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muazs\Desktop\HR Project\"/>
    </mc:Choice>
  </mc:AlternateContent>
  <xr:revisionPtr revIDLastSave="0" documentId="13_ncr:1_{C6EF65EE-E211-4EBC-BE9C-5DEF20A35140}" xr6:coauthVersionLast="47" xr6:coauthVersionMax="47" xr10:uidLastSave="{00000000-0000-0000-0000-000000000000}"/>
  <bookViews>
    <workbookView xWindow="-110" yWindow="-110" windowWidth="19420" windowHeight="10300" tabRatio="830" activeTab="1" xr2:uid="{EEA654C7-131A-4C82-91DE-A23FB77230DE}"/>
  </bookViews>
  <sheets>
    <sheet name="Employee Database" sheetId="1" r:id="rId1"/>
    <sheet name="Potential Data Discrepancies" sheetId="8" r:id="rId2"/>
    <sheet name="Questions" sheetId="12" r:id="rId3"/>
    <sheet name="Count" sheetId="5" r:id="rId4"/>
    <sheet name="Average Salary" sheetId="7" r:id="rId5"/>
    <sheet name="Average Age" sheetId="11" r:id="rId6"/>
    <sheet name="Qualitaive" sheetId="6" r:id="rId7"/>
    <sheet name="Count (2)" sheetId="13" r:id="rId8"/>
  </sheets>
  <externalReferences>
    <externalReference r:id="rId9"/>
  </externalReferences>
  <definedNames>
    <definedName name="_xlcn.WorksheetConnection_2ndAssigmentHRDataSet.xlsxHR_DB1" hidden="1">HR_DB[]</definedName>
    <definedName name="_xlnm.Print_Titles" localSheetId="1">'Potential Data Discrepancies'!$1:$3</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 cacheId="17" r:id="rId27"/>
    <pivotCache cacheId="18" r:id="rId28"/>
    <pivotCache cacheId="19" r:id="rId29"/>
    <pivotCache cacheId="20" r:id="rId30"/>
    <pivotCache cacheId="21" r:id="rId31"/>
    <pivotCache cacheId="22" r:id="rId32"/>
    <pivotCache cacheId="23" r:id="rId33"/>
    <pivotCache cacheId="24" r:id="rId3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DB" name="HR_DB" connection="WorksheetConnection_2nd Assigment - HRDataSet.xlsx!HR_DB"/>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4" i="6" l="1"/>
  <c r="D13" i="6"/>
  <c r="R1001" i="1"/>
  <c r="R1000" i="1"/>
  <c r="R999" i="1"/>
  <c r="R998" i="1"/>
  <c r="R997" i="1"/>
  <c r="R996" i="1"/>
  <c r="R995" i="1"/>
  <c r="R994"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993" i="1"/>
  <c r="Q6" i="1"/>
  <c r="Q2" i="1"/>
  <c r="Q3" i="1"/>
  <c r="Q4" i="1"/>
  <c r="Q5"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D33" i="6"/>
  <c r="D34" i="6"/>
  <c r="D35" i="6"/>
  <c r="D36" i="6"/>
  <c r="D37" i="6"/>
  <c r="D32" i="6"/>
  <c r="D26" i="6"/>
  <c r="D27" i="6"/>
  <c r="D28" i="6"/>
  <c r="D29" i="6"/>
  <c r="D30" i="6"/>
  <c r="D25" i="6"/>
  <c r="D19" i="6"/>
  <c r="D20" i="6"/>
  <c r="D21" i="6"/>
  <c r="D22" i="6"/>
  <c r="D23" i="6"/>
  <c r="D18" i="6"/>
  <c r="D12" i="6"/>
  <c r="D15" i="6"/>
  <c r="D16" i="6"/>
  <c r="D11" i="6"/>
  <c r="D4" i="6"/>
  <c r="D5" i="6"/>
  <c r="D6" i="6"/>
  <c r="D7" i="6"/>
  <c r="D8" i="6"/>
  <c r="D9" i="6"/>
  <c r="M81" i="1"/>
  <c r="T81" i="1" s="1"/>
  <c r="K81" i="1"/>
  <c r="F81" i="1"/>
  <c r="O81" i="1" s="1"/>
  <c r="E81" i="1"/>
  <c r="M440" i="1"/>
  <c r="T440" i="1" s="1"/>
  <c r="K440" i="1"/>
  <c r="F440" i="1"/>
  <c r="G440" i="1" s="1"/>
  <c r="U440" i="1" s="1"/>
  <c r="E440" i="1"/>
  <c r="M180" i="1"/>
  <c r="T180" i="1" s="1"/>
  <c r="K180" i="1"/>
  <c r="F180" i="1"/>
  <c r="O180" i="1" s="1"/>
  <c r="E180" i="1"/>
  <c r="M930" i="1"/>
  <c r="T930" i="1" s="1"/>
  <c r="K930" i="1"/>
  <c r="F930" i="1"/>
  <c r="O930" i="1" s="1"/>
  <c r="E930" i="1"/>
  <c r="M42" i="1"/>
  <c r="T42" i="1" s="1"/>
  <c r="K42" i="1"/>
  <c r="F42" i="1"/>
  <c r="G42" i="1" s="1"/>
  <c r="U42" i="1" s="1"/>
  <c r="E42" i="1"/>
  <c r="M236" i="1"/>
  <c r="T236" i="1" s="1"/>
  <c r="K236" i="1"/>
  <c r="F236" i="1"/>
  <c r="G236" i="1" s="1"/>
  <c r="U236" i="1" s="1"/>
  <c r="E236" i="1"/>
  <c r="M26" i="1"/>
  <c r="T26" i="1" s="1"/>
  <c r="K26" i="1"/>
  <c r="F26" i="1"/>
  <c r="G26" i="1" s="1"/>
  <c r="U26" i="1" s="1"/>
  <c r="E26" i="1"/>
  <c r="M710" i="1"/>
  <c r="T710" i="1" s="1"/>
  <c r="K710" i="1"/>
  <c r="F710" i="1"/>
  <c r="G710" i="1" s="1"/>
  <c r="U710" i="1" s="1"/>
  <c r="E710" i="1"/>
  <c r="M708" i="1"/>
  <c r="T708" i="1" s="1"/>
  <c r="K708" i="1"/>
  <c r="F708" i="1"/>
  <c r="G708" i="1" s="1"/>
  <c r="U708" i="1" s="1"/>
  <c r="E708" i="1"/>
  <c r="M779" i="1"/>
  <c r="T779" i="1" s="1"/>
  <c r="K779" i="1"/>
  <c r="F779" i="1"/>
  <c r="G779" i="1" s="1"/>
  <c r="U779" i="1" s="1"/>
  <c r="E779" i="1"/>
  <c r="M869" i="1"/>
  <c r="T869" i="1" s="1"/>
  <c r="K869" i="1"/>
  <c r="F869" i="1"/>
  <c r="G869" i="1" s="1"/>
  <c r="U869" i="1" s="1"/>
  <c r="E869" i="1"/>
  <c r="M245" i="1"/>
  <c r="T245" i="1" s="1"/>
  <c r="K245" i="1"/>
  <c r="F245" i="1"/>
  <c r="G245" i="1" s="1"/>
  <c r="U245" i="1" s="1"/>
  <c r="E245" i="1"/>
  <c r="M637" i="1"/>
  <c r="T637" i="1" s="1"/>
  <c r="K637" i="1"/>
  <c r="F637" i="1"/>
  <c r="G637" i="1" s="1"/>
  <c r="U637" i="1" s="1"/>
  <c r="E637" i="1"/>
  <c r="M529" i="1"/>
  <c r="T529" i="1" s="1"/>
  <c r="K529" i="1"/>
  <c r="F529" i="1"/>
  <c r="G529" i="1" s="1"/>
  <c r="U529" i="1" s="1"/>
  <c r="E529" i="1"/>
  <c r="M243" i="1"/>
  <c r="T243" i="1" s="1"/>
  <c r="K243" i="1"/>
  <c r="F243" i="1"/>
  <c r="G243" i="1" s="1"/>
  <c r="U243" i="1" s="1"/>
  <c r="E243" i="1"/>
  <c r="M972" i="1"/>
  <c r="T972" i="1" s="1"/>
  <c r="K972" i="1"/>
  <c r="F972" i="1"/>
  <c r="G972" i="1" s="1"/>
  <c r="U972" i="1" s="1"/>
  <c r="E972" i="1"/>
  <c r="M802" i="1"/>
  <c r="T802" i="1" s="1"/>
  <c r="K802" i="1"/>
  <c r="F802" i="1"/>
  <c r="G802" i="1" s="1"/>
  <c r="U802" i="1" s="1"/>
  <c r="E802" i="1"/>
  <c r="M157" i="1"/>
  <c r="T157" i="1" s="1"/>
  <c r="K157" i="1"/>
  <c r="F157" i="1"/>
  <c r="G157" i="1" s="1"/>
  <c r="U157" i="1" s="1"/>
  <c r="E157" i="1"/>
  <c r="M138" i="1"/>
  <c r="T138" i="1" s="1"/>
  <c r="K138" i="1"/>
  <c r="F138" i="1"/>
  <c r="G138" i="1" s="1"/>
  <c r="U138" i="1" s="1"/>
  <c r="E138" i="1"/>
  <c r="M171" i="1"/>
  <c r="T171" i="1" s="1"/>
  <c r="K171" i="1"/>
  <c r="F171" i="1"/>
  <c r="G171" i="1" s="1"/>
  <c r="U171" i="1" s="1"/>
  <c r="E171" i="1"/>
  <c r="M287" i="1"/>
  <c r="T287" i="1" s="1"/>
  <c r="K287" i="1"/>
  <c r="F287" i="1"/>
  <c r="G287" i="1" s="1"/>
  <c r="U287" i="1" s="1"/>
  <c r="E287" i="1"/>
  <c r="M331" i="1"/>
  <c r="T331" i="1" s="1"/>
  <c r="K331" i="1"/>
  <c r="F331" i="1"/>
  <c r="G331" i="1" s="1"/>
  <c r="U331" i="1" s="1"/>
  <c r="E331" i="1"/>
  <c r="M14" i="1"/>
  <c r="T14" i="1" s="1"/>
  <c r="K14" i="1"/>
  <c r="F14" i="1"/>
  <c r="G14" i="1" s="1"/>
  <c r="U14" i="1" s="1"/>
  <c r="E14" i="1"/>
  <c r="M736" i="1"/>
  <c r="T736" i="1" s="1"/>
  <c r="K736" i="1"/>
  <c r="F736" i="1"/>
  <c r="G736" i="1" s="1"/>
  <c r="U736" i="1" s="1"/>
  <c r="E736" i="1"/>
  <c r="M121" i="1"/>
  <c r="T121" i="1" s="1"/>
  <c r="K121" i="1"/>
  <c r="F121" i="1"/>
  <c r="G121" i="1" s="1"/>
  <c r="U121" i="1" s="1"/>
  <c r="E121" i="1"/>
  <c r="M100" i="1"/>
  <c r="T100" i="1" s="1"/>
  <c r="K100" i="1"/>
  <c r="F100" i="1"/>
  <c r="G100" i="1" s="1"/>
  <c r="U100" i="1" s="1"/>
  <c r="E100" i="1"/>
  <c r="M519" i="1"/>
  <c r="T519" i="1" s="1"/>
  <c r="K519" i="1"/>
  <c r="F519" i="1"/>
  <c r="G519" i="1" s="1"/>
  <c r="U519" i="1" s="1"/>
  <c r="E519" i="1"/>
  <c r="M505" i="1"/>
  <c r="T505" i="1" s="1"/>
  <c r="K505" i="1"/>
  <c r="F505" i="1"/>
  <c r="G505" i="1" s="1"/>
  <c r="U505" i="1" s="1"/>
  <c r="E505" i="1"/>
  <c r="M714" i="1"/>
  <c r="T714" i="1" s="1"/>
  <c r="K714" i="1"/>
  <c r="F714" i="1"/>
  <c r="G714" i="1" s="1"/>
  <c r="U714" i="1" s="1"/>
  <c r="E714" i="1"/>
  <c r="M174" i="1"/>
  <c r="T174" i="1" s="1"/>
  <c r="K174" i="1"/>
  <c r="F174" i="1"/>
  <c r="G174" i="1" s="1"/>
  <c r="U174" i="1" s="1"/>
  <c r="E174" i="1"/>
  <c r="M397" i="1"/>
  <c r="T397" i="1" s="1"/>
  <c r="K397" i="1"/>
  <c r="F397" i="1"/>
  <c r="G397" i="1" s="1"/>
  <c r="U397" i="1" s="1"/>
  <c r="E397" i="1"/>
  <c r="M371" i="1"/>
  <c r="T371" i="1" s="1"/>
  <c r="K371" i="1"/>
  <c r="F371" i="1"/>
  <c r="G371" i="1" s="1"/>
  <c r="U371" i="1" s="1"/>
  <c r="E371" i="1"/>
  <c r="M581" i="1"/>
  <c r="T581" i="1" s="1"/>
  <c r="K581" i="1"/>
  <c r="F581" i="1"/>
  <c r="G581" i="1" s="1"/>
  <c r="U581" i="1" s="1"/>
  <c r="E581" i="1"/>
  <c r="M426" i="1"/>
  <c r="T426" i="1" s="1"/>
  <c r="K426" i="1"/>
  <c r="F426" i="1"/>
  <c r="G426" i="1" s="1"/>
  <c r="U426" i="1" s="1"/>
  <c r="E426" i="1"/>
  <c r="M448" i="1"/>
  <c r="T448" i="1" s="1"/>
  <c r="K448" i="1"/>
  <c r="F448" i="1"/>
  <c r="G448" i="1" s="1"/>
  <c r="U448" i="1" s="1"/>
  <c r="E448" i="1"/>
  <c r="M279" i="1"/>
  <c r="T279" i="1" s="1"/>
  <c r="K279" i="1"/>
  <c r="F279" i="1"/>
  <c r="G279" i="1" s="1"/>
  <c r="U279" i="1" s="1"/>
  <c r="E279" i="1"/>
  <c r="M35" i="1"/>
  <c r="T35" i="1" s="1"/>
  <c r="K35" i="1"/>
  <c r="F35" i="1"/>
  <c r="G35" i="1" s="1"/>
  <c r="U35" i="1" s="1"/>
  <c r="E35" i="1"/>
  <c r="M608" i="1"/>
  <c r="T608" i="1" s="1"/>
  <c r="K608" i="1"/>
  <c r="F608" i="1"/>
  <c r="G608" i="1" s="1"/>
  <c r="U608" i="1" s="1"/>
  <c r="E608" i="1"/>
  <c r="M307" i="1"/>
  <c r="T307" i="1" s="1"/>
  <c r="K307" i="1"/>
  <c r="F307" i="1"/>
  <c r="G307" i="1" s="1"/>
  <c r="U307" i="1" s="1"/>
  <c r="E307" i="1"/>
  <c r="M88" i="1"/>
  <c r="T88" i="1" s="1"/>
  <c r="K88" i="1"/>
  <c r="F88" i="1"/>
  <c r="O88" i="1" s="1"/>
  <c r="E88" i="1"/>
  <c r="M577" i="1"/>
  <c r="T577" i="1" s="1"/>
  <c r="K577" i="1"/>
  <c r="F577" i="1"/>
  <c r="G577" i="1" s="1"/>
  <c r="U577" i="1" s="1"/>
  <c r="E577" i="1"/>
  <c r="M647" i="1"/>
  <c r="T647" i="1" s="1"/>
  <c r="K647" i="1"/>
  <c r="F647" i="1"/>
  <c r="O647" i="1" s="1"/>
  <c r="E647" i="1"/>
  <c r="M687" i="1"/>
  <c r="T687" i="1" s="1"/>
  <c r="K687" i="1"/>
  <c r="F687" i="1"/>
  <c r="G687" i="1" s="1"/>
  <c r="U687" i="1" s="1"/>
  <c r="E687" i="1"/>
  <c r="M380" i="1"/>
  <c r="T380" i="1" s="1"/>
  <c r="K380" i="1"/>
  <c r="F380" i="1"/>
  <c r="O380" i="1" s="1"/>
  <c r="E380" i="1"/>
  <c r="M150" i="1"/>
  <c r="T150" i="1" s="1"/>
  <c r="K150" i="1"/>
  <c r="F150" i="1"/>
  <c r="E150" i="1"/>
  <c r="M479" i="1"/>
  <c r="T479" i="1" s="1"/>
  <c r="K479" i="1"/>
  <c r="F479" i="1"/>
  <c r="G479" i="1" s="1"/>
  <c r="U479" i="1" s="1"/>
  <c r="E479" i="1"/>
  <c r="M888" i="1"/>
  <c r="T888" i="1" s="1"/>
  <c r="K888" i="1"/>
  <c r="F888" i="1"/>
  <c r="G888" i="1" s="1"/>
  <c r="U888" i="1" s="1"/>
  <c r="E888" i="1"/>
  <c r="M154" i="1"/>
  <c r="T154" i="1" s="1"/>
  <c r="K154" i="1"/>
  <c r="F154" i="1"/>
  <c r="G154" i="1" s="1"/>
  <c r="U154" i="1" s="1"/>
  <c r="E154" i="1"/>
  <c r="M545" i="1"/>
  <c r="T545" i="1" s="1"/>
  <c r="K545" i="1"/>
  <c r="F545" i="1"/>
  <c r="G545" i="1" s="1"/>
  <c r="U545" i="1" s="1"/>
  <c r="E545" i="1"/>
  <c r="M787" i="1"/>
  <c r="T787" i="1" s="1"/>
  <c r="K787" i="1"/>
  <c r="F787" i="1"/>
  <c r="G787" i="1" s="1"/>
  <c r="U787" i="1" s="1"/>
  <c r="E787" i="1"/>
  <c r="M743" i="1"/>
  <c r="T743" i="1" s="1"/>
  <c r="K743" i="1"/>
  <c r="F743" i="1"/>
  <c r="G743" i="1" s="1"/>
  <c r="U743" i="1" s="1"/>
  <c r="E743" i="1"/>
  <c r="M596" i="1"/>
  <c r="T596" i="1" s="1"/>
  <c r="K596" i="1"/>
  <c r="F596" i="1"/>
  <c r="G596" i="1" s="1"/>
  <c r="U596" i="1" s="1"/>
  <c r="E596" i="1"/>
  <c r="M895" i="1"/>
  <c r="T895" i="1" s="1"/>
  <c r="K895" i="1"/>
  <c r="F895" i="1"/>
  <c r="G895" i="1" s="1"/>
  <c r="U895" i="1" s="1"/>
  <c r="E895" i="1"/>
  <c r="M885" i="1"/>
  <c r="T885" i="1" s="1"/>
  <c r="K885" i="1"/>
  <c r="F885" i="1"/>
  <c r="G885" i="1" s="1"/>
  <c r="U885" i="1" s="1"/>
  <c r="E885" i="1"/>
  <c r="M447" i="1"/>
  <c r="T447" i="1" s="1"/>
  <c r="K447" i="1"/>
  <c r="F447" i="1"/>
  <c r="G447" i="1" s="1"/>
  <c r="U447" i="1" s="1"/>
  <c r="E447" i="1"/>
  <c r="M63" i="1"/>
  <c r="T63" i="1" s="1"/>
  <c r="K63" i="1"/>
  <c r="F63" i="1"/>
  <c r="G63" i="1" s="1"/>
  <c r="U63" i="1" s="1"/>
  <c r="E63" i="1"/>
  <c r="M793" i="1"/>
  <c r="T793" i="1" s="1"/>
  <c r="K793" i="1"/>
  <c r="F793" i="1"/>
  <c r="G793" i="1" s="1"/>
  <c r="U793" i="1" s="1"/>
  <c r="E793" i="1"/>
  <c r="M274" i="1"/>
  <c r="T274" i="1" s="1"/>
  <c r="K274" i="1"/>
  <c r="F274" i="1"/>
  <c r="G274" i="1" s="1"/>
  <c r="U274" i="1" s="1"/>
  <c r="E274" i="1"/>
  <c r="M30" i="1"/>
  <c r="T30" i="1" s="1"/>
  <c r="K30" i="1"/>
  <c r="F30" i="1"/>
  <c r="G30" i="1" s="1"/>
  <c r="U30" i="1" s="1"/>
  <c r="E30" i="1"/>
  <c r="M99" i="1"/>
  <c r="T99" i="1" s="1"/>
  <c r="K99" i="1"/>
  <c r="F99" i="1"/>
  <c r="G99" i="1" s="1"/>
  <c r="U99" i="1" s="1"/>
  <c r="E99" i="1"/>
  <c r="M570" i="1"/>
  <c r="T570" i="1" s="1"/>
  <c r="K570" i="1"/>
  <c r="F570" i="1"/>
  <c r="G570" i="1" s="1"/>
  <c r="U570" i="1" s="1"/>
  <c r="E570" i="1"/>
  <c r="M129" i="1"/>
  <c r="T129" i="1" s="1"/>
  <c r="K129" i="1"/>
  <c r="F129" i="1"/>
  <c r="G129" i="1" s="1"/>
  <c r="U129" i="1" s="1"/>
  <c r="E129" i="1"/>
  <c r="M842" i="1"/>
  <c r="T842" i="1" s="1"/>
  <c r="K842" i="1"/>
  <c r="F842" i="1"/>
  <c r="G842" i="1" s="1"/>
  <c r="U842" i="1" s="1"/>
  <c r="E842" i="1"/>
  <c r="M782" i="1"/>
  <c r="T782" i="1" s="1"/>
  <c r="K782" i="1"/>
  <c r="F782" i="1"/>
  <c r="G782" i="1" s="1"/>
  <c r="U782" i="1" s="1"/>
  <c r="E782" i="1"/>
  <c r="M870" i="1"/>
  <c r="T870" i="1" s="1"/>
  <c r="K870" i="1"/>
  <c r="F870" i="1"/>
  <c r="G870" i="1" s="1"/>
  <c r="U870" i="1" s="1"/>
  <c r="E870" i="1"/>
  <c r="M813" i="1"/>
  <c r="T813" i="1" s="1"/>
  <c r="K813" i="1"/>
  <c r="F813" i="1"/>
  <c r="G813" i="1" s="1"/>
  <c r="U813" i="1" s="1"/>
  <c r="E813" i="1"/>
  <c r="M186" i="1"/>
  <c r="T186" i="1" s="1"/>
  <c r="K186" i="1"/>
  <c r="F186" i="1"/>
  <c r="G186" i="1" s="1"/>
  <c r="U186" i="1" s="1"/>
  <c r="E186" i="1"/>
  <c r="M463" i="1"/>
  <c r="T463" i="1" s="1"/>
  <c r="K463" i="1"/>
  <c r="F463" i="1"/>
  <c r="G463" i="1" s="1"/>
  <c r="U463" i="1" s="1"/>
  <c r="E463" i="1"/>
  <c r="M28" i="1"/>
  <c r="T28" i="1" s="1"/>
  <c r="K28" i="1"/>
  <c r="F28" i="1"/>
  <c r="G28" i="1" s="1"/>
  <c r="U28" i="1" s="1"/>
  <c r="E28" i="1"/>
  <c r="M573" i="1"/>
  <c r="T573" i="1" s="1"/>
  <c r="K573" i="1"/>
  <c r="F573" i="1"/>
  <c r="G573" i="1" s="1"/>
  <c r="U573" i="1" s="1"/>
  <c r="E573" i="1"/>
  <c r="M25" i="1"/>
  <c r="T25" i="1" s="1"/>
  <c r="K25" i="1"/>
  <c r="F25" i="1"/>
  <c r="G25" i="1" s="1"/>
  <c r="U25" i="1" s="1"/>
  <c r="E25" i="1"/>
  <c r="M912" i="1"/>
  <c r="T912" i="1" s="1"/>
  <c r="K912" i="1"/>
  <c r="F912" i="1"/>
  <c r="E912" i="1"/>
  <c r="M499" i="1"/>
  <c r="T499" i="1" s="1"/>
  <c r="K499" i="1"/>
  <c r="F499" i="1"/>
  <c r="O499" i="1" s="1"/>
  <c r="E499" i="1"/>
  <c r="M848" i="1"/>
  <c r="T848" i="1" s="1"/>
  <c r="K848" i="1"/>
  <c r="F848" i="1"/>
  <c r="G848" i="1" s="1"/>
  <c r="U848" i="1" s="1"/>
  <c r="E848" i="1"/>
  <c r="M47" i="1"/>
  <c r="T47" i="1" s="1"/>
  <c r="K47" i="1"/>
  <c r="F47" i="1"/>
  <c r="O47" i="1" s="1"/>
  <c r="E47" i="1"/>
  <c r="M149" i="1"/>
  <c r="T149" i="1" s="1"/>
  <c r="K149" i="1"/>
  <c r="F149" i="1"/>
  <c r="O149" i="1" s="1"/>
  <c r="E149" i="1"/>
  <c r="M358" i="1"/>
  <c r="T358" i="1" s="1"/>
  <c r="K358" i="1"/>
  <c r="F358" i="1"/>
  <c r="O358" i="1" s="1"/>
  <c r="E358" i="1"/>
  <c r="M106" i="1"/>
  <c r="T106" i="1" s="1"/>
  <c r="K106" i="1"/>
  <c r="F106" i="1"/>
  <c r="G106" i="1" s="1"/>
  <c r="U106" i="1" s="1"/>
  <c r="E106" i="1"/>
  <c r="M645" i="1"/>
  <c r="T645" i="1" s="1"/>
  <c r="K645" i="1"/>
  <c r="F645" i="1"/>
  <c r="O645" i="1" s="1"/>
  <c r="E645" i="1"/>
  <c r="M306" i="1"/>
  <c r="T306" i="1" s="1"/>
  <c r="K306" i="1"/>
  <c r="F306" i="1"/>
  <c r="G306" i="1" s="1"/>
  <c r="U306" i="1" s="1"/>
  <c r="E306" i="1"/>
  <c r="M844" i="1"/>
  <c r="T844" i="1" s="1"/>
  <c r="K844" i="1"/>
  <c r="F844" i="1"/>
  <c r="O844" i="1" s="1"/>
  <c r="E844" i="1"/>
  <c r="M989" i="1"/>
  <c r="T989" i="1" s="1"/>
  <c r="K989" i="1"/>
  <c r="F989" i="1"/>
  <c r="G989" i="1" s="1"/>
  <c r="U989" i="1" s="1"/>
  <c r="E989" i="1"/>
  <c r="M805" i="1"/>
  <c r="T805" i="1" s="1"/>
  <c r="K805" i="1"/>
  <c r="F805" i="1"/>
  <c r="O805" i="1" s="1"/>
  <c r="E805" i="1"/>
  <c r="M213" i="1"/>
  <c r="T213" i="1" s="1"/>
  <c r="K213" i="1"/>
  <c r="F213" i="1"/>
  <c r="G213" i="1" s="1"/>
  <c r="U213" i="1" s="1"/>
  <c r="E213" i="1"/>
  <c r="M489" i="1"/>
  <c r="T489" i="1" s="1"/>
  <c r="K489" i="1"/>
  <c r="F489" i="1"/>
  <c r="O489" i="1" s="1"/>
  <c r="E489" i="1"/>
  <c r="M563" i="1"/>
  <c r="T563" i="1" s="1"/>
  <c r="K563" i="1"/>
  <c r="F563" i="1"/>
  <c r="G563" i="1" s="1"/>
  <c r="U563" i="1" s="1"/>
  <c r="E563" i="1"/>
  <c r="M726" i="1"/>
  <c r="T726" i="1" s="1"/>
  <c r="K726" i="1"/>
  <c r="F726" i="1"/>
  <c r="O726" i="1" s="1"/>
  <c r="E726" i="1"/>
  <c r="M994" i="1"/>
  <c r="T994" i="1" s="1"/>
  <c r="K994" i="1"/>
  <c r="F994" i="1"/>
  <c r="G994" i="1" s="1"/>
  <c r="U994" i="1" s="1"/>
  <c r="E994" i="1"/>
  <c r="M602" i="1"/>
  <c r="T602" i="1" s="1"/>
  <c r="K602" i="1"/>
  <c r="F602" i="1"/>
  <c r="G602" i="1" s="1"/>
  <c r="U602" i="1" s="1"/>
  <c r="E602" i="1"/>
  <c r="M847" i="1"/>
  <c r="T847" i="1" s="1"/>
  <c r="K847" i="1"/>
  <c r="F847" i="1"/>
  <c r="G847" i="1" s="1"/>
  <c r="U847" i="1" s="1"/>
  <c r="E847" i="1"/>
  <c r="M517" i="1"/>
  <c r="T517" i="1" s="1"/>
  <c r="K517" i="1"/>
  <c r="F517" i="1"/>
  <c r="G517" i="1" s="1"/>
  <c r="U517" i="1" s="1"/>
  <c r="E517" i="1"/>
  <c r="M214" i="1"/>
  <c r="T214" i="1" s="1"/>
  <c r="K214" i="1"/>
  <c r="F214" i="1"/>
  <c r="G214" i="1" s="1"/>
  <c r="U214" i="1" s="1"/>
  <c r="E214" i="1"/>
  <c r="M731" i="1"/>
  <c r="T731" i="1" s="1"/>
  <c r="K731" i="1"/>
  <c r="F731" i="1"/>
  <c r="G731" i="1" s="1"/>
  <c r="U731" i="1" s="1"/>
  <c r="E731" i="1"/>
  <c r="M141" i="1"/>
  <c r="T141" i="1" s="1"/>
  <c r="K141" i="1"/>
  <c r="F141" i="1"/>
  <c r="G141" i="1" s="1"/>
  <c r="U141" i="1" s="1"/>
  <c r="E141" i="1"/>
  <c r="M882" i="1"/>
  <c r="T882" i="1" s="1"/>
  <c r="K882" i="1"/>
  <c r="F882" i="1"/>
  <c r="G882" i="1" s="1"/>
  <c r="U882" i="1" s="1"/>
  <c r="E882" i="1"/>
  <c r="M527" i="1"/>
  <c r="T527" i="1" s="1"/>
  <c r="K527" i="1"/>
  <c r="F527" i="1"/>
  <c r="G527" i="1" s="1"/>
  <c r="U527" i="1" s="1"/>
  <c r="E527" i="1"/>
  <c r="M914" i="1"/>
  <c r="T914" i="1" s="1"/>
  <c r="K914" i="1"/>
  <c r="F914" i="1"/>
  <c r="G914" i="1" s="1"/>
  <c r="U914" i="1" s="1"/>
  <c r="E914" i="1"/>
  <c r="M654" i="1"/>
  <c r="T654" i="1" s="1"/>
  <c r="K654" i="1"/>
  <c r="F654" i="1"/>
  <c r="G654" i="1" s="1"/>
  <c r="U654" i="1" s="1"/>
  <c r="E654" i="1"/>
  <c r="M700" i="1"/>
  <c r="T700" i="1" s="1"/>
  <c r="K700" i="1"/>
  <c r="F700" i="1"/>
  <c r="G700" i="1" s="1"/>
  <c r="U700" i="1" s="1"/>
  <c r="E700" i="1"/>
  <c r="M387" i="1"/>
  <c r="T387" i="1" s="1"/>
  <c r="K387" i="1"/>
  <c r="F387" i="1"/>
  <c r="G387" i="1" s="1"/>
  <c r="U387" i="1" s="1"/>
  <c r="E387" i="1"/>
  <c r="M464" i="1"/>
  <c r="T464" i="1" s="1"/>
  <c r="K464" i="1"/>
  <c r="F464" i="1"/>
  <c r="G464" i="1" s="1"/>
  <c r="U464" i="1" s="1"/>
  <c r="E464" i="1"/>
  <c r="M238" i="1"/>
  <c r="T238" i="1" s="1"/>
  <c r="K238" i="1"/>
  <c r="F238" i="1"/>
  <c r="G238" i="1" s="1"/>
  <c r="U238" i="1" s="1"/>
  <c r="E238" i="1"/>
  <c r="M128" i="1"/>
  <c r="T128" i="1" s="1"/>
  <c r="K128" i="1"/>
  <c r="F128" i="1"/>
  <c r="G128" i="1" s="1"/>
  <c r="U128" i="1" s="1"/>
  <c r="E128" i="1"/>
  <c r="M504" i="1"/>
  <c r="T504" i="1" s="1"/>
  <c r="K504" i="1"/>
  <c r="F504" i="1"/>
  <c r="O504" i="1" s="1"/>
  <c r="P504" i="1" s="1"/>
  <c r="E504" i="1"/>
  <c r="M958" i="1"/>
  <c r="T958" i="1" s="1"/>
  <c r="K958" i="1"/>
  <c r="F958" i="1"/>
  <c r="G958" i="1" s="1"/>
  <c r="U958" i="1" s="1"/>
  <c r="E958" i="1"/>
  <c r="M367" i="1"/>
  <c r="T367" i="1" s="1"/>
  <c r="K367" i="1"/>
  <c r="F367" i="1"/>
  <c r="G367" i="1" s="1"/>
  <c r="U367" i="1" s="1"/>
  <c r="E367" i="1"/>
  <c r="M294" i="1"/>
  <c r="T294" i="1" s="1"/>
  <c r="K294" i="1"/>
  <c r="F294" i="1"/>
  <c r="G294" i="1" s="1"/>
  <c r="U294" i="1" s="1"/>
  <c r="E294" i="1"/>
  <c r="M414" i="1"/>
  <c r="T414" i="1" s="1"/>
  <c r="K414" i="1"/>
  <c r="F414" i="1"/>
  <c r="O414" i="1" s="1"/>
  <c r="E414" i="1"/>
  <c r="M843" i="1"/>
  <c r="T843" i="1" s="1"/>
  <c r="K843" i="1"/>
  <c r="F843" i="1"/>
  <c r="G843" i="1" s="1"/>
  <c r="U843" i="1" s="1"/>
  <c r="E843" i="1"/>
  <c r="M535" i="1"/>
  <c r="T535" i="1" s="1"/>
  <c r="K535" i="1"/>
  <c r="F535" i="1"/>
  <c r="G535" i="1" s="1"/>
  <c r="U535" i="1" s="1"/>
  <c r="E535" i="1"/>
  <c r="M198" i="1"/>
  <c r="T198" i="1" s="1"/>
  <c r="K198" i="1"/>
  <c r="F198" i="1"/>
  <c r="G198" i="1" s="1"/>
  <c r="U198" i="1" s="1"/>
  <c r="E198" i="1"/>
  <c r="M833" i="1"/>
  <c r="T833" i="1" s="1"/>
  <c r="K833" i="1"/>
  <c r="F833" i="1"/>
  <c r="O833" i="1" s="1"/>
  <c r="E833" i="1"/>
  <c r="M774" i="1"/>
  <c r="T774" i="1" s="1"/>
  <c r="K774" i="1"/>
  <c r="F774" i="1"/>
  <c r="G774" i="1" s="1"/>
  <c r="U774" i="1" s="1"/>
  <c r="E774" i="1"/>
  <c r="M393" i="1"/>
  <c r="T393" i="1" s="1"/>
  <c r="K393" i="1"/>
  <c r="F393" i="1"/>
  <c r="O393" i="1" s="1"/>
  <c r="E393" i="1"/>
  <c r="M217" i="1"/>
  <c r="T217" i="1" s="1"/>
  <c r="K217" i="1"/>
  <c r="F217" i="1"/>
  <c r="G217" i="1" s="1"/>
  <c r="U217" i="1" s="1"/>
  <c r="E217" i="1"/>
  <c r="M423" i="1"/>
  <c r="T423" i="1" s="1"/>
  <c r="K423" i="1"/>
  <c r="F423" i="1"/>
  <c r="O423" i="1" s="1"/>
  <c r="E423" i="1"/>
  <c r="M412" i="1"/>
  <c r="T412" i="1" s="1"/>
  <c r="K412" i="1"/>
  <c r="F412" i="1"/>
  <c r="G412" i="1" s="1"/>
  <c r="U412" i="1" s="1"/>
  <c r="E412" i="1"/>
  <c r="M455" i="1"/>
  <c r="T455" i="1" s="1"/>
  <c r="K455" i="1"/>
  <c r="F455" i="1"/>
  <c r="G455" i="1" s="1"/>
  <c r="U455" i="1" s="1"/>
  <c r="E455" i="1"/>
  <c r="M33" i="1"/>
  <c r="T33" i="1" s="1"/>
  <c r="K33" i="1"/>
  <c r="F33" i="1"/>
  <c r="G33" i="1" s="1"/>
  <c r="U33" i="1" s="1"/>
  <c r="E33" i="1"/>
  <c r="M223" i="1"/>
  <c r="T223" i="1" s="1"/>
  <c r="K223" i="1"/>
  <c r="F223" i="1"/>
  <c r="O223" i="1" s="1"/>
  <c r="E223" i="1"/>
  <c r="M15" i="1"/>
  <c r="T15" i="1" s="1"/>
  <c r="K15" i="1"/>
  <c r="F15" i="1"/>
  <c r="O15" i="1" s="1"/>
  <c r="E15" i="1"/>
  <c r="M722" i="1"/>
  <c r="T722" i="1" s="1"/>
  <c r="K722" i="1"/>
  <c r="F722" i="1"/>
  <c r="O722" i="1" s="1"/>
  <c r="E722" i="1"/>
  <c r="M403" i="1"/>
  <c r="T403" i="1" s="1"/>
  <c r="K403" i="1"/>
  <c r="F403" i="1"/>
  <c r="G403" i="1" s="1"/>
  <c r="U403" i="1" s="1"/>
  <c r="E403" i="1"/>
  <c r="M762" i="1"/>
  <c r="T762" i="1" s="1"/>
  <c r="K762" i="1"/>
  <c r="F762" i="1"/>
  <c r="O762" i="1" s="1"/>
  <c r="E762" i="1"/>
  <c r="M80" i="1"/>
  <c r="T80" i="1" s="1"/>
  <c r="K80" i="1"/>
  <c r="F80" i="1"/>
  <c r="G80" i="1" s="1"/>
  <c r="U80" i="1" s="1"/>
  <c r="E80" i="1"/>
  <c r="M113" i="1"/>
  <c r="T113" i="1" s="1"/>
  <c r="K113" i="1"/>
  <c r="F113" i="1"/>
  <c r="G113" i="1" s="1"/>
  <c r="U113" i="1" s="1"/>
  <c r="E113" i="1"/>
  <c r="M651" i="1"/>
  <c r="T651" i="1" s="1"/>
  <c r="K651" i="1"/>
  <c r="F651" i="1"/>
  <c r="G651" i="1" s="1"/>
  <c r="U651" i="1" s="1"/>
  <c r="E651" i="1"/>
  <c r="M669" i="1"/>
  <c r="T669" i="1" s="1"/>
  <c r="K669" i="1"/>
  <c r="F669" i="1"/>
  <c r="O669" i="1" s="1"/>
  <c r="E669" i="1"/>
  <c r="M932" i="1"/>
  <c r="T932" i="1" s="1"/>
  <c r="K932" i="1"/>
  <c r="F932" i="1"/>
  <c r="O932" i="1" s="1"/>
  <c r="E932" i="1"/>
  <c r="M995" i="1"/>
  <c r="T995" i="1" s="1"/>
  <c r="K995" i="1"/>
  <c r="F995" i="1"/>
  <c r="G995" i="1" s="1"/>
  <c r="U995" i="1" s="1"/>
  <c r="E995" i="1"/>
  <c r="M348" i="1"/>
  <c r="T348" i="1" s="1"/>
  <c r="K348" i="1"/>
  <c r="F348" i="1"/>
  <c r="G348" i="1" s="1"/>
  <c r="U348" i="1" s="1"/>
  <c r="E348" i="1"/>
  <c r="M273" i="1"/>
  <c r="T273" i="1" s="1"/>
  <c r="K273" i="1"/>
  <c r="F273" i="1"/>
  <c r="G273" i="1" s="1"/>
  <c r="U273" i="1" s="1"/>
  <c r="E273" i="1"/>
  <c r="M264" i="1"/>
  <c r="T264" i="1" s="1"/>
  <c r="K264" i="1"/>
  <c r="F264" i="1"/>
  <c r="G264" i="1" s="1"/>
  <c r="U264" i="1" s="1"/>
  <c r="E264" i="1"/>
  <c r="M375" i="1"/>
  <c r="T375" i="1" s="1"/>
  <c r="K375" i="1"/>
  <c r="F375" i="1"/>
  <c r="G375" i="1" s="1"/>
  <c r="U375" i="1" s="1"/>
  <c r="E375" i="1"/>
  <c r="M312" i="1"/>
  <c r="T312" i="1" s="1"/>
  <c r="K312" i="1"/>
  <c r="F312" i="1"/>
  <c r="G312" i="1" s="1"/>
  <c r="U312" i="1" s="1"/>
  <c r="E312" i="1"/>
  <c r="M725" i="1"/>
  <c r="T725" i="1" s="1"/>
  <c r="K725" i="1"/>
  <c r="F725" i="1"/>
  <c r="G725" i="1" s="1"/>
  <c r="U725" i="1" s="1"/>
  <c r="E725" i="1"/>
  <c r="M242" i="1"/>
  <c r="T242" i="1" s="1"/>
  <c r="K242" i="1"/>
  <c r="F242" i="1"/>
  <c r="G242" i="1" s="1"/>
  <c r="U242" i="1" s="1"/>
  <c r="E242" i="1"/>
  <c r="M233" i="1"/>
  <c r="T233" i="1" s="1"/>
  <c r="K233" i="1"/>
  <c r="F233" i="1"/>
  <c r="G233" i="1" s="1"/>
  <c r="U233" i="1" s="1"/>
  <c r="E233" i="1"/>
  <c r="M170" i="1"/>
  <c r="T170" i="1" s="1"/>
  <c r="K170" i="1"/>
  <c r="F170" i="1"/>
  <c r="G170" i="1" s="1"/>
  <c r="U170" i="1" s="1"/>
  <c r="E170" i="1"/>
  <c r="M32" i="1"/>
  <c r="T32" i="1" s="1"/>
  <c r="K32" i="1"/>
  <c r="F32" i="1"/>
  <c r="G32" i="1" s="1"/>
  <c r="U32" i="1" s="1"/>
  <c r="E32" i="1"/>
  <c r="M670" i="1"/>
  <c r="T670" i="1" s="1"/>
  <c r="K670" i="1"/>
  <c r="F670" i="1"/>
  <c r="G670" i="1" s="1"/>
  <c r="U670" i="1" s="1"/>
  <c r="E670" i="1"/>
  <c r="M898" i="1"/>
  <c r="T898" i="1" s="1"/>
  <c r="K898" i="1"/>
  <c r="F898" i="1"/>
  <c r="G898" i="1" s="1"/>
  <c r="U898" i="1" s="1"/>
  <c r="E898" i="1"/>
  <c r="M484" i="1"/>
  <c r="T484" i="1" s="1"/>
  <c r="K484" i="1"/>
  <c r="F484" i="1"/>
  <c r="G484" i="1" s="1"/>
  <c r="U484" i="1" s="1"/>
  <c r="E484" i="1"/>
  <c r="M737" i="1"/>
  <c r="T737" i="1" s="1"/>
  <c r="K737" i="1"/>
  <c r="F737" i="1"/>
  <c r="G737" i="1" s="1"/>
  <c r="U737" i="1" s="1"/>
  <c r="E737" i="1"/>
  <c r="M320" i="1"/>
  <c r="T320" i="1" s="1"/>
  <c r="K320" i="1"/>
  <c r="F320" i="1"/>
  <c r="O320" i="1" s="1"/>
  <c r="E320" i="1"/>
  <c r="M338" i="1"/>
  <c r="T338" i="1" s="1"/>
  <c r="K338" i="1"/>
  <c r="F338" i="1"/>
  <c r="G338" i="1" s="1"/>
  <c r="U338" i="1" s="1"/>
  <c r="E338" i="1"/>
  <c r="M471" i="1"/>
  <c r="T471" i="1" s="1"/>
  <c r="K471" i="1"/>
  <c r="F471" i="1"/>
  <c r="O471" i="1" s="1"/>
  <c r="E471" i="1"/>
  <c r="M38" i="1"/>
  <c r="T38" i="1" s="1"/>
  <c r="K38" i="1"/>
  <c r="F38" i="1"/>
  <c r="G38" i="1" s="1"/>
  <c r="U38" i="1" s="1"/>
  <c r="E38" i="1"/>
  <c r="M176" i="1"/>
  <c r="T176" i="1" s="1"/>
  <c r="K176" i="1"/>
  <c r="F176" i="1"/>
  <c r="O176" i="1" s="1"/>
  <c r="E176" i="1"/>
  <c r="M977" i="1"/>
  <c r="T977" i="1" s="1"/>
  <c r="K977" i="1"/>
  <c r="F977" i="1"/>
  <c r="G977" i="1" s="1"/>
  <c r="U977" i="1" s="1"/>
  <c r="E977" i="1"/>
  <c r="M78" i="1"/>
  <c r="T78" i="1" s="1"/>
  <c r="K78" i="1"/>
  <c r="F78" i="1"/>
  <c r="O78" i="1" s="1"/>
  <c r="E78" i="1"/>
  <c r="M350" i="1"/>
  <c r="T350" i="1" s="1"/>
  <c r="K350" i="1"/>
  <c r="F350" i="1"/>
  <c r="G350" i="1" s="1"/>
  <c r="U350" i="1" s="1"/>
  <c r="E350" i="1"/>
  <c r="M321" i="1"/>
  <c r="T321" i="1" s="1"/>
  <c r="K321" i="1"/>
  <c r="F321" i="1"/>
  <c r="O321" i="1" s="1"/>
  <c r="E321" i="1"/>
  <c r="M271" i="1"/>
  <c r="T271" i="1" s="1"/>
  <c r="K271" i="1"/>
  <c r="F271" i="1"/>
  <c r="G271" i="1" s="1"/>
  <c r="U271" i="1" s="1"/>
  <c r="E271" i="1"/>
  <c r="M495" i="1"/>
  <c r="T495" i="1" s="1"/>
  <c r="K495" i="1"/>
  <c r="F495" i="1"/>
  <c r="O495" i="1" s="1"/>
  <c r="E495" i="1"/>
  <c r="M207" i="1"/>
  <c r="T207" i="1" s="1"/>
  <c r="K207" i="1"/>
  <c r="F207" i="1"/>
  <c r="G207" i="1" s="1"/>
  <c r="U207" i="1" s="1"/>
  <c r="E207" i="1"/>
  <c r="M224" i="1"/>
  <c r="T224" i="1" s="1"/>
  <c r="K224" i="1"/>
  <c r="F224" i="1"/>
  <c r="G224" i="1" s="1"/>
  <c r="U224" i="1" s="1"/>
  <c r="E224" i="1"/>
  <c r="M31" i="1"/>
  <c r="T31" i="1" s="1"/>
  <c r="K31" i="1"/>
  <c r="F31" i="1"/>
  <c r="G31" i="1" s="1"/>
  <c r="U31" i="1" s="1"/>
  <c r="E31" i="1"/>
  <c r="M152" i="1"/>
  <c r="T152" i="1" s="1"/>
  <c r="K152" i="1"/>
  <c r="F152" i="1"/>
  <c r="G152" i="1" s="1"/>
  <c r="U152" i="1" s="1"/>
  <c r="E152" i="1"/>
  <c r="M92" i="1"/>
  <c r="T92" i="1" s="1"/>
  <c r="K92" i="1"/>
  <c r="F92" i="1"/>
  <c r="G92" i="1" s="1"/>
  <c r="U92" i="1" s="1"/>
  <c r="E92" i="1"/>
  <c r="M955" i="1"/>
  <c r="T955" i="1" s="1"/>
  <c r="K955" i="1"/>
  <c r="F955" i="1"/>
  <c r="G955" i="1" s="1"/>
  <c r="U955" i="1" s="1"/>
  <c r="E955" i="1"/>
  <c r="M263" i="1"/>
  <c r="T263" i="1" s="1"/>
  <c r="K263" i="1"/>
  <c r="F263" i="1"/>
  <c r="G263" i="1" s="1"/>
  <c r="U263" i="1" s="1"/>
  <c r="E263" i="1"/>
  <c r="M696" i="1"/>
  <c r="T696" i="1" s="1"/>
  <c r="K696" i="1"/>
  <c r="F696" i="1"/>
  <c r="G696" i="1" s="1"/>
  <c r="U696" i="1" s="1"/>
  <c r="E696" i="1"/>
  <c r="M340" i="1"/>
  <c r="T340" i="1" s="1"/>
  <c r="K340" i="1"/>
  <c r="F340" i="1"/>
  <c r="G340" i="1" s="1"/>
  <c r="U340" i="1" s="1"/>
  <c r="E340" i="1"/>
  <c r="M775" i="1"/>
  <c r="T775" i="1" s="1"/>
  <c r="K775" i="1"/>
  <c r="F775" i="1"/>
  <c r="G775" i="1" s="1"/>
  <c r="U775" i="1" s="1"/>
  <c r="E775" i="1"/>
  <c r="M443" i="1"/>
  <c r="T443" i="1" s="1"/>
  <c r="K443" i="1"/>
  <c r="F443" i="1"/>
  <c r="G443" i="1" s="1"/>
  <c r="U443" i="1" s="1"/>
  <c r="E443" i="1"/>
  <c r="M778" i="1"/>
  <c r="T778" i="1" s="1"/>
  <c r="K778" i="1"/>
  <c r="F778" i="1"/>
  <c r="G778" i="1" s="1"/>
  <c r="U778" i="1" s="1"/>
  <c r="E778" i="1"/>
  <c r="M934" i="1"/>
  <c r="T934" i="1" s="1"/>
  <c r="K934" i="1"/>
  <c r="F934" i="1"/>
  <c r="G934" i="1" s="1"/>
  <c r="U934" i="1" s="1"/>
  <c r="E934" i="1"/>
  <c r="M415" i="1"/>
  <c r="T415" i="1" s="1"/>
  <c r="K415" i="1"/>
  <c r="F415" i="1"/>
  <c r="G415" i="1" s="1"/>
  <c r="U415" i="1" s="1"/>
  <c r="E415" i="1"/>
  <c r="M771" i="1"/>
  <c r="T771" i="1" s="1"/>
  <c r="K771" i="1"/>
  <c r="F771" i="1"/>
  <c r="G771" i="1" s="1"/>
  <c r="U771" i="1" s="1"/>
  <c r="E771" i="1"/>
  <c r="M164" i="1"/>
  <c r="T164" i="1" s="1"/>
  <c r="K164" i="1"/>
  <c r="F164" i="1"/>
  <c r="G164" i="1" s="1"/>
  <c r="U164" i="1" s="1"/>
  <c r="E164" i="1"/>
  <c r="M82" i="1"/>
  <c r="T82" i="1" s="1"/>
  <c r="K82" i="1"/>
  <c r="F82" i="1"/>
  <c r="O82" i="1" s="1"/>
  <c r="E82" i="1"/>
  <c r="M884" i="1"/>
  <c r="T884" i="1" s="1"/>
  <c r="K884" i="1"/>
  <c r="F884" i="1"/>
  <c r="G884" i="1" s="1"/>
  <c r="U884" i="1" s="1"/>
  <c r="E884" i="1"/>
  <c r="M761" i="1"/>
  <c r="T761" i="1" s="1"/>
  <c r="K761" i="1"/>
  <c r="F761" i="1"/>
  <c r="G761" i="1" s="1"/>
  <c r="U761" i="1" s="1"/>
  <c r="E761" i="1"/>
  <c r="M921" i="1"/>
  <c r="T921" i="1" s="1"/>
  <c r="K921" i="1"/>
  <c r="F921" i="1"/>
  <c r="G921" i="1" s="1"/>
  <c r="U921" i="1" s="1"/>
  <c r="E921" i="1"/>
  <c r="M950" i="1"/>
  <c r="T950" i="1" s="1"/>
  <c r="K950" i="1"/>
  <c r="F950" i="1"/>
  <c r="G950" i="1" s="1"/>
  <c r="U950" i="1" s="1"/>
  <c r="E950" i="1"/>
  <c r="M951" i="1"/>
  <c r="T951" i="1" s="1"/>
  <c r="K951" i="1"/>
  <c r="F951" i="1"/>
  <c r="O951" i="1" s="1"/>
  <c r="E951" i="1"/>
  <c r="M330" i="1"/>
  <c r="T330" i="1" s="1"/>
  <c r="K330" i="1"/>
  <c r="F330" i="1"/>
  <c r="G330" i="1" s="1"/>
  <c r="U330" i="1" s="1"/>
  <c r="E330" i="1"/>
  <c r="M695" i="1"/>
  <c r="T695" i="1" s="1"/>
  <c r="K695" i="1"/>
  <c r="F695" i="1"/>
  <c r="O695" i="1" s="1"/>
  <c r="E695" i="1"/>
  <c r="M408" i="1"/>
  <c r="T408" i="1" s="1"/>
  <c r="K408" i="1"/>
  <c r="F408" i="1"/>
  <c r="G408" i="1" s="1"/>
  <c r="U408" i="1" s="1"/>
  <c r="E408" i="1"/>
  <c r="M582" i="1"/>
  <c r="T582" i="1" s="1"/>
  <c r="K582" i="1"/>
  <c r="F582" i="1"/>
  <c r="O582" i="1" s="1"/>
  <c r="E582" i="1"/>
  <c r="M461" i="1"/>
  <c r="T461" i="1" s="1"/>
  <c r="K461" i="1"/>
  <c r="F461" i="1"/>
  <c r="G461" i="1" s="1"/>
  <c r="U461" i="1" s="1"/>
  <c r="E461" i="1"/>
  <c r="M445" i="1"/>
  <c r="T445" i="1" s="1"/>
  <c r="K445" i="1"/>
  <c r="F445" i="1"/>
  <c r="O445" i="1" s="1"/>
  <c r="E445" i="1"/>
  <c r="M904" i="1"/>
  <c r="T904" i="1" s="1"/>
  <c r="K904" i="1"/>
  <c r="F904" i="1"/>
  <c r="G904" i="1" s="1"/>
  <c r="U904" i="1" s="1"/>
  <c r="E904" i="1"/>
  <c r="M733" i="1"/>
  <c r="T733" i="1" s="1"/>
  <c r="K733" i="1"/>
  <c r="F733" i="1"/>
  <c r="E733" i="1"/>
  <c r="M439" i="1"/>
  <c r="T439" i="1" s="1"/>
  <c r="K439" i="1"/>
  <c r="F439" i="1"/>
  <c r="O439" i="1" s="1"/>
  <c r="E439" i="1"/>
  <c r="M506" i="1"/>
  <c r="T506" i="1" s="1"/>
  <c r="K506" i="1"/>
  <c r="F506" i="1"/>
  <c r="G506" i="1" s="1"/>
  <c r="U506" i="1" s="1"/>
  <c r="E506" i="1"/>
  <c r="M127" i="1"/>
  <c r="T127" i="1" s="1"/>
  <c r="K127" i="1"/>
  <c r="F127" i="1"/>
  <c r="O127" i="1" s="1"/>
  <c r="E127" i="1"/>
  <c r="M316" i="1"/>
  <c r="T316" i="1" s="1"/>
  <c r="K316" i="1"/>
  <c r="F316" i="1"/>
  <c r="G316" i="1" s="1"/>
  <c r="U316" i="1" s="1"/>
  <c r="E316" i="1"/>
  <c r="M260" i="1"/>
  <c r="T260" i="1" s="1"/>
  <c r="K260" i="1"/>
  <c r="F260" i="1"/>
  <c r="G260" i="1" s="1"/>
  <c r="U260" i="1" s="1"/>
  <c r="E260" i="1"/>
  <c r="M987" i="1"/>
  <c r="T987" i="1" s="1"/>
  <c r="K987" i="1"/>
  <c r="F987" i="1"/>
  <c r="G987" i="1" s="1"/>
  <c r="U987" i="1" s="1"/>
  <c r="E987" i="1"/>
  <c r="M705" i="1"/>
  <c r="T705" i="1" s="1"/>
  <c r="K705" i="1"/>
  <c r="F705" i="1"/>
  <c r="O705" i="1" s="1"/>
  <c r="E705" i="1"/>
  <c r="M919" i="1"/>
  <c r="T919" i="1" s="1"/>
  <c r="K919" i="1"/>
  <c r="F919" i="1"/>
  <c r="E919" i="1"/>
  <c r="M810" i="1"/>
  <c r="T810" i="1" s="1"/>
  <c r="K810" i="1"/>
  <c r="F810" i="1"/>
  <c r="O810" i="1" s="1"/>
  <c r="E810" i="1"/>
  <c r="M108" i="1"/>
  <c r="T108" i="1" s="1"/>
  <c r="K108" i="1"/>
  <c r="F108" i="1"/>
  <c r="G108" i="1" s="1"/>
  <c r="U108" i="1" s="1"/>
  <c r="E108" i="1"/>
  <c r="M992" i="1"/>
  <c r="T992" i="1" s="1"/>
  <c r="K992" i="1"/>
  <c r="F992" i="1"/>
  <c r="O992" i="1" s="1"/>
  <c r="E992" i="1"/>
  <c r="M346" i="1"/>
  <c r="T346" i="1" s="1"/>
  <c r="K346" i="1"/>
  <c r="F346" i="1"/>
  <c r="G346" i="1" s="1"/>
  <c r="U346" i="1" s="1"/>
  <c r="E346" i="1"/>
  <c r="M37" i="1"/>
  <c r="T37" i="1" s="1"/>
  <c r="K37" i="1"/>
  <c r="F37" i="1"/>
  <c r="G37" i="1" s="1"/>
  <c r="U37" i="1" s="1"/>
  <c r="E37" i="1"/>
  <c r="M269" i="1"/>
  <c r="T269" i="1" s="1"/>
  <c r="K269" i="1"/>
  <c r="F269" i="1"/>
  <c r="G269" i="1" s="1"/>
  <c r="U269" i="1" s="1"/>
  <c r="E269" i="1"/>
  <c r="M175" i="1"/>
  <c r="T175" i="1" s="1"/>
  <c r="K175" i="1"/>
  <c r="F175" i="1"/>
  <c r="O175" i="1" s="1"/>
  <c r="E175" i="1"/>
  <c r="M538" i="1"/>
  <c r="T538" i="1" s="1"/>
  <c r="K538" i="1"/>
  <c r="F538" i="1"/>
  <c r="E538" i="1"/>
  <c r="M657" i="1"/>
  <c r="T657" i="1" s="1"/>
  <c r="K657" i="1"/>
  <c r="F657" i="1"/>
  <c r="G657" i="1" s="1"/>
  <c r="U657" i="1" s="1"/>
  <c r="E657" i="1"/>
  <c r="M923" i="1"/>
  <c r="T923" i="1" s="1"/>
  <c r="K923" i="1"/>
  <c r="F923" i="1"/>
  <c r="G923" i="1" s="1"/>
  <c r="U923" i="1" s="1"/>
  <c r="E923" i="1"/>
  <c r="M396" i="1"/>
  <c r="T396" i="1" s="1"/>
  <c r="K396" i="1"/>
  <c r="F396" i="1"/>
  <c r="G396" i="1" s="1"/>
  <c r="U396" i="1" s="1"/>
  <c r="E396" i="1"/>
  <c r="M10" i="1"/>
  <c r="T10" i="1" s="1"/>
  <c r="K10" i="1"/>
  <c r="F10" i="1"/>
  <c r="G10" i="1" s="1"/>
  <c r="U10" i="1" s="1"/>
  <c r="E10" i="1"/>
  <c r="M72" i="1"/>
  <c r="T72" i="1" s="1"/>
  <c r="K72" i="1"/>
  <c r="F72" i="1"/>
  <c r="G72" i="1" s="1"/>
  <c r="U72" i="1" s="1"/>
  <c r="E72" i="1"/>
  <c r="M1000" i="1"/>
  <c r="T1000" i="1" s="1"/>
  <c r="K1000" i="1"/>
  <c r="F1000" i="1"/>
  <c r="G1000" i="1" s="1"/>
  <c r="U1000" i="1" s="1"/>
  <c r="E1000" i="1"/>
  <c r="M938" i="1"/>
  <c r="T938" i="1" s="1"/>
  <c r="K938" i="1"/>
  <c r="F938" i="1"/>
  <c r="O938" i="1" s="1"/>
  <c r="E938" i="1"/>
  <c r="M594" i="1"/>
  <c r="T594" i="1" s="1"/>
  <c r="K594" i="1"/>
  <c r="F594" i="1"/>
  <c r="O594" i="1" s="1"/>
  <c r="E594" i="1"/>
  <c r="M579" i="1"/>
  <c r="T579" i="1" s="1"/>
  <c r="K579" i="1"/>
  <c r="F579" i="1"/>
  <c r="G579" i="1" s="1"/>
  <c r="U579" i="1" s="1"/>
  <c r="E579" i="1"/>
  <c r="M524" i="1"/>
  <c r="T524" i="1" s="1"/>
  <c r="K524" i="1"/>
  <c r="F524" i="1"/>
  <c r="O524" i="1" s="1"/>
  <c r="E524" i="1"/>
  <c r="M65" i="1"/>
  <c r="T65" i="1" s="1"/>
  <c r="K65" i="1"/>
  <c r="F65" i="1"/>
  <c r="G65" i="1" s="1"/>
  <c r="U65" i="1" s="1"/>
  <c r="E65" i="1"/>
  <c r="M490" i="1"/>
  <c r="T490" i="1" s="1"/>
  <c r="K490" i="1"/>
  <c r="F490" i="1"/>
  <c r="O490" i="1" s="1"/>
  <c r="E490" i="1"/>
  <c r="M48" i="1"/>
  <c r="T48" i="1" s="1"/>
  <c r="K48" i="1"/>
  <c r="F48" i="1"/>
  <c r="G48" i="1" s="1"/>
  <c r="U48" i="1" s="1"/>
  <c r="E48" i="1"/>
  <c r="M961" i="1"/>
  <c r="T961" i="1" s="1"/>
  <c r="K961" i="1"/>
  <c r="F961" i="1"/>
  <c r="O961" i="1" s="1"/>
  <c r="E961" i="1"/>
  <c r="M55" i="1"/>
  <c r="T55" i="1" s="1"/>
  <c r="K55" i="1"/>
  <c r="F55" i="1"/>
  <c r="G55" i="1" s="1"/>
  <c r="U55" i="1" s="1"/>
  <c r="E55" i="1"/>
  <c r="M664" i="1"/>
  <c r="T664" i="1" s="1"/>
  <c r="K664" i="1"/>
  <c r="F664" i="1"/>
  <c r="O664" i="1" s="1"/>
  <c r="E664" i="1"/>
  <c r="M821" i="1"/>
  <c r="T821" i="1" s="1"/>
  <c r="K821" i="1"/>
  <c r="F821" i="1"/>
  <c r="G821" i="1" s="1"/>
  <c r="U821" i="1" s="1"/>
  <c r="E821" i="1"/>
  <c r="M999" i="1"/>
  <c r="T999" i="1" s="1"/>
  <c r="K999" i="1"/>
  <c r="F999" i="1"/>
  <c r="O999" i="1" s="1"/>
  <c r="E999" i="1"/>
  <c r="M826" i="1"/>
  <c r="T826" i="1" s="1"/>
  <c r="K826" i="1"/>
  <c r="F826" i="1"/>
  <c r="G826" i="1" s="1"/>
  <c r="U826" i="1" s="1"/>
  <c r="E826" i="1"/>
  <c r="M626" i="1"/>
  <c r="T626" i="1" s="1"/>
  <c r="K626" i="1"/>
  <c r="F626" i="1"/>
  <c r="O626" i="1" s="1"/>
  <c r="E626" i="1"/>
  <c r="M120" i="1"/>
  <c r="T120" i="1" s="1"/>
  <c r="K120" i="1"/>
  <c r="F120" i="1"/>
  <c r="G120" i="1" s="1"/>
  <c r="U120" i="1" s="1"/>
  <c r="E120" i="1"/>
  <c r="M674" i="1"/>
  <c r="T674" i="1" s="1"/>
  <c r="K674" i="1"/>
  <c r="F674" i="1"/>
  <c r="O674" i="1" s="1"/>
  <c r="E674" i="1"/>
  <c r="M485" i="1"/>
  <c r="T485" i="1" s="1"/>
  <c r="K485" i="1"/>
  <c r="F485" i="1"/>
  <c r="G485" i="1" s="1"/>
  <c r="U485" i="1" s="1"/>
  <c r="E485" i="1"/>
  <c r="M631" i="1"/>
  <c r="T631" i="1" s="1"/>
  <c r="K631" i="1"/>
  <c r="F631" i="1"/>
  <c r="G631" i="1" s="1"/>
  <c r="U631" i="1" s="1"/>
  <c r="E631" i="1"/>
  <c r="M22" i="1"/>
  <c r="T22" i="1" s="1"/>
  <c r="K22" i="1"/>
  <c r="F22" i="1"/>
  <c r="G22" i="1" s="1"/>
  <c r="U22" i="1" s="1"/>
  <c r="E22" i="1"/>
  <c r="M205" i="1"/>
  <c r="T205" i="1" s="1"/>
  <c r="K205" i="1"/>
  <c r="F205" i="1"/>
  <c r="G205" i="1" s="1"/>
  <c r="U205" i="1" s="1"/>
  <c r="E205" i="1"/>
  <c r="M322" i="1"/>
  <c r="T322" i="1" s="1"/>
  <c r="K322" i="1"/>
  <c r="F322" i="1"/>
  <c r="G322" i="1" s="1"/>
  <c r="U322" i="1" s="1"/>
  <c r="E322" i="1"/>
  <c r="M515" i="1"/>
  <c r="T515" i="1" s="1"/>
  <c r="K515" i="1"/>
  <c r="F515" i="1"/>
  <c r="G515" i="1" s="1"/>
  <c r="U515" i="1" s="1"/>
  <c r="E515" i="1"/>
  <c r="M590" i="1"/>
  <c r="T590" i="1" s="1"/>
  <c r="K590" i="1"/>
  <c r="F590" i="1"/>
  <c r="G590" i="1" s="1"/>
  <c r="U590" i="1" s="1"/>
  <c r="E590" i="1"/>
  <c r="M73" i="1"/>
  <c r="T73" i="1" s="1"/>
  <c r="K73" i="1"/>
  <c r="F73" i="1"/>
  <c r="G73" i="1" s="1"/>
  <c r="U73" i="1" s="1"/>
  <c r="E73" i="1"/>
  <c r="M606" i="1"/>
  <c r="T606" i="1" s="1"/>
  <c r="K606" i="1"/>
  <c r="F606" i="1"/>
  <c r="G606" i="1" s="1"/>
  <c r="U606" i="1" s="1"/>
  <c r="E606" i="1"/>
  <c r="M376" i="1"/>
  <c r="T376" i="1" s="1"/>
  <c r="K376" i="1"/>
  <c r="F376" i="1"/>
  <c r="O376" i="1" s="1"/>
  <c r="E376" i="1"/>
  <c r="M247" i="1"/>
  <c r="T247" i="1" s="1"/>
  <c r="K247" i="1"/>
  <c r="F247" i="1"/>
  <c r="G247" i="1" s="1"/>
  <c r="U247" i="1" s="1"/>
  <c r="E247" i="1"/>
  <c r="M364" i="1"/>
  <c r="T364" i="1" s="1"/>
  <c r="K364" i="1"/>
  <c r="F364" i="1"/>
  <c r="O364" i="1" s="1"/>
  <c r="E364" i="1"/>
  <c r="M293" i="1"/>
  <c r="T293" i="1" s="1"/>
  <c r="K293" i="1"/>
  <c r="F293" i="1"/>
  <c r="G293" i="1" s="1"/>
  <c r="U293" i="1" s="1"/>
  <c r="E293" i="1"/>
  <c r="M748" i="1"/>
  <c r="T748" i="1" s="1"/>
  <c r="K748" i="1"/>
  <c r="F748" i="1"/>
  <c r="O748" i="1" s="1"/>
  <c r="E748" i="1"/>
  <c r="M864" i="1"/>
  <c r="T864" i="1" s="1"/>
  <c r="K864" i="1"/>
  <c r="F864" i="1"/>
  <c r="G864" i="1" s="1"/>
  <c r="U864" i="1" s="1"/>
  <c r="E864" i="1"/>
  <c r="M427" i="1"/>
  <c r="T427" i="1" s="1"/>
  <c r="K427" i="1"/>
  <c r="F427" i="1"/>
  <c r="G427" i="1" s="1"/>
  <c r="U427" i="1" s="1"/>
  <c r="E427" i="1"/>
  <c r="M125" i="1"/>
  <c r="T125" i="1" s="1"/>
  <c r="K125" i="1"/>
  <c r="F125" i="1"/>
  <c r="O125" i="1" s="1"/>
  <c r="E125" i="1"/>
  <c r="M815" i="1"/>
  <c r="T815" i="1" s="1"/>
  <c r="K815" i="1"/>
  <c r="F815" i="1"/>
  <c r="G815" i="1" s="1"/>
  <c r="U815" i="1" s="1"/>
  <c r="E815" i="1"/>
  <c r="M59" i="1"/>
  <c r="T59" i="1" s="1"/>
  <c r="K59" i="1"/>
  <c r="F59" i="1"/>
  <c r="O59" i="1" s="1"/>
  <c r="E59" i="1"/>
  <c r="M730" i="1"/>
  <c r="T730" i="1" s="1"/>
  <c r="K730" i="1"/>
  <c r="F730" i="1"/>
  <c r="G730" i="1" s="1"/>
  <c r="U730" i="1" s="1"/>
  <c r="E730" i="1"/>
  <c r="M834" i="1"/>
  <c r="T834" i="1" s="1"/>
  <c r="K834" i="1"/>
  <c r="F834" i="1"/>
  <c r="O834" i="1" s="1"/>
  <c r="E834" i="1"/>
  <c r="M580" i="1"/>
  <c r="T580" i="1" s="1"/>
  <c r="K580" i="1"/>
  <c r="F580" i="1"/>
  <c r="G580" i="1" s="1"/>
  <c r="U580" i="1" s="1"/>
  <c r="E580" i="1"/>
  <c r="M739" i="1"/>
  <c r="T739" i="1" s="1"/>
  <c r="K739" i="1"/>
  <c r="F739" i="1"/>
  <c r="G739" i="1" s="1"/>
  <c r="U739" i="1" s="1"/>
  <c r="E739" i="1"/>
  <c r="M222" i="1"/>
  <c r="T222" i="1" s="1"/>
  <c r="K222" i="1"/>
  <c r="F222" i="1"/>
  <c r="G222" i="1" s="1"/>
  <c r="U222" i="1" s="1"/>
  <c r="E222" i="1"/>
  <c r="M796" i="1"/>
  <c r="T796" i="1" s="1"/>
  <c r="K796" i="1"/>
  <c r="F796" i="1"/>
  <c r="O796" i="1" s="1"/>
  <c r="E796" i="1"/>
  <c r="M854" i="1"/>
  <c r="T854" i="1" s="1"/>
  <c r="K854" i="1"/>
  <c r="F854" i="1"/>
  <c r="G854" i="1" s="1"/>
  <c r="U854" i="1" s="1"/>
  <c r="E854" i="1"/>
  <c r="M168" i="1"/>
  <c r="T168" i="1" s="1"/>
  <c r="K168" i="1"/>
  <c r="F168" i="1"/>
  <c r="O168" i="1" s="1"/>
  <c r="E168" i="1"/>
  <c r="M136" i="1"/>
  <c r="T136" i="1" s="1"/>
  <c r="K136" i="1"/>
  <c r="F136" i="1"/>
  <c r="G136" i="1" s="1"/>
  <c r="U136" i="1" s="1"/>
  <c r="E136" i="1"/>
  <c r="M140" i="1"/>
  <c r="T140" i="1" s="1"/>
  <c r="K140" i="1"/>
  <c r="F140" i="1"/>
  <c r="O140" i="1" s="1"/>
  <c r="E140" i="1"/>
  <c r="M162" i="1"/>
  <c r="T162" i="1" s="1"/>
  <c r="K162" i="1"/>
  <c r="F162" i="1"/>
  <c r="O162" i="1" s="1"/>
  <c r="E162" i="1"/>
  <c r="M754" i="1"/>
  <c r="T754" i="1" s="1"/>
  <c r="K754" i="1"/>
  <c r="F754" i="1"/>
  <c r="G754" i="1" s="1"/>
  <c r="U754" i="1" s="1"/>
  <c r="E754" i="1"/>
  <c r="M325" i="1"/>
  <c r="T325" i="1" s="1"/>
  <c r="K325" i="1"/>
  <c r="F325" i="1"/>
  <c r="G325" i="1" s="1"/>
  <c r="U325" i="1" s="1"/>
  <c r="E325" i="1"/>
  <c r="M881" i="1"/>
  <c r="T881" i="1" s="1"/>
  <c r="K881" i="1"/>
  <c r="F881" i="1"/>
  <c r="O881" i="1" s="1"/>
  <c r="E881" i="1"/>
  <c r="M199" i="1"/>
  <c r="T199" i="1" s="1"/>
  <c r="K199" i="1"/>
  <c r="F199" i="1"/>
  <c r="G199" i="1" s="1"/>
  <c r="U199" i="1" s="1"/>
  <c r="E199" i="1"/>
  <c r="M630" i="1"/>
  <c r="T630" i="1" s="1"/>
  <c r="K630" i="1"/>
  <c r="F630" i="1"/>
  <c r="O630" i="1" s="1"/>
  <c r="E630" i="1"/>
  <c r="M691" i="1"/>
  <c r="T691" i="1" s="1"/>
  <c r="K691" i="1"/>
  <c r="F691" i="1"/>
  <c r="G691" i="1" s="1"/>
  <c r="U691" i="1" s="1"/>
  <c r="E691" i="1"/>
  <c r="M178" i="1"/>
  <c r="T178" i="1" s="1"/>
  <c r="K178" i="1"/>
  <c r="F178" i="1"/>
  <c r="O178" i="1" s="1"/>
  <c r="E178" i="1"/>
  <c r="M568" i="1"/>
  <c r="T568" i="1" s="1"/>
  <c r="K568" i="1"/>
  <c r="F568" i="1"/>
  <c r="G568" i="1" s="1"/>
  <c r="U568" i="1" s="1"/>
  <c r="E568" i="1"/>
  <c r="M947" i="1"/>
  <c r="T947" i="1" s="1"/>
  <c r="K947" i="1"/>
  <c r="F947" i="1"/>
  <c r="G947" i="1" s="1"/>
  <c r="U947" i="1" s="1"/>
  <c r="E947" i="1"/>
  <c r="M598" i="1"/>
  <c r="T598" i="1" s="1"/>
  <c r="K598" i="1"/>
  <c r="F598" i="1"/>
  <c r="G598" i="1" s="1"/>
  <c r="U598" i="1" s="1"/>
  <c r="E598" i="1"/>
  <c r="M122" i="1"/>
  <c r="T122" i="1" s="1"/>
  <c r="K122" i="1"/>
  <c r="F122" i="1"/>
  <c r="O122" i="1" s="1"/>
  <c r="E122" i="1"/>
  <c r="M747" i="1"/>
  <c r="T747" i="1" s="1"/>
  <c r="K747" i="1"/>
  <c r="F747" i="1"/>
  <c r="E747" i="1"/>
  <c r="M825" i="1"/>
  <c r="T825" i="1" s="1"/>
  <c r="K825" i="1"/>
  <c r="F825" i="1"/>
  <c r="G825" i="1" s="1"/>
  <c r="U825" i="1" s="1"/>
  <c r="E825" i="1"/>
  <c r="M123" i="1"/>
  <c r="T123" i="1" s="1"/>
  <c r="K123" i="1"/>
  <c r="F123" i="1"/>
  <c r="G123" i="1" s="1"/>
  <c r="U123" i="1" s="1"/>
  <c r="E123" i="1"/>
  <c r="M402" i="1"/>
  <c r="T402" i="1" s="1"/>
  <c r="K402" i="1"/>
  <c r="F402" i="1"/>
  <c r="G402" i="1" s="1"/>
  <c r="U402" i="1" s="1"/>
  <c r="E402" i="1"/>
  <c r="M953" i="1"/>
  <c r="T953" i="1" s="1"/>
  <c r="K953" i="1"/>
  <c r="F953" i="1"/>
  <c r="O953" i="1" s="1"/>
  <c r="E953" i="1"/>
  <c r="M442" i="1"/>
  <c r="T442" i="1" s="1"/>
  <c r="K442" i="1"/>
  <c r="F442" i="1"/>
  <c r="G442" i="1" s="1"/>
  <c r="U442" i="1" s="1"/>
  <c r="E442" i="1"/>
  <c r="M477" i="1"/>
  <c r="T477" i="1" s="1"/>
  <c r="K477" i="1"/>
  <c r="F477" i="1"/>
  <c r="G477" i="1" s="1"/>
  <c r="U477" i="1" s="1"/>
  <c r="E477" i="1"/>
  <c r="M54" i="1"/>
  <c r="T54" i="1" s="1"/>
  <c r="K54" i="1"/>
  <c r="F54" i="1"/>
  <c r="O54" i="1" s="1"/>
  <c r="E54" i="1"/>
  <c r="M956" i="1"/>
  <c r="T956" i="1" s="1"/>
  <c r="K956" i="1"/>
  <c r="F956" i="1"/>
  <c r="G956" i="1" s="1"/>
  <c r="U956" i="1" s="1"/>
  <c r="E956" i="1"/>
  <c r="M672" i="1"/>
  <c r="T672" i="1" s="1"/>
  <c r="K672" i="1"/>
  <c r="F672" i="1"/>
  <c r="O672" i="1" s="1"/>
  <c r="E672" i="1"/>
  <c r="M837" i="1"/>
  <c r="T837" i="1" s="1"/>
  <c r="K837" i="1"/>
  <c r="F837" i="1"/>
  <c r="G837" i="1" s="1"/>
  <c r="U837" i="1" s="1"/>
  <c r="E837" i="1"/>
  <c r="M74" i="1"/>
  <c r="T74" i="1" s="1"/>
  <c r="K74" i="1"/>
  <c r="F74" i="1"/>
  <c r="O74" i="1" s="1"/>
  <c r="E74" i="1"/>
  <c r="M324" i="1"/>
  <c r="T324" i="1" s="1"/>
  <c r="K324" i="1"/>
  <c r="F324" i="1"/>
  <c r="G324" i="1" s="1"/>
  <c r="U324" i="1" s="1"/>
  <c r="E324" i="1"/>
  <c r="M52" i="1"/>
  <c r="T52" i="1" s="1"/>
  <c r="K52" i="1"/>
  <c r="F52" i="1"/>
  <c r="G52" i="1" s="1"/>
  <c r="U52" i="1" s="1"/>
  <c r="E52" i="1"/>
  <c r="M899" i="1"/>
  <c r="T899" i="1" s="1"/>
  <c r="K899" i="1"/>
  <c r="F899" i="1"/>
  <c r="G899" i="1" s="1"/>
  <c r="U899" i="1" s="1"/>
  <c r="E899" i="1"/>
  <c r="M648" i="1"/>
  <c r="T648" i="1" s="1"/>
  <c r="K648" i="1"/>
  <c r="F648" i="1"/>
  <c r="O648" i="1" s="1"/>
  <c r="E648" i="1"/>
  <c r="M347" i="1"/>
  <c r="T347" i="1" s="1"/>
  <c r="K347" i="1"/>
  <c r="F347" i="1"/>
  <c r="O347" i="1" s="1"/>
  <c r="E347" i="1"/>
  <c r="M95" i="1"/>
  <c r="T95" i="1" s="1"/>
  <c r="K95" i="1"/>
  <c r="F95" i="1"/>
  <c r="G95" i="1" s="1"/>
  <c r="U95" i="1" s="1"/>
  <c r="E95" i="1"/>
  <c r="M521" i="1"/>
  <c r="T521" i="1" s="1"/>
  <c r="K521" i="1"/>
  <c r="F521" i="1"/>
  <c r="O521" i="1" s="1"/>
  <c r="E521" i="1"/>
  <c r="M534" i="1"/>
  <c r="T534" i="1" s="1"/>
  <c r="K534" i="1"/>
  <c r="F534" i="1"/>
  <c r="G534" i="1" s="1"/>
  <c r="U534" i="1" s="1"/>
  <c r="E534" i="1"/>
  <c r="M342" i="1"/>
  <c r="T342" i="1" s="1"/>
  <c r="K342" i="1"/>
  <c r="F342" i="1"/>
  <c r="O342" i="1" s="1"/>
  <c r="E342" i="1"/>
  <c r="M652" i="1"/>
  <c r="T652" i="1" s="1"/>
  <c r="K652" i="1"/>
  <c r="F652" i="1"/>
  <c r="G652" i="1" s="1"/>
  <c r="U652" i="1" s="1"/>
  <c r="E652" i="1"/>
  <c r="M619" i="1"/>
  <c r="T619" i="1" s="1"/>
  <c r="K619" i="1"/>
  <c r="F619" i="1"/>
  <c r="O619" i="1" s="1"/>
  <c r="E619" i="1"/>
  <c r="M104" i="1"/>
  <c r="T104" i="1" s="1"/>
  <c r="K104" i="1"/>
  <c r="F104" i="1"/>
  <c r="G104" i="1" s="1"/>
  <c r="U104" i="1" s="1"/>
  <c r="E104" i="1"/>
  <c r="M891" i="1"/>
  <c r="T891" i="1" s="1"/>
  <c r="K891" i="1"/>
  <c r="F891" i="1"/>
  <c r="O891" i="1" s="1"/>
  <c r="E891" i="1"/>
  <c r="M101" i="1"/>
  <c r="T101" i="1" s="1"/>
  <c r="K101" i="1"/>
  <c r="F101" i="1"/>
  <c r="G101" i="1" s="1"/>
  <c r="U101" i="1" s="1"/>
  <c r="E101" i="1"/>
  <c r="M105" i="1"/>
  <c r="T105" i="1" s="1"/>
  <c r="K105" i="1"/>
  <c r="F105" i="1"/>
  <c r="O105" i="1" s="1"/>
  <c r="E105" i="1"/>
  <c r="M384" i="1"/>
  <c r="T384" i="1" s="1"/>
  <c r="K384" i="1"/>
  <c r="F384" i="1"/>
  <c r="G384" i="1" s="1"/>
  <c r="U384" i="1" s="1"/>
  <c r="E384" i="1"/>
  <c r="M984" i="1"/>
  <c r="T984" i="1" s="1"/>
  <c r="K984" i="1"/>
  <c r="F984" i="1"/>
  <c r="O984" i="1" s="1"/>
  <c r="E984" i="1"/>
  <c r="M166" i="1"/>
  <c r="T166" i="1" s="1"/>
  <c r="K166" i="1"/>
  <c r="F166" i="1"/>
  <c r="G166" i="1" s="1"/>
  <c r="U166" i="1" s="1"/>
  <c r="E166" i="1"/>
  <c r="M562" i="1"/>
  <c r="T562" i="1" s="1"/>
  <c r="K562" i="1"/>
  <c r="F562" i="1"/>
  <c r="O562" i="1" s="1"/>
  <c r="E562" i="1"/>
  <c r="M530" i="1"/>
  <c r="T530" i="1" s="1"/>
  <c r="K530" i="1"/>
  <c r="F530" i="1"/>
  <c r="G530" i="1" s="1"/>
  <c r="U530" i="1" s="1"/>
  <c r="E530" i="1"/>
  <c r="M641" i="1"/>
  <c r="T641" i="1" s="1"/>
  <c r="K641" i="1"/>
  <c r="F641" i="1"/>
  <c r="O641" i="1" s="1"/>
  <c r="E641" i="1"/>
  <c r="M720" i="1"/>
  <c r="T720" i="1" s="1"/>
  <c r="K720" i="1"/>
  <c r="F720" i="1"/>
  <c r="G720" i="1" s="1"/>
  <c r="U720" i="1" s="1"/>
  <c r="E720" i="1"/>
  <c r="M98" i="1"/>
  <c r="T98" i="1" s="1"/>
  <c r="K98" i="1"/>
  <c r="F98" i="1"/>
  <c r="O98" i="1" s="1"/>
  <c r="E98" i="1"/>
  <c r="M831" i="1"/>
  <c r="T831" i="1" s="1"/>
  <c r="K831" i="1"/>
  <c r="F831" i="1"/>
  <c r="G831" i="1" s="1"/>
  <c r="U831" i="1" s="1"/>
  <c r="E831" i="1"/>
  <c r="M160" i="1"/>
  <c r="T160" i="1" s="1"/>
  <c r="K160" i="1"/>
  <c r="F160" i="1"/>
  <c r="O160" i="1" s="1"/>
  <c r="E160" i="1"/>
  <c r="M218" i="1"/>
  <c r="T218" i="1" s="1"/>
  <c r="K218" i="1"/>
  <c r="F218" i="1"/>
  <c r="G218" i="1" s="1"/>
  <c r="U218" i="1" s="1"/>
  <c r="E218" i="1"/>
  <c r="M783" i="1"/>
  <c r="T783" i="1" s="1"/>
  <c r="K783" i="1"/>
  <c r="F783" i="1"/>
  <c r="E783" i="1"/>
  <c r="M927" i="1"/>
  <c r="T927" i="1" s="1"/>
  <c r="K927" i="1"/>
  <c r="F927" i="1"/>
  <c r="O927" i="1" s="1"/>
  <c r="E927" i="1"/>
  <c r="M187" i="1"/>
  <c r="T187" i="1" s="1"/>
  <c r="K187" i="1"/>
  <c r="F187" i="1"/>
  <c r="G187" i="1" s="1"/>
  <c r="U187" i="1" s="1"/>
  <c r="E187" i="1"/>
  <c r="M896" i="1"/>
  <c r="T896" i="1" s="1"/>
  <c r="K896" i="1"/>
  <c r="F896" i="1"/>
  <c r="O896" i="1" s="1"/>
  <c r="E896" i="1"/>
  <c r="M890" i="1"/>
  <c r="T890" i="1" s="1"/>
  <c r="K890" i="1"/>
  <c r="F890" i="1"/>
  <c r="G890" i="1" s="1"/>
  <c r="U890" i="1" s="1"/>
  <c r="E890" i="1"/>
  <c r="M250" i="1"/>
  <c r="T250" i="1" s="1"/>
  <c r="K250" i="1"/>
  <c r="F250" i="1"/>
  <c r="O250" i="1" s="1"/>
  <c r="E250" i="1"/>
  <c r="M949" i="1"/>
  <c r="T949" i="1" s="1"/>
  <c r="K949" i="1"/>
  <c r="F949" i="1"/>
  <c r="G949" i="1" s="1"/>
  <c r="U949" i="1" s="1"/>
  <c r="E949" i="1"/>
  <c r="M929" i="1"/>
  <c r="T929" i="1" s="1"/>
  <c r="K929" i="1"/>
  <c r="F929" i="1"/>
  <c r="G929" i="1" s="1"/>
  <c r="U929" i="1" s="1"/>
  <c r="E929" i="1"/>
  <c r="M636" i="1"/>
  <c r="T636" i="1" s="1"/>
  <c r="K636" i="1"/>
  <c r="F636" i="1"/>
  <c r="O636" i="1" s="1"/>
  <c r="E636" i="1"/>
  <c r="M385" i="1"/>
  <c r="T385" i="1" s="1"/>
  <c r="K385" i="1"/>
  <c r="F385" i="1"/>
  <c r="G385" i="1" s="1"/>
  <c r="U385" i="1" s="1"/>
  <c r="E385" i="1"/>
  <c r="M194" i="1"/>
  <c r="T194" i="1" s="1"/>
  <c r="K194" i="1"/>
  <c r="F194" i="1"/>
  <c r="O194" i="1" s="1"/>
  <c r="E194" i="1"/>
  <c r="M234" i="1"/>
  <c r="T234" i="1" s="1"/>
  <c r="K234" i="1"/>
  <c r="F234" i="1"/>
  <c r="G234" i="1" s="1"/>
  <c r="U234" i="1" s="1"/>
  <c r="E234" i="1"/>
  <c r="M507" i="1"/>
  <c r="T507" i="1" s="1"/>
  <c r="K507" i="1"/>
  <c r="F507" i="1"/>
  <c r="O507" i="1" s="1"/>
  <c r="E507" i="1"/>
  <c r="M296" i="1"/>
  <c r="T296" i="1" s="1"/>
  <c r="K296" i="1"/>
  <c r="F296" i="1"/>
  <c r="O296" i="1" s="1"/>
  <c r="E296" i="1"/>
  <c r="M151" i="1"/>
  <c r="T151" i="1" s="1"/>
  <c r="K151" i="1"/>
  <c r="F151" i="1"/>
  <c r="G151" i="1" s="1"/>
  <c r="U151" i="1" s="1"/>
  <c r="E151" i="1"/>
  <c r="M335" i="1"/>
  <c r="T335" i="1" s="1"/>
  <c r="K335" i="1"/>
  <c r="F335" i="1"/>
  <c r="G335" i="1" s="1"/>
  <c r="U335" i="1" s="1"/>
  <c r="E335" i="1"/>
  <c r="M576" i="1"/>
  <c r="T576" i="1" s="1"/>
  <c r="K576" i="1"/>
  <c r="F576" i="1"/>
  <c r="G576" i="1" s="1"/>
  <c r="U576" i="1" s="1"/>
  <c r="E576" i="1"/>
  <c r="M828" i="1"/>
  <c r="T828" i="1" s="1"/>
  <c r="K828" i="1"/>
  <c r="F828" i="1"/>
  <c r="O828" i="1" s="1"/>
  <c r="P828" i="1" s="1"/>
  <c r="E828" i="1"/>
  <c r="M135" i="1"/>
  <c r="T135" i="1" s="1"/>
  <c r="K135" i="1"/>
  <c r="F135" i="1"/>
  <c r="O135" i="1" s="1"/>
  <c r="E135" i="1"/>
  <c r="M706" i="1"/>
  <c r="T706" i="1" s="1"/>
  <c r="K706" i="1"/>
  <c r="F706" i="1"/>
  <c r="G706" i="1" s="1"/>
  <c r="U706" i="1" s="1"/>
  <c r="E706" i="1"/>
  <c r="M369" i="1"/>
  <c r="T369" i="1" s="1"/>
  <c r="K369" i="1"/>
  <c r="F369" i="1"/>
  <c r="O369" i="1" s="1"/>
  <c r="E369" i="1"/>
  <c r="M823" i="1"/>
  <c r="T823" i="1" s="1"/>
  <c r="K823" i="1"/>
  <c r="F823" i="1"/>
  <c r="O823" i="1" s="1"/>
  <c r="E823" i="1"/>
  <c r="M292" i="1"/>
  <c r="T292" i="1" s="1"/>
  <c r="K292" i="1"/>
  <c r="F292" i="1"/>
  <c r="O292" i="1" s="1"/>
  <c r="E292" i="1"/>
  <c r="M915" i="1"/>
  <c r="T915" i="1" s="1"/>
  <c r="K915" i="1"/>
  <c r="F915" i="1"/>
  <c r="O915" i="1" s="1"/>
  <c r="E915" i="1"/>
  <c r="M939" i="1"/>
  <c r="T939" i="1" s="1"/>
  <c r="K939" i="1"/>
  <c r="F939" i="1"/>
  <c r="O939" i="1" s="1"/>
  <c r="E939" i="1"/>
  <c r="M288" i="1"/>
  <c r="T288" i="1" s="1"/>
  <c r="K288" i="1"/>
  <c r="F288" i="1"/>
  <c r="O288" i="1" s="1"/>
  <c r="E288" i="1"/>
  <c r="M812" i="1"/>
  <c r="T812" i="1" s="1"/>
  <c r="K812" i="1"/>
  <c r="F812" i="1"/>
  <c r="O812" i="1" s="1"/>
  <c r="E812" i="1"/>
  <c r="M53" i="1"/>
  <c r="T53" i="1" s="1"/>
  <c r="K53" i="1"/>
  <c r="F53" i="1"/>
  <c r="O53" i="1" s="1"/>
  <c r="E53" i="1"/>
  <c r="M413" i="1"/>
  <c r="T413" i="1" s="1"/>
  <c r="K413" i="1"/>
  <c r="F413" i="1"/>
  <c r="O413" i="1" s="1"/>
  <c r="E413" i="1"/>
  <c r="M431" i="1"/>
  <c r="T431" i="1" s="1"/>
  <c r="K431" i="1"/>
  <c r="F431" i="1"/>
  <c r="O431" i="1" s="1"/>
  <c r="E431" i="1"/>
  <c r="M249" i="1"/>
  <c r="T249" i="1" s="1"/>
  <c r="K249" i="1"/>
  <c r="F249" i="1"/>
  <c r="O249" i="1" s="1"/>
  <c r="E249" i="1"/>
  <c r="M345" i="1"/>
  <c r="T345" i="1" s="1"/>
  <c r="K345" i="1"/>
  <c r="F345" i="1"/>
  <c r="O345" i="1" s="1"/>
  <c r="E345" i="1"/>
  <c r="M698" i="1"/>
  <c r="T698" i="1" s="1"/>
  <c r="K698" i="1"/>
  <c r="F698" i="1"/>
  <c r="O698" i="1" s="1"/>
  <c r="E698" i="1"/>
  <c r="M289" i="1"/>
  <c r="T289" i="1" s="1"/>
  <c r="K289" i="1"/>
  <c r="F289" i="1"/>
  <c r="G289" i="1" s="1"/>
  <c r="U289" i="1" s="1"/>
  <c r="E289" i="1"/>
  <c r="M267" i="1"/>
  <c r="T267" i="1" s="1"/>
  <c r="K267" i="1"/>
  <c r="F267" i="1"/>
  <c r="O267" i="1" s="1"/>
  <c r="E267" i="1"/>
  <c r="M877" i="1"/>
  <c r="T877" i="1" s="1"/>
  <c r="K877" i="1"/>
  <c r="F877" i="1"/>
  <c r="G877" i="1" s="1"/>
  <c r="U877" i="1" s="1"/>
  <c r="E877" i="1"/>
  <c r="M768" i="1"/>
  <c r="T768" i="1" s="1"/>
  <c r="K768" i="1"/>
  <c r="F768" i="1"/>
  <c r="O768" i="1" s="1"/>
  <c r="E768" i="1"/>
  <c r="M486" i="1"/>
  <c r="T486" i="1" s="1"/>
  <c r="K486" i="1"/>
  <c r="F486" i="1"/>
  <c r="O486" i="1" s="1"/>
  <c r="E486" i="1"/>
  <c r="M969" i="1"/>
  <c r="T969" i="1" s="1"/>
  <c r="K969" i="1"/>
  <c r="F969" i="1"/>
  <c r="O969" i="1" s="1"/>
  <c r="E969" i="1"/>
  <c r="M373" i="1"/>
  <c r="T373" i="1" s="1"/>
  <c r="K373" i="1"/>
  <c r="F373" i="1"/>
  <c r="O373" i="1" s="1"/>
  <c r="E373" i="1"/>
  <c r="M632" i="1"/>
  <c r="T632" i="1" s="1"/>
  <c r="K632" i="1"/>
  <c r="F632" i="1"/>
  <c r="O632" i="1" s="1"/>
  <c r="E632" i="1"/>
  <c r="M660" i="1"/>
  <c r="T660" i="1" s="1"/>
  <c r="K660" i="1"/>
  <c r="F660" i="1"/>
  <c r="O660" i="1" s="1"/>
  <c r="E660" i="1"/>
  <c r="M769" i="1"/>
  <c r="T769" i="1" s="1"/>
  <c r="K769" i="1"/>
  <c r="F769" i="1"/>
  <c r="E769" i="1"/>
  <c r="M846" i="1"/>
  <c r="T846" i="1" s="1"/>
  <c r="K846" i="1"/>
  <c r="F846" i="1"/>
  <c r="G846" i="1" s="1"/>
  <c r="U846" i="1" s="1"/>
  <c r="E846" i="1"/>
  <c r="M542" i="1"/>
  <c r="T542" i="1" s="1"/>
  <c r="K542" i="1"/>
  <c r="F542" i="1"/>
  <c r="O542" i="1" s="1"/>
  <c r="E542" i="1"/>
  <c r="M931" i="1"/>
  <c r="T931" i="1" s="1"/>
  <c r="K931" i="1"/>
  <c r="F931" i="1"/>
  <c r="O931" i="1" s="1"/>
  <c r="E931" i="1"/>
  <c r="M883" i="1"/>
  <c r="T883" i="1" s="1"/>
  <c r="K883" i="1"/>
  <c r="F883" i="1"/>
  <c r="O883" i="1" s="1"/>
  <c r="E883" i="1"/>
  <c r="M246" i="1"/>
  <c r="T246" i="1" s="1"/>
  <c r="K246" i="1"/>
  <c r="F246" i="1"/>
  <c r="O246" i="1" s="1"/>
  <c r="E246" i="1"/>
  <c r="M51" i="1"/>
  <c r="T51" i="1" s="1"/>
  <c r="K51" i="1"/>
  <c r="F51" i="1"/>
  <c r="O51" i="1" s="1"/>
  <c r="E51" i="1"/>
  <c r="M466" i="1"/>
  <c r="T466" i="1" s="1"/>
  <c r="K466" i="1"/>
  <c r="F466" i="1"/>
  <c r="O466" i="1" s="1"/>
  <c r="E466" i="1"/>
  <c r="M39" i="1"/>
  <c r="T39" i="1" s="1"/>
  <c r="K39" i="1"/>
  <c r="F39" i="1"/>
  <c r="O39" i="1" s="1"/>
  <c r="E39" i="1"/>
  <c r="M407" i="1"/>
  <c r="T407" i="1" s="1"/>
  <c r="K407" i="1"/>
  <c r="F407" i="1"/>
  <c r="G407" i="1" s="1"/>
  <c r="U407" i="1" s="1"/>
  <c r="E407" i="1"/>
  <c r="M622" i="1"/>
  <c r="T622" i="1" s="1"/>
  <c r="K622" i="1"/>
  <c r="F622" i="1"/>
  <c r="O622" i="1" s="1"/>
  <c r="E622" i="1"/>
  <c r="M197" i="1"/>
  <c r="T197" i="1" s="1"/>
  <c r="K197" i="1"/>
  <c r="F197" i="1"/>
  <c r="O197" i="1" s="1"/>
  <c r="E197" i="1"/>
  <c r="M791" i="1"/>
  <c r="T791" i="1" s="1"/>
  <c r="K791" i="1"/>
  <c r="F791" i="1"/>
  <c r="O791" i="1" s="1"/>
  <c r="E791" i="1"/>
  <c r="M781" i="1"/>
  <c r="T781" i="1" s="1"/>
  <c r="K781" i="1"/>
  <c r="F781" i="1"/>
  <c r="O781" i="1" s="1"/>
  <c r="E781" i="1"/>
  <c r="M383" i="1"/>
  <c r="T383" i="1" s="1"/>
  <c r="K383" i="1"/>
  <c r="F383" i="1"/>
  <c r="O383" i="1" s="1"/>
  <c r="E383" i="1"/>
  <c r="M767" i="1"/>
  <c r="T767" i="1" s="1"/>
  <c r="K767" i="1"/>
  <c r="F767" i="1"/>
  <c r="O767" i="1" s="1"/>
  <c r="E767" i="1"/>
  <c r="M183" i="1"/>
  <c r="T183" i="1" s="1"/>
  <c r="K183" i="1"/>
  <c r="F183" i="1"/>
  <c r="G183" i="1" s="1"/>
  <c r="U183" i="1" s="1"/>
  <c r="E183" i="1"/>
  <c r="M822" i="1"/>
  <c r="T822" i="1" s="1"/>
  <c r="K822" i="1"/>
  <c r="F822" i="1"/>
  <c r="O822" i="1" s="1"/>
  <c r="E822" i="1"/>
  <c r="M329" i="1"/>
  <c r="T329" i="1" s="1"/>
  <c r="K329" i="1"/>
  <c r="F329" i="1"/>
  <c r="O329" i="1" s="1"/>
  <c r="E329" i="1"/>
  <c r="M797" i="1"/>
  <c r="T797" i="1" s="1"/>
  <c r="K797" i="1"/>
  <c r="F797" i="1"/>
  <c r="O797" i="1" s="1"/>
  <c r="E797" i="1"/>
  <c r="M600" i="1"/>
  <c r="T600" i="1" s="1"/>
  <c r="K600" i="1"/>
  <c r="F600" i="1"/>
  <c r="O600" i="1" s="1"/>
  <c r="E600" i="1"/>
  <c r="M653" i="1"/>
  <c r="T653" i="1" s="1"/>
  <c r="K653" i="1"/>
  <c r="F653" i="1"/>
  <c r="O653" i="1" s="1"/>
  <c r="E653" i="1"/>
  <c r="M107" i="1"/>
  <c r="T107" i="1" s="1"/>
  <c r="K107" i="1"/>
  <c r="F107" i="1"/>
  <c r="O107" i="1" s="1"/>
  <c r="E107" i="1"/>
  <c r="M258" i="1"/>
  <c r="T258" i="1" s="1"/>
  <c r="K258" i="1"/>
  <c r="F258" i="1"/>
  <c r="O258" i="1" s="1"/>
  <c r="E258" i="1"/>
  <c r="M649" i="1"/>
  <c r="T649" i="1" s="1"/>
  <c r="K649" i="1"/>
  <c r="F649" i="1"/>
  <c r="O649" i="1" s="1"/>
  <c r="E649" i="1"/>
  <c r="M119" i="1"/>
  <c r="T119" i="1" s="1"/>
  <c r="K119" i="1"/>
  <c r="F119" i="1"/>
  <c r="G119" i="1" s="1"/>
  <c r="U119" i="1" s="1"/>
  <c r="E119" i="1"/>
  <c r="M518" i="1"/>
  <c r="T518" i="1" s="1"/>
  <c r="K518" i="1"/>
  <c r="F518" i="1"/>
  <c r="O518" i="1" s="1"/>
  <c r="E518" i="1"/>
  <c r="M112" i="1"/>
  <c r="T112" i="1" s="1"/>
  <c r="K112" i="1"/>
  <c r="F112" i="1"/>
  <c r="O112" i="1" s="1"/>
  <c r="E112" i="1"/>
  <c r="M727" i="1"/>
  <c r="T727" i="1" s="1"/>
  <c r="K727" i="1"/>
  <c r="F727" i="1"/>
  <c r="O727" i="1" s="1"/>
  <c r="E727" i="1"/>
  <c r="M323" i="1"/>
  <c r="T323" i="1" s="1"/>
  <c r="K323" i="1"/>
  <c r="F323" i="1"/>
  <c r="O323" i="1" s="1"/>
  <c r="E323" i="1"/>
  <c r="M344" i="1"/>
  <c r="T344" i="1" s="1"/>
  <c r="K344" i="1"/>
  <c r="F344" i="1"/>
  <c r="O344" i="1" s="1"/>
  <c r="E344" i="1"/>
  <c r="M514" i="1"/>
  <c r="T514" i="1" s="1"/>
  <c r="K514" i="1"/>
  <c r="F514" i="1"/>
  <c r="O514" i="1" s="1"/>
  <c r="E514" i="1"/>
  <c r="M615" i="1"/>
  <c r="T615" i="1" s="1"/>
  <c r="K615" i="1"/>
  <c r="F615" i="1"/>
  <c r="O615" i="1" s="1"/>
  <c r="E615" i="1"/>
  <c r="M851" i="1"/>
  <c r="T851" i="1" s="1"/>
  <c r="K851" i="1"/>
  <c r="F851" i="1"/>
  <c r="O851" i="1" s="1"/>
  <c r="E851" i="1"/>
  <c r="M470" i="1"/>
  <c r="T470" i="1" s="1"/>
  <c r="K470" i="1"/>
  <c r="F470" i="1"/>
  <c r="O470" i="1" s="1"/>
  <c r="E470" i="1"/>
  <c r="M355" i="1"/>
  <c r="T355" i="1" s="1"/>
  <c r="K355" i="1"/>
  <c r="F355" i="1"/>
  <c r="O355" i="1" s="1"/>
  <c r="E355" i="1"/>
  <c r="M244" i="1"/>
  <c r="T244" i="1" s="1"/>
  <c r="K244" i="1"/>
  <c r="F244" i="1"/>
  <c r="O244" i="1" s="1"/>
  <c r="E244" i="1"/>
  <c r="M362" i="1"/>
  <c r="T362" i="1" s="1"/>
  <c r="K362" i="1"/>
  <c r="F362" i="1"/>
  <c r="O362" i="1" s="1"/>
  <c r="E362" i="1"/>
  <c r="M555" i="1"/>
  <c r="T555" i="1" s="1"/>
  <c r="K555" i="1"/>
  <c r="F555" i="1"/>
  <c r="O555" i="1" s="1"/>
  <c r="E555" i="1"/>
  <c r="M709" i="1"/>
  <c r="T709" i="1" s="1"/>
  <c r="K709" i="1"/>
  <c r="F709" i="1"/>
  <c r="O709" i="1" s="1"/>
  <c r="E709" i="1"/>
  <c r="M390" i="1"/>
  <c r="T390" i="1" s="1"/>
  <c r="K390" i="1"/>
  <c r="F390" i="1"/>
  <c r="G390" i="1" s="1"/>
  <c r="U390" i="1" s="1"/>
  <c r="E390" i="1"/>
  <c r="M910" i="1"/>
  <c r="T910" i="1" s="1"/>
  <c r="K910" i="1"/>
  <c r="F910" i="1"/>
  <c r="O910" i="1" s="1"/>
  <c r="E910" i="1"/>
  <c r="M874" i="1"/>
  <c r="T874" i="1" s="1"/>
  <c r="K874" i="1"/>
  <c r="F874" i="1"/>
  <c r="O874" i="1" s="1"/>
  <c r="E874" i="1"/>
  <c r="M411" i="1"/>
  <c r="T411" i="1" s="1"/>
  <c r="K411" i="1"/>
  <c r="F411" i="1"/>
  <c r="O411" i="1" s="1"/>
  <c r="E411" i="1"/>
  <c r="M351" i="1"/>
  <c r="T351" i="1" s="1"/>
  <c r="K351" i="1"/>
  <c r="F351" i="1"/>
  <c r="E351" i="1"/>
  <c r="M557" i="1"/>
  <c r="T557" i="1" s="1"/>
  <c r="K557" i="1"/>
  <c r="F557" i="1"/>
  <c r="O557" i="1" s="1"/>
  <c r="E557" i="1"/>
  <c r="M343" i="1"/>
  <c r="T343" i="1" s="1"/>
  <c r="K343" i="1"/>
  <c r="F343" i="1"/>
  <c r="O343" i="1" s="1"/>
  <c r="E343" i="1"/>
  <c r="M203" i="1"/>
  <c r="T203" i="1" s="1"/>
  <c r="K203" i="1"/>
  <c r="F203" i="1"/>
  <c r="O203" i="1" s="1"/>
  <c r="E203" i="1"/>
  <c r="M215" i="1"/>
  <c r="T215" i="1" s="1"/>
  <c r="K215" i="1"/>
  <c r="F215" i="1"/>
  <c r="G215" i="1" s="1"/>
  <c r="U215" i="1" s="1"/>
  <c r="E215" i="1"/>
  <c r="M703" i="1"/>
  <c r="T703" i="1" s="1"/>
  <c r="K703" i="1"/>
  <c r="F703" i="1"/>
  <c r="G703" i="1" s="1"/>
  <c r="U703" i="1" s="1"/>
  <c r="E703" i="1"/>
  <c r="M862" i="1"/>
  <c r="T862" i="1" s="1"/>
  <c r="K862" i="1"/>
  <c r="F862" i="1"/>
  <c r="O862" i="1" s="1"/>
  <c r="E862" i="1"/>
  <c r="M875" i="1"/>
  <c r="T875" i="1" s="1"/>
  <c r="K875" i="1"/>
  <c r="F875" i="1"/>
  <c r="O875" i="1" s="1"/>
  <c r="E875" i="1"/>
  <c r="M845" i="1"/>
  <c r="T845" i="1" s="1"/>
  <c r="K845" i="1"/>
  <c r="F845" i="1"/>
  <c r="O845" i="1" s="1"/>
  <c r="E845" i="1"/>
  <c r="M824" i="1"/>
  <c r="T824" i="1" s="1"/>
  <c r="K824" i="1"/>
  <c r="F824" i="1"/>
  <c r="O824" i="1" s="1"/>
  <c r="E824" i="1"/>
  <c r="M7" i="1"/>
  <c r="T7" i="1" s="1"/>
  <c r="K7" i="1"/>
  <c r="F7" i="1"/>
  <c r="O7" i="1" s="1"/>
  <c r="E7" i="1"/>
  <c r="M453" i="1"/>
  <c r="T453" i="1" s="1"/>
  <c r="K453" i="1"/>
  <c r="F453" i="1"/>
  <c r="O453" i="1" s="1"/>
  <c r="E453" i="1"/>
  <c r="M745" i="1"/>
  <c r="T745" i="1" s="1"/>
  <c r="K745" i="1"/>
  <c r="F745" i="1"/>
  <c r="O745" i="1" s="1"/>
  <c r="E745" i="1"/>
  <c r="M732" i="1"/>
  <c r="T732" i="1" s="1"/>
  <c r="K732" i="1"/>
  <c r="F732" i="1"/>
  <c r="G732" i="1" s="1"/>
  <c r="U732" i="1" s="1"/>
  <c r="E732" i="1"/>
  <c r="M363" i="1"/>
  <c r="T363" i="1" s="1"/>
  <c r="K363" i="1"/>
  <c r="F363" i="1"/>
  <c r="O363" i="1" s="1"/>
  <c r="E363" i="1"/>
  <c r="M603" i="1"/>
  <c r="T603" i="1" s="1"/>
  <c r="K603" i="1"/>
  <c r="F603" i="1"/>
  <c r="O603" i="1" s="1"/>
  <c r="E603" i="1"/>
  <c r="M210" i="1"/>
  <c r="T210" i="1" s="1"/>
  <c r="K210" i="1"/>
  <c r="F210" i="1"/>
  <c r="E210" i="1"/>
  <c r="M449" i="1"/>
  <c r="T449" i="1" s="1"/>
  <c r="K449" i="1"/>
  <c r="F449" i="1"/>
  <c r="O449" i="1" s="1"/>
  <c r="E449" i="1"/>
  <c r="M12" i="1"/>
  <c r="T12" i="1" s="1"/>
  <c r="K12" i="1"/>
  <c r="F12" i="1"/>
  <c r="O12" i="1" s="1"/>
  <c r="E12" i="1"/>
  <c r="M460" i="1"/>
  <c r="T460" i="1" s="1"/>
  <c r="K460" i="1"/>
  <c r="F460" i="1"/>
  <c r="O460" i="1" s="1"/>
  <c r="E460" i="1"/>
  <c r="M550" i="1"/>
  <c r="T550" i="1" s="1"/>
  <c r="K550" i="1"/>
  <c r="F550" i="1"/>
  <c r="O550" i="1" s="1"/>
  <c r="E550" i="1"/>
  <c r="M662" i="1"/>
  <c r="T662" i="1" s="1"/>
  <c r="K662" i="1"/>
  <c r="F662" i="1"/>
  <c r="G662" i="1" s="1"/>
  <c r="U662" i="1" s="1"/>
  <c r="E662" i="1"/>
  <c r="M601" i="1"/>
  <c r="T601" i="1" s="1"/>
  <c r="K601" i="1"/>
  <c r="F601" i="1"/>
  <c r="O601" i="1" s="1"/>
  <c r="E601" i="1"/>
  <c r="M981" i="1"/>
  <c r="T981" i="1" s="1"/>
  <c r="K981" i="1"/>
  <c r="F981" i="1"/>
  <c r="O981" i="1" s="1"/>
  <c r="E981" i="1"/>
  <c r="M465" i="1"/>
  <c r="T465" i="1" s="1"/>
  <c r="K465" i="1"/>
  <c r="F465" i="1"/>
  <c r="O465" i="1" s="1"/>
  <c r="E465" i="1"/>
  <c r="M498" i="1"/>
  <c r="T498" i="1" s="1"/>
  <c r="K498" i="1"/>
  <c r="F498" i="1"/>
  <c r="O498" i="1" s="1"/>
  <c r="E498" i="1"/>
  <c r="M173" i="1"/>
  <c r="T173" i="1" s="1"/>
  <c r="K173" i="1"/>
  <c r="F173" i="1"/>
  <c r="O173" i="1" s="1"/>
  <c r="E173" i="1"/>
  <c r="M1001" i="1"/>
  <c r="T1001" i="1" s="1"/>
  <c r="K1001" i="1"/>
  <c r="F1001" i="1"/>
  <c r="O1001" i="1" s="1"/>
  <c r="E1001" i="1"/>
  <c r="M334" i="1"/>
  <c r="T334" i="1" s="1"/>
  <c r="K334" i="1"/>
  <c r="F334" i="1"/>
  <c r="O334" i="1" s="1"/>
  <c r="E334" i="1"/>
  <c r="M56" i="1"/>
  <c r="T56" i="1" s="1"/>
  <c r="K56" i="1"/>
  <c r="F56" i="1"/>
  <c r="G56" i="1" s="1"/>
  <c r="U56" i="1" s="1"/>
  <c r="E56" i="1"/>
  <c r="M985" i="1"/>
  <c r="T985" i="1" s="1"/>
  <c r="K985" i="1"/>
  <c r="F985" i="1"/>
  <c r="O985" i="1" s="1"/>
  <c r="E985" i="1"/>
  <c r="M503" i="1"/>
  <c r="T503" i="1" s="1"/>
  <c r="K503" i="1"/>
  <c r="F503" i="1"/>
  <c r="O503" i="1" s="1"/>
  <c r="E503" i="1"/>
  <c r="M491" i="1"/>
  <c r="T491" i="1" s="1"/>
  <c r="K491" i="1"/>
  <c r="F491" i="1"/>
  <c r="O491" i="1" s="1"/>
  <c r="E491" i="1"/>
  <c r="M640" i="1"/>
  <c r="T640" i="1" s="1"/>
  <c r="K640" i="1"/>
  <c r="F640" i="1"/>
  <c r="O640" i="1" s="1"/>
  <c r="E640" i="1"/>
  <c r="M777" i="1"/>
  <c r="T777" i="1" s="1"/>
  <c r="K777" i="1"/>
  <c r="F777" i="1"/>
  <c r="O777" i="1" s="1"/>
  <c r="E777" i="1"/>
  <c r="M794" i="1"/>
  <c r="T794" i="1" s="1"/>
  <c r="K794" i="1"/>
  <c r="F794" i="1"/>
  <c r="O794" i="1" s="1"/>
  <c r="E794" i="1"/>
  <c r="M354" i="1"/>
  <c r="T354" i="1" s="1"/>
  <c r="K354" i="1"/>
  <c r="F354" i="1"/>
  <c r="G354" i="1" s="1"/>
  <c r="U354" i="1" s="1"/>
  <c r="E354" i="1"/>
  <c r="M634" i="1"/>
  <c r="T634" i="1" s="1"/>
  <c r="K634" i="1"/>
  <c r="F634" i="1"/>
  <c r="O634" i="1" s="1"/>
  <c r="E634" i="1"/>
  <c r="M483" i="1"/>
  <c r="T483" i="1" s="1"/>
  <c r="K483" i="1"/>
  <c r="F483" i="1"/>
  <c r="O483" i="1" s="1"/>
  <c r="E483" i="1"/>
  <c r="M520" i="1"/>
  <c r="T520" i="1" s="1"/>
  <c r="K520" i="1"/>
  <c r="F520" i="1"/>
  <c r="O520" i="1" s="1"/>
  <c r="E520" i="1"/>
  <c r="M310" i="1"/>
  <c r="T310" i="1" s="1"/>
  <c r="K310" i="1"/>
  <c r="F310" i="1"/>
  <c r="E310" i="1"/>
  <c r="M707" i="1"/>
  <c r="T707" i="1" s="1"/>
  <c r="K707" i="1"/>
  <c r="F707" i="1"/>
  <c r="O707" i="1" s="1"/>
  <c r="E707" i="1"/>
  <c r="M308" i="1"/>
  <c r="T308" i="1" s="1"/>
  <c r="K308" i="1"/>
  <c r="F308" i="1"/>
  <c r="O308" i="1" s="1"/>
  <c r="E308" i="1"/>
  <c r="M424" i="1"/>
  <c r="T424" i="1" s="1"/>
  <c r="K424" i="1"/>
  <c r="F424" i="1"/>
  <c r="O424" i="1" s="1"/>
  <c r="E424" i="1"/>
  <c r="M252" i="1"/>
  <c r="T252" i="1" s="1"/>
  <c r="K252" i="1"/>
  <c r="F252" i="1"/>
  <c r="O252" i="1" s="1"/>
  <c r="E252" i="1"/>
  <c r="M237" i="1"/>
  <c r="T237" i="1" s="1"/>
  <c r="K237" i="1"/>
  <c r="F237" i="1"/>
  <c r="O237" i="1" s="1"/>
  <c r="E237" i="1"/>
  <c r="M382" i="1"/>
  <c r="T382" i="1" s="1"/>
  <c r="K382" i="1"/>
  <c r="F382" i="1"/>
  <c r="O382" i="1" s="1"/>
  <c r="E382" i="1"/>
  <c r="M638" i="1"/>
  <c r="T638" i="1" s="1"/>
  <c r="K638" i="1"/>
  <c r="F638" i="1"/>
  <c r="O638" i="1" s="1"/>
  <c r="E638" i="1"/>
  <c r="M386" i="1"/>
  <c r="T386" i="1" s="1"/>
  <c r="K386" i="1"/>
  <c r="F386" i="1"/>
  <c r="O386" i="1" s="1"/>
  <c r="E386" i="1"/>
  <c r="M434" i="1"/>
  <c r="T434" i="1" s="1"/>
  <c r="K434" i="1"/>
  <c r="F434" i="1"/>
  <c r="E434" i="1"/>
  <c r="M685" i="1"/>
  <c r="T685" i="1" s="1"/>
  <c r="K685" i="1"/>
  <c r="F685" i="1"/>
  <c r="O685" i="1" s="1"/>
  <c r="E685" i="1"/>
  <c r="M501" i="1"/>
  <c r="T501" i="1" s="1"/>
  <c r="K501" i="1"/>
  <c r="F501" i="1"/>
  <c r="O501" i="1" s="1"/>
  <c r="E501" i="1"/>
  <c r="M6" i="1"/>
  <c r="T6" i="1" s="1"/>
  <c r="K6" i="1"/>
  <c r="F6" i="1"/>
  <c r="O6" i="1" s="1"/>
  <c r="E6" i="1"/>
  <c r="M79" i="1"/>
  <c r="T79" i="1" s="1"/>
  <c r="K79" i="1"/>
  <c r="F79" i="1"/>
  <c r="O79" i="1" s="1"/>
  <c r="E79" i="1"/>
  <c r="M318" i="1"/>
  <c r="T318" i="1" s="1"/>
  <c r="K318" i="1"/>
  <c r="F318" i="1"/>
  <c r="O318" i="1" s="1"/>
  <c r="E318" i="1"/>
  <c r="M406" i="1"/>
  <c r="T406" i="1" s="1"/>
  <c r="K406" i="1"/>
  <c r="F406" i="1"/>
  <c r="O406" i="1" s="1"/>
  <c r="E406" i="1"/>
  <c r="M859" i="1"/>
  <c r="T859" i="1" s="1"/>
  <c r="K859" i="1"/>
  <c r="F859" i="1"/>
  <c r="O859" i="1" s="1"/>
  <c r="E859" i="1"/>
  <c r="M614" i="1"/>
  <c r="T614" i="1" s="1"/>
  <c r="K614" i="1"/>
  <c r="F614" i="1"/>
  <c r="O614" i="1" s="1"/>
  <c r="E614" i="1"/>
  <c r="M286" i="1"/>
  <c r="T286" i="1" s="1"/>
  <c r="K286" i="1"/>
  <c r="F286" i="1"/>
  <c r="O286" i="1" s="1"/>
  <c r="E286" i="1"/>
  <c r="M903" i="1"/>
  <c r="T903" i="1" s="1"/>
  <c r="K903" i="1"/>
  <c r="F903" i="1"/>
  <c r="O903" i="1" s="1"/>
  <c r="E903" i="1"/>
  <c r="M290" i="1"/>
  <c r="T290" i="1" s="1"/>
  <c r="K290" i="1"/>
  <c r="F290" i="1"/>
  <c r="G290" i="1" s="1"/>
  <c r="U290" i="1" s="1"/>
  <c r="E290" i="1"/>
  <c r="M941" i="1"/>
  <c r="T941" i="1" s="1"/>
  <c r="K941" i="1"/>
  <c r="F941" i="1"/>
  <c r="E941" i="1"/>
  <c r="M880" i="1"/>
  <c r="T880" i="1" s="1"/>
  <c r="K880" i="1"/>
  <c r="F880" i="1"/>
  <c r="O880" i="1" s="1"/>
  <c r="E880" i="1"/>
  <c r="M110" i="1"/>
  <c r="T110" i="1" s="1"/>
  <c r="K110" i="1"/>
  <c r="F110" i="1"/>
  <c r="O110" i="1" s="1"/>
  <c r="E110" i="1"/>
  <c r="M278" i="1"/>
  <c r="T278" i="1" s="1"/>
  <c r="K278" i="1"/>
  <c r="F278" i="1"/>
  <c r="O278" i="1" s="1"/>
  <c r="E278" i="1"/>
  <c r="M916" i="1"/>
  <c r="T916" i="1" s="1"/>
  <c r="K916" i="1"/>
  <c r="F916" i="1"/>
  <c r="E916" i="1"/>
  <c r="M280" i="1"/>
  <c r="T280" i="1" s="1"/>
  <c r="K280" i="1"/>
  <c r="F280" i="1"/>
  <c r="O280" i="1" s="1"/>
  <c r="E280" i="1"/>
  <c r="M856" i="1"/>
  <c r="T856" i="1" s="1"/>
  <c r="K856" i="1"/>
  <c r="F856" i="1"/>
  <c r="O856" i="1" s="1"/>
  <c r="E856" i="1"/>
  <c r="M572" i="1"/>
  <c r="T572" i="1" s="1"/>
  <c r="K572" i="1"/>
  <c r="F572" i="1"/>
  <c r="G572" i="1" s="1"/>
  <c r="U572" i="1" s="1"/>
  <c r="E572" i="1"/>
  <c r="M398" i="1"/>
  <c r="T398" i="1" s="1"/>
  <c r="K398" i="1"/>
  <c r="F398" i="1"/>
  <c r="O398" i="1" s="1"/>
  <c r="E398" i="1"/>
  <c r="M303" i="1"/>
  <c r="T303" i="1" s="1"/>
  <c r="K303" i="1"/>
  <c r="F303" i="1"/>
  <c r="O303" i="1" s="1"/>
  <c r="E303" i="1"/>
  <c r="M16" i="1"/>
  <c r="T16" i="1" s="1"/>
  <c r="K16" i="1"/>
  <c r="F16" i="1"/>
  <c r="O16" i="1" s="1"/>
  <c r="E16" i="1"/>
  <c r="M34" i="1"/>
  <c r="T34" i="1" s="1"/>
  <c r="K34" i="1"/>
  <c r="F34" i="1"/>
  <c r="O34" i="1" s="1"/>
  <c r="E34" i="1"/>
  <c r="M282" i="1"/>
  <c r="T282" i="1" s="1"/>
  <c r="K282" i="1"/>
  <c r="F282" i="1"/>
  <c r="O282" i="1" s="1"/>
  <c r="E282" i="1"/>
  <c r="M990" i="1"/>
  <c r="T990" i="1" s="1"/>
  <c r="K990" i="1"/>
  <c r="F990" i="1"/>
  <c r="O990" i="1" s="1"/>
  <c r="E990" i="1"/>
  <c r="M43" i="1"/>
  <c r="T43" i="1" s="1"/>
  <c r="K43" i="1"/>
  <c r="F43" i="1"/>
  <c r="O43" i="1" s="1"/>
  <c r="E43" i="1"/>
  <c r="M172" i="1"/>
  <c r="T172" i="1" s="1"/>
  <c r="K172" i="1"/>
  <c r="F172" i="1"/>
  <c r="G172" i="1" s="1"/>
  <c r="U172" i="1" s="1"/>
  <c r="E172" i="1"/>
  <c r="M257" i="1"/>
  <c r="T257" i="1" s="1"/>
  <c r="K257" i="1"/>
  <c r="F257" i="1"/>
  <c r="O257" i="1" s="1"/>
  <c r="E257" i="1"/>
  <c r="M90" i="1"/>
  <c r="T90" i="1" s="1"/>
  <c r="K90" i="1"/>
  <c r="F90" i="1"/>
  <c r="O90" i="1" s="1"/>
  <c r="E90" i="1"/>
  <c r="M522" i="1"/>
  <c r="T522" i="1" s="1"/>
  <c r="K522" i="1"/>
  <c r="F522" i="1"/>
  <c r="O522" i="1" s="1"/>
  <c r="E522" i="1"/>
  <c r="M502" i="1"/>
  <c r="T502" i="1" s="1"/>
  <c r="K502" i="1"/>
  <c r="F502" i="1"/>
  <c r="O502" i="1" s="1"/>
  <c r="E502" i="1"/>
  <c r="M87" i="1"/>
  <c r="T87" i="1" s="1"/>
  <c r="K87" i="1"/>
  <c r="F87" i="1"/>
  <c r="O87" i="1" s="1"/>
  <c r="E87" i="1"/>
  <c r="M202" i="1"/>
  <c r="T202" i="1" s="1"/>
  <c r="K202" i="1"/>
  <c r="F202" i="1"/>
  <c r="O202" i="1" s="1"/>
  <c r="E202" i="1"/>
  <c r="M27" i="1"/>
  <c r="T27" i="1" s="1"/>
  <c r="K27" i="1"/>
  <c r="F27" i="1"/>
  <c r="O27" i="1" s="1"/>
  <c r="E27" i="1"/>
  <c r="M493" i="1"/>
  <c r="T493" i="1" s="1"/>
  <c r="K493" i="1"/>
  <c r="F493" i="1"/>
  <c r="G493" i="1" s="1"/>
  <c r="U493" i="1" s="1"/>
  <c r="E493" i="1"/>
  <c r="M609" i="1"/>
  <c r="T609" i="1" s="1"/>
  <c r="K609" i="1"/>
  <c r="F609" i="1"/>
  <c r="O609" i="1" s="1"/>
  <c r="E609" i="1"/>
  <c r="M746" i="1"/>
  <c r="T746" i="1" s="1"/>
  <c r="K746" i="1"/>
  <c r="F746" i="1"/>
  <c r="O746" i="1" s="1"/>
  <c r="E746" i="1"/>
  <c r="M911" i="1"/>
  <c r="T911" i="1" s="1"/>
  <c r="K911" i="1"/>
  <c r="F911" i="1"/>
  <c r="O911" i="1" s="1"/>
  <c r="E911" i="1"/>
  <c r="M738" i="1"/>
  <c r="T738" i="1" s="1"/>
  <c r="K738" i="1"/>
  <c r="F738" i="1"/>
  <c r="O738" i="1" s="1"/>
  <c r="E738" i="1"/>
  <c r="M776" i="1"/>
  <c r="T776" i="1" s="1"/>
  <c r="K776" i="1"/>
  <c r="F776" i="1"/>
  <c r="O776" i="1" s="1"/>
  <c r="E776" i="1"/>
  <c r="M511" i="1"/>
  <c r="T511" i="1" s="1"/>
  <c r="K511" i="1"/>
  <c r="F511" i="1"/>
  <c r="E511" i="1"/>
  <c r="M254" i="1"/>
  <c r="T254" i="1" s="1"/>
  <c r="K254" i="1"/>
  <c r="F254" i="1"/>
  <c r="O254" i="1" s="1"/>
  <c r="E254" i="1"/>
  <c r="M835" i="1"/>
  <c r="T835" i="1" s="1"/>
  <c r="K835" i="1"/>
  <c r="F835" i="1"/>
  <c r="G835" i="1" s="1"/>
  <c r="U835" i="1" s="1"/>
  <c r="E835" i="1"/>
  <c r="M728" i="1"/>
  <c r="T728" i="1" s="1"/>
  <c r="K728" i="1"/>
  <c r="F728" i="1"/>
  <c r="O728" i="1" s="1"/>
  <c r="E728" i="1"/>
  <c r="M689" i="1"/>
  <c r="T689" i="1" s="1"/>
  <c r="K689" i="1"/>
  <c r="F689" i="1"/>
  <c r="O689" i="1" s="1"/>
  <c r="E689" i="1"/>
  <c r="M853" i="1"/>
  <c r="T853" i="1" s="1"/>
  <c r="K853" i="1"/>
  <c r="F853" i="1"/>
  <c r="O853" i="1" s="1"/>
  <c r="E853" i="1"/>
  <c r="M137" i="1"/>
  <c r="T137" i="1" s="1"/>
  <c r="K137" i="1"/>
  <c r="F137" i="1"/>
  <c r="E137" i="1"/>
  <c r="M583" i="1"/>
  <c r="T583" i="1" s="1"/>
  <c r="K583" i="1"/>
  <c r="F583" i="1"/>
  <c r="O583" i="1" s="1"/>
  <c r="E583" i="1"/>
  <c r="M997" i="1"/>
  <c r="T997" i="1" s="1"/>
  <c r="K997" i="1"/>
  <c r="F997" i="1"/>
  <c r="O997" i="1" s="1"/>
  <c r="E997" i="1"/>
  <c r="M643" i="1"/>
  <c r="T643" i="1" s="1"/>
  <c r="K643" i="1"/>
  <c r="F643" i="1"/>
  <c r="O643" i="1" s="1"/>
  <c r="E643" i="1"/>
  <c r="M93" i="1"/>
  <c r="T93" i="1" s="1"/>
  <c r="K93" i="1"/>
  <c r="F93" i="1"/>
  <c r="G93" i="1" s="1"/>
  <c r="U93" i="1" s="1"/>
  <c r="E93" i="1"/>
  <c r="M18" i="1"/>
  <c r="T18" i="1" s="1"/>
  <c r="K18" i="1"/>
  <c r="F18" i="1"/>
  <c r="G18" i="1" s="1"/>
  <c r="U18" i="1" s="1"/>
  <c r="E18" i="1"/>
  <c r="M142" i="1"/>
  <c r="T142" i="1" s="1"/>
  <c r="K142" i="1"/>
  <c r="F142" i="1"/>
  <c r="O142" i="1" s="1"/>
  <c r="E142" i="1"/>
  <c r="M917" i="1"/>
  <c r="T917" i="1" s="1"/>
  <c r="K917" i="1"/>
  <c r="F917" i="1"/>
  <c r="O917" i="1" s="1"/>
  <c r="E917" i="1"/>
  <c r="M192" i="1"/>
  <c r="T192" i="1" s="1"/>
  <c r="K192" i="1"/>
  <c r="F192" i="1"/>
  <c r="O192" i="1" s="1"/>
  <c r="E192" i="1"/>
  <c r="M629" i="1"/>
  <c r="T629" i="1" s="1"/>
  <c r="K629" i="1"/>
  <c r="F629" i="1"/>
  <c r="O629" i="1" s="1"/>
  <c r="E629" i="1"/>
  <c r="M724" i="1"/>
  <c r="T724" i="1" s="1"/>
  <c r="K724" i="1"/>
  <c r="F724" i="1"/>
  <c r="O724" i="1" s="1"/>
  <c r="E724" i="1"/>
  <c r="M513" i="1"/>
  <c r="T513" i="1" s="1"/>
  <c r="K513" i="1"/>
  <c r="F513" i="1"/>
  <c r="O513" i="1" s="1"/>
  <c r="E513" i="1"/>
  <c r="M188" i="1"/>
  <c r="T188" i="1" s="1"/>
  <c r="K188" i="1"/>
  <c r="F188" i="1"/>
  <c r="O188" i="1" s="1"/>
  <c r="E188" i="1"/>
  <c r="M766" i="1"/>
  <c r="T766" i="1" s="1"/>
  <c r="K766" i="1"/>
  <c r="F766" i="1"/>
  <c r="G766" i="1" s="1"/>
  <c r="U766" i="1" s="1"/>
  <c r="E766" i="1"/>
  <c r="M697" i="1"/>
  <c r="T697" i="1" s="1"/>
  <c r="K697" i="1"/>
  <c r="F697" i="1"/>
  <c r="E697" i="1"/>
  <c r="M841" i="1"/>
  <c r="T841" i="1" s="1"/>
  <c r="K841" i="1"/>
  <c r="F841" i="1"/>
  <c r="O841" i="1" s="1"/>
  <c r="E841" i="1"/>
  <c r="M960" i="1"/>
  <c r="T960" i="1" s="1"/>
  <c r="K960" i="1"/>
  <c r="F960" i="1"/>
  <c r="O960" i="1" s="1"/>
  <c r="E960" i="1"/>
  <c r="M807" i="1"/>
  <c r="T807" i="1" s="1"/>
  <c r="K807" i="1"/>
  <c r="F807" i="1"/>
  <c r="O807" i="1" s="1"/>
  <c r="E807" i="1"/>
  <c r="M933" i="1"/>
  <c r="T933" i="1" s="1"/>
  <c r="K933" i="1"/>
  <c r="F933" i="1"/>
  <c r="O933" i="1" s="1"/>
  <c r="E933" i="1"/>
  <c r="M604" i="1"/>
  <c r="T604" i="1" s="1"/>
  <c r="K604" i="1"/>
  <c r="F604" i="1"/>
  <c r="O604" i="1" s="1"/>
  <c r="E604" i="1"/>
  <c r="M131" i="1"/>
  <c r="T131" i="1" s="1"/>
  <c r="K131" i="1"/>
  <c r="F131" i="1"/>
  <c r="O131" i="1" s="1"/>
  <c r="E131" i="1"/>
  <c r="M617" i="1"/>
  <c r="T617" i="1" s="1"/>
  <c r="K617" i="1"/>
  <c r="F617" i="1"/>
  <c r="E617" i="1"/>
  <c r="M226" i="1"/>
  <c r="T226" i="1" s="1"/>
  <c r="K226" i="1"/>
  <c r="F226" i="1"/>
  <c r="O226" i="1" s="1"/>
  <c r="E226" i="1"/>
  <c r="M326" i="1"/>
  <c r="T326" i="1" s="1"/>
  <c r="K326" i="1"/>
  <c r="F326" i="1"/>
  <c r="O326" i="1" s="1"/>
  <c r="E326" i="1"/>
  <c r="M908" i="1"/>
  <c r="T908" i="1" s="1"/>
  <c r="K908" i="1"/>
  <c r="F908" i="1"/>
  <c r="O908" i="1" s="1"/>
  <c r="E908" i="1"/>
  <c r="M441" i="1"/>
  <c r="T441" i="1" s="1"/>
  <c r="K441" i="1"/>
  <c r="F441" i="1"/>
  <c r="E441" i="1"/>
  <c r="M220" i="1"/>
  <c r="T220" i="1" s="1"/>
  <c r="K220" i="1"/>
  <c r="F220" i="1"/>
  <c r="O220" i="1" s="1"/>
  <c r="E220" i="1"/>
  <c r="M928" i="1"/>
  <c r="T928" i="1" s="1"/>
  <c r="K928" i="1"/>
  <c r="F928" i="1"/>
  <c r="O928" i="1" s="1"/>
  <c r="E928" i="1"/>
  <c r="M798" i="1"/>
  <c r="T798" i="1" s="1"/>
  <c r="K798" i="1"/>
  <c r="F798" i="1"/>
  <c r="O798" i="1" s="1"/>
  <c r="E798" i="1"/>
  <c r="M765" i="1"/>
  <c r="T765" i="1" s="1"/>
  <c r="K765" i="1"/>
  <c r="F765" i="1"/>
  <c r="G765" i="1" s="1"/>
  <c r="U765" i="1" s="1"/>
  <c r="E765" i="1"/>
  <c r="M216" i="1"/>
  <c r="T216" i="1" s="1"/>
  <c r="K216" i="1"/>
  <c r="F216" i="1"/>
  <c r="O216" i="1" s="1"/>
  <c r="E216" i="1"/>
  <c r="M806" i="1"/>
  <c r="T806" i="1" s="1"/>
  <c r="K806" i="1"/>
  <c r="F806" i="1"/>
  <c r="O806" i="1" s="1"/>
  <c r="E806" i="1"/>
  <c r="M655" i="1"/>
  <c r="T655" i="1" s="1"/>
  <c r="K655" i="1"/>
  <c r="F655" i="1"/>
  <c r="O655" i="1" s="1"/>
  <c r="E655" i="1"/>
  <c r="M946" i="1"/>
  <c r="T946" i="1" s="1"/>
  <c r="K946" i="1"/>
  <c r="F946" i="1"/>
  <c r="O946" i="1" s="1"/>
  <c r="E946" i="1"/>
  <c r="M717" i="1"/>
  <c r="T717" i="1" s="1"/>
  <c r="K717" i="1"/>
  <c r="F717" i="1"/>
  <c r="O717" i="1" s="1"/>
  <c r="E717" i="1"/>
  <c r="M539" i="1"/>
  <c r="T539" i="1" s="1"/>
  <c r="K539" i="1"/>
  <c r="F539" i="1"/>
  <c r="O539" i="1" s="1"/>
  <c r="E539" i="1"/>
  <c r="M625" i="1"/>
  <c r="T625" i="1" s="1"/>
  <c r="K625" i="1"/>
  <c r="F625" i="1"/>
  <c r="G625" i="1" s="1"/>
  <c r="U625" i="1" s="1"/>
  <c r="E625" i="1"/>
  <c r="M399" i="1"/>
  <c r="T399" i="1" s="1"/>
  <c r="K399" i="1"/>
  <c r="F399" i="1"/>
  <c r="G399" i="1" s="1"/>
  <c r="U399" i="1" s="1"/>
  <c r="E399" i="1"/>
  <c r="M450" i="1"/>
  <c r="T450" i="1" s="1"/>
  <c r="K450" i="1"/>
  <c r="F450" i="1"/>
  <c r="O450" i="1" s="1"/>
  <c r="E450" i="1"/>
  <c r="M713" i="1"/>
  <c r="T713" i="1" s="1"/>
  <c r="K713" i="1"/>
  <c r="F713" i="1"/>
  <c r="O713" i="1" s="1"/>
  <c r="E713" i="1"/>
  <c r="M20" i="1"/>
  <c r="T20" i="1" s="1"/>
  <c r="K20" i="1"/>
  <c r="F20" i="1"/>
  <c r="O20" i="1" s="1"/>
  <c r="E20" i="1"/>
  <c r="M36" i="1"/>
  <c r="T36" i="1" s="1"/>
  <c r="K36" i="1"/>
  <c r="F36" i="1"/>
  <c r="O36" i="1" s="1"/>
  <c r="E36" i="1"/>
  <c r="M196" i="1"/>
  <c r="T196" i="1" s="1"/>
  <c r="K196" i="1"/>
  <c r="F196" i="1"/>
  <c r="O196" i="1" s="1"/>
  <c r="E196" i="1"/>
  <c r="M300" i="1"/>
  <c r="T300" i="1" s="1"/>
  <c r="K300" i="1"/>
  <c r="F300" i="1"/>
  <c r="O300" i="1" s="1"/>
  <c r="E300" i="1"/>
  <c r="M516" i="1"/>
  <c r="T516" i="1" s="1"/>
  <c r="K516" i="1"/>
  <c r="F516" i="1"/>
  <c r="G516" i="1" s="1"/>
  <c r="U516" i="1" s="1"/>
  <c r="E516" i="1"/>
  <c r="M973" i="1"/>
  <c r="T973" i="1" s="1"/>
  <c r="K973" i="1"/>
  <c r="F973" i="1"/>
  <c r="O973" i="1" s="1"/>
  <c r="E973" i="1"/>
  <c r="M177" i="1"/>
  <c r="T177" i="1" s="1"/>
  <c r="K177" i="1"/>
  <c r="F177" i="1"/>
  <c r="O177" i="1" s="1"/>
  <c r="E177" i="1"/>
  <c r="M469" i="1"/>
  <c r="T469" i="1" s="1"/>
  <c r="K469" i="1"/>
  <c r="F469" i="1"/>
  <c r="O469" i="1" s="1"/>
  <c r="E469" i="1"/>
  <c r="M111" i="1"/>
  <c r="T111" i="1" s="1"/>
  <c r="K111" i="1"/>
  <c r="F111" i="1"/>
  <c r="E111" i="1"/>
  <c r="M130" i="1"/>
  <c r="T130" i="1" s="1"/>
  <c r="K130" i="1"/>
  <c r="F130" i="1"/>
  <c r="O130" i="1" s="1"/>
  <c r="E130" i="1"/>
  <c r="M472" i="1"/>
  <c r="T472" i="1" s="1"/>
  <c r="K472" i="1"/>
  <c r="F472" i="1"/>
  <c r="E472" i="1"/>
  <c r="M688" i="1"/>
  <c r="T688" i="1" s="1"/>
  <c r="K688" i="1"/>
  <c r="F688" i="1"/>
  <c r="O688" i="1" s="1"/>
  <c r="E688" i="1"/>
  <c r="M261" i="1"/>
  <c r="T261" i="1" s="1"/>
  <c r="K261" i="1"/>
  <c r="F261" i="1"/>
  <c r="G261" i="1" s="1"/>
  <c r="U261" i="1" s="1"/>
  <c r="E261" i="1"/>
  <c r="M68" i="1"/>
  <c r="T68" i="1" s="1"/>
  <c r="K68" i="1"/>
  <c r="F68" i="1"/>
  <c r="O68" i="1" s="1"/>
  <c r="E68" i="1"/>
  <c r="M437" i="1"/>
  <c r="T437" i="1" s="1"/>
  <c r="K437" i="1"/>
  <c r="F437" i="1"/>
  <c r="O437" i="1" s="1"/>
  <c r="E437" i="1"/>
  <c r="M46" i="1"/>
  <c r="T46" i="1" s="1"/>
  <c r="K46" i="1"/>
  <c r="F46" i="1"/>
  <c r="O46" i="1" s="1"/>
  <c r="E46" i="1"/>
  <c r="M811" i="1"/>
  <c r="T811" i="1" s="1"/>
  <c r="K811" i="1"/>
  <c r="F811" i="1"/>
  <c r="O811" i="1" s="1"/>
  <c r="E811" i="1"/>
  <c r="M611" i="1"/>
  <c r="T611" i="1" s="1"/>
  <c r="K611" i="1"/>
  <c r="F611" i="1"/>
  <c r="O611" i="1" s="1"/>
  <c r="E611" i="1"/>
  <c r="M474" i="1"/>
  <c r="T474" i="1" s="1"/>
  <c r="K474" i="1"/>
  <c r="F474" i="1"/>
  <c r="O474" i="1" s="1"/>
  <c r="E474" i="1"/>
  <c r="M118" i="1"/>
  <c r="T118" i="1" s="1"/>
  <c r="K118" i="1"/>
  <c r="F118" i="1"/>
  <c r="O118" i="1" s="1"/>
  <c r="E118" i="1"/>
  <c r="M475" i="1"/>
  <c r="T475" i="1" s="1"/>
  <c r="K475" i="1"/>
  <c r="F475" i="1"/>
  <c r="G475" i="1" s="1"/>
  <c r="U475" i="1" s="1"/>
  <c r="E475" i="1"/>
  <c r="M818" i="1"/>
  <c r="T818" i="1" s="1"/>
  <c r="K818" i="1"/>
  <c r="F818" i="1"/>
  <c r="O818" i="1" s="1"/>
  <c r="E818" i="1"/>
  <c r="M295" i="1"/>
  <c r="T295" i="1" s="1"/>
  <c r="K295" i="1"/>
  <c r="F295" i="1"/>
  <c r="O295" i="1" s="1"/>
  <c r="E295" i="1"/>
  <c r="M620" i="1"/>
  <c r="T620" i="1" s="1"/>
  <c r="K620" i="1"/>
  <c r="F620" i="1"/>
  <c r="O620" i="1" s="1"/>
  <c r="E620" i="1"/>
  <c r="M266" i="1"/>
  <c r="T266" i="1" s="1"/>
  <c r="K266" i="1"/>
  <c r="F266" i="1"/>
  <c r="O266" i="1" s="1"/>
  <c r="E266" i="1"/>
  <c r="M592" i="1"/>
  <c r="T592" i="1" s="1"/>
  <c r="K592" i="1"/>
  <c r="F592" i="1"/>
  <c r="O592" i="1" s="1"/>
  <c r="E592" i="1"/>
  <c r="M863" i="1"/>
  <c r="T863" i="1" s="1"/>
  <c r="K863" i="1"/>
  <c r="F863" i="1"/>
  <c r="O863" i="1" s="1"/>
  <c r="E863" i="1"/>
  <c r="M680" i="1"/>
  <c r="T680" i="1" s="1"/>
  <c r="K680" i="1"/>
  <c r="F680" i="1"/>
  <c r="O680" i="1" s="1"/>
  <c r="E680" i="1"/>
  <c r="M147" i="1"/>
  <c r="T147" i="1" s="1"/>
  <c r="K147" i="1"/>
  <c r="F147" i="1"/>
  <c r="G147" i="1" s="1"/>
  <c r="U147" i="1" s="1"/>
  <c r="E147" i="1"/>
  <c r="M795" i="1"/>
  <c r="T795" i="1" s="1"/>
  <c r="K795" i="1"/>
  <c r="F795" i="1"/>
  <c r="G795" i="1" s="1"/>
  <c r="U795" i="1" s="1"/>
  <c r="E795" i="1"/>
  <c r="M556" i="1"/>
  <c r="T556" i="1" s="1"/>
  <c r="K556" i="1"/>
  <c r="F556" i="1"/>
  <c r="E556" i="1"/>
  <c r="M642" i="1"/>
  <c r="T642" i="1" s="1"/>
  <c r="K642" i="1"/>
  <c r="F642" i="1"/>
  <c r="O642" i="1" s="1"/>
  <c r="E642" i="1"/>
  <c r="M942" i="1"/>
  <c r="T942" i="1" s="1"/>
  <c r="K942" i="1"/>
  <c r="F942" i="1"/>
  <c r="O942" i="1" s="1"/>
  <c r="E942" i="1"/>
  <c r="M509" i="1"/>
  <c r="T509" i="1" s="1"/>
  <c r="K509" i="1"/>
  <c r="F509" i="1"/>
  <c r="O509" i="1" s="1"/>
  <c r="E509" i="1"/>
  <c r="M248" i="1"/>
  <c r="T248" i="1" s="1"/>
  <c r="K248" i="1"/>
  <c r="F248" i="1"/>
  <c r="E248" i="1"/>
  <c r="M352" i="1"/>
  <c r="T352" i="1" s="1"/>
  <c r="K352" i="1"/>
  <c r="F352" i="1"/>
  <c r="O352" i="1" s="1"/>
  <c r="E352" i="1"/>
  <c r="M597" i="1"/>
  <c r="T597" i="1" s="1"/>
  <c r="K597" i="1"/>
  <c r="F597" i="1"/>
  <c r="O597" i="1" s="1"/>
  <c r="E597" i="1"/>
  <c r="M564" i="1"/>
  <c r="T564" i="1" s="1"/>
  <c r="K564" i="1"/>
  <c r="F564" i="1"/>
  <c r="O564" i="1" s="1"/>
  <c r="E564" i="1"/>
  <c r="M876" i="1"/>
  <c r="T876" i="1" s="1"/>
  <c r="K876" i="1"/>
  <c r="F876" i="1"/>
  <c r="O876" i="1" s="1"/>
  <c r="E876" i="1"/>
  <c r="M478" i="1"/>
  <c r="T478" i="1" s="1"/>
  <c r="K478" i="1"/>
  <c r="F478" i="1"/>
  <c r="O478" i="1" s="1"/>
  <c r="E478" i="1"/>
  <c r="M361" i="1"/>
  <c r="T361" i="1" s="1"/>
  <c r="K361" i="1"/>
  <c r="F361" i="1"/>
  <c r="O361" i="1" s="1"/>
  <c r="E361" i="1"/>
  <c r="M255" i="1"/>
  <c r="T255" i="1" s="1"/>
  <c r="K255" i="1"/>
  <c r="F255" i="1"/>
  <c r="E255" i="1"/>
  <c r="M103" i="1"/>
  <c r="T103" i="1" s="1"/>
  <c r="K103" i="1"/>
  <c r="F103" i="1"/>
  <c r="O103" i="1" s="1"/>
  <c r="E103" i="1"/>
  <c r="M962" i="1"/>
  <c r="T962" i="1" s="1"/>
  <c r="K962" i="1"/>
  <c r="F962" i="1"/>
  <c r="O962" i="1" s="1"/>
  <c r="E962" i="1"/>
  <c r="M871" i="1"/>
  <c r="T871" i="1" s="1"/>
  <c r="K871" i="1"/>
  <c r="F871" i="1"/>
  <c r="O871" i="1" s="1"/>
  <c r="E871" i="1"/>
  <c r="M734" i="1"/>
  <c r="T734" i="1" s="1"/>
  <c r="K734" i="1"/>
  <c r="F734" i="1"/>
  <c r="G734" i="1" s="1"/>
  <c r="U734" i="1" s="1"/>
  <c r="E734" i="1"/>
  <c r="M800" i="1"/>
  <c r="T800" i="1" s="1"/>
  <c r="K800" i="1"/>
  <c r="F800" i="1"/>
  <c r="O800" i="1" s="1"/>
  <c r="E800" i="1"/>
  <c r="M17" i="1"/>
  <c r="T17" i="1" s="1"/>
  <c r="K17" i="1"/>
  <c r="F17" i="1"/>
  <c r="O17" i="1" s="1"/>
  <c r="E17" i="1"/>
  <c r="M21" i="1"/>
  <c r="T21" i="1" s="1"/>
  <c r="K21" i="1"/>
  <c r="F21" i="1"/>
  <c r="O21" i="1" s="1"/>
  <c r="E21" i="1"/>
  <c r="M436" i="1"/>
  <c r="T436" i="1" s="1"/>
  <c r="K436" i="1"/>
  <c r="F436" i="1"/>
  <c r="O436" i="1" s="1"/>
  <c r="E436" i="1"/>
  <c r="M676" i="1"/>
  <c r="T676" i="1" s="1"/>
  <c r="K676" i="1"/>
  <c r="F676" i="1"/>
  <c r="O676" i="1" s="1"/>
  <c r="E676" i="1"/>
  <c r="M268" i="1"/>
  <c r="T268" i="1" s="1"/>
  <c r="K268" i="1"/>
  <c r="F268" i="1"/>
  <c r="O268" i="1" s="1"/>
  <c r="E268" i="1"/>
  <c r="M755" i="1"/>
  <c r="T755" i="1" s="1"/>
  <c r="K755" i="1"/>
  <c r="F755" i="1"/>
  <c r="O755" i="1" s="1"/>
  <c r="E755" i="1"/>
  <c r="M357" i="1"/>
  <c r="T357" i="1" s="1"/>
  <c r="K357" i="1"/>
  <c r="F357" i="1"/>
  <c r="O357" i="1" s="1"/>
  <c r="E357" i="1"/>
  <c r="M139" i="1"/>
  <c r="T139" i="1" s="1"/>
  <c r="K139" i="1"/>
  <c r="F139" i="1"/>
  <c r="O139" i="1" s="1"/>
  <c r="E139" i="1"/>
  <c r="M368" i="1"/>
  <c r="T368" i="1" s="1"/>
  <c r="K368" i="1"/>
  <c r="F368" i="1"/>
  <c r="O368" i="1" s="1"/>
  <c r="E368" i="1"/>
  <c r="M599" i="1"/>
  <c r="T599" i="1" s="1"/>
  <c r="K599" i="1"/>
  <c r="F599" i="1"/>
  <c r="O599" i="1" s="1"/>
  <c r="E599" i="1"/>
  <c r="M283" i="1"/>
  <c r="T283" i="1" s="1"/>
  <c r="K283" i="1"/>
  <c r="F283" i="1"/>
  <c r="O283" i="1" s="1"/>
  <c r="E283" i="1"/>
  <c r="M456" i="1"/>
  <c r="T456" i="1" s="1"/>
  <c r="K456" i="1"/>
  <c r="F456" i="1"/>
  <c r="O456" i="1" s="1"/>
  <c r="E456" i="1"/>
  <c r="M784" i="1"/>
  <c r="T784" i="1" s="1"/>
  <c r="K784" i="1"/>
  <c r="F784" i="1"/>
  <c r="O784" i="1" s="1"/>
  <c r="E784" i="1"/>
  <c r="M401" i="1"/>
  <c r="T401" i="1" s="1"/>
  <c r="K401" i="1"/>
  <c r="F401" i="1"/>
  <c r="G401" i="1" s="1"/>
  <c r="U401" i="1" s="1"/>
  <c r="E401" i="1"/>
  <c r="M533" i="1"/>
  <c r="T533" i="1" s="1"/>
  <c r="K533" i="1"/>
  <c r="F533" i="1"/>
  <c r="O533" i="1" s="1"/>
  <c r="E533" i="1"/>
  <c r="M404" i="1"/>
  <c r="T404" i="1" s="1"/>
  <c r="K404" i="1"/>
  <c r="F404" i="1"/>
  <c r="O404" i="1" s="1"/>
  <c r="E404" i="1"/>
  <c r="M117" i="1"/>
  <c r="T117" i="1" s="1"/>
  <c r="K117" i="1"/>
  <c r="F117" i="1"/>
  <c r="O117" i="1" s="1"/>
  <c r="E117" i="1"/>
  <c r="M433" i="1"/>
  <c r="T433" i="1" s="1"/>
  <c r="K433" i="1"/>
  <c r="F433" i="1"/>
  <c r="O433" i="1" s="1"/>
  <c r="E433" i="1"/>
  <c r="M858" i="1"/>
  <c r="T858" i="1" s="1"/>
  <c r="K858" i="1"/>
  <c r="F858" i="1"/>
  <c r="E858" i="1"/>
  <c r="M867" i="1"/>
  <c r="T867" i="1" s="1"/>
  <c r="K867" i="1"/>
  <c r="F867" i="1"/>
  <c r="O867" i="1" s="1"/>
  <c r="E867" i="1"/>
  <c r="M827" i="1"/>
  <c r="T827" i="1" s="1"/>
  <c r="K827" i="1"/>
  <c r="F827" i="1"/>
  <c r="O827" i="1" s="1"/>
  <c r="E827" i="1"/>
  <c r="M616" i="1"/>
  <c r="T616" i="1" s="1"/>
  <c r="K616" i="1"/>
  <c r="F616" i="1"/>
  <c r="O616" i="1" s="1"/>
  <c r="E616" i="1"/>
  <c r="M200" i="1"/>
  <c r="T200" i="1" s="1"/>
  <c r="K200" i="1"/>
  <c r="F200" i="1"/>
  <c r="O200" i="1" s="1"/>
  <c r="E200" i="1"/>
  <c r="M259" i="1"/>
  <c r="T259" i="1" s="1"/>
  <c r="K259" i="1"/>
  <c r="F259" i="1"/>
  <c r="O259" i="1" s="1"/>
  <c r="E259" i="1"/>
  <c r="M983" i="1"/>
  <c r="T983" i="1" s="1"/>
  <c r="K983" i="1"/>
  <c r="F983" i="1"/>
  <c r="O983" i="1" s="1"/>
  <c r="E983" i="1"/>
  <c r="M60" i="1"/>
  <c r="T60" i="1" s="1"/>
  <c r="K60" i="1"/>
  <c r="F60" i="1"/>
  <c r="O60" i="1" s="1"/>
  <c r="E60" i="1"/>
  <c r="M578" i="1"/>
  <c r="T578" i="1" s="1"/>
  <c r="K578" i="1"/>
  <c r="F578" i="1"/>
  <c r="O578" i="1" s="1"/>
  <c r="E578" i="1"/>
  <c r="M291" i="1"/>
  <c r="T291" i="1" s="1"/>
  <c r="K291" i="1"/>
  <c r="F291" i="1"/>
  <c r="O291" i="1" s="1"/>
  <c r="E291" i="1"/>
  <c r="M750" i="1"/>
  <c r="T750" i="1" s="1"/>
  <c r="K750" i="1"/>
  <c r="F750" i="1"/>
  <c r="O750" i="1" s="1"/>
  <c r="E750" i="1"/>
  <c r="M435" i="1"/>
  <c r="T435" i="1" s="1"/>
  <c r="K435" i="1"/>
  <c r="F435" i="1"/>
  <c r="O435" i="1" s="1"/>
  <c r="E435" i="1"/>
  <c r="M89" i="1"/>
  <c r="T89" i="1" s="1"/>
  <c r="K89" i="1"/>
  <c r="F89" i="1"/>
  <c r="O89" i="1" s="1"/>
  <c r="E89" i="1"/>
  <c r="M541" i="1"/>
  <c r="T541" i="1" s="1"/>
  <c r="K541" i="1"/>
  <c r="F541" i="1"/>
  <c r="O541" i="1" s="1"/>
  <c r="E541" i="1"/>
  <c r="M633" i="1"/>
  <c r="T633" i="1" s="1"/>
  <c r="K633" i="1"/>
  <c r="F633" i="1"/>
  <c r="O633" i="1" s="1"/>
  <c r="E633" i="1"/>
  <c r="M239" i="1"/>
  <c r="T239" i="1" s="1"/>
  <c r="K239" i="1"/>
  <c r="F239" i="1"/>
  <c r="O239" i="1" s="1"/>
  <c r="E239" i="1"/>
  <c r="M5" i="1"/>
  <c r="T5" i="1" s="1"/>
  <c r="K5" i="1"/>
  <c r="F5" i="1"/>
  <c r="O5" i="1" s="1"/>
  <c r="E5" i="1"/>
  <c r="M410" i="1"/>
  <c r="T410" i="1" s="1"/>
  <c r="K410" i="1"/>
  <c r="F410" i="1"/>
  <c r="O410" i="1" s="1"/>
  <c r="E410" i="1"/>
  <c r="M208" i="1"/>
  <c r="T208" i="1" s="1"/>
  <c r="K208" i="1"/>
  <c r="F208" i="1"/>
  <c r="O208" i="1" s="1"/>
  <c r="E208" i="1"/>
  <c r="M975" i="1"/>
  <c r="T975" i="1" s="1"/>
  <c r="K975" i="1"/>
  <c r="F975" i="1"/>
  <c r="O975" i="1" s="1"/>
  <c r="E975" i="1"/>
  <c r="M940" i="1"/>
  <c r="T940" i="1" s="1"/>
  <c r="K940" i="1"/>
  <c r="F940" i="1"/>
  <c r="E940" i="1"/>
  <c r="M561" i="1"/>
  <c r="T561" i="1" s="1"/>
  <c r="K561" i="1"/>
  <c r="F561" i="1"/>
  <c r="O561" i="1" s="1"/>
  <c r="E561" i="1"/>
  <c r="M741" i="1"/>
  <c r="T741" i="1" s="1"/>
  <c r="K741" i="1"/>
  <c r="F741" i="1"/>
  <c r="O741" i="1" s="1"/>
  <c r="E741" i="1"/>
  <c r="M839" i="1"/>
  <c r="T839" i="1" s="1"/>
  <c r="K839" i="1"/>
  <c r="F839" i="1"/>
  <c r="O839" i="1" s="1"/>
  <c r="E839" i="1"/>
  <c r="M954" i="1"/>
  <c r="T954" i="1" s="1"/>
  <c r="K954" i="1"/>
  <c r="F954" i="1"/>
  <c r="O954" i="1" s="1"/>
  <c r="E954" i="1"/>
  <c r="M272" i="1"/>
  <c r="T272" i="1" s="1"/>
  <c r="K272" i="1"/>
  <c r="F272" i="1"/>
  <c r="O272" i="1" s="1"/>
  <c r="E272" i="1"/>
  <c r="M986" i="1"/>
  <c r="T986" i="1" s="1"/>
  <c r="K986" i="1"/>
  <c r="F986" i="1"/>
  <c r="O986" i="1" s="1"/>
  <c r="E986" i="1"/>
  <c r="M418" i="1"/>
  <c r="T418" i="1" s="1"/>
  <c r="K418" i="1"/>
  <c r="F418" i="1"/>
  <c r="G418" i="1" s="1"/>
  <c r="U418" i="1" s="1"/>
  <c r="E418" i="1"/>
  <c r="M868" i="1"/>
  <c r="T868" i="1" s="1"/>
  <c r="K868" i="1"/>
  <c r="F868" i="1"/>
  <c r="O868" i="1" s="1"/>
  <c r="E868" i="1"/>
  <c r="M379" i="1"/>
  <c r="T379" i="1" s="1"/>
  <c r="K379" i="1"/>
  <c r="F379" i="1"/>
  <c r="O379" i="1" s="1"/>
  <c r="E379" i="1"/>
  <c r="M814" i="1"/>
  <c r="T814" i="1" s="1"/>
  <c r="K814" i="1"/>
  <c r="F814" i="1"/>
  <c r="O814" i="1" s="1"/>
  <c r="E814" i="1"/>
  <c r="M438" i="1"/>
  <c r="T438" i="1" s="1"/>
  <c r="K438" i="1"/>
  <c r="F438" i="1"/>
  <c r="O438" i="1" s="1"/>
  <c r="E438" i="1"/>
  <c r="M195" i="1"/>
  <c r="T195" i="1" s="1"/>
  <c r="K195" i="1"/>
  <c r="F195" i="1"/>
  <c r="E195" i="1"/>
  <c r="M764" i="1"/>
  <c r="T764" i="1" s="1"/>
  <c r="K764" i="1"/>
  <c r="F764" i="1"/>
  <c r="O764" i="1" s="1"/>
  <c r="E764" i="1"/>
  <c r="M481" i="1"/>
  <c r="T481" i="1" s="1"/>
  <c r="K481" i="1"/>
  <c r="F481" i="1"/>
  <c r="O481" i="1" s="1"/>
  <c r="E481" i="1"/>
  <c r="M314" i="1"/>
  <c r="T314" i="1" s="1"/>
  <c r="K314" i="1"/>
  <c r="F314" i="1"/>
  <c r="G314" i="1" s="1"/>
  <c r="U314" i="1" s="1"/>
  <c r="E314" i="1"/>
  <c r="M3" i="1"/>
  <c r="T3" i="1" s="1"/>
  <c r="K3" i="1"/>
  <c r="F3" i="1"/>
  <c r="O3" i="1" s="1"/>
  <c r="E3" i="1"/>
  <c r="M94" i="1"/>
  <c r="T94" i="1" s="1"/>
  <c r="K94" i="1"/>
  <c r="F94" i="1"/>
  <c r="O94" i="1" s="1"/>
  <c r="E94" i="1"/>
  <c r="M444" i="1"/>
  <c r="T444" i="1" s="1"/>
  <c r="K444" i="1"/>
  <c r="F444" i="1"/>
  <c r="O444" i="1" s="1"/>
  <c r="E444" i="1"/>
  <c r="M281" i="1"/>
  <c r="T281" i="1" s="1"/>
  <c r="K281" i="1"/>
  <c r="F281" i="1"/>
  <c r="O281" i="1" s="1"/>
  <c r="E281" i="1"/>
  <c r="M801" i="1"/>
  <c r="T801" i="1" s="1"/>
  <c r="K801" i="1"/>
  <c r="F801" i="1"/>
  <c r="O801" i="1" s="1"/>
  <c r="E801" i="1"/>
  <c r="M221" i="1"/>
  <c r="T221" i="1" s="1"/>
  <c r="K221" i="1"/>
  <c r="F221" i="1"/>
  <c r="O221" i="1" s="1"/>
  <c r="E221" i="1"/>
  <c r="M356" i="1"/>
  <c r="T356" i="1" s="1"/>
  <c r="K356" i="1"/>
  <c r="F356" i="1"/>
  <c r="O356" i="1" s="1"/>
  <c r="E356" i="1"/>
  <c r="M558" i="1"/>
  <c r="T558" i="1" s="1"/>
  <c r="K558" i="1"/>
  <c r="F558" i="1"/>
  <c r="G558" i="1" s="1"/>
  <c r="U558" i="1" s="1"/>
  <c r="E558" i="1"/>
  <c r="M924" i="1"/>
  <c r="T924" i="1" s="1"/>
  <c r="K924" i="1"/>
  <c r="F924" i="1"/>
  <c r="O924" i="1" s="1"/>
  <c r="E924" i="1"/>
  <c r="M808" i="1"/>
  <c r="T808" i="1" s="1"/>
  <c r="K808" i="1"/>
  <c r="F808" i="1"/>
  <c r="O808" i="1" s="1"/>
  <c r="E808" i="1"/>
  <c r="M836" i="1"/>
  <c r="T836" i="1" s="1"/>
  <c r="K836" i="1"/>
  <c r="F836" i="1"/>
  <c r="O836" i="1" s="1"/>
  <c r="E836" i="1"/>
  <c r="M548" i="1"/>
  <c r="T548" i="1" s="1"/>
  <c r="K548" i="1"/>
  <c r="F548" i="1"/>
  <c r="O548" i="1" s="1"/>
  <c r="E548" i="1"/>
  <c r="M523" i="1"/>
  <c r="T523" i="1" s="1"/>
  <c r="K523" i="1"/>
  <c r="F523" i="1"/>
  <c r="O523" i="1" s="1"/>
  <c r="E523" i="1"/>
  <c r="M349" i="1"/>
  <c r="T349" i="1" s="1"/>
  <c r="K349" i="1"/>
  <c r="F349" i="1"/>
  <c r="O349" i="1" s="1"/>
  <c r="E349" i="1"/>
  <c r="M907" i="1"/>
  <c r="T907" i="1" s="1"/>
  <c r="K907" i="1"/>
  <c r="F907" i="1"/>
  <c r="O907" i="1" s="1"/>
  <c r="E907" i="1"/>
  <c r="M299" i="1"/>
  <c r="T299" i="1" s="1"/>
  <c r="K299" i="1"/>
  <c r="F299" i="1"/>
  <c r="O299" i="1" s="1"/>
  <c r="E299" i="1"/>
  <c r="M133" i="1"/>
  <c r="T133" i="1" s="1"/>
  <c r="K133" i="1"/>
  <c r="F133" i="1"/>
  <c r="E133" i="1"/>
  <c r="M959" i="1"/>
  <c r="T959" i="1" s="1"/>
  <c r="K959" i="1"/>
  <c r="F959" i="1"/>
  <c r="O959" i="1" s="1"/>
  <c r="E959" i="1"/>
  <c r="M251" i="1"/>
  <c r="T251" i="1" s="1"/>
  <c r="K251" i="1"/>
  <c r="F251" i="1"/>
  <c r="O251" i="1" s="1"/>
  <c r="E251" i="1"/>
  <c r="M508" i="1"/>
  <c r="T508" i="1" s="1"/>
  <c r="K508" i="1"/>
  <c r="F508" i="1"/>
  <c r="O508" i="1" s="1"/>
  <c r="E508" i="1"/>
  <c r="M665" i="1"/>
  <c r="T665" i="1" s="1"/>
  <c r="K665" i="1"/>
  <c r="F665" i="1"/>
  <c r="O665" i="1" s="1"/>
  <c r="E665" i="1"/>
  <c r="M462" i="1"/>
  <c r="T462" i="1" s="1"/>
  <c r="K462" i="1"/>
  <c r="F462" i="1"/>
  <c r="O462" i="1" s="1"/>
  <c r="E462" i="1"/>
  <c r="M675" i="1"/>
  <c r="T675" i="1" s="1"/>
  <c r="K675" i="1"/>
  <c r="F675" i="1"/>
  <c r="O675" i="1" s="1"/>
  <c r="E675" i="1"/>
  <c r="M115" i="1"/>
  <c r="T115" i="1" s="1"/>
  <c r="K115" i="1"/>
  <c r="F115" i="1"/>
  <c r="G115" i="1" s="1"/>
  <c r="U115" i="1" s="1"/>
  <c r="E115" i="1"/>
  <c r="M370" i="1"/>
  <c r="T370" i="1" s="1"/>
  <c r="K370" i="1"/>
  <c r="F370" i="1"/>
  <c r="O370" i="1" s="1"/>
  <c r="E370" i="1"/>
  <c r="M301" i="1"/>
  <c r="T301" i="1" s="1"/>
  <c r="K301" i="1"/>
  <c r="F301" i="1"/>
  <c r="O301" i="1" s="1"/>
  <c r="E301" i="1"/>
  <c r="M71" i="1"/>
  <c r="T71" i="1" s="1"/>
  <c r="K71" i="1"/>
  <c r="F71" i="1"/>
  <c r="O71" i="1" s="1"/>
  <c r="E71" i="1"/>
  <c r="M829" i="1"/>
  <c r="T829" i="1" s="1"/>
  <c r="K829" i="1"/>
  <c r="F829" i="1"/>
  <c r="O829" i="1" s="1"/>
  <c r="E829" i="1"/>
  <c r="M420" i="1"/>
  <c r="T420" i="1" s="1"/>
  <c r="K420" i="1"/>
  <c r="F420" i="1"/>
  <c r="E420" i="1"/>
  <c r="M144" i="1"/>
  <c r="T144" i="1" s="1"/>
  <c r="K144" i="1"/>
  <c r="F144" i="1"/>
  <c r="O144" i="1" s="1"/>
  <c r="E144" i="1"/>
  <c r="M693" i="1"/>
  <c r="T693" i="1" s="1"/>
  <c r="K693" i="1"/>
  <c r="F693" i="1"/>
  <c r="O693" i="1" s="1"/>
  <c r="E693" i="1"/>
  <c r="M607" i="1"/>
  <c r="T607" i="1" s="1"/>
  <c r="K607" i="1"/>
  <c r="F607" i="1"/>
  <c r="O607" i="1" s="1"/>
  <c r="E607" i="1"/>
  <c r="M957" i="1"/>
  <c r="T957" i="1" s="1"/>
  <c r="K957" i="1"/>
  <c r="F957" i="1"/>
  <c r="O957" i="1" s="1"/>
  <c r="E957" i="1"/>
  <c r="M241" i="1"/>
  <c r="T241" i="1" s="1"/>
  <c r="K241" i="1"/>
  <c r="F241" i="1"/>
  <c r="O241" i="1" s="1"/>
  <c r="E241" i="1"/>
  <c r="M145" i="1"/>
  <c r="T145" i="1" s="1"/>
  <c r="K145" i="1"/>
  <c r="F145" i="1"/>
  <c r="O145" i="1" s="1"/>
  <c r="E145" i="1"/>
  <c r="M721" i="1"/>
  <c r="T721" i="1" s="1"/>
  <c r="K721" i="1"/>
  <c r="F721" i="1"/>
  <c r="O721" i="1" s="1"/>
  <c r="E721" i="1"/>
  <c r="M595" i="1"/>
  <c r="T595" i="1" s="1"/>
  <c r="K595" i="1"/>
  <c r="F595" i="1"/>
  <c r="O595" i="1" s="1"/>
  <c r="E595" i="1"/>
  <c r="M965" i="1"/>
  <c r="T965" i="1" s="1"/>
  <c r="K965" i="1"/>
  <c r="F965" i="1"/>
  <c r="O965" i="1" s="1"/>
  <c r="E965" i="1"/>
  <c r="M866" i="1"/>
  <c r="T866" i="1" s="1"/>
  <c r="K866" i="1"/>
  <c r="F866" i="1"/>
  <c r="O866" i="1" s="1"/>
  <c r="E866" i="1"/>
  <c r="M265" i="1"/>
  <c r="T265" i="1" s="1"/>
  <c r="K265" i="1"/>
  <c r="F265" i="1"/>
  <c r="O265" i="1" s="1"/>
  <c r="E265" i="1"/>
  <c r="M374" i="1"/>
  <c r="T374" i="1" s="1"/>
  <c r="K374" i="1"/>
  <c r="F374" i="1"/>
  <c r="O374" i="1" s="1"/>
  <c r="E374" i="1"/>
  <c r="M360" i="1"/>
  <c r="T360" i="1" s="1"/>
  <c r="K360" i="1"/>
  <c r="F360" i="1"/>
  <c r="O360" i="1" s="1"/>
  <c r="E360" i="1"/>
  <c r="M735" i="1"/>
  <c r="T735" i="1" s="1"/>
  <c r="K735" i="1"/>
  <c r="F735" i="1"/>
  <c r="O735" i="1" s="1"/>
  <c r="E735" i="1"/>
  <c r="M476" i="1"/>
  <c r="T476" i="1" s="1"/>
  <c r="K476" i="1"/>
  <c r="F476" i="1"/>
  <c r="E476" i="1"/>
  <c r="M772" i="1"/>
  <c r="T772" i="1" s="1"/>
  <c r="K772" i="1"/>
  <c r="F772" i="1"/>
  <c r="O772" i="1" s="1"/>
  <c r="E772" i="1"/>
  <c r="M850" i="1"/>
  <c r="T850" i="1" s="1"/>
  <c r="K850" i="1"/>
  <c r="F850" i="1"/>
  <c r="O850" i="1" s="1"/>
  <c r="E850" i="1"/>
  <c r="M211" i="1"/>
  <c r="T211" i="1" s="1"/>
  <c r="K211" i="1"/>
  <c r="F211" i="1"/>
  <c r="O211" i="1" s="1"/>
  <c r="E211" i="1"/>
  <c r="M937" i="1"/>
  <c r="T937" i="1" s="1"/>
  <c r="K937" i="1"/>
  <c r="F937" i="1"/>
  <c r="O937" i="1" s="1"/>
  <c r="E937" i="1"/>
  <c r="M786" i="1"/>
  <c r="T786" i="1" s="1"/>
  <c r="K786" i="1"/>
  <c r="F786" i="1"/>
  <c r="O786" i="1" s="1"/>
  <c r="E786" i="1"/>
  <c r="M41" i="1"/>
  <c r="T41" i="1" s="1"/>
  <c r="K41" i="1"/>
  <c r="F41" i="1"/>
  <c r="O41" i="1" s="1"/>
  <c r="E41" i="1"/>
  <c r="M690" i="1"/>
  <c r="T690" i="1" s="1"/>
  <c r="K690" i="1"/>
  <c r="F690" i="1"/>
  <c r="O690" i="1" s="1"/>
  <c r="E690" i="1"/>
  <c r="M838" i="1"/>
  <c r="T838" i="1" s="1"/>
  <c r="K838" i="1"/>
  <c r="F838" i="1"/>
  <c r="O838" i="1" s="1"/>
  <c r="E838" i="1"/>
  <c r="M229" i="1"/>
  <c r="T229" i="1" s="1"/>
  <c r="K229" i="1"/>
  <c r="F229" i="1"/>
  <c r="E229" i="1"/>
  <c r="M395" i="1"/>
  <c r="T395" i="1" s="1"/>
  <c r="K395" i="1"/>
  <c r="F395" i="1"/>
  <c r="O395" i="1" s="1"/>
  <c r="E395" i="1"/>
  <c r="M922" i="1"/>
  <c r="T922" i="1" s="1"/>
  <c r="K922" i="1"/>
  <c r="F922" i="1"/>
  <c r="O922" i="1" s="1"/>
  <c r="E922" i="1"/>
  <c r="M893" i="1"/>
  <c r="T893" i="1" s="1"/>
  <c r="K893" i="1"/>
  <c r="F893" i="1"/>
  <c r="G893" i="1" s="1"/>
  <c r="U893" i="1" s="1"/>
  <c r="E893" i="1"/>
  <c r="M284" i="1"/>
  <c r="T284" i="1" s="1"/>
  <c r="K284" i="1"/>
  <c r="F284" i="1"/>
  <c r="O284" i="1" s="1"/>
  <c r="E284" i="1"/>
  <c r="M366" i="1"/>
  <c r="T366" i="1" s="1"/>
  <c r="K366" i="1"/>
  <c r="F366" i="1"/>
  <c r="O366" i="1" s="1"/>
  <c r="E366" i="1"/>
  <c r="M991" i="1"/>
  <c r="T991" i="1" s="1"/>
  <c r="K991" i="1"/>
  <c r="F991" i="1"/>
  <c r="O991" i="1" s="1"/>
  <c r="E991" i="1"/>
  <c r="M926" i="1"/>
  <c r="T926" i="1" s="1"/>
  <c r="K926" i="1"/>
  <c r="F926" i="1"/>
  <c r="O926" i="1" s="1"/>
  <c r="E926" i="1"/>
  <c r="M317" i="1"/>
  <c r="T317" i="1" s="1"/>
  <c r="K317" i="1"/>
  <c r="F317" i="1"/>
  <c r="O317" i="1" s="1"/>
  <c r="E317" i="1"/>
  <c r="M715" i="1"/>
  <c r="T715" i="1" s="1"/>
  <c r="K715" i="1"/>
  <c r="F715" i="1"/>
  <c r="O715" i="1" s="1"/>
  <c r="E715" i="1"/>
  <c r="M459" i="1"/>
  <c r="T459" i="1" s="1"/>
  <c r="K459" i="1"/>
  <c r="F459" i="1"/>
  <c r="O459" i="1" s="1"/>
  <c r="E459" i="1"/>
  <c r="M179" i="1"/>
  <c r="T179" i="1" s="1"/>
  <c r="K179" i="1"/>
  <c r="F179" i="1"/>
  <c r="O179" i="1" s="1"/>
  <c r="E179" i="1"/>
  <c r="M978" i="1"/>
  <c r="T978" i="1" s="1"/>
  <c r="K978" i="1"/>
  <c r="F978" i="1"/>
  <c r="O978" i="1" s="1"/>
  <c r="E978" i="1"/>
  <c r="M206" i="1"/>
  <c r="T206" i="1" s="1"/>
  <c r="K206" i="1"/>
  <c r="F206" i="1"/>
  <c r="O206" i="1" s="1"/>
  <c r="E206" i="1"/>
  <c r="M23" i="1"/>
  <c r="T23" i="1" s="1"/>
  <c r="K23" i="1"/>
  <c r="F23" i="1"/>
  <c r="O23" i="1" s="1"/>
  <c r="E23" i="1"/>
  <c r="M134" i="1"/>
  <c r="T134" i="1" s="1"/>
  <c r="K134" i="1"/>
  <c r="F134" i="1"/>
  <c r="O134" i="1" s="1"/>
  <c r="E134" i="1"/>
  <c r="M458" i="1"/>
  <c r="T458" i="1" s="1"/>
  <c r="K458" i="1"/>
  <c r="F458" i="1"/>
  <c r="E458" i="1"/>
  <c r="M163" i="1"/>
  <c r="T163" i="1" s="1"/>
  <c r="K163" i="1"/>
  <c r="F163" i="1"/>
  <c r="O163" i="1" s="1"/>
  <c r="E163" i="1"/>
  <c r="M979" i="1"/>
  <c r="T979" i="1" s="1"/>
  <c r="K979" i="1"/>
  <c r="F979" i="1"/>
  <c r="O979" i="1" s="1"/>
  <c r="E979" i="1"/>
  <c r="M964" i="1"/>
  <c r="T964" i="1" s="1"/>
  <c r="K964" i="1"/>
  <c r="F964" i="1"/>
  <c r="O964" i="1" s="1"/>
  <c r="E964" i="1"/>
  <c r="M588" i="1"/>
  <c r="T588" i="1" s="1"/>
  <c r="K588" i="1"/>
  <c r="F588" i="1"/>
  <c r="O588" i="1" s="1"/>
  <c r="E588" i="1"/>
  <c r="M627" i="1"/>
  <c r="T627" i="1" s="1"/>
  <c r="K627" i="1"/>
  <c r="F627" i="1"/>
  <c r="O627" i="1" s="1"/>
  <c r="E627" i="1"/>
  <c r="M158" i="1"/>
  <c r="T158" i="1" s="1"/>
  <c r="K158" i="1"/>
  <c r="F158" i="1"/>
  <c r="O158" i="1" s="1"/>
  <c r="E158" i="1"/>
  <c r="M659" i="1"/>
  <c r="T659" i="1" s="1"/>
  <c r="K659" i="1"/>
  <c r="F659" i="1"/>
  <c r="O659" i="1" s="1"/>
  <c r="E659" i="1"/>
  <c r="M85" i="1"/>
  <c r="T85" i="1" s="1"/>
  <c r="K85" i="1"/>
  <c r="F85" i="1"/>
  <c r="O85" i="1" s="1"/>
  <c r="E85" i="1"/>
  <c r="M319" i="1"/>
  <c r="T319" i="1" s="1"/>
  <c r="K319" i="1"/>
  <c r="F319" i="1"/>
  <c r="O319" i="1" s="1"/>
  <c r="E319" i="1"/>
  <c r="M623" i="1"/>
  <c r="T623" i="1" s="1"/>
  <c r="K623" i="1"/>
  <c r="F623" i="1"/>
  <c r="O623" i="1" s="1"/>
  <c r="E623" i="1"/>
  <c r="M339" i="1"/>
  <c r="T339" i="1" s="1"/>
  <c r="K339" i="1"/>
  <c r="F339" i="1"/>
  <c r="O339" i="1" s="1"/>
  <c r="E339" i="1"/>
  <c r="M692" i="1"/>
  <c r="T692" i="1" s="1"/>
  <c r="K692" i="1"/>
  <c r="F692" i="1"/>
  <c r="E692" i="1"/>
  <c r="M943" i="1"/>
  <c r="T943" i="1" s="1"/>
  <c r="K943" i="1"/>
  <c r="F943" i="1"/>
  <c r="O943" i="1" s="1"/>
  <c r="E943" i="1"/>
  <c r="M277" i="1"/>
  <c r="T277" i="1" s="1"/>
  <c r="K277" i="1"/>
  <c r="F277" i="1"/>
  <c r="O277" i="1" s="1"/>
  <c r="E277" i="1"/>
  <c r="M699" i="1"/>
  <c r="T699" i="1" s="1"/>
  <c r="K699" i="1"/>
  <c r="F699" i="1"/>
  <c r="O699" i="1" s="1"/>
  <c r="E699" i="1"/>
  <c r="M667" i="1"/>
  <c r="T667" i="1" s="1"/>
  <c r="K667" i="1"/>
  <c r="F667" i="1"/>
  <c r="O667" i="1" s="1"/>
  <c r="E667" i="1"/>
  <c r="M830" i="1"/>
  <c r="T830" i="1" s="1"/>
  <c r="K830" i="1"/>
  <c r="F830" i="1"/>
  <c r="O830" i="1" s="1"/>
  <c r="E830" i="1"/>
  <c r="M879" i="1"/>
  <c r="T879" i="1" s="1"/>
  <c r="K879" i="1"/>
  <c r="F879" i="1"/>
  <c r="O879" i="1" s="1"/>
  <c r="E879" i="1"/>
  <c r="M91" i="1"/>
  <c r="T91" i="1" s="1"/>
  <c r="K91" i="1"/>
  <c r="F91" i="1"/>
  <c r="G91" i="1" s="1"/>
  <c r="U91" i="1" s="1"/>
  <c r="E91" i="1"/>
  <c r="M480" i="1"/>
  <c r="T480" i="1" s="1"/>
  <c r="K480" i="1"/>
  <c r="F480" i="1"/>
  <c r="O480" i="1" s="1"/>
  <c r="E480" i="1"/>
  <c r="M419" i="1"/>
  <c r="T419" i="1" s="1"/>
  <c r="K419" i="1"/>
  <c r="F419" i="1"/>
  <c r="O419" i="1" s="1"/>
  <c r="E419" i="1"/>
  <c r="M840" i="1"/>
  <c r="T840" i="1" s="1"/>
  <c r="K840" i="1"/>
  <c r="F840" i="1"/>
  <c r="O840" i="1" s="1"/>
  <c r="E840" i="1"/>
  <c r="M920" i="1"/>
  <c r="T920" i="1" s="1"/>
  <c r="K920" i="1"/>
  <c r="F920" i="1"/>
  <c r="O920" i="1" s="1"/>
  <c r="E920" i="1"/>
  <c r="M571" i="1"/>
  <c r="T571" i="1" s="1"/>
  <c r="K571" i="1"/>
  <c r="F571" i="1"/>
  <c r="O571" i="1" s="1"/>
  <c r="E571" i="1"/>
  <c r="M422" i="1"/>
  <c r="T422" i="1" s="1"/>
  <c r="K422" i="1"/>
  <c r="F422" i="1"/>
  <c r="O422" i="1" s="1"/>
  <c r="E422" i="1"/>
  <c r="M988" i="1"/>
  <c r="T988" i="1" s="1"/>
  <c r="K988" i="1"/>
  <c r="F988" i="1"/>
  <c r="O988" i="1" s="1"/>
  <c r="E988" i="1"/>
  <c r="M182" i="1"/>
  <c r="T182" i="1" s="1"/>
  <c r="K182" i="1"/>
  <c r="F182" i="1"/>
  <c r="O182" i="1" s="1"/>
  <c r="E182" i="1"/>
  <c r="M482" i="1"/>
  <c r="T482" i="1" s="1"/>
  <c r="K482" i="1"/>
  <c r="F482" i="1"/>
  <c r="O482" i="1" s="1"/>
  <c r="E482" i="1"/>
  <c r="M143" i="1"/>
  <c r="T143" i="1" s="1"/>
  <c r="K143" i="1"/>
  <c r="F143" i="1"/>
  <c r="O143" i="1" s="1"/>
  <c r="E143" i="1"/>
  <c r="M658" i="1"/>
  <c r="T658" i="1" s="1"/>
  <c r="K658" i="1"/>
  <c r="F658" i="1"/>
  <c r="O658" i="1" s="1"/>
  <c r="E658" i="1"/>
  <c r="M309" i="1"/>
  <c r="T309" i="1" s="1"/>
  <c r="K309" i="1"/>
  <c r="F309" i="1"/>
  <c r="O309" i="1" s="1"/>
  <c r="E309" i="1"/>
  <c r="M421" i="1"/>
  <c r="T421" i="1" s="1"/>
  <c r="K421" i="1"/>
  <c r="F421" i="1"/>
  <c r="E421" i="1"/>
  <c r="M872" i="1"/>
  <c r="T872" i="1" s="1"/>
  <c r="K872" i="1"/>
  <c r="F872" i="1"/>
  <c r="O872" i="1" s="1"/>
  <c r="E872" i="1"/>
  <c r="M944" i="1"/>
  <c r="T944" i="1" s="1"/>
  <c r="K944" i="1"/>
  <c r="F944" i="1"/>
  <c r="O944" i="1" s="1"/>
  <c r="E944" i="1"/>
  <c r="M44" i="1"/>
  <c r="T44" i="1" s="1"/>
  <c r="K44" i="1"/>
  <c r="F44" i="1"/>
  <c r="O44" i="1" s="1"/>
  <c r="E44" i="1"/>
  <c r="M528" i="1"/>
  <c r="T528" i="1" s="1"/>
  <c r="K528" i="1"/>
  <c r="F528" i="1"/>
  <c r="O528" i="1" s="1"/>
  <c r="E528" i="1"/>
  <c r="M753" i="1"/>
  <c r="T753" i="1" s="1"/>
  <c r="K753" i="1"/>
  <c r="F753" i="1"/>
  <c r="O753" i="1" s="1"/>
  <c r="E753" i="1"/>
  <c r="M819" i="1"/>
  <c r="T819" i="1" s="1"/>
  <c r="K819" i="1"/>
  <c r="F819" i="1"/>
  <c r="O819" i="1" s="1"/>
  <c r="E819" i="1"/>
  <c r="M61" i="1"/>
  <c r="T61" i="1" s="1"/>
  <c r="K61" i="1"/>
  <c r="F61" i="1"/>
  <c r="O61" i="1" s="1"/>
  <c r="E61" i="1"/>
  <c r="M553" i="1"/>
  <c r="T553" i="1" s="1"/>
  <c r="K553" i="1"/>
  <c r="F553" i="1"/>
  <c r="O553" i="1" s="1"/>
  <c r="E553" i="1"/>
  <c r="M276" i="1"/>
  <c r="T276" i="1" s="1"/>
  <c r="K276" i="1"/>
  <c r="F276" i="1"/>
  <c r="O276" i="1" s="1"/>
  <c r="E276" i="1"/>
  <c r="M543" i="1"/>
  <c r="T543" i="1" s="1"/>
  <c r="K543" i="1"/>
  <c r="F543" i="1"/>
  <c r="O543" i="1" s="1"/>
  <c r="E543" i="1"/>
  <c r="M446" i="1"/>
  <c r="T446" i="1" s="1"/>
  <c r="K446" i="1"/>
  <c r="F446" i="1"/>
  <c r="O446" i="1" s="1"/>
  <c r="E446" i="1"/>
  <c r="M219" i="1"/>
  <c r="T219" i="1" s="1"/>
  <c r="K219" i="1"/>
  <c r="F219" i="1"/>
  <c r="E219" i="1"/>
  <c r="M159" i="1"/>
  <c r="T159" i="1" s="1"/>
  <c r="K159" i="1"/>
  <c r="F159" i="1"/>
  <c r="O159" i="1" s="1"/>
  <c r="E159" i="1"/>
  <c r="M610" i="1"/>
  <c r="T610" i="1" s="1"/>
  <c r="K610" i="1"/>
  <c r="F610" i="1"/>
  <c r="O610" i="1" s="1"/>
  <c r="E610" i="1"/>
  <c r="M554" i="1"/>
  <c r="T554" i="1" s="1"/>
  <c r="K554" i="1"/>
  <c r="F554" i="1"/>
  <c r="O554" i="1" s="1"/>
  <c r="E554" i="1"/>
  <c r="M952" i="1"/>
  <c r="T952" i="1" s="1"/>
  <c r="K952" i="1"/>
  <c r="F952" i="1"/>
  <c r="O952" i="1" s="1"/>
  <c r="E952" i="1"/>
  <c r="M494" i="1"/>
  <c r="T494" i="1" s="1"/>
  <c r="K494" i="1"/>
  <c r="F494" i="1"/>
  <c r="O494" i="1" s="1"/>
  <c r="E494" i="1"/>
  <c r="M865" i="1"/>
  <c r="T865" i="1" s="1"/>
  <c r="K865" i="1"/>
  <c r="F865" i="1"/>
  <c r="O865" i="1" s="1"/>
  <c r="E865" i="1"/>
  <c r="M759" i="1"/>
  <c r="T759" i="1" s="1"/>
  <c r="K759" i="1"/>
  <c r="F759" i="1"/>
  <c r="G759" i="1" s="1"/>
  <c r="U759" i="1" s="1"/>
  <c r="E759" i="1"/>
  <c r="M193" i="1"/>
  <c r="T193" i="1" s="1"/>
  <c r="K193" i="1"/>
  <c r="F193" i="1"/>
  <c r="O193" i="1" s="1"/>
  <c r="E193" i="1"/>
  <c r="M526" i="1"/>
  <c r="T526" i="1" s="1"/>
  <c r="K526" i="1"/>
  <c r="F526" i="1"/>
  <c r="O526" i="1" s="1"/>
  <c r="E526" i="1"/>
  <c r="M860" i="1"/>
  <c r="T860" i="1" s="1"/>
  <c r="K860" i="1"/>
  <c r="F860" i="1"/>
  <c r="O860" i="1" s="1"/>
  <c r="E860" i="1"/>
  <c r="M936" i="1"/>
  <c r="T936" i="1" s="1"/>
  <c r="K936" i="1"/>
  <c r="F936" i="1"/>
  <c r="O936" i="1" s="1"/>
  <c r="E936" i="1"/>
  <c r="M76" i="1"/>
  <c r="T76" i="1" s="1"/>
  <c r="K76" i="1"/>
  <c r="F76" i="1"/>
  <c r="O76" i="1" s="1"/>
  <c r="E76" i="1"/>
  <c r="M718" i="1"/>
  <c r="T718" i="1" s="1"/>
  <c r="K718" i="1"/>
  <c r="F718" i="1"/>
  <c r="O718" i="1" s="1"/>
  <c r="E718" i="1"/>
  <c r="M832" i="1"/>
  <c r="T832" i="1" s="1"/>
  <c r="K832" i="1"/>
  <c r="F832" i="1"/>
  <c r="O832" i="1" s="1"/>
  <c r="E832" i="1"/>
  <c r="M488" i="1"/>
  <c r="T488" i="1" s="1"/>
  <c r="K488" i="1"/>
  <c r="F488" i="1"/>
  <c r="O488" i="1" s="1"/>
  <c r="E488" i="1"/>
  <c r="M64" i="1"/>
  <c r="T64" i="1" s="1"/>
  <c r="K64" i="1"/>
  <c r="F64" i="1"/>
  <c r="O64" i="1" s="1"/>
  <c r="E64" i="1"/>
  <c r="M332" i="1"/>
  <c r="T332" i="1" s="1"/>
  <c r="K332" i="1"/>
  <c r="F332" i="1"/>
  <c r="O332" i="1" s="1"/>
  <c r="E332" i="1"/>
  <c r="M235" i="1"/>
  <c r="T235" i="1" s="1"/>
  <c r="K235" i="1"/>
  <c r="F235" i="1"/>
  <c r="O235" i="1" s="1"/>
  <c r="E235" i="1"/>
  <c r="M547" i="1"/>
  <c r="T547" i="1" s="1"/>
  <c r="K547" i="1"/>
  <c r="F547" i="1"/>
  <c r="O547" i="1" s="1"/>
  <c r="E547" i="1"/>
  <c r="M155" i="1"/>
  <c r="T155" i="1" s="1"/>
  <c r="K155" i="1"/>
  <c r="F155" i="1"/>
  <c r="E155" i="1"/>
  <c r="M892" i="1"/>
  <c r="T892" i="1" s="1"/>
  <c r="K892" i="1"/>
  <c r="F892" i="1"/>
  <c r="O892" i="1" s="1"/>
  <c r="E892" i="1"/>
  <c r="M353" i="1"/>
  <c r="T353" i="1" s="1"/>
  <c r="K353" i="1"/>
  <c r="F353" i="1"/>
  <c r="O353" i="1" s="1"/>
  <c r="E353" i="1"/>
  <c r="M388" i="1"/>
  <c r="T388" i="1" s="1"/>
  <c r="K388" i="1"/>
  <c r="F388" i="1"/>
  <c r="O388" i="1" s="1"/>
  <c r="E388" i="1"/>
  <c r="M873" i="1"/>
  <c r="T873" i="1" s="1"/>
  <c r="K873" i="1"/>
  <c r="F873" i="1"/>
  <c r="O873" i="1" s="1"/>
  <c r="E873" i="1"/>
  <c r="M751" i="1"/>
  <c r="T751" i="1" s="1"/>
  <c r="K751" i="1"/>
  <c r="F751" i="1"/>
  <c r="O751" i="1" s="1"/>
  <c r="E751" i="1"/>
  <c r="M889" i="1"/>
  <c r="T889" i="1" s="1"/>
  <c r="K889" i="1"/>
  <c r="F889" i="1"/>
  <c r="O889" i="1" s="1"/>
  <c r="E889" i="1"/>
  <c r="M417" i="1"/>
  <c r="T417" i="1" s="1"/>
  <c r="K417" i="1"/>
  <c r="F417" i="1"/>
  <c r="O417" i="1" s="1"/>
  <c r="E417" i="1"/>
  <c r="M559" i="1"/>
  <c r="T559" i="1" s="1"/>
  <c r="K559" i="1"/>
  <c r="F559" i="1"/>
  <c r="E559" i="1"/>
  <c r="M256" i="1"/>
  <c r="T256" i="1" s="1"/>
  <c r="K256" i="1"/>
  <c r="F256" i="1"/>
  <c r="O256" i="1" s="1"/>
  <c r="E256" i="1"/>
  <c r="M510" i="1"/>
  <c r="T510" i="1" s="1"/>
  <c r="K510" i="1"/>
  <c r="F510" i="1"/>
  <c r="O510" i="1" s="1"/>
  <c r="E510" i="1"/>
  <c r="M58" i="1"/>
  <c r="T58" i="1" s="1"/>
  <c r="K58" i="1"/>
  <c r="F58" i="1"/>
  <c r="O58" i="1" s="1"/>
  <c r="E58" i="1"/>
  <c r="M945" i="1"/>
  <c r="T945" i="1" s="1"/>
  <c r="K945" i="1"/>
  <c r="F945" i="1"/>
  <c r="E945" i="1"/>
  <c r="M116" i="1"/>
  <c r="T116" i="1" s="1"/>
  <c r="K116" i="1"/>
  <c r="F116" i="1"/>
  <c r="O116" i="1" s="1"/>
  <c r="E116" i="1"/>
  <c r="M591" i="1"/>
  <c r="T591" i="1" s="1"/>
  <c r="K591" i="1"/>
  <c r="F591" i="1"/>
  <c r="O591" i="1" s="1"/>
  <c r="E591" i="1"/>
  <c r="M974" i="1"/>
  <c r="T974" i="1" s="1"/>
  <c r="K974" i="1"/>
  <c r="F974" i="1"/>
  <c r="O974" i="1" s="1"/>
  <c r="E974" i="1"/>
  <c r="M315" i="1"/>
  <c r="T315" i="1" s="1"/>
  <c r="K315" i="1"/>
  <c r="F315" i="1"/>
  <c r="O315" i="1" s="1"/>
  <c r="E315" i="1"/>
  <c r="M628" i="1"/>
  <c r="T628" i="1" s="1"/>
  <c r="K628" i="1"/>
  <c r="F628" i="1"/>
  <c r="O628" i="1" s="1"/>
  <c r="E628" i="1"/>
  <c r="M372" i="1"/>
  <c r="T372" i="1" s="1"/>
  <c r="K372" i="1"/>
  <c r="F372" i="1"/>
  <c r="O372" i="1" s="1"/>
  <c r="E372" i="1"/>
  <c r="M716" i="1"/>
  <c r="T716" i="1" s="1"/>
  <c r="K716" i="1"/>
  <c r="F716" i="1"/>
  <c r="G716" i="1" s="1"/>
  <c r="U716" i="1" s="1"/>
  <c r="E716" i="1"/>
  <c r="M19" i="1"/>
  <c r="T19" i="1" s="1"/>
  <c r="K19" i="1"/>
  <c r="F19" i="1"/>
  <c r="O19" i="1" s="1"/>
  <c r="E19" i="1"/>
  <c r="M102" i="1"/>
  <c r="T102" i="1" s="1"/>
  <c r="K102" i="1"/>
  <c r="F102" i="1"/>
  <c r="O102" i="1" s="1"/>
  <c r="E102" i="1"/>
  <c r="M57" i="1"/>
  <c r="T57" i="1" s="1"/>
  <c r="K57" i="1"/>
  <c r="F57" i="1"/>
  <c r="O57" i="1" s="1"/>
  <c r="E57" i="1"/>
  <c r="M817" i="1"/>
  <c r="T817" i="1" s="1"/>
  <c r="K817" i="1"/>
  <c r="F817" i="1"/>
  <c r="O817" i="1" s="1"/>
  <c r="E817" i="1"/>
  <c r="M849" i="1"/>
  <c r="T849" i="1" s="1"/>
  <c r="K849" i="1"/>
  <c r="F849" i="1"/>
  <c r="O849" i="1" s="1"/>
  <c r="E849" i="1"/>
  <c r="M181" i="1"/>
  <c r="T181" i="1" s="1"/>
  <c r="K181" i="1"/>
  <c r="F181" i="1"/>
  <c r="O181" i="1" s="1"/>
  <c r="E181" i="1"/>
  <c r="M109" i="1"/>
  <c r="T109" i="1" s="1"/>
  <c r="K109" i="1"/>
  <c r="F109" i="1"/>
  <c r="O109" i="1" s="1"/>
  <c r="E109" i="1"/>
  <c r="M584" i="1"/>
  <c r="T584" i="1" s="1"/>
  <c r="K584" i="1"/>
  <c r="F584" i="1"/>
  <c r="O584" i="1" s="1"/>
  <c r="E584" i="1"/>
  <c r="M618" i="1"/>
  <c r="T618" i="1" s="1"/>
  <c r="K618" i="1"/>
  <c r="F618" i="1"/>
  <c r="O618" i="1" s="1"/>
  <c r="E618" i="1"/>
  <c r="M165" i="1"/>
  <c r="T165" i="1" s="1"/>
  <c r="K165" i="1"/>
  <c r="F165" i="1"/>
  <c r="O165" i="1" s="1"/>
  <c r="E165" i="1"/>
  <c r="M673" i="1"/>
  <c r="T673" i="1" s="1"/>
  <c r="K673" i="1"/>
  <c r="F673" i="1"/>
  <c r="O673" i="1" s="1"/>
  <c r="E673" i="1"/>
  <c r="M635" i="1"/>
  <c r="T635" i="1" s="1"/>
  <c r="K635" i="1"/>
  <c r="F635" i="1"/>
  <c r="O635" i="1" s="1"/>
  <c r="E635" i="1"/>
  <c r="M861" i="1"/>
  <c r="T861" i="1" s="1"/>
  <c r="K861" i="1"/>
  <c r="F861" i="1"/>
  <c r="E861" i="1"/>
  <c r="M451" i="1"/>
  <c r="T451" i="1" s="1"/>
  <c r="K451" i="1"/>
  <c r="F451" i="1"/>
  <c r="O451" i="1" s="1"/>
  <c r="E451" i="1"/>
  <c r="M982" i="1"/>
  <c r="T982" i="1" s="1"/>
  <c r="K982" i="1"/>
  <c r="F982" i="1"/>
  <c r="O982" i="1" s="1"/>
  <c r="E982" i="1"/>
  <c r="M392" i="1"/>
  <c r="T392" i="1" s="1"/>
  <c r="K392" i="1"/>
  <c r="F392" i="1"/>
  <c r="O392" i="1" s="1"/>
  <c r="E392" i="1"/>
  <c r="M993" i="1"/>
  <c r="T993" i="1" s="1"/>
  <c r="K993" i="1"/>
  <c r="F993" i="1"/>
  <c r="O993" i="1" s="1"/>
  <c r="E993" i="1"/>
  <c r="M976" i="1"/>
  <c r="T976" i="1" s="1"/>
  <c r="K976" i="1"/>
  <c r="F976" i="1"/>
  <c r="O976" i="1" s="1"/>
  <c r="E976" i="1"/>
  <c r="M454" i="1"/>
  <c r="T454" i="1" s="1"/>
  <c r="K454" i="1"/>
  <c r="F454" i="1"/>
  <c r="O454" i="1" s="1"/>
  <c r="E454" i="1"/>
  <c r="M913" i="1"/>
  <c r="T913" i="1" s="1"/>
  <c r="K913" i="1"/>
  <c r="F913" i="1"/>
  <c r="O913" i="1" s="1"/>
  <c r="E913" i="1"/>
  <c r="M227" i="1"/>
  <c r="T227" i="1" s="1"/>
  <c r="K227" i="1"/>
  <c r="F227" i="1"/>
  <c r="O227" i="1" s="1"/>
  <c r="E227" i="1"/>
  <c r="M525" i="1"/>
  <c r="T525" i="1" s="1"/>
  <c r="K525" i="1"/>
  <c r="F525" i="1"/>
  <c r="O525" i="1" s="1"/>
  <c r="E525" i="1"/>
  <c r="M686" i="1"/>
  <c r="T686" i="1" s="1"/>
  <c r="K686" i="1"/>
  <c r="F686" i="1"/>
  <c r="O686" i="1" s="1"/>
  <c r="E686" i="1"/>
  <c r="M701" i="1"/>
  <c r="T701" i="1" s="1"/>
  <c r="K701" i="1"/>
  <c r="F701" i="1"/>
  <c r="O701" i="1" s="1"/>
  <c r="E701" i="1"/>
  <c r="M285" i="1"/>
  <c r="T285" i="1" s="1"/>
  <c r="K285" i="1"/>
  <c r="F285" i="1"/>
  <c r="E285" i="1"/>
  <c r="M681" i="1"/>
  <c r="T681" i="1" s="1"/>
  <c r="K681" i="1"/>
  <c r="F681" i="1"/>
  <c r="O681" i="1" s="1"/>
  <c r="E681" i="1"/>
  <c r="M752" i="1"/>
  <c r="T752" i="1" s="1"/>
  <c r="K752" i="1"/>
  <c r="F752" i="1"/>
  <c r="O752" i="1" s="1"/>
  <c r="E752" i="1"/>
  <c r="M169" i="1"/>
  <c r="T169" i="1" s="1"/>
  <c r="K169" i="1"/>
  <c r="F169" i="1"/>
  <c r="O169" i="1" s="1"/>
  <c r="E169" i="1"/>
  <c r="M886" i="1"/>
  <c r="T886" i="1" s="1"/>
  <c r="K886" i="1"/>
  <c r="F886" i="1"/>
  <c r="O886" i="1" s="1"/>
  <c r="E886" i="1"/>
  <c r="M816" i="1"/>
  <c r="T816" i="1" s="1"/>
  <c r="K816" i="1"/>
  <c r="F816" i="1"/>
  <c r="O816" i="1" s="1"/>
  <c r="E816" i="1"/>
  <c r="M935" i="1"/>
  <c r="T935" i="1" s="1"/>
  <c r="K935" i="1"/>
  <c r="F935" i="1"/>
  <c r="O935" i="1" s="1"/>
  <c r="E935" i="1"/>
  <c r="M566" i="1"/>
  <c r="T566" i="1" s="1"/>
  <c r="K566" i="1"/>
  <c r="F566" i="1"/>
  <c r="G566" i="1" s="1"/>
  <c r="U566" i="1" s="1"/>
  <c r="E566" i="1"/>
  <c r="M586" i="1"/>
  <c r="T586" i="1" s="1"/>
  <c r="K586" i="1"/>
  <c r="F586" i="1"/>
  <c r="O586" i="1" s="1"/>
  <c r="E586" i="1"/>
  <c r="M567" i="1"/>
  <c r="T567" i="1" s="1"/>
  <c r="K567" i="1"/>
  <c r="F567" i="1"/>
  <c r="O567" i="1" s="1"/>
  <c r="E567" i="1"/>
  <c r="M13" i="1"/>
  <c r="T13" i="1" s="1"/>
  <c r="K13" i="1"/>
  <c r="F13" i="1"/>
  <c r="O13" i="1" s="1"/>
  <c r="E13" i="1"/>
  <c r="M624" i="1"/>
  <c r="T624" i="1" s="1"/>
  <c r="K624" i="1"/>
  <c r="F624" i="1"/>
  <c r="O624" i="1" s="1"/>
  <c r="E624" i="1"/>
  <c r="M740" i="1"/>
  <c r="T740" i="1" s="1"/>
  <c r="K740" i="1"/>
  <c r="F740" i="1"/>
  <c r="O740" i="1" s="1"/>
  <c r="E740" i="1"/>
  <c r="M639" i="1"/>
  <c r="T639" i="1" s="1"/>
  <c r="K639" i="1"/>
  <c r="F639" i="1"/>
  <c r="O639" i="1" s="1"/>
  <c r="E639" i="1"/>
  <c r="M231" i="1"/>
  <c r="T231" i="1" s="1"/>
  <c r="K231" i="1"/>
  <c r="F231" i="1"/>
  <c r="O231" i="1" s="1"/>
  <c r="E231" i="1"/>
  <c r="M763" i="1"/>
  <c r="T763" i="1" s="1"/>
  <c r="K763" i="1"/>
  <c r="F763" i="1"/>
  <c r="O763" i="1" s="1"/>
  <c r="E763" i="1"/>
  <c r="M537" i="1"/>
  <c r="T537" i="1" s="1"/>
  <c r="K537" i="1"/>
  <c r="F537" i="1"/>
  <c r="O537" i="1" s="1"/>
  <c r="E537" i="1"/>
  <c r="M587" i="1"/>
  <c r="T587" i="1" s="1"/>
  <c r="K587" i="1"/>
  <c r="F587" i="1"/>
  <c r="O587" i="1" s="1"/>
  <c r="E587" i="1"/>
  <c r="M270" i="1"/>
  <c r="T270" i="1" s="1"/>
  <c r="K270" i="1"/>
  <c r="F270" i="1"/>
  <c r="O270" i="1" s="1"/>
  <c r="E270" i="1"/>
  <c r="M298" i="1"/>
  <c r="T298" i="1" s="1"/>
  <c r="K298" i="1"/>
  <c r="F298" i="1"/>
  <c r="O298" i="1" s="1"/>
  <c r="E298" i="1"/>
  <c r="M45" i="1"/>
  <c r="T45" i="1" s="1"/>
  <c r="K45" i="1"/>
  <c r="F45" i="1"/>
  <c r="E45" i="1"/>
  <c r="M968" i="1"/>
  <c r="T968" i="1" s="1"/>
  <c r="K968" i="1"/>
  <c r="F968" i="1"/>
  <c r="O968" i="1" s="1"/>
  <c r="E968" i="1"/>
  <c r="M209" i="1"/>
  <c r="T209" i="1" s="1"/>
  <c r="K209" i="1"/>
  <c r="F209" i="1"/>
  <c r="O209" i="1" s="1"/>
  <c r="E209" i="1"/>
  <c r="M546" i="1"/>
  <c r="T546" i="1" s="1"/>
  <c r="K546" i="1"/>
  <c r="F546" i="1"/>
  <c r="O546" i="1" s="1"/>
  <c r="E546" i="1"/>
  <c r="M663" i="1"/>
  <c r="T663" i="1" s="1"/>
  <c r="K663" i="1"/>
  <c r="F663" i="1"/>
  <c r="O663" i="1" s="1"/>
  <c r="E663" i="1"/>
  <c r="M967" i="1"/>
  <c r="T967" i="1" s="1"/>
  <c r="K967" i="1"/>
  <c r="F967" i="1"/>
  <c r="O967" i="1" s="1"/>
  <c r="E967" i="1"/>
  <c r="M365" i="1"/>
  <c r="T365" i="1" s="1"/>
  <c r="K365" i="1"/>
  <c r="F365" i="1"/>
  <c r="O365" i="1" s="1"/>
  <c r="E365" i="1"/>
  <c r="M126" i="1"/>
  <c r="T126" i="1" s="1"/>
  <c r="K126" i="1"/>
  <c r="F126" i="1"/>
  <c r="O126" i="1" s="1"/>
  <c r="E126" i="1"/>
  <c r="M429" i="1"/>
  <c r="T429" i="1" s="1"/>
  <c r="K429" i="1"/>
  <c r="F429" i="1"/>
  <c r="O429" i="1" s="1"/>
  <c r="E429" i="1"/>
  <c r="M585" i="1"/>
  <c r="T585" i="1" s="1"/>
  <c r="K585" i="1"/>
  <c r="F585" i="1"/>
  <c r="O585" i="1" s="1"/>
  <c r="E585" i="1"/>
  <c r="M650" i="1"/>
  <c r="T650" i="1" s="1"/>
  <c r="K650" i="1"/>
  <c r="F650" i="1"/>
  <c r="O650" i="1" s="1"/>
  <c r="E650" i="1"/>
  <c r="M679" i="1"/>
  <c r="T679" i="1" s="1"/>
  <c r="K679" i="1"/>
  <c r="F679" i="1"/>
  <c r="O679" i="1" s="1"/>
  <c r="E679" i="1"/>
  <c r="M749" i="1"/>
  <c r="T749" i="1" s="1"/>
  <c r="K749" i="1"/>
  <c r="F749" i="1"/>
  <c r="O749" i="1" s="1"/>
  <c r="E749" i="1"/>
  <c r="M336" i="1"/>
  <c r="T336" i="1" s="1"/>
  <c r="K336" i="1"/>
  <c r="F336" i="1"/>
  <c r="O336" i="1" s="1"/>
  <c r="E336" i="1"/>
  <c r="M905" i="1"/>
  <c r="T905" i="1" s="1"/>
  <c r="K905" i="1"/>
  <c r="F905" i="1"/>
  <c r="O905" i="1" s="1"/>
  <c r="E905" i="1"/>
  <c r="M773" i="1"/>
  <c r="T773" i="1" s="1"/>
  <c r="K773" i="1"/>
  <c r="F773" i="1"/>
  <c r="O773" i="1" s="1"/>
  <c r="E773" i="1"/>
  <c r="M9" i="1"/>
  <c r="T9" i="1" s="1"/>
  <c r="K9" i="1"/>
  <c r="F9" i="1"/>
  <c r="O9" i="1" s="1"/>
  <c r="E9" i="1"/>
  <c r="M668" i="1"/>
  <c r="T668" i="1" s="1"/>
  <c r="K668" i="1"/>
  <c r="F668" i="1"/>
  <c r="O668" i="1" s="1"/>
  <c r="E668" i="1"/>
  <c r="M574" i="1"/>
  <c r="T574" i="1" s="1"/>
  <c r="K574" i="1"/>
  <c r="F574" i="1"/>
  <c r="O574" i="1" s="1"/>
  <c r="E574" i="1"/>
  <c r="M789" i="1"/>
  <c r="T789" i="1" s="1"/>
  <c r="K789" i="1"/>
  <c r="F789" i="1"/>
  <c r="G789" i="1" s="1"/>
  <c r="U789" i="1" s="1"/>
  <c r="E789" i="1"/>
  <c r="M496" i="1"/>
  <c r="T496" i="1" s="1"/>
  <c r="K496" i="1"/>
  <c r="F496" i="1"/>
  <c r="O496" i="1" s="1"/>
  <c r="E496" i="1"/>
  <c r="M552" i="1"/>
  <c r="T552" i="1" s="1"/>
  <c r="K552" i="1"/>
  <c r="F552" i="1"/>
  <c r="O552" i="1" s="1"/>
  <c r="E552" i="1"/>
  <c r="M852" i="1"/>
  <c r="T852" i="1" s="1"/>
  <c r="K852" i="1"/>
  <c r="F852" i="1"/>
  <c r="O852" i="1" s="1"/>
  <c r="E852" i="1"/>
  <c r="M69" i="1"/>
  <c r="T69" i="1" s="1"/>
  <c r="K69" i="1"/>
  <c r="F69" i="1"/>
  <c r="O69" i="1" s="1"/>
  <c r="E69" i="1"/>
  <c r="M702" i="1"/>
  <c r="T702" i="1" s="1"/>
  <c r="K702" i="1"/>
  <c r="F702" i="1"/>
  <c r="O702" i="1" s="1"/>
  <c r="E702" i="1"/>
  <c r="M970" i="1"/>
  <c r="T970" i="1" s="1"/>
  <c r="K970" i="1"/>
  <c r="F970" i="1"/>
  <c r="O970" i="1" s="1"/>
  <c r="E970" i="1"/>
  <c r="M575" i="1"/>
  <c r="T575" i="1" s="1"/>
  <c r="K575" i="1"/>
  <c r="F575" i="1"/>
  <c r="O575" i="1" s="1"/>
  <c r="E575" i="1"/>
  <c r="M560" i="1"/>
  <c r="T560" i="1" s="1"/>
  <c r="K560" i="1"/>
  <c r="F560" i="1"/>
  <c r="O560" i="1" s="1"/>
  <c r="E560" i="1"/>
  <c r="M327" i="1"/>
  <c r="T327" i="1" s="1"/>
  <c r="K327" i="1"/>
  <c r="F327" i="1"/>
  <c r="O327" i="1" s="1"/>
  <c r="E327" i="1"/>
  <c r="M468" i="1"/>
  <c r="T468" i="1" s="1"/>
  <c r="K468" i="1"/>
  <c r="F468" i="1"/>
  <c r="O468" i="1" s="1"/>
  <c r="E468" i="1"/>
  <c r="M428" i="1"/>
  <c r="T428" i="1" s="1"/>
  <c r="K428" i="1"/>
  <c r="F428" i="1"/>
  <c r="O428" i="1" s="1"/>
  <c r="E428" i="1"/>
  <c r="M201" i="1"/>
  <c r="T201" i="1" s="1"/>
  <c r="K201" i="1"/>
  <c r="F201" i="1"/>
  <c r="O201" i="1" s="1"/>
  <c r="E201" i="1"/>
  <c r="M313" i="1"/>
  <c r="T313" i="1" s="1"/>
  <c r="K313" i="1"/>
  <c r="F313" i="1"/>
  <c r="E313" i="1"/>
  <c r="M114" i="1"/>
  <c r="T114" i="1" s="1"/>
  <c r="K114" i="1"/>
  <c r="F114" i="1"/>
  <c r="O114" i="1" s="1"/>
  <c r="E114" i="1"/>
  <c r="M394" i="1"/>
  <c r="T394" i="1" s="1"/>
  <c r="K394" i="1"/>
  <c r="F394" i="1"/>
  <c r="O394" i="1" s="1"/>
  <c r="E394" i="1"/>
  <c r="M704" i="1"/>
  <c r="T704" i="1" s="1"/>
  <c r="K704" i="1"/>
  <c r="F704" i="1"/>
  <c r="O704" i="1" s="1"/>
  <c r="E704" i="1"/>
  <c r="M980" i="1"/>
  <c r="T980" i="1" s="1"/>
  <c r="K980" i="1"/>
  <c r="F980" i="1"/>
  <c r="O980" i="1" s="1"/>
  <c r="E980" i="1"/>
  <c r="M723" i="1"/>
  <c r="T723" i="1" s="1"/>
  <c r="K723" i="1"/>
  <c r="F723" i="1"/>
  <c r="O723" i="1" s="1"/>
  <c r="E723" i="1"/>
  <c r="M756" i="1"/>
  <c r="T756" i="1" s="1"/>
  <c r="K756" i="1"/>
  <c r="F756" i="1"/>
  <c r="O756" i="1" s="1"/>
  <c r="E756" i="1"/>
  <c r="M963" i="1"/>
  <c r="T963" i="1" s="1"/>
  <c r="K963" i="1"/>
  <c r="F963" i="1"/>
  <c r="O963" i="1" s="1"/>
  <c r="E963" i="1"/>
  <c r="M646" i="1"/>
  <c r="T646" i="1" s="1"/>
  <c r="K646" i="1"/>
  <c r="F646" i="1"/>
  <c r="E646" i="1"/>
  <c r="M416" i="1"/>
  <c r="T416" i="1" s="1"/>
  <c r="K416" i="1"/>
  <c r="F416" i="1"/>
  <c r="O416" i="1" s="1"/>
  <c r="E416" i="1"/>
  <c r="M328" i="1"/>
  <c r="T328" i="1" s="1"/>
  <c r="K328" i="1"/>
  <c r="F328" i="1"/>
  <c r="O328" i="1" s="1"/>
  <c r="E328" i="1"/>
  <c r="M678" i="1"/>
  <c r="T678" i="1" s="1"/>
  <c r="K678" i="1"/>
  <c r="F678" i="1"/>
  <c r="O678" i="1" s="1"/>
  <c r="E678" i="1"/>
  <c r="M212" i="1"/>
  <c r="T212" i="1" s="1"/>
  <c r="K212" i="1"/>
  <c r="F212" i="1"/>
  <c r="E212" i="1"/>
  <c r="M377" i="1"/>
  <c r="T377" i="1" s="1"/>
  <c r="K377" i="1"/>
  <c r="F377" i="1"/>
  <c r="O377" i="1" s="1"/>
  <c r="E377" i="1"/>
  <c r="M644" i="1"/>
  <c r="T644" i="1" s="1"/>
  <c r="K644" i="1"/>
  <c r="F644" i="1"/>
  <c r="O644" i="1" s="1"/>
  <c r="E644" i="1"/>
  <c r="M62" i="1"/>
  <c r="T62" i="1" s="1"/>
  <c r="K62" i="1"/>
  <c r="F62" i="1"/>
  <c r="O62" i="1" s="1"/>
  <c r="E62" i="1"/>
  <c r="M742" i="1"/>
  <c r="T742" i="1" s="1"/>
  <c r="K742" i="1"/>
  <c r="F742" i="1"/>
  <c r="O742" i="1" s="1"/>
  <c r="E742" i="1"/>
  <c r="M855" i="1"/>
  <c r="T855" i="1" s="1"/>
  <c r="K855" i="1"/>
  <c r="F855" i="1"/>
  <c r="O855" i="1" s="1"/>
  <c r="E855" i="1"/>
  <c r="M712" i="1"/>
  <c r="T712" i="1" s="1"/>
  <c r="K712" i="1"/>
  <c r="F712" i="1"/>
  <c r="O712" i="1" s="1"/>
  <c r="E712" i="1"/>
  <c r="M809" i="1"/>
  <c r="T809" i="1" s="1"/>
  <c r="K809" i="1"/>
  <c r="F809" i="1"/>
  <c r="G809" i="1" s="1"/>
  <c r="U809" i="1" s="1"/>
  <c r="E809" i="1"/>
  <c r="M694" i="1"/>
  <c r="T694" i="1" s="1"/>
  <c r="K694" i="1"/>
  <c r="F694" i="1"/>
  <c r="O694" i="1" s="1"/>
  <c r="E694" i="1"/>
  <c r="M744" i="1"/>
  <c r="T744" i="1" s="1"/>
  <c r="K744" i="1"/>
  <c r="F744" i="1"/>
  <c r="O744" i="1" s="1"/>
  <c r="E744" i="1"/>
  <c r="M925" i="1"/>
  <c r="T925" i="1" s="1"/>
  <c r="K925" i="1"/>
  <c r="F925" i="1"/>
  <c r="O925" i="1" s="1"/>
  <c r="E925" i="1"/>
  <c r="M613" i="1"/>
  <c r="T613" i="1" s="1"/>
  <c r="K613" i="1"/>
  <c r="F613" i="1"/>
  <c r="O613" i="1" s="1"/>
  <c r="E613" i="1"/>
  <c r="M391" i="1"/>
  <c r="T391" i="1" s="1"/>
  <c r="K391" i="1"/>
  <c r="F391" i="1"/>
  <c r="O391" i="1" s="1"/>
  <c r="E391" i="1"/>
  <c r="M683" i="1"/>
  <c r="T683" i="1" s="1"/>
  <c r="K683" i="1"/>
  <c r="F683" i="1"/>
  <c r="O683" i="1" s="1"/>
  <c r="E683" i="1"/>
  <c r="M86" i="1"/>
  <c r="T86" i="1" s="1"/>
  <c r="K86" i="1"/>
  <c r="F86" i="1"/>
  <c r="O86" i="1" s="1"/>
  <c r="E86" i="1"/>
  <c r="M551" i="1"/>
  <c r="T551" i="1" s="1"/>
  <c r="K551" i="1"/>
  <c r="F551" i="1"/>
  <c r="O551" i="1" s="1"/>
  <c r="E551" i="1"/>
  <c r="M612" i="1"/>
  <c r="T612" i="1" s="1"/>
  <c r="K612" i="1"/>
  <c r="F612" i="1"/>
  <c r="O612" i="1" s="1"/>
  <c r="E612" i="1"/>
  <c r="M900" i="1"/>
  <c r="T900" i="1" s="1"/>
  <c r="K900" i="1"/>
  <c r="F900" i="1"/>
  <c r="O900" i="1" s="1"/>
  <c r="E900" i="1"/>
  <c r="M132" i="1"/>
  <c r="T132" i="1" s="1"/>
  <c r="K132" i="1"/>
  <c r="F132" i="1"/>
  <c r="O132" i="1" s="1"/>
  <c r="E132" i="1"/>
  <c r="M77" i="1"/>
  <c r="T77" i="1" s="1"/>
  <c r="K77" i="1"/>
  <c r="F77" i="1"/>
  <c r="O77" i="1" s="1"/>
  <c r="E77" i="1"/>
  <c r="M770" i="1"/>
  <c r="T770" i="1" s="1"/>
  <c r="K770" i="1"/>
  <c r="F770" i="1"/>
  <c r="E770" i="1"/>
  <c r="M473" i="1"/>
  <c r="T473" i="1" s="1"/>
  <c r="K473" i="1"/>
  <c r="F473" i="1"/>
  <c r="O473" i="1" s="1"/>
  <c r="E473" i="1"/>
  <c r="M565" i="1"/>
  <c r="T565" i="1" s="1"/>
  <c r="K565" i="1"/>
  <c r="F565" i="1"/>
  <c r="O565" i="1" s="1"/>
  <c r="E565" i="1"/>
  <c r="M430" i="1"/>
  <c r="T430" i="1" s="1"/>
  <c r="K430" i="1"/>
  <c r="F430" i="1"/>
  <c r="O430" i="1" s="1"/>
  <c r="E430" i="1"/>
  <c r="M11" i="1"/>
  <c r="T11" i="1" s="1"/>
  <c r="K11" i="1"/>
  <c r="F11" i="1"/>
  <c r="O11" i="1" s="1"/>
  <c r="E11" i="1"/>
  <c r="M656" i="1"/>
  <c r="T656" i="1" s="1"/>
  <c r="K656" i="1"/>
  <c r="F656" i="1"/>
  <c r="O656" i="1" s="1"/>
  <c r="E656" i="1"/>
  <c r="M2" i="1"/>
  <c r="T2" i="1" s="1"/>
  <c r="K2" i="1"/>
  <c r="F2" i="1"/>
  <c r="O2" i="1" s="1"/>
  <c r="E2" i="1"/>
  <c r="M661" i="1"/>
  <c r="T661" i="1" s="1"/>
  <c r="K661" i="1"/>
  <c r="F661" i="1"/>
  <c r="O661" i="1" s="1"/>
  <c r="E661" i="1"/>
  <c r="M760" i="1"/>
  <c r="T760" i="1" s="1"/>
  <c r="K760" i="1"/>
  <c r="F760" i="1"/>
  <c r="O760" i="1" s="1"/>
  <c r="E760" i="1"/>
  <c r="M70" i="1"/>
  <c r="T70" i="1" s="1"/>
  <c r="K70" i="1"/>
  <c r="F70" i="1"/>
  <c r="O70" i="1" s="1"/>
  <c r="E70" i="1"/>
  <c r="M167" i="1"/>
  <c r="T167" i="1" s="1"/>
  <c r="K167" i="1"/>
  <c r="F167" i="1"/>
  <c r="O167" i="1" s="1"/>
  <c r="E167" i="1"/>
  <c r="M49" i="1"/>
  <c r="T49" i="1" s="1"/>
  <c r="K49" i="1"/>
  <c r="F49" i="1"/>
  <c r="O49" i="1" s="1"/>
  <c r="E49" i="1"/>
  <c r="M232" i="1"/>
  <c r="T232" i="1" s="1"/>
  <c r="K232" i="1"/>
  <c r="F232" i="1"/>
  <c r="O232" i="1" s="1"/>
  <c r="E232" i="1"/>
  <c r="M897" i="1"/>
  <c r="T897" i="1" s="1"/>
  <c r="K897" i="1"/>
  <c r="F897" i="1"/>
  <c r="O897" i="1" s="1"/>
  <c r="E897" i="1"/>
  <c r="M785" i="1"/>
  <c r="T785" i="1" s="1"/>
  <c r="K785" i="1"/>
  <c r="F785" i="1"/>
  <c r="O785" i="1" s="1"/>
  <c r="E785" i="1"/>
  <c r="M719" i="1"/>
  <c r="T719" i="1" s="1"/>
  <c r="K719" i="1"/>
  <c r="F719" i="1"/>
  <c r="O719" i="1" s="1"/>
  <c r="E719" i="1"/>
  <c r="M40" i="1"/>
  <c r="T40" i="1" s="1"/>
  <c r="K40" i="1"/>
  <c r="F40" i="1"/>
  <c r="O40" i="1" s="1"/>
  <c r="E40" i="1"/>
  <c r="M29" i="1"/>
  <c r="T29" i="1" s="1"/>
  <c r="K29" i="1"/>
  <c r="F29" i="1"/>
  <c r="O29" i="1" s="1"/>
  <c r="E29" i="1"/>
  <c r="M230" i="1"/>
  <c r="T230" i="1" s="1"/>
  <c r="K230" i="1"/>
  <c r="F230" i="1"/>
  <c r="O230" i="1" s="1"/>
  <c r="E230" i="1"/>
  <c r="M887" i="1"/>
  <c r="T887" i="1" s="1"/>
  <c r="K887" i="1"/>
  <c r="F887" i="1"/>
  <c r="G887" i="1" s="1"/>
  <c r="U887" i="1" s="1"/>
  <c r="E887" i="1"/>
  <c r="M190" i="1"/>
  <c r="T190" i="1" s="1"/>
  <c r="K190" i="1"/>
  <c r="F190" i="1"/>
  <c r="O190" i="1" s="1"/>
  <c r="E190" i="1"/>
  <c r="M153" i="1"/>
  <c r="T153" i="1" s="1"/>
  <c r="K153" i="1"/>
  <c r="F153" i="1"/>
  <c r="O153" i="1" s="1"/>
  <c r="E153" i="1"/>
  <c r="M894" i="1"/>
  <c r="T894" i="1" s="1"/>
  <c r="K894" i="1"/>
  <c r="F894" i="1"/>
  <c r="O894" i="1" s="1"/>
  <c r="E894" i="1"/>
  <c r="M83" i="1"/>
  <c r="T83" i="1" s="1"/>
  <c r="K83" i="1"/>
  <c r="F83" i="1"/>
  <c r="O83" i="1" s="1"/>
  <c r="E83" i="1"/>
  <c r="M605" i="1"/>
  <c r="T605" i="1" s="1"/>
  <c r="K605" i="1"/>
  <c r="F605" i="1"/>
  <c r="O605" i="1" s="1"/>
  <c r="E605" i="1"/>
  <c r="M124" i="1"/>
  <c r="T124" i="1" s="1"/>
  <c r="K124" i="1"/>
  <c r="F124" i="1"/>
  <c r="O124" i="1" s="1"/>
  <c r="E124" i="1"/>
  <c r="M536" i="1"/>
  <c r="T536" i="1" s="1"/>
  <c r="K536" i="1"/>
  <c r="F536" i="1"/>
  <c r="O536" i="1" s="1"/>
  <c r="E536" i="1"/>
  <c r="M788" i="1"/>
  <c r="T788" i="1" s="1"/>
  <c r="K788" i="1"/>
  <c r="F788" i="1"/>
  <c r="O788" i="1" s="1"/>
  <c r="E788" i="1"/>
  <c r="M996" i="1"/>
  <c r="T996" i="1" s="1"/>
  <c r="K996" i="1"/>
  <c r="F996" i="1"/>
  <c r="O996" i="1" s="1"/>
  <c r="E996" i="1"/>
  <c r="M305" i="1"/>
  <c r="T305" i="1" s="1"/>
  <c r="K305" i="1"/>
  <c r="F305" i="1"/>
  <c r="O305" i="1" s="1"/>
  <c r="E305" i="1"/>
  <c r="M228" i="1"/>
  <c r="T228" i="1" s="1"/>
  <c r="K228" i="1"/>
  <c r="F228" i="1"/>
  <c r="O228" i="1" s="1"/>
  <c r="E228" i="1"/>
  <c r="M790" i="1"/>
  <c r="T790" i="1" s="1"/>
  <c r="K790" i="1"/>
  <c r="F790" i="1"/>
  <c r="O790" i="1" s="1"/>
  <c r="E790" i="1"/>
  <c r="M337" i="1"/>
  <c r="T337" i="1" s="1"/>
  <c r="K337" i="1"/>
  <c r="F337" i="1"/>
  <c r="O337" i="1" s="1"/>
  <c r="E337" i="1"/>
  <c r="M757" i="1"/>
  <c r="T757" i="1" s="1"/>
  <c r="K757" i="1"/>
  <c r="F757" i="1"/>
  <c r="O757" i="1" s="1"/>
  <c r="E757" i="1"/>
  <c r="M682" i="1"/>
  <c r="T682" i="1" s="1"/>
  <c r="K682" i="1"/>
  <c r="F682" i="1"/>
  <c r="E682" i="1"/>
  <c r="M225" i="1"/>
  <c r="T225" i="1" s="1"/>
  <c r="K225" i="1"/>
  <c r="F225" i="1"/>
  <c r="O225" i="1" s="1"/>
  <c r="E225" i="1"/>
  <c r="M425" i="1"/>
  <c r="T425" i="1" s="1"/>
  <c r="K425" i="1"/>
  <c r="F425" i="1"/>
  <c r="E425" i="1"/>
  <c r="M146" i="1"/>
  <c r="T146" i="1" s="1"/>
  <c r="K146" i="1"/>
  <c r="F146" i="1"/>
  <c r="O146" i="1" s="1"/>
  <c r="E146" i="1"/>
  <c r="M156" i="1"/>
  <c r="T156" i="1" s="1"/>
  <c r="K156" i="1"/>
  <c r="F156" i="1"/>
  <c r="O156" i="1" s="1"/>
  <c r="E156" i="1"/>
  <c r="M500" i="1"/>
  <c r="T500" i="1" s="1"/>
  <c r="K500" i="1"/>
  <c r="F500" i="1"/>
  <c r="O500" i="1" s="1"/>
  <c r="E500" i="1"/>
  <c r="M253" i="1"/>
  <c r="T253" i="1" s="1"/>
  <c r="K253" i="1"/>
  <c r="F253" i="1"/>
  <c r="O253" i="1" s="1"/>
  <c r="E253" i="1"/>
  <c r="M409" i="1"/>
  <c r="T409" i="1" s="1"/>
  <c r="K409" i="1"/>
  <c r="F409" i="1"/>
  <c r="O409" i="1" s="1"/>
  <c r="E409" i="1"/>
  <c r="M820" i="1"/>
  <c r="T820" i="1" s="1"/>
  <c r="K820" i="1"/>
  <c r="F820" i="1"/>
  <c r="O820" i="1" s="1"/>
  <c r="E820" i="1"/>
  <c r="M50" i="1"/>
  <c r="T50" i="1" s="1"/>
  <c r="K50" i="1"/>
  <c r="F50" i="1"/>
  <c r="O50" i="1" s="1"/>
  <c r="E50" i="1"/>
  <c r="M452" i="1"/>
  <c r="T452" i="1" s="1"/>
  <c r="K452" i="1"/>
  <c r="F452" i="1"/>
  <c r="O452" i="1" s="1"/>
  <c r="E452" i="1"/>
  <c r="M389" i="1"/>
  <c r="T389" i="1" s="1"/>
  <c r="K389" i="1"/>
  <c r="F389" i="1"/>
  <c r="O389" i="1" s="1"/>
  <c r="E389" i="1"/>
  <c r="M185" i="1"/>
  <c r="T185" i="1" s="1"/>
  <c r="K185" i="1"/>
  <c r="F185" i="1"/>
  <c r="O185" i="1" s="1"/>
  <c r="E185" i="1"/>
  <c r="M621" i="1"/>
  <c r="T621" i="1" s="1"/>
  <c r="K621" i="1"/>
  <c r="F621" i="1"/>
  <c r="O621" i="1" s="1"/>
  <c r="E621" i="1"/>
  <c r="M532" i="1"/>
  <c r="T532" i="1" s="1"/>
  <c r="K532" i="1"/>
  <c r="F532" i="1"/>
  <c r="O532" i="1" s="1"/>
  <c r="E532" i="1"/>
  <c r="M918" i="1"/>
  <c r="T918" i="1" s="1"/>
  <c r="K918" i="1"/>
  <c r="F918" i="1"/>
  <c r="O918" i="1" s="1"/>
  <c r="E918" i="1"/>
  <c r="M161" i="1"/>
  <c r="T161" i="1" s="1"/>
  <c r="K161" i="1"/>
  <c r="F161" i="1"/>
  <c r="E161" i="1"/>
  <c r="M311" i="1"/>
  <c r="T311" i="1" s="1"/>
  <c r="K311" i="1"/>
  <c r="F311" i="1"/>
  <c r="G311" i="1" s="1"/>
  <c r="U311" i="1" s="1"/>
  <c r="E311" i="1"/>
  <c r="M684" i="1"/>
  <c r="T684" i="1" s="1"/>
  <c r="K684" i="1"/>
  <c r="F684" i="1"/>
  <c r="O684" i="1" s="1"/>
  <c r="E684" i="1"/>
  <c r="M948" i="1"/>
  <c r="T948" i="1" s="1"/>
  <c r="K948" i="1"/>
  <c r="F948" i="1"/>
  <c r="O948" i="1" s="1"/>
  <c r="E948" i="1"/>
  <c r="M184" i="1"/>
  <c r="T184" i="1" s="1"/>
  <c r="K184" i="1"/>
  <c r="F184" i="1"/>
  <c r="O184" i="1" s="1"/>
  <c r="E184" i="1"/>
  <c r="M381" i="1"/>
  <c r="T381" i="1" s="1"/>
  <c r="K381" i="1"/>
  <c r="F381" i="1"/>
  <c r="E381" i="1"/>
  <c r="M531" i="1"/>
  <c r="T531" i="1" s="1"/>
  <c r="K531" i="1"/>
  <c r="F531" i="1"/>
  <c r="O531" i="1" s="1"/>
  <c r="E531" i="1"/>
  <c r="M666" i="1"/>
  <c r="T666" i="1" s="1"/>
  <c r="K666" i="1"/>
  <c r="F666" i="1"/>
  <c r="O666" i="1" s="1"/>
  <c r="E666" i="1"/>
  <c r="M304" i="1"/>
  <c r="T304" i="1" s="1"/>
  <c r="K304" i="1"/>
  <c r="F304" i="1"/>
  <c r="O304" i="1" s="1"/>
  <c r="E304" i="1"/>
  <c r="M191" i="1"/>
  <c r="T191" i="1" s="1"/>
  <c r="K191" i="1"/>
  <c r="F191" i="1"/>
  <c r="O191" i="1" s="1"/>
  <c r="E191" i="1"/>
  <c r="M799" i="1"/>
  <c r="T799" i="1" s="1"/>
  <c r="K799" i="1"/>
  <c r="F799" i="1"/>
  <c r="O799" i="1" s="1"/>
  <c r="E799" i="1"/>
  <c r="M878" i="1"/>
  <c r="T878" i="1" s="1"/>
  <c r="K878" i="1"/>
  <c r="F878" i="1"/>
  <c r="E878" i="1"/>
  <c r="M711" i="1"/>
  <c r="T711" i="1" s="1"/>
  <c r="K711" i="1"/>
  <c r="F711" i="1"/>
  <c r="O711" i="1" s="1"/>
  <c r="E711" i="1"/>
  <c r="M549" i="1"/>
  <c r="T549" i="1" s="1"/>
  <c r="K549" i="1"/>
  <c r="F549" i="1"/>
  <c r="O549" i="1" s="1"/>
  <c r="E549" i="1"/>
  <c r="M405" i="1"/>
  <c r="T405" i="1" s="1"/>
  <c r="K405" i="1"/>
  <c r="F405" i="1"/>
  <c r="O405" i="1" s="1"/>
  <c r="E405" i="1"/>
  <c r="M497" i="1"/>
  <c r="T497" i="1" s="1"/>
  <c r="K497" i="1"/>
  <c r="F497" i="1"/>
  <c r="O497" i="1" s="1"/>
  <c r="E497" i="1"/>
  <c r="M540" i="1"/>
  <c r="T540" i="1" s="1"/>
  <c r="K540" i="1"/>
  <c r="F540" i="1"/>
  <c r="O540" i="1" s="1"/>
  <c r="E540" i="1"/>
  <c r="M97" i="1"/>
  <c r="T97" i="1" s="1"/>
  <c r="K97" i="1"/>
  <c r="F97" i="1"/>
  <c r="O97" i="1" s="1"/>
  <c r="E97" i="1"/>
  <c r="M804" i="1"/>
  <c r="T804" i="1" s="1"/>
  <c r="K804" i="1"/>
  <c r="F804" i="1"/>
  <c r="O804" i="1" s="1"/>
  <c r="E804" i="1"/>
  <c r="M400" i="1"/>
  <c r="T400" i="1" s="1"/>
  <c r="K400" i="1"/>
  <c r="F400" i="1"/>
  <c r="O400" i="1" s="1"/>
  <c r="E400" i="1"/>
  <c r="M204" i="1"/>
  <c r="T204" i="1" s="1"/>
  <c r="K204" i="1"/>
  <c r="F204" i="1"/>
  <c r="O204" i="1" s="1"/>
  <c r="E204" i="1"/>
  <c r="M569" i="1"/>
  <c r="T569" i="1" s="1"/>
  <c r="K569" i="1"/>
  <c r="F569" i="1"/>
  <c r="O569" i="1" s="1"/>
  <c r="E569" i="1"/>
  <c r="M66" i="1"/>
  <c r="T66" i="1" s="1"/>
  <c r="K66" i="1"/>
  <c r="F66" i="1"/>
  <c r="O66" i="1" s="1"/>
  <c r="E66" i="1"/>
  <c r="M671" i="1"/>
  <c r="T671" i="1" s="1"/>
  <c r="K671" i="1"/>
  <c r="F671" i="1"/>
  <c r="O671" i="1" s="1"/>
  <c r="E671" i="1"/>
  <c r="M906" i="1"/>
  <c r="T906" i="1" s="1"/>
  <c r="K906" i="1"/>
  <c r="F906" i="1"/>
  <c r="O906" i="1" s="1"/>
  <c r="E906" i="1"/>
  <c r="M780" i="1"/>
  <c r="T780" i="1" s="1"/>
  <c r="K780" i="1"/>
  <c r="F780" i="1"/>
  <c r="E780" i="1"/>
  <c r="M341" i="1"/>
  <c r="T341" i="1" s="1"/>
  <c r="K341" i="1"/>
  <c r="F341" i="1"/>
  <c r="O341" i="1" s="1"/>
  <c r="E341" i="1"/>
  <c r="M589" i="1"/>
  <c r="T589" i="1" s="1"/>
  <c r="K589" i="1"/>
  <c r="F589" i="1"/>
  <c r="G589" i="1" s="1"/>
  <c r="U589" i="1" s="1"/>
  <c r="E589" i="1"/>
  <c r="M492" i="1"/>
  <c r="T492" i="1" s="1"/>
  <c r="K492" i="1"/>
  <c r="F492" i="1"/>
  <c r="O492" i="1" s="1"/>
  <c r="E492" i="1"/>
  <c r="M902" i="1"/>
  <c r="T902" i="1" s="1"/>
  <c r="K902" i="1"/>
  <c r="F902" i="1"/>
  <c r="O902" i="1" s="1"/>
  <c r="E902" i="1"/>
  <c r="M96" i="1"/>
  <c r="T96" i="1" s="1"/>
  <c r="K96" i="1"/>
  <c r="F96" i="1"/>
  <c r="O96" i="1" s="1"/>
  <c r="E96" i="1"/>
  <c r="M803" i="1"/>
  <c r="T803" i="1" s="1"/>
  <c r="K803" i="1"/>
  <c r="F803" i="1"/>
  <c r="O803" i="1" s="1"/>
  <c r="E803" i="1"/>
  <c r="M971" i="1"/>
  <c r="T971" i="1" s="1"/>
  <c r="K971" i="1"/>
  <c r="F971" i="1"/>
  <c r="O971" i="1" s="1"/>
  <c r="E971" i="1"/>
  <c r="M677" i="1"/>
  <c r="T677" i="1" s="1"/>
  <c r="K677" i="1"/>
  <c r="F677" i="1"/>
  <c r="G677" i="1" s="1"/>
  <c r="U677" i="1" s="1"/>
  <c r="E677" i="1"/>
  <c r="M302" i="1"/>
  <c r="T302" i="1" s="1"/>
  <c r="K302" i="1"/>
  <c r="F302" i="1"/>
  <c r="O302" i="1" s="1"/>
  <c r="E302" i="1"/>
  <c r="M457" i="1"/>
  <c r="T457" i="1" s="1"/>
  <c r="K457" i="1"/>
  <c r="F457" i="1"/>
  <c r="O457" i="1" s="1"/>
  <c r="E457" i="1"/>
  <c r="M487" i="1"/>
  <c r="T487" i="1" s="1"/>
  <c r="K487" i="1"/>
  <c r="F487" i="1"/>
  <c r="O487" i="1" s="1"/>
  <c r="E487" i="1"/>
  <c r="M148" i="1"/>
  <c r="T148" i="1" s="1"/>
  <c r="K148" i="1"/>
  <c r="F148" i="1"/>
  <c r="E148" i="1"/>
  <c r="M67" i="1"/>
  <c r="T67" i="1" s="1"/>
  <c r="K67" i="1"/>
  <c r="F67" i="1"/>
  <c r="O67" i="1" s="1"/>
  <c r="E67" i="1"/>
  <c r="M998" i="1"/>
  <c r="T998" i="1" s="1"/>
  <c r="K998" i="1"/>
  <c r="F998" i="1"/>
  <c r="O998" i="1" s="1"/>
  <c r="E998" i="1"/>
  <c r="M333" i="1"/>
  <c r="T333" i="1" s="1"/>
  <c r="K333" i="1"/>
  <c r="F333" i="1"/>
  <c r="O333" i="1" s="1"/>
  <c r="E333" i="1"/>
  <c r="M378" i="1"/>
  <c r="T378" i="1" s="1"/>
  <c r="K378" i="1"/>
  <c r="F378" i="1"/>
  <c r="O378" i="1" s="1"/>
  <c r="E378" i="1"/>
  <c r="M901" i="1"/>
  <c r="T901" i="1" s="1"/>
  <c r="K901" i="1"/>
  <c r="F901" i="1"/>
  <c r="O901" i="1" s="1"/>
  <c r="E901" i="1"/>
  <c r="M189" i="1"/>
  <c r="T189" i="1" s="1"/>
  <c r="K189" i="1"/>
  <c r="F189" i="1"/>
  <c r="E189" i="1"/>
  <c r="M75" i="1"/>
  <c r="T75" i="1" s="1"/>
  <c r="K75" i="1"/>
  <c r="F75" i="1"/>
  <c r="O75" i="1" s="1"/>
  <c r="E75" i="1"/>
  <c r="M857" i="1"/>
  <c r="T857" i="1" s="1"/>
  <c r="K857" i="1"/>
  <c r="F857" i="1"/>
  <c r="O857" i="1" s="1"/>
  <c r="E857" i="1"/>
  <c r="M297" i="1"/>
  <c r="T297" i="1" s="1"/>
  <c r="K297" i="1"/>
  <c r="F297" i="1"/>
  <c r="O297" i="1" s="1"/>
  <c r="E297" i="1"/>
  <c r="M24" i="1"/>
  <c r="T24" i="1" s="1"/>
  <c r="K24" i="1"/>
  <c r="F24" i="1"/>
  <c r="O24" i="1" s="1"/>
  <c r="E24" i="1"/>
  <c r="M909" i="1"/>
  <c r="T909" i="1" s="1"/>
  <c r="K909" i="1"/>
  <c r="F909" i="1"/>
  <c r="O909" i="1" s="1"/>
  <c r="E909" i="1"/>
  <c r="M359" i="1"/>
  <c r="T359" i="1" s="1"/>
  <c r="K359" i="1"/>
  <c r="F359" i="1"/>
  <c r="O359" i="1" s="1"/>
  <c r="E359" i="1"/>
  <c r="M4" i="1"/>
  <c r="T4" i="1" s="1"/>
  <c r="K4" i="1"/>
  <c r="F4" i="1"/>
  <c r="O4" i="1" s="1"/>
  <c r="E4" i="1"/>
  <c r="M432" i="1"/>
  <c r="T432" i="1" s="1"/>
  <c r="K432" i="1"/>
  <c r="F432" i="1"/>
  <c r="O432" i="1" s="1"/>
  <c r="E432" i="1"/>
  <c r="M262" i="1"/>
  <c r="T262" i="1" s="1"/>
  <c r="K262" i="1"/>
  <c r="F262" i="1"/>
  <c r="O262" i="1" s="1"/>
  <c r="E262" i="1"/>
  <c r="M544" i="1"/>
  <c r="T544" i="1" s="1"/>
  <c r="K544" i="1"/>
  <c r="F544" i="1"/>
  <c r="O544" i="1" s="1"/>
  <c r="E544" i="1"/>
  <c r="M467" i="1"/>
  <c r="T467" i="1" s="1"/>
  <c r="K467" i="1"/>
  <c r="F467" i="1"/>
  <c r="O467" i="1" s="1"/>
  <c r="E467" i="1"/>
  <c r="M792" i="1"/>
  <c r="T792" i="1" s="1"/>
  <c r="K792" i="1"/>
  <c r="F792" i="1"/>
  <c r="O792" i="1" s="1"/>
  <c r="E792" i="1"/>
  <c r="M8" i="1"/>
  <c r="T8" i="1" s="1"/>
  <c r="K8" i="1"/>
  <c r="F8" i="1"/>
  <c r="O8" i="1" s="1"/>
  <c r="E8" i="1"/>
  <c r="M593" i="1"/>
  <c r="T593" i="1" s="1"/>
  <c r="K593" i="1"/>
  <c r="F593" i="1"/>
  <c r="O593" i="1" s="1"/>
  <c r="E593" i="1"/>
  <c r="M758" i="1"/>
  <c r="T758" i="1" s="1"/>
  <c r="K758" i="1"/>
  <c r="F758" i="1"/>
  <c r="O758" i="1" s="1"/>
  <c r="E758" i="1"/>
  <c r="M240" i="1"/>
  <c r="T240" i="1" s="1"/>
  <c r="K240" i="1"/>
  <c r="F240" i="1"/>
  <c r="O240" i="1" s="1"/>
  <c r="E240" i="1"/>
  <c r="M966" i="1"/>
  <c r="T966" i="1" s="1"/>
  <c r="K966" i="1"/>
  <c r="F966" i="1"/>
  <c r="O966" i="1" s="1"/>
  <c r="E966" i="1"/>
  <c r="M512" i="1"/>
  <c r="T512" i="1" s="1"/>
  <c r="K512" i="1"/>
  <c r="F512" i="1"/>
  <c r="O512" i="1" s="1"/>
  <c r="E512" i="1"/>
  <c r="M729" i="1"/>
  <c r="T729" i="1" s="1"/>
  <c r="K729" i="1"/>
  <c r="F729" i="1"/>
  <c r="O729" i="1" s="1"/>
  <c r="E729" i="1"/>
  <c r="M84" i="1"/>
  <c r="T84" i="1" s="1"/>
  <c r="K84" i="1"/>
  <c r="F84" i="1"/>
  <c r="O84" i="1" s="1"/>
  <c r="E84" i="1"/>
  <c r="M275" i="1"/>
  <c r="T275" i="1" s="1"/>
  <c r="K275" i="1"/>
  <c r="F275" i="1"/>
  <c r="O275" i="1" s="1"/>
  <c r="E275" i="1"/>
  <c r="G748" i="1" l="1"/>
  <c r="U748" i="1" s="1"/>
  <c r="O412" i="1"/>
  <c r="P412" i="1" s="1"/>
  <c r="O264" i="1"/>
  <c r="O32" i="1"/>
  <c r="O869" i="1"/>
  <c r="P869" i="1" s="1"/>
  <c r="O207" i="1"/>
  <c r="P207" i="1" s="1"/>
  <c r="O171" i="1"/>
  <c r="P171" i="1" s="1"/>
  <c r="O463" i="1"/>
  <c r="P463" i="1" s="1"/>
  <c r="O136" i="1"/>
  <c r="P136" i="1" s="1"/>
  <c r="O213" i="1"/>
  <c r="P213" i="1" s="1"/>
  <c r="O354" i="1"/>
  <c r="O217" i="1"/>
  <c r="P217" i="1" s="1"/>
  <c r="O759" i="1"/>
  <c r="P759" i="1" s="1"/>
  <c r="G953" i="1"/>
  <c r="U953" i="1" s="1"/>
  <c r="O245" i="1"/>
  <c r="P245" i="1" s="1"/>
  <c r="O170" i="1"/>
  <c r="P170" i="1" s="1"/>
  <c r="O224" i="1"/>
  <c r="P224" i="1" s="1"/>
  <c r="O408" i="1"/>
  <c r="P408" i="1" s="1"/>
  <c r="O730" i="1"/>
  <c r="O890" i="1"/>
  <c r="P890" i="1" s="1"/>
  <c r="O572" i="1"/>
  <c r="P572" i="1" s="1"/>
  <c r="O716" i="1"/>
  <c r="P716" i="1" s="1"/>
  <c r="O696" i="1"/>
  <c r="O506" i="1"/>
  <c r="P506" i="1" s="1"/>
  <c r="O93" i="1"/>
  <c r="P93" i="1" s="1"/>
  <c r="O566" i="1"/>
  <c r="P566" i="1" s="1"/>
  <c r="O505" i="1"/>
  <c r="O214" i="1"/>
  <c r="P214" i="1" s="1"/>
  <c r="O403" i="1"/>
  <c r="P403" i="1" s="1"/>
  <c r="O670" i="1"/>
  <c r="P670" i="1" s="1"/>
  <c r="O340" i="1"/>
  <c r="P340" i="1" s="1"/>
  <c r="O108" i="1"/>
  <c r="P108" i="1" s="1"/>
  <c r="O691" i="1"/>
  <c r="P691" i="1" s="1"/>
  <c r="O625" i="1"/>
  <c r="P625" i="1" s="1"/>
  <c r="O789" i="1"/>
  <c r="O279" i="1"/>
  <c r="O387" i="1"/>
  <c r="P387" i="1" s="1"/>
  <c r="O775" i="1"/>
  <c r="P775" i="1" s="1"/>
  <c r="O923" i="1"/>
  <c r="P923" i="1" s="1"/>
  <c r="O123" i="1"/>
  <c r="P123" i="1" s="1"/>
  <c r="O183" i="1"/>
  <c r="P183" i="1" s="1"/>
  <c r="O418" i="1"/>
  <c r="P418" i="1" s="1"/>
  <c r="O809" i="1"/>
  <c r="O294" i="1"/>
  <c r="P294" i="1" s="1"/>
  <c r="O80" i="1"/>
  <c r="P80" i="1" s="1"/>
  <c r="O38" i="1"/>
  <c r="P38" i="1" s="1"/>
  <c r="O164" i="1"/>
  <c r="P164" i="1" s="1"/>
  <c r="O837" i="1"/>
  <c r="P837" i="1" s="1"/>
  <c r="O115" i="1"/>
  <c r="P115" i="1" s="1"/>
  <c r="O887" i="1"/>
  <c r="P887" i="1" s="1"/>
  <c r="O596" i="1"/>
  <c r="O348" i="1"/>
  <c r="P348" i="1" s="1"/>
  <c r="O215" i="1"/>
  <c r="P215" i="1" s="1"/>
  <c r="O893" i="1"/>
  <c r="P893" i="1" s="1"/>
  <c r="O311" i="1"/>
  <c r="P311" i="1" s="1"/>
  <c r="O99" i="1"/>
  <c r="P99" i="1" s="1"/>
  <c r="O843" i="1"/>
  <c r="P843" i="1" s="1"/>
  <c r="O273" i="1"/>
  <c r="P273" i="1" s="1"/>
  <c r="O884" i="1"/>
  <c r="O205" i="1"/>
  <c r="P205" i="1" s="1"/>
  <c r="O703" i="1"/>
  <c r="P703" i="1" s="1"/>
  <c r="O91" i="1"/>
  <c r="P91" i="1" s="1"/>
  <c r="O677" i="1"/>
  <c r="P677" i="1" s="1"/>
  <c r="O556" i="1"/>
  <c r="P556" i="1" s="1"/>
  <c r="O687" i="1"/>
  <c r="P687" i="1" s="1"/>
  <c r="O700" i="1"/>
  <c r="P700" i="1" s="1"/>
  <c r="O147" i="1"/>
  <c r="P147" i="1" s="1"/>
  <c r="O511" i="1"/>
  <c r="P511" i="1" s="1"/>
  <c r="O396" i="1"/>
  <c r="P396" i="1" s="1"/>
  <c r="O65" i="1"/>
  <c r="P65" i="1" s="1"/>
  <c r="O826" i="1"/>
  <c r="P826" i="1" s="1"/>
  <c r="O322" i="1"/>
  <c r="P322" i="1" s="1"/>
  <c r="O293" i="1"/>
  <c r="P293" i="1" s="1"/>
  <c r="O402" i="1"/>
  <c r="P402" i="1" s="1"/>
  <c r="O534" i="1"/>
  <c r="O384" i="1"/>
  <c r="P384" i="1" s="1"/>
  <c r="O831" i="1"/>
  <c r="P831" i="1" s="1"/>
  <c r="O18" i="1"/>
  <c r="P18" i="1" s="1"/>
  <c r="O399" i="1"/>
  <c r="P399" i="1" s="1"/>
  <c r="O795" i="1"/>
  <c r="P795" i="1" s="1"/>
  <c r="O519" i="1"/>
  <c r="P519" i="1" s="1"/>
  <c r="O186" i="1"/>
  <c r="P186" i="1" s="1"/>
  <c r="O401" i="1"/>
  <c r="O161" i="1"/>
  <c r="P161" i="1" s="1"/>
  <c r="P82" i="1"/>
  <c r="O42" i="1"/>
  <c r="P42" i="1" s="1"/>
  <c r="O637" i="1"/>
  <c r="P637" i="1" s="1"/>
  <c r="O287" i="1"/>
  <c r="P287" i="1" s="1"/>
  <c r="O714" i="1"/>
  <c r="P714" i="1" s="1"/>
  <c r="O35" i="1"/>
  <c r="P35" i="1" s="1"/>
  <c r="O150" i="1"/>
  <c r="P150" i="1" s="1"/>
  <c r="O895" i="1"/>
  <c r="P895" i="1" s="1"/>
  <c r="O570" i="1"/>
  <c r="O28" i="1"/>
  <c r="P28" i="1" s="1"/>
  <c r="O731" i="1"/>
  <c r="P731" i="1" s="1"/>
  <c r="O464" i="1"/>
  <c r="P464" i="1" s="1"/>
  <c r="O316" i="1"/>
  <c r="P316" i="1" s="1"/>
  <c r="O346" i="1"/>
  <c r="P346" i="1" s="1"/>
  <c r="O10" i="1"/>
  <c r="O515" i="1"/>
  <c r="P515" i="1" s="1"/>
  <c r="O580" i="1"/>
  <c r="O568" i="1"/>
  <c r="P568" i="1" s="1"/>
  <c r="O324" i="1"/>
  <c r="P324" i="1" s="1"/>
  <c r="O949" i="1"/>
  <c r="P949" i="1" s="1"/>
  <c r="O151" i="1"/>
  <c r="P151" i="1" s="1"/>
  <c r="O172" i="1"/>
  <c r="P172" i="1" s="1"/>
  <c r="O516" i="1"/>
  <c r="P516" i="1" s="1"/>
  <c r="O314" i="1"/>
  <c r="P314" i="1" s="1"/>
  <c r="O248" i="1"/>
  <c r="P248" i="1" s="1"/>
  <c r="O559" i="1"/>
  <c r="P559" i="1" s="1"/>
  <c r="O155" i="1"/>
  <c r="P155" i="1" s="1"/>
  <c r="P252" i="1"/>
  <c r="O210" i="1"/>
  <c r="P210" i="1" s="1"/>
  <c r="O351" i="1"/>
  <c r="P351" i="1" s="1"/>
  <c r="O421" i="1"/>
  <c r="P421" i="1" s="1"/>
  <c r="O458" i="1"/>
  <c r="P458" i="1" s="1"/>
  <c r="O229" i="1"/>
  <c r="P229" i="1" s="1"/>
  <c r="O420" i="1"/>
  <c r="P420" i="1" s="1"/>
  <c r="O195" i="1"/>
  <c r="P195" i="1" s="1"/>
  <c r="G615" i="1"/>
  <c r="U615" i="1" s="1"/>
  <c r="O236" i="1"/>
  <c r="P236" i="1" s="1"/>
  <c r="O529" i="1"/>
  <c r="P529" i="1" s="1"/>
  <c r="O331" i="1"/>
  <c r="P331" i="1" s="1"/>
  <c r="O174" i="1"/>
  <c r="P174" i="1" s="1"/>
  <c r="O608" i="1"/>
  <c r="P608" i="1" s="1"/>
  <c r="O479" i="1"/>
  <c r="P479" i="1" s="1"/>
  <c r="O885" i="1"/>
  <c r="P885" i="1" s="1"/>
  <c r="O129" i="1"/>
  <c r="P129" i="1" s="1"/>
  <c r="O573" i="1"/>
  <c r="P573" i="1" s="1"/>
  <c r="O106" i="1"/>
  <c r="P106" i="1" s="1"/>
  <c r="O563" i="1"/>
  <c r="P563" i="1" s="1"/>
  <c r="O141" i="1"/>
  <c r="P141" i="1" s="1"/>
  <c r="O238" i="1"/>
  <c r="P238" i="1" s="1"/>
  <c r="O535" i="1"/>
  <c r="P535" i="1" s="1"/>
  <c r="O455" i="1"/>
  <c r="P455" i="1" s="1"/>
  <c r="O113" i="1"/>
  <c r="P113" i="1" s="1"/>
  <c r="O375" i="1"/>
  <c r="P375" i="1" s="1"/>
  <c r="O898" i="1"/>
  <c r="P898" i="1" s="1"/>
  <c r="O977" i="1"/>
  <c r="P977" i="1" s="1"/>
  <c r="O31" i="1"/>
  <c r="P31" i="1" s="1"/>
  <c r="O443" i="1"/>
  <c r="P443" i="1" s="1"/>
  <c r="O761" i="1"/>
  <c r="P761" i="1" s="1"/>
  <c r="O461" i="1"/>
  <c r="P461" i="1" s="1"/>
  <c r="O260" i="1"/>
  <c r="P260" i="1" s="1"/>
  <c r="O37" i="1"/>
  <c r="P37" i="1" s="1"/>
  <c r="O72" i="1"/>
  <c r="P72" i="1" s="1"/>
  <c r="O48" i="1"/>
  <c r="P48" i="1" s="1"/>
  <c r="O120" i="1"/>
  <c r="P120" i="1" s="1"/>
  <c r="O590" i="1"/>
  <c r="P590" i="1" s="1"/>
  <c r="O864" i="1"/>
  <c r="P864" i="1" s="1"/>
  <c r="O739" i="1"/>
  <c r="P739" i="1" s="1"/>
  <c r="O754" i="1"/>
  <c r="P754" i="1" s="1"/>
  <c r="O947" i="1"/>
  <c r="P947" i="1" s="1"/>
  <c r="O442" i="1"/>
  <c r="P442" i="1" s="1"/>
  <c r="O52" i="1"/>
  <c r="P52" i="1" s="1"/>
  <c r="O652" i="1"/>
  <c r="P652" i="1" s="1"/>
  <c r="O166" i="1"/>
  <c r="P166" i="1" s="1"/>
  <c r="O218" i="1"/>
  <c r="P218" i="1" s="1"/>
  <c r="O929" i="1"/>
  <c r="P929" i="1" s="1"/>
  <c r="O335" i="1"/>
  <c r="P335" i="1" s="1"/>
  <c r="O877" i="1"/>
  <c r="P877" i="1" s="1"/>
  <c r="O119" i="1"/>
  <c r="P119" i="1" s="1"/>
  <c r="O732" i="1"/>
  <c r="P732" i="1" s="1"/>
  <c r="O766" i="1"/>
  <c r="P766" i="1" s="1"/>
  <c r="O472" i="1"/>
  <c r="P472" i="1" s="1"/>
  <c r="O448" i="1"/>
  <c r="P448" i="1" s="1"/>
  <c r="O189" i="1"/>
  <c r="P189" i="1" s="1"/>
  <c r="O148" i="1"/>
  <c r="P148" i="1" s="1"/>
  <c r="O589" i="1"/>
  <c r="P589" i="1" s="1"/>
  <c r="G940" i="1"/>
  <c r="U940" i="1" s="1"/>
  <c r="O858" i="1"/>
  <c r="P858" i="1" s="1"/>
  <c r="O255" i="1"/>
  <c r="P255" i="1" s="1"/>
  <c r="P812" i="1"/>
  <c r="P507" i="1"/>
  <c r="P342" i="1"/>
  <c r="P953" i="1"/>
  <c r="G504" i="1"/>
  <c r="U504" i="1" s="1"/>
  <c r="P149" i="1"/>
  <c r="P380" i="1"/>
  <c r="O26" i="1"/>
  <c r="P26" i="1" s="1"/>
  <c r="O243" i="1"/>
  <c r="P243" i="1" s="1"/>
  <c r="O14" i="1"/>
  <c r="P14" i="1" s="1"/>
  <c r="O397" i="1"/>
  <c r="P397" i="1" s="1"/>
  <c r="O307" i="1"/>
  <c r="P307" i="1" s="1"/>
  <c r="O888" i="1"/>
  <c r="P888" i="1" s="1"/>
  <c r="O447" i="1"/>
  <c r="P447" i="1" s="1"/>
  <c r="O842" i="1"/>
  <c r="P842" i="1" s="1"/>
  <c r="O25" i="1"/>
  <c r="P25" i="1" s="1"/>
  <c r="O882" i="1"/>
  <c r="P882" i="1" s="1"/>
  <c r="O128" i="1"/>
  <c r="P128" i="1" s="1"/>
  <c r="O198" i="1"/>
  <c r="P198" i="1" s="1"/>
  <c r="O33" i="1"/>
  <c r="P33" i="1" s="1"/>
  <c r="O651" i="1"/>
  <c r="P651" i="1" s="1"/>
  <c r="O312" i="1"/>
  <c r="P312" i="1" s="1"/>
  <c r="O484" i="1"/>
  <c r="P484" i="1" s="1"/>
  <c r="O152" i="1"/>
  <c r="P152" i="1" s="1"/>
  <c r="O778" i="1"/>
  <c r="P778" i="1" s="1"/>
  <c r="O921" i="1"/>
  <c r="P921" i="1" s="1"/>
  <c r="O987" i="1"/>
  <c r="P987" i="1" s="1"/>
  <c r="O269" i="1"/>
  <c r="P269" i="1" s="1"/>
  <c r="O1000" i="1"/>
  <c r="P1000" i="1" s="1"/>
  <c r="O73" i="1"/>
  <c r="P73" i="1" s="1"/>
  <c r="O427" i="1"/>
  <c r="O222" i="1"/>
  <c r="P222" i="1" s="1"/>
  <c r="O325" i="1"/>
  <c r="P325" i="1" s="1"/>
  <c r="O598" i="1"/>
  <c r="P598" i="1" s="1"/>
  <c r="O477" i="1"/>
  <c r="P477" i="1" s="1"/>
  <c r="O899" i="1"/>
  <c r="P899" i="1" s="1"/>
  <c r="O783" i="1"/>
  <c r="P783" i="1" s="1"/>
  <c r="O576" i="1"/>
  <c r="P576" i="1" s="1"/>
  <c r="O769" i="1"/>
  <c r="P769" i="1" s="1"/>
  <c r="O493" i="1"/>
  <c r="P493" i="1" s="1"/>
  <c r="O261" i="1"/>
  <c r="P261" i="1" s="1"/>
  <c r="O558" i="1"/>
  <c r="P558" i="1" s="1"/>
  <c r="O770" i="1"/>
  <c r="P770" i="1" s="1"/>
  <c r="O313" i="1"/>
  <c r="P313" i="1" s="1"/>
  <c r="P496" i="1"/>
  <c r="O137" i="1"/>
  <c r="P137" i="1" s="1"/>
  <c r="G496" i="1"/>
  <c r="U496" i="1" s="1"/>
  <c r="O45" i="1"/>
  <c r="P45" i="1" s="1"/>
  <c r="O310" i="1"/>
  <c r="P310" i="1" s="1"/>
  <c r="P615" i="1"/>
  <c r="O878" i="1"/>
  <c r="P878" i="1" s="1"/>
  <c r="O381" i="1"/>
  <c r="P381" i="1" s="1"/>
  <c r="P973" i="1"/>
  <c r="O441" i="1"/>
  <c r="P441" i="1" s="1"/>
  <c r="O916" i="1"/>
  <c r="P916" i="1" s="1"/>
  <c r="O434" i="1"/>
  <c r="P434" i="1" s="1"/>
  <c r="P162" i="1"/>
  <c r="P748" i="1"/>
  <c r="P930" i="1"/>
  <c r="O710" i="1"/>
  <c r="P710" i="1" s="1"/>
  <c r="O972" i="1"/>
  <c r="P972" i="1" s="1"/>
  <c r="O736" i="1"/>
  <c r="P736" i="1" s="1"/>
  <c r="O371" i="1"/>
  <c r="P371" i="1" s="1"/>
  <c r="O154" i="1"/>
  <c r="P154" i="1" s="1"/>
  <c r="O63" i="1"/>
  <c r="P63" i="1" s="1"/>
  <c r="O782" i="1"/>
  <c r="P782" i="1" s="1"/>
  <c r="O912" i="1"/>
  <c r="P912" i="1" s="1"/>
  <c r="O306" i="1"/>
  <c r="P306" i="1" s="1"/>
  <c r="O994" i="1"/>
  <c r="P994" i="1" s="1"/>
  <c r="O527" i="1"/>
  <c r="P527" i="1" s="1"/>
  <c r="O725" i="1"/>
  <c r="P725" i="1" s="1"/>
  <c r="O737" i="1"/>
  <c r="P737" i="1" s="1"/>
  <c r="O350" i="1"/>
  <c r="P350" i="1" s="1"/>
  <c r="O92" i="1"/>
  <c r="P92" i="1" s="1"/>
  <c r="O934" i="1"/>
  <c r="P934" i="1" s="1"/>
  <c r="O950" i="1"/>
  <c r="P950" i="1" s="1"/>
  <c r="O904" i="1"/>
  <c r="P904" i="1" s="1"/>
  <c r="O55" i="1"/>
  <c r="P55" i="1" s="1"/>
  <c r="O485" i="1"/>
  <c r="P485" i="1" s="1"/>
  <c r="O606" i="1"/>
  <c r="P606" i="1" s="1"/>
  <c r="O104" i="1"/>
  <c r="P104" i="1" s="1"/>
  <c r="O530" i="1"/>
  <c r="P530" i="1" s="1"/>
  <c r="O385" i="1"/>
  <c r="P385" i="1" s="1"/>
  <c r="O846" i="1"/>
  <c r="P846" i="1" s="1"/>
  <c r="O662" i="1"/>
  <c r="P662" i="1" s="1"/>
  <c r="O617" i="1"/>
  <c r="P617" i="1" s="1"/>
  <c r="O734" i="1"/>
  <c r="P734" i="1" s="1"/>
  <c r="O425" i="1"/>
  <c r="P425" i="1" s="1"/>
  <c r="O111" i="1"/>
  <c r="P111" i="1" s="1"/>
  <c r="O30" i="1"/>
  <c r="P30" i="1" s="1"/>
  <c r="O646" i="1"/>
  <c r="P646" i="1" s="1"/>
  <c r="G434" i="1"/>
  <c r="U434" i="1" s="1"/>
  <c r="P634" i="1"/>
  <c r="P626" i="1"/>
  <c r="O708" i="1"/>
  <c r="O802" i="1"/>
  <c r="P802" i="1" s="1"/>
  <c r="O121" i="1"/>
  <c r="P121" i="1" s="1"/>
  <c r="O581" i="1"/>
  <c r="P581" i="1" s="1"/>
  <c r="O577" i="1"/>
  <c r="P577" i="1" s="1"/>
  <c r="O545" i="1"/>
  <c r="P545" i="1" s="1"/>
  <c r="O793" i="1"/>
  <c r="P793" i="1" s="1"/>
  <c r="O870" i="1"/>
  <c r="P870" i="1" s="1"/>
  <c r="O602" i="1"/>
  <c r="P602" i="1" s="1"/>
  <c r="O914" i="1"/>
  <c r="P914" i="1" s="1"/>
  <c r="O958" i="1"/>
  <c r="P958" i="1" s="1"/>
  <c r="O774" i="1"/>
  <c r="P774" i="1" s="1"/>
  <c r="O242" i="1"/>
  <c r="P242" i="1" s="1"/>
  <c r="O955" i="1"/>
  <c r="P955" i="1" s="1"/>
  <c r="O415" i="1"/>
  <c r="P415" i="1" s="1"/>
  <c r="O733" i="1"/>
  <c r="P733" i="1" s="1"/>
  <c r="O919" i="1"/>
  <c r="P919" i="1" s="1"/>
  <c r="O538" i="1"/>
  <c r="P538" i="1" s="1"/>
  <c r="O631" i="1"/>
  <c r="P631" i="1" s="1"/>
  <c r="O815" i="1"/>
  <c r="P815" i="1" s="1"/>
  <c r="O854" i="1"/>
  <c r="P854" i="1" s="1"/>
  <c r="O199" i="1"/>
  <c r="P199" i="1" s="1"/>
  <c r="O747" i="1"/>
  <c r="P747" i="1" s="1"/>
  <c r="O956" i="1"/>
  <c r="P956" i="1" s="1"/>
  <c r="O187" i="1"/>
  <c r="P187" i="1" s="1"/>
  <c r="O390" i="1"/>
  <c r="P390" i="1" s="1"/>
  <c r="O290" i="1"/>
  <c r="P290" i="1" s="1"/>
  <c r="O835" i="1"/>
  <c r="P835" i="1" s="1"/>
  <c r="O475" i="1"/>
  <c r="P475" i="1" s="1"/>
  <c r="O780" i="1"/>
  <c r="P780" i="1" s="1"/>
  <c r="P296" i="1"/>
  <c r="O138" i="1"/>
  <c r="P138" i="1" s="1"/>
  <c r="O743" i="1"/>
  <c r="P743" i="1" s="1"/>
  <c r="O517" i="1"/>
  <c r="P517" i="1" s="1"/>
  <c r="O682" i="1"/>
  <c r="P682" i="1" s="1"/>
  <c r="P190" i="1"/>
  <c r="G111" i="1"/>
  <c r="U111" i="1" s="1"/>
  <c r="O697" i="1"/>
  <c r="P697" i="1" s="1"/>
  <c r="O861" i="1"/>
  <c r="P861" i="1" s="1"/>
  <c r="P334" i="1"/>
  <c r="G155" i="1"/>
  <c r="U155" i="1" s="1"/>
  <c r="P593" i="1"/>
  <c r="O476" i="1"/>
  <c r="P476" i="1" s="1"/>
  <c r="P822" i="1"/>
  <c r="O289" i="1"/>
  <c r="P289" i="1" s="1"/>
  <c r="P321" i="1"/>
  <c r="P932" i="1"/>
  <c r="P15" i="1"/>
  <c r="O440" i="1"/>
  <c r="O779" i="1"/>
  <c r="P779" i="1" s="1"/>
  <c r="O157" i="1"/>
  <c r="P157" i="1" s="1"/>
  <c r="O100" i="1"/>
  <c r="P100" i="1" s="1"/>
  <c r="O426" i="1"/>
  <c r="P426" i="1" s="1"/>
  <c r="O787" i="1"/>
  <c r="P787" i="1" s="1"/>
  <c r="O274" i="1"/>
  <c r="P274" i="1" s="1"/>
  <c r="O813" i="1"/>
  <c r="P813" i="1" s="1"/>
  <c r="O848" i="1"/>
  <c r="O989" i="1"/>
  <c r="P989" i="1" s="1"/>
  <c r="O847" i="1"/>
  <c r="P847" i="1" s="1"/>
  <c r="O654" i="1"/>
  <c r="P654" i="1" s="1"/>
  <c r="O367" i="1"/>
  <c r="P367" i="1" s="1"/>
  <c r="O995" i="1"/>
  <c r="P995" i="1" s="1"/>
  <c r="O233" i="1"/>
  <c r="P233" i="1" s="1"/>
  <c r="O338" i="1"/>
  <c r="P338" i="1" s="1"/>
  <c r="O271" i="1"/>
  <c r="O263" i="1"/>
  <c r="P263" i="1" s="1"/>
  <c r="O771" i="1"/>
  <c r="P771" i="1" s="1"/>
  <c r="O330" i="1"/>
  <c r="P330" i="1" s="1"/>
  <c r="O657" i="1"/>
  <c r="P657" i="1" s="1"/>
  <c r="O579" i="1"/>
  <c r="P579" i="1" s="1"/>
  <c r="O821" i="1"/>
  <c r="P821" i="1" s="1"/>
  <c r="O22" i="1"/>
  <c r="P22" i="1" s="1"/>
  <c r="O247" i="1"/>
  <c r="O825" i="1"/>
  <c r="P825" i="1" s="1"/>
  <c r="O95" i="1"/>
  <c r="P95" i="1" s="1"/>
  <c r="O101" i="1"/>
  <c r="P101" i="1" s="1"/>
  <c r="O720" i="1"/>
  <c r="P720" i="1" s="1"/>
  <c r="O234" i="1"/>
  <c r="P234" i="1" s="1"/>
  <c r="O706" i="1"/>
  <c r="P706" i="1" s="1"/>
  <c r="O407" i="1"/>
  <c r="P407" i="1" s="1"/>
  <c r="O56" i="1"/>
  <c r="P56" i="1" s="1"/>
  <c r="O941" i="1"/>
  <c r="P941" i="1" s="1"/>
  <c r="O765" i="1"/>
  <c r="P765" i="1" s="1"/>
  <c r="O940" i="1"/>
  <c r="P940" i="1" s="1"/>
  <c r="O133" i="1"/>
  <c r="P133" i="1" s="1"/>
  <c r="O692" i="1"/>
  <c r="P692" i="1" s="1"/>
  <c r="O219" i="1"/>
  <c r="P219" i="1" s="1"/>
  <c r="O945" i="1"/>
  <c r="P945" i="1" s="1"/>
  <c r="O285" i="1"/>
  <c r="P285" i="1" s="1"/>
  <c r="O212" i="1"/>
  <c r="P212" i="1" s="1"/>
  <c r="G190" i="1"/>
  <c r="U190" i="1" s="1"/>
  <c r="G919" i="1"/>
  <c r="U919" i="1" s="1"/>
  <c r="G912" i="1"/>
  <c r="U912" i="1" s="1"/>
  <c r="G733" i="1"/>
  <c r="U733" i="1" s="1"/>
  <c r="G381" i="1"/>
  <c r="U381" i="1" s="1"/>
  <c r="G133" i="1"/>
  <c r="U133" i="1" s="1"/>
  <c r="G310" i="1"/>
  <c r="U310" i="1" s="1"/>
  <c r="G255" i="1"/>
  <c r="U255" i="1" s="1"/>
  <c r="G137" i="1"/>
  <c r="U137" i="1" s="1"/>
  <c r="G812" i="1"/>
  <c r="U812" i="1" s="1"/>
  <c r="G646" i="1"/>
  <c r="U646" i="1" s="1"/>
  <c r="G783" i="1"/>
  <c r="U783" i="1" s="1"/>
  <c r="G441" i="1"/>
  <c r="U441" i="1" s="1"/>
  <c r="G252" i="1"/>
  <c r="U252" i="1" s="1"/>
  <c r="G229" i="1"/>
  <c r="U229" i="1" s="1"/>
  <c r="G472" i="1"/>
  <c r="U472" i="1" s="1"/>
  <c r="G916" i="1"/>
  <c r="U916" i="1" s="1"/>
  <c r="G210" i="1"/>
  <c r="U210" i="1" s="1"/>
  <c r="G828" i="1"/>
  <c r="U828" i="1" s="1"/>
  <c r="G861" i="1"/>
  <c r="U861" i="1" s="1"/>
  <c r="G476" i="1"/>
  <c r="U476" i="1" s="1"/>
  <c r="G697" i="1"/>
  <c r="U697" i="1" s="1"/>
  <c r="G941" i="1"/>
  <c r="U941" i="1" s="1"/>
  <c r="G822" i="1"/>
  <c r="U822" i="1" s="1"/>
  <c r="G507" i="1"/>
  <c r="U507" i="1" s="1"/>
  <c r="G149" i="1"/>
  <c r="U149" i="1" s="1"/>
  <c r="G421" i="1"/>
  <c r="U421" i="1" s="1"/>
  <c r="G511" i="1"/>
  <c r="U511" i="1" s="1"/>
  <c r="G351" i="1"/>
  <c r="U351" i="1" s="1"/>
  <c r="G342" i="1"/>
  <c r="U342" i="1" s="1"/>
  <c r="G15" i="1"/>
  <c r="U15" i="1" s="1"/>
  <c r="P354" i="1"/>
  <c r="G161" i="1"/>
  <c r="U161" i="1" s="1"/>
  <c r="G556" i="1"/>
  <c r="U556" i="1" s="1"/>
  <c r="G634" i="1"/>
  <c r="U634" i="1" s="1"/>
  <c r="G162" i="1"/>
  <c r="U162" i="1" s="1"/>
  <c r="G82" i="1"/>
  <c r="U82" i="1" s="1"/>
  <c r="G930" i="1"/>
  <c r="U930" i="1" s="1"/>
  <c r="G189" i="1"/>
  <c r="U189" i="1" s="1"/>
  <c r="P401" i="1"/>
  <c r="G487" i="1"/>
  <c r="U487" i="1" s="1"/>
  <c r="P487" i="1"/>
  <c r="G167" i="1"/>
  <c r="U167" i="1" s="1"/>
  <c r="P167" i="1"/>
  <c r="G57" i="1"/>
  <c r="U57" i="1" s="1"/>
  <c r="P57" i="1"/>
  <c r="G240" i="1"/>
  <c r="U240" i="1" s="1"/>
  <c r="P240" i="1"/>
  <c r="G621" i="1"/>
  <c r="U621" i="1" s="1"/>
  <c r="P621" i="1"/>
  <c r="G500" i="1"/>
  <c r="U500" i="1" s="1"/>
  <c r="P500" i="1"/>
  <c r="G132" i="1"/>
  <c r="U132" i="1" s="1"/>
  <c r="P132" i="1"/>
  <c r="G925" i="1"/>
  <c r="U925" i="1" s="1"/>
  <c r="P925" i="1"/>
  <c r="G742" i="1"/>
  <c r="U742" i="1" s="1"/>
  <c r="P742" i="1"/>
  <c r="G336" i="1"/>
  <c r="U336" i="1" s="1"/>
  <c r="P336" i="1"/>
  <c r="G967" i="1"/>
  <c r="U967" i="1" s="1"/>
  <c r="P967" i="1"/>
  <c r="G182" i="1"/>
  <c r="U182" i="1" s="1"/>
  <c r="P182" i="1"/>
  <c r="G920" i="1"/>
  <c r="U920" i="1" s="1"/>
  <c r="P920" i="1"/>
  <c r="G699" i="1"/>
  <c r="U699" i="1" s="1"/>
  <c r="P699" i="1"/>
  <c r="G735" i="1"/>
  <c r="U735" i="1" s="1"/>
  <c r="P735" i="1"/>
  <c r="G866" i="1"/>
  <c r="U866" i="1" s="1"/>
  <c r="P866" i="1"/>
  <c r="G145" i="1"/>
  <c r="U145" i="1" s="1"/>
  <c r="P145" i="1"/>
  <c r="G975" i="1"/>
  <c r="U975" i="1" s="1"/>
  <c r="P975" i="1"/>
  <c r="G410" i="1"/>
  <c r="U410" i="1" s="1"/>
  <c r="P410" i="1"/>
  <c r="G239" i="1"/>
  <c r="U239" i="1" s="1"/>
  <c r="P239" i="1"/>
  <c r="G541" i="1"/>
  <c r="U541" i="1" s="1"/>
  <c r="P541" i="1"/>
  <c r="G435" i="1"/>
  <c r="U435" i="1" s="1"/>
  <c r="P435" i="1"/>
  <c r="G291" i="1"/>
  <c r="U291" i="1" s="1"/>
  <c r="P291" i="1"/>
  <c r="G60" i="1"/>
  <c r="U60" i="1" s="1"/>
  <c r="P60" i="1"/>
  <c r="G259" i="1"/>
  <c r="U259" i="1" s="1"/>
  <c r="P259" i="1"/>
  <c r="G616" i="1"/>
  <c r="U616" i="1" s="1"/>
  <c r="P616" i="1"/>
  <c r="G867" i="1"/>
  <c r="U867" i="1" s="1"/>
  <c r="P867" i="1"/>
  <c r="G818" i="1"/>
  <c r="U818" i="1" s="1"/>
  <c r="P818" i="1"/>
  <c r="G118" i="1"/>
  <c r="U118" i="1" s="1"/>
  <c r="P118" i="1"/>
  <c r="G611" i="1"/>
  <c r="U611" i="1" s="1"/>
  <c r="P611" i="1"/>
  <c r="G46" i="1"/>
  <c r="U46" i="1" s="1"/>
  <c r="P46" i="1"/>
  <c r="G68" i="1"/>
  <c r="U68" i="1" s="1"/>
  <c r="P68" i="1"/>
  <c r="G688" i="1"/>
  <c r="U688" i="1" s="1"/>
  <c r="P688" i="1"/>
  <c r="G908" i="1"/>
  <c r="U908" i="1" s="1"/>
  <c r="P908" i="1"/>
  <c r="G226" i="1"/>
  <c r="U226" i="1" s="1"/>
  <c r="P226" i="1"/>
  <c r="G609" i="1"/>
  <c r="U609" i="1" s="1"/>
  <c r="P609" i="1"/>
  <c r="G27" i="1"/>
  <c r="U27" i="1" s="1"/>
  <c r="P27" i="1"/>
  <c r="G87" i="1"/>
  <c r="U87" i="1" s="1"/>
  <c r="P87" i="1"/>
  <c r="G522" i="1"/>
  <c r="U522" i="1" s="1"/>
  <c r="P522" i="1"/>
  <c r="G257" i="1"/>
  <c r="U257" i="1" s="1"/>
  <c r="P257" i="1"/>
  <c r="G43" i="1"/>
  <c r="U43" i="1" s="1"/>
  <c r="P43" i="1"/>
  <c r="G282" i="1"/>
  <c r="U282" i="1" s="1"/>
  <c r="P282" i="1"/>
  <c r="G16" i="1"/>
  <c r="U16" i="1" s="1"/>
  <c r="P16" i="1"/>
  <c r="G398" i="1"/>
  <c r="U398" i="1" s="1"/>
  <c r="P398" i="1"/>
  <c r="G203" i="1"/>
  <c r="U203" i="1" s="1"/>
  <c r="P203" i="1"/>
  <c r="G557" i="1"/>
  <c r="U557" i="1" s="1"/>
  <c r="P557" i="1"/>
  <c r="G769" i="1"/>
  <c r="U769" i="1" s="1"/>
  <c r="G632" i="1"/>
  <c r="U632" i="1" s="1"/>
  <c r="P632" i="1"/>
  <c r="G969" i="1"/>
  <c r="U969" i="1" s="1"/>
  <c r="P969" i="1"/>
  <c r="G768" i="1"/>
  <c r="U768" i="1" s="1"/>
  <c r="P768" i="1"/>
  <c r="G267" i="1"/>
  <c r="U267" i="1" s="1"/>
  <c r="P267" i="1"/>
  <c r="G296" i="1"/>
  <c r="U296" i="1" s="1"/>
  <c r="G705" i="1"/>
  <c r="U705" i="1" s="1"/>
  <c r="P705" i="1"/>
  <c r="G127" i="1"/>
  <c r="U127" i="1" s="1"/>
  <c r="P127" i="1"/>
  <c r="G439" i="1"/>
  <c r="U439" i="1" s="1"/>
  <c r="P439" i="1"/>
  <c r="G321" i="1"/>
  <c r="U321" i="1" s="1"/>
  <c r="G78" i="1"/>
  <c r="U78" i="1" s="1"/>
  <c r="P78" i="1"/>
  <c r="G176" i="1"/>
  <c r="U176" i="1" s="1"/>
  <c r="P176" i="1"/>
  <c r="G471" i="1"/>
  <c r="U471" i="1" s="1"/>
  <c r="P471" i="1"/>
  <c r="P320" i="1"/>
  <c r="G320" i="1"/>
  <c r="U320" i="1" s="1"/>
  <c r="G180" i="1"/>
  <c r="U180" i="1" s="1"/>
  <c r="P180" i="1"/>
  <c r="G81" i="1"/>
  <c r="U81" i="1" s="1"/>
  <c r="P81" i="1"/>
  <c r="G96" i="1"/>
  <c r="U96" i="1" s="1"/>
  <c r="P96" i="1"/>
  <c r="G40" i="1"/>
  <c r="U40" i="1" s="1"/>
  <c r="P40" i="1"/>
  <c r="G11" i="1"/>
  <c r="U11" i="1" s="1"/>
  <c r="P11" i="1"/>
  <c r="G552" i="1"/>
  <c r="U552" i="1" s="1"/>
  <c r="P552" i="1"/>
  <c r="G618" i="1"/>
  <c r="U618" i="1" s="1"/>
  <c r="P618" i="1"/>
  <c r="G446" i="1"/>
  <c r="U446" i="1" s="1"/>
  <c r="P446" i="1"/>
  <c r="G872" i="1"/>
  <c r="U872" i="1" s="1"/>
  <c r="P872" i="1"/>
  <c r="G379" i="1"/>
  <c r="U379" i="1" s="1"/>
  <c r="P379" i="1"/>
  <c r="G798" i="1"/>
  <c r="U798" i="1" s="1"/>
  <c r="P798" i="1"/>
  <c r="G254" i="1"/>
  <c r="U254" i="1" s="1"/>
  <c r="P254" i="1"/>
  <c r="G791" i="1"/>
  <c r="U791" i="1" s="1"/>
  <c r="P791" i="1"/>
  <c r="G542" i="1"/>
  <c r="U542" i="1" s="1"/>
  <c r="P542" i="1"/>
  <c r="G938" i="1"/>
  <c r="U938" i="1" s="1"/>
  <c r="P938" i="1"/>
  <c r="G918" i="1"/>
  <c r="U918" i="1" s="1"/>
  <c r="P918" i="1"/>
  <c r="G409" i="1"/>
  <c r="U409" i="1" s="1"/>
  <c r="P409" i="1"/>
  <c r="G770" i="1"/>
  <c r="U770" i="1" s="1"/>
  <c r="G391" i="1"/>
  <c r="U391" i="1" s="1"/>
  <c r="P391" i="1"/>
  <c r="G712" i="1"/>
  <c r="U712" i="1" s="1"/>
  <c r="P712" i="1"/>
  <c r="G773" i="1"/>
  <c r="U773" i="1" s="1"/>
  <c r="P773" i="1"/>
  <c r="G126" i="1"/>
  <c r="U126" i="1" s="1"/>
  <c r="P126" i="1"/>
  <c r="G510" i="1"/>
  <c r="U510" i="1" s="1"/>
  <c r="P510" i="1"/>
  <c r="G309" i="1"/>
  <c r="U309" i="1" s="1"/>
  <c r="P309" i="1"/>
  <c r="G422" i="1"/>
  <c r="U422" i="1" s="1"/>
  <c r="P422" i="1"/>
  <c r="G830" i="1"/>
  <c r="U830" i="1" s="1"/>
  <c r="P830" i="1"/>
  <c r="G943" i="1"/>
  <c r="U943" i="1" s="1"/>
  <c r="P943" i="1"/>
  <c r="G374" i="1"/>
  <c r="U374" i="1" s="1"/>
  <c r="P374" i="1"/>
  <c r="G595" i="1"/>
  <c r="U595" i="1" s="1"/>
  <c r="P595" i="1"/>
  <c r="G957" i="1"/>
  <c r="U957" i="1" s="1"/>
  <c r="P957" i="1"/>
  <c r="G693" i="1"/>
  <c r="U693" i="1" s="1"/>
  <c r="P693" i="1"/>
  <c r="G593" i="1"/>
  <c r="U593" i="1" s="1"/>
  <c r="G792" i="1"/>
  <c r="U792" i="1" s="1"/>
  <c r="P792" i="1"/>
  <c r="G544" i="1"/>
  <c r="U544" i="1" s="1"/>
  <c r="P544" i="1"/>
  <c r="G432" i="1"/>
  <c r="U432" i="1" s="1"/>
  <c r="P432" i="1"/>
  <c r="G359" i="1"/>
  <c r="U359" i="1" s="1"/>
  <c r="P359" i="1"/>
  <c r="G24" i="1"/>
  <c r="U24" i="1" s="1"/>
  <c r="P24" i="1"/>
  <c r="G857" i="1"/>
  <c r="U857" i="1" s="1"/>
  <c r="P857" i="1"/>
  <c r="G906" i="1"/>
  <c r="U906" i="1" s="1"/>
  <c r="P906" i="1"/>
  <c r="G66" i="1"/>
  <c r="U66" i="1" s="1"/>
  <c r="P66" i="1"/>
  <c r="G204" i="1"/>
  <c r="U204" i="1" s="1"/>
  <c r="P204" i="1"/>
  <c r="G804" i="1"/>
  <c r="U804" i="1" s="1"/>
  <c r="P804" i="1"/>
  <c r="G540" i="1"/>
  <c r="U540" i="1" s="1"/>
  <c r="P540" i="1"/>
  <c r="G405" i="1"/>
  <c r="U405" i="1" s="1"/>
  <c r="P405" i="1"/>
  <c r="G711" i="1"/>
  <c r="U711" i="1" s="1"/>
  <c r="P711" i="1"/>
  <c r="G225" i="1"/>
  <c r="U225" i="1" s="1"/>
  <c r="P225" i="1"/>
  <c r="G212" i="1"/>
  <c r="U212" i="1" s="1"/>
  <c r="G328" i="1"/>
  <c r="U328" i="1" s="1"/>
  <c r="P328" i="1"/>
  <c r="G298" i="1"/>
  <c r="U298" i="1" s="1"/>
  <c r="P298" i="1"/>
  <c r="G587" i="1"/>
  <c r="U587" i="1" s="1"/>
  <c r="P587" i="1"/>
  <c r="G763" i="1"/>
  <c r="U763" i="1" s="1"/>
  <c r="P763" i="1"/>
  <c r="G639" i="1"/>
  <c r="U639" i="1" s="1"/>
  <c r="P639" i="1"/>
  <c r="G624" i="1"/>
  <c r="U624" i="1" s="1"/>
  <c r="P624" i="1"/>
  <c r="G567" i="1"/>
  <c r="U567" i="1" s="1"/>
  <c r="P567" i="1"/>
  <c r="G816" i="1"/>
  <c r="U816" i="1" s="1"/>
  <c r="P816" i="1"/>
  <c r="G169" i="1"/>
  <c r="U169" i="1" s="1"/>
  <c r="P169" i="1"/>
  <c r="G681" i="1"/>
  <c r="U681" i="1" s="1"/>
  <c r="P681" i="1"/>
  <c r="G559" i="1"/>
  <c r="U559" i="1" s="1"/>
  <c r="G889" i="1"/>
  <c r="U889" i="1" s="1"/>
  <c r="P889" i="1"/>
  <c r="G873" i="1"/>
  <c r="U873" i="1" s="1"/>
  <c r="P873" i="1"/>
  <c r="G353" i="1"/>
  <c r="U353" i="1" s="1"/>
  <c r="P353" i="1"/>
  <c r="G339" i="1"/>
  <c r="U339" i="1" s="1"/>
  <c r="P339" i="1"/>
  <c r="G319" i="1"/>
  <c r="U319" i="1" s="1"/>
  <c r="P319" i="1"/>
  <c r="G659" i="1"/>
  <c r="U659" i="1" s="1"/>
  <c r="P659" i="1"/>
  <c r="G627" i="1"/>
  <c r="U627" i="1" s="1"/>
  <c r="P627" i="1"/>
  <c r="G964" i="1"/>
  <c r="U964" i="1" s="1"/>
  <c r="P964" i="1"/>
  <c r="G163" i="1"/>
  <c r="U163" i="1" s="1"/>
  <c r="P163" i="1"/>
  <c r="G420" i="1"/>
  <c r="U420" i="1" s="1"/>
  <c r="G71" i="1"/>
  <c r="U71" i="1" s="1"/>
  <c r="P71" i="1"/>
  <c r="G370" i="1"/>
  <c r="U370" i="1" s="1"/>
  <c r="P370" i="1"/>
  <c r="G675" i="1"/>
  <c r="U675" i="1" s="1"/>
  <c r="P675" i="1"/>
  <c r="G665" i="1"/>
  <c r="U665" i="1" s="1"/>
  <c r="P665" i="1"/>
  <c r="G251" i="1"/>
  <c r="U251" i="1" s="1"/>
  <c r="P251" i="1"/>
  <c r="G755" i="1"/>
  <c r="U755" i="1" s="1"/>
  <c r="P755" i="1"/>
  <c r="G676" i="1"/>
  <c r="U676" i="1" s="1"/>
  <c r="P676" i="1"/>
  <c r="G21" i="1"/>
  <c r="U21" i="1" s="1"/>
  <c r="P21" i="1"/>
  <c r="G800" i="1"/>
  <c r="U800" i="1" s="1"/>
  <c r="P800" i="1"/>
  <c r="G871" i="1"/>
  <c r="U871" i="1" s="1"/>
  <c r="P871" i="1"/>
  <c r="G103" i="1"/>
  <c r="U103" i="1" s="1"/>
  <c r="P103" i="1"/>
  <c r="G130" i="1"/>
  <c r="U130" i="1" s="1"/>
  <c r="P130" i="1"/>
  <c r="G131" i="1"/>
  <c r="U131" i="1" s="1"/>
  <c r="P131" i="1"/>
  <c r="G933" i="1"/>
  <c r="U933" i="1" s="1"/>
  <c r="P933" i="1"/>
  <c r="G960" i="1"/>
  <c r="U960" i="1" s="1"/>
  <c r="P960" i="1"/>
  <c r="G483" i="1"/>
  <c r="U483" i="1" s="1"/>
  <c r="P483" i="1"/>
  <c r="G411" i="1"/>
  <c r="U411" i="1" s="1"/>
  <c r="P411" i="1"/>
  <c r="G910" i="1"/>
  <c r="U910" i="1" s="1"/>
  <c r="P910" i="1"/>
  <c r="G709" i="1"/>
  <c r="U709" i="1" s="1"/>
  <c r="P709" i="1"/>
  <c r="G362" i="1"/>
  <c r="U362" i="1" s="1"/>
  <c r="P362" i="1"/>
  <c r="G355" i="1"/>
  <c r="U355" i="1" s="1"/>
  <c r="P355" i="1"/>
  <c r="G851" i="1"/>
  <c r="U851" i="1" s="1"/>
  <c r="P851" i="1"/>
  <c r="G250" i="1"/>
  <c r="U250" i="1" s="1"/>
  <c r="P250" i="1"/>
  <c r="G896" i="1"/>
  <c r="U896" i="1" s="1"/>
  <c r="P896" i="1"/>
  <c r="G927" i="1"/>
  <c r="U927" i="1" s="1"/>
  <c r="P927" i="1"/>
  <c r="G380" i="1"/>
  <c r="U380" i="1" s="1"/>
  <c r="G647" i="1"/>
  <c r="U647" i="1" s="1"/>
  <c r="P647" i="1"/>
  <c r="P88" i="1"/>
  <c r="G88" i="1"/>
  <c r="U88" i="1" s="1"/>
  <c r="G302" i="1"/>
  <c r="U302" i="1" s="1"/>
  <c r="P302" i="1"/>
  <c r="G230" i="1"/>
  <c r="U230" i="1" s="1"/>
  <c r="P230" i="1"/>
  <c r="G970" i="1"/>
  <c r="U970" i="1" s="1"/>
  <c r="P970" i="1"/>
  <c r="G109" i="1"/>
  <c r="U109" i="1" s="1"/>
  <c r="P109" i="1"/>
  <c r="G372" i="1"/>
  <c r="U372" i="1" s="1"/>
  <c r="P372" i="1"/>
  <c r="G276" i="1"/>
  <c r="U276" i="1" s="1"/>
  <c r="P276" i="1"/>
  <c r="G690" i="1"/>
  <c r="U690" i="1" s="1"/>
  <c r="P690" i="1"/>
  <c r="G839" i="1"/>
  <c r="U839" i="1" s="1"/>
  <c r="P839" i="1"/>
  <c r="G717" i="1"/>
  <c r="U717" i="1" s="1"/>
  <c r="P717" i="1"/>
  <c r="G460" i="1"/>
  <c r="U460" i="1" s="1"/>
  <c r="P460" i="1"/>
  <c r="G51" i="1"/>
  <c r="U51" i="1" s="1"/>
  <c r="P51" i="1"/>
  <c r="G992" i="1"/>
  <c r="U992" i="1" s="1"/>
  <c r="P992" i="1"/>
  <c r="G495" i="1"/>
  <c r="U495" i="1" s="1"/>
  <c r="P495" i="1"/>
  <c r="G512" i="1"/>
  <c r="U512" i="1" s="1"/>
  <c r="P512" i="1"/>
  <c r="G389" i="1"/>
  <c r="U389" i="1" s="1"/>
  <c r="P389" i="1"/>
  <c r="G146" i="1"/>
  <c r="U146" i="1" s="1"/>
  <c r="P146" i="1"/>
  <c r="G612" i="1"/>
  <c r="U612" i="1" s="1"/>
  <c r="P612" i="1"/>
  <c r="G694" i="1"/>
  <c r="U694" i="1" s="1"/>
  <c r="P694" i="1"/>
  <c r="G644" i="1"/>
  <c r="U644" i="1" s="1"/>
  <c r="P644" i="1"/>
  <c r="G668" i="1"/>
  <c r="U668" i="1" s="1"/>
  <c r="P668" i="1"/>
  <c r="G679" i="1"/>
  <c r="U679" i="1" s="1"/>
  <c r="P679" i="1"/>
  <c r="G546" i="1"/>
  <c r="U546" i="1" s="1"/>
  <c r="P546" i="1"/>
  <c r="G945" i="1"/>
  <c r="U945" i="1" s="1"/>
  <c r="G378" i="1"/>
  <c r="U378" i="1" s="1"/>
  <c r="P378" i="1"/>
  <c r="G998" i="1"/>
  <c r="U998" i="1" s="1"/>
  <c r="P998" i="1"/>
  <c r="G304" i="1"/>
  <c r="U304" i="1" s="1"/>
  <c r="P304" i="1"/>
  <c r="G757" i="1"/>
  <c r="U757" i="1" s="1"/>
  <c r="P757" i="1"/>
  <c r="G790" i="1"/>
  <c r="U790" i="1" s="1"/>
  <c r="P790" i="1"/>
  <c r="G305" i="1"/>
  <c r="U305" i="1" s="1"/>
  <c r="P305" i="1"/>
  <c r="G788" i="1"/>
  <c r="U788" i="1" s="1"/>
  <c r="P788" i="1"/>
  <c r="G124" i="1"/>
  <c r="U124" i="1" s="1"/>
  <c r="P124" i="1"/>
  <c r="G83" i="1"/>
  <c r="U83" i="1" s="1"/>
  <c r="P83" i="1"/>
  <c r="G153" i="1"/>
  <c r="U153" i="1" s="1"/>
  <c r="P153" i="1"/>
  <c r="G756" i="1"/>
  <c r="U756" i="1" s="1"/>
  <c r="P756" i="1"/>
  <c r="G980" i="1"/>
  <c r="U980" i="1" s="1"/>
  <c r="P980" i="1"/>
  <c r="G394" i="1"/>
  <c r="U394" i="1" s="1"/>
  <c r="P394" i="1"/>
  <c r="G701" i="1"/>
  <c r="U701" i="1" s="1"/>
  <c r="P701" i="1"/>
  <c r="G525" i="1"/>
  <c r="U525" i="1" s="1"/>
  <c r="P525" i="1"/>
  <c r="G913" i="1"/>
  <c r="U913" i="1" s="1"/>
  <c r="P913" i="1"/>
  <c r="G976" i="1"/>
  <c r="U976" i="1" s="1"/>
  <c r="P976" i="1"/>
  <c r="G392" i="1"/>
  <c r="U392" i="1" s="1"/>
  <c r="P392" i="1"/>
  <c r="G451" i="1"/>
  <c r="U451" i="1" s="1"/>
  <c r="P451" i="1"/>
  <c r="G235" i="1"/>
  <c r="U235" i="1" s="1"/>
  <c r="P235" i="1"/>
  <c r="G64" i="1"/>
  <c r="U64" i="1" s="1"/>
  <c r="P64" i="1"/>
  <c r="G832" i="1"/>
  <c r="U832" i="1" s="1"/>
  <c r="P832" i="1"/>
  <c r="G76" i="1"/>
  <c r="U76" i="1" s="1"/>
  <c r="P76" i="1"/>
  <c r="G860" i="1"/>
  <c r="U860" i="1" s="1"/>
  <c r="P860" i="1"/>
  <c r="G193" i="1"/>
  <c r="U193" i="1" s="1"/>
  <c r="P193" i="1"/>
  <c r="G865" i="1"/>
  <c r="U865" i="1" s="1"/>
  <c r="P865" i="1"/>
  <c r="G952" i="1"/>
  <c r="U952" i="1" s="1"/>
  <c r="P952" i="1"/>
  <c r="G610" i="1"/>
  <c r="U610" i="1" s="1"/>
  <c r="P610" i="1"/>
  <c r="G134" i="1"/>
  <c r="U134" i="1" s="1"/>
  <c r="P134" i="1"/>
  <c r="G206" i="1"/>
  <c r="U206" i="1" s="1"/>
  <c r="P206" i="1"/>
  <c r="G179" i="1"/>
  <c r="U179" i="1" s="1"/>
  <c r="P179" i="1"/>
  <c r="G715" i="1"/>
  <c r="U715" i="1" s="1"/>
  <c r="P715" i="1"/>
  <c r="G926" i="1"/>
  <c r="U926" i="1" s="1"/>
  <c r="P926" i="1"/>
  <c r="G366" i="1"/>
  <c r="U366" i="1" s="1"/>
  <c r="P366" i="1"/>
  <c r="G395" i="1"/>
  <c r="U395" i="1" s="1"/>
  <c r="P395" i="1"/>
  <c r="G907" i="1"/>
  <c r="U907" i="1" s="1"/>
  <c r="P907" i="1"/>
  <c r="G523" i="1"/>
  <c r="U523" i="1" s="1"/>
  <c r="P523" i="1"/>
  <c r="G836" i="1"/>
  <c r="U836" i="1" s="1"/>
  <c r="P836" i="1"/>
  <c r="G924" i="1"/>
  <c r="U924" i="1" s="1"/>
  <c r="P924" i="1"/>
  <c r="G356" i="1"/>
  <c r="U356" i="1" s="1"/>
  <c r="P356" i="1"/>
  <c r="G801" i="1"/>
  <c r="U801" i="1" s="1"/>
  <c r="P801" i="1"/>
  <c r="G444" i="1"/>
  <c r="U444" i="1" s="1"/>
  <c r="P444" i="1"/>
  <c r="G3" i="1"/>
  <c r="U3" i="1" s="1"/>
  <c r="P3" i="1"/>
  <c r="G481" i="1"/>
  <c r="U481" i="1" s="1"/>
  <c r="P481" i="1"/>
  <c r="G361" i="1"/>
  <c r="U361" i="1" s="1"/>
  <c r="P361" i="1"/>
  <c r="G876" i="1"/>
  <c r="U876" i="1" s="1"/>
  <c r="P876" i="1"/>
  <c r="G597" i="1"/>
  <c r="U597" i="1" s="1"/>
  <c r="P597" i="1"/>
  <c r="G469" i="1"/>
  <c r="U469" i="1" s="1"/>
  <c r="P469" i="1"/>
  <c r="G188" i="1"/>
  <c r="U188" i="1" s="1"/>
  <c r="P188" i="1"/>
  <c r="G724" i="1"/>
  <c r="U724" i="1" s="1"/>
  <c r="P724" i="1"/>
  <c r="G192" i="1"/>
  <c r="U192" i="1" s="1"/>
  <c r="P192" i="1"/>
  <c r="G142" i="1"/>
  <c r="U142" i="1" s="1"/>
  <c r="P142" i="1"/>
  <c r="P997" i="1"/>
  <c r="G997" i="1"/>
  <c r="U997" i="1" s="1"/>
  <c r="G903" i="1"/>
  <c r="U903" i="1" s="1"/>
  <c r="P903" i="1"/>
  <c r="G614" i="1"/>
  <c r="U614" i="1" s="1"/>
  <c r="P614" i="1"/>
  <c r="G406" i="1"/>
  <c r="U406" i="1" s="1"/>
  <c r="P406" i="1"/>
  <c r="G79" i="1"/>
  <c r="U79" i="1" s="1"/>
  <c r="P79" i="1"/>
  <c r="G491" i="1"/>
  <c r="U491" i="1" s="1"/>
  <c r="P491" i="1"/>
  <c r="G985" i="1"/>
  <c r="U985" i="1" s="1"/>
  <c r="P985" i="1"/>
  <c r="G939" i="1"/>
  <c r="U939" i="1" s="1"/>
  <c r="P939" i="1"/>
  <c r="G292" i="1"/>
  <c r="U292" i="1" s="1"/>
  <c r="P292" i="1"/>
  <c r="G369" i="1"/>
  <c r="U369" i="1" s="1"/>
  <c r="P369" i="1"/>
  <c r="G135" i="1"/>
  <c r="U135" i="1" s="1"/>
  <c r="P135" i="1"/>
  <c r="G364" i="1"/>
  <c r="U364" i="1" s="1"/>
  <c r="P364" i="1"/>
  <c r="G376" i="1"/>
  <c r="U376" i="1" s="1"/>
  <c r="P376" i="1"/>
  <c r="G674" i="1"/>
  <c r="U674" i="1" s="1"/>
  <c r="P674" i="1"/>
  <c r="G726" i="1"/>
  <c r="U726" i="1" s="1"/>
  <c r="P726" i="1"/>
  <c r="G489" i="1"/>
  <c r="U489" i="1" s="1"/>
  <c r="P489" i="1"/>
  <c r="G805" i="1"/>
  <c r="U805" i="1" s="1"/>
  <c r="P805" i="1"/>
  <c r="G844" i="1"/>
  <c r="U844" i="1" s="1"/>
  <c r="P844" i="1"/>
  <c r="G645" i="1"/>
  <c r="U645" i="1" s="1"/>
  <c r="P645" i="1"/>
  <c r="G358" i="1"/>
  <c r="U358" i="1" s="1"/>
  <c r="P358" i="1"/>
  <c r="P789" i="1"/>
  <c r="G492" i="1"/>
  <c r="U492" i="1" s="1"/>
  <c r="P492" i="1"/>
  <c r="G948" i="1"/>
  <c r="U948" i="1" s="1"/>
  <c r="P948" i="1"/>
  <c r="G760" i="1"/>
  <c r="U760" i="1" s="1"/>
  <c r="P760" i="1"/>
  <c r="G468" i="1"/>
  <c r="U468" i="1" s="1"/>
  <c r="P468" i="1"/>
  <c r="G591" i="1"/>
  <c r="U591" i="1" s="1"/>
  <c r="P591" i="1"/>
  <c r="G61" i="1"/>
  <c r="U61" i="1" s="1"/>
  <c r="P61" i="1"/>
  <c r="G786" i="1"/>
  <c r="U786" i="1" s="1"/>
  <c r="P786" i="1"/>
  <c r="G438" i="1"/>
  <c r="U438" i="1" s="1"/>
  <c r="P438" i="1"/>
  <c r="G561" i="1"/>
  <c r="U561" i="1" s="1"/>
  <c r="P561" i="1"/>
  <c r="G509" i="1"/>
  <c r="U509" i="1" s="1"/>
  <c r="P509" i="1"/>
  <c r="G20" i="1"/>
  <c r="U20" i="1" s="1"/>
  <c r="P20" i="1"/>
  <c r="G216" i="1"/>
  <c r="U216" i="1" s="1"/>
  <c r="P216" i="1"/>
  <c r="G728" i="1"/>
  <c r="U728" i="1" s="1"/>
  <c r="P728" i="1"/>
  <c r="G622" i="1"/>
  <c r="U622" i="1" s="1"/>
  <c r="P622" i="1"/>
  <c r="G521" i="1"/>
  <c r="U521" i="1" s="1"/>
  <c r="P521" i="1"/>
  <c r="G175" i="1"/>
  <c r="U175" i="1" s="1"/>
  <c r="P175" i="1"/>
  <c r="G84" i="1"/>
  <c r="U84" i="1" s="1"/>
  <c r="P84" i="1"/>
  <c r="G341" i="1"/>
  <c r="U341" i="1" s="1"/>
  <c r="P341" i="1"/>
  <c r="G50" i="1"/>
  <c r="U50" i="1" s="1"/>
  <c r="P50" i="1"/>
  <c r="G86" i="1"/>
  <c r="U86" i="1" s="1"/>
  <c r="P86" i="1"/>
  <c r="G585" i="1"/>
  <c r="U585" i="1" s="1"/>
  <c r="P585" i="1"/>
  <c r="G968" i="1"/>
  <c r="U968" i="1" s="1"/>
  <c r="P968" i="1"/>
  <c r="G143" i="1"/>
  <c r="U143" i="1" s="1"/>
  <c r="P143" i="1"/>
  <c r="G419" i="1"/>
  <c r="U419" i="1" s="1"/>
  <c r="P419" i="1"/>
  <c r="G799" i="1"/>
  <c r="U799" i="1" s="1"/>
  <c r="P799" i="1"/>
  <c r="G531" i="1"/>
  <c r="U531" i="1" s="1"/>
  <c r="P531" i="1"/>
  <c r="G148" i="1"/>
  <c r="U148" i="1" s="1"/>
  <c r="G457" i="1"/>
  <c r="U457" i="1" s="1"/>
  <c r="P457" i="1"/>
  <c r="G803" i="1"/>
  <c r="U803" i="1" s="1"/>
  <c r="P803" i="1"/>
  <c r="G902" i="1"/>
  <c r="U902" i="1" s="1"/>
  <c r="P902" i="1"/>
  <c r="G184" i="1"/>
  <c r="U184" i="1" s="1"/>
  <c r="P184" i="1"/>
  <c r="G684" i="1"/>
  <c r="U684" i="1" s="1"/>
  <c r="P684" i="1"/>
  <c r="G29" i="1"/>
  <c r="U29" i="1" s="1"/>
  <c r="P29" i="1"/>
  <c r="G719" i="1"/>
  <c r="U719" i="1" s="1"/>
  <c r="P719" i="1"/>
  <c r="G897" i="1"/>
  <c r="U897" i="1" s="1"/>
  <c r="P897" i="1"/>
  <c r="G49" i="1"/>
  <c r="U49" i="1" s="1"/>
  <c r="P49" i="1"/>
  <c r="G70" i="1"/>
  <c r="U70" i="1" s="1"/>
  <c r="P70" i="1"/>
  <c r="G661" i="1"/>
  <c r="U661" i="1" s="1"/>
  <c r="P661" i="1"/>
  <c r="G656" i="1"/>
  <c r="U656" i="1" s="1"/>
  <c r="P656" i="1"/>
  <c r="G430" i="1"/>
  <c r="U430" i="1" s="1"/>
  <c r="P430" i="1"/>
  <c r="G473" i="1"/>
  <c r="U473" i="1" s="1"/>
  <c r="P473" i="1"/>
  <c r="G313" i="1"/>
  <c r="U313" i="1" s="1"/>
  <c r="G428" i="1"/>
  <c r="U428" i="1" s="1"/>
  <c r="P428" i="1"/>
  <c r="G327" i="1"/>
  <c r="U327" i="1" s="1"/>
  <c r="P327" i="1"/>
  <c r="G575" i="1"/>
  <c r="U575" i="1" s="1"/>
  <c r="P575" i="1"/>
  <c r="G702" i="1"/>
  <c r="U702" i="1" s="1"/>
  <c r="P702" i="1"/>
  <c r="G852" i="1"/>
  <c r="U852" i="1" s="1"/>
  <c r="P852" i="1"/>
  <c r="G635" i="1"/>
  <c r="U635" i="1" s="1"/>
  <c r="P635" i="1"/>
  <c r="G165" i="1"/>
  <c r="U165" i="1" s="1"/>
  <c r="P165" i="1"/>
  <c r="G584" i="1"/>
  <c r="U584" i="1" s="1"/>
  <c r="P584" i="1"/>
  <c r="G181" i="1"/>
  <c r="U181" i="1" s="1"/>
  <c r="P181" i="1"/>
  <c r="G817" i="1"/>
  <c r="U817" i="1" s="1"/>
  <c r="P817" i="1"/>
  <c r="G102" i="1"/>
  <c r="U102" i="1" s="1"/>
  <c r="P102" i="1"/>
  <c r="G628" i="1"/>
  <c r="U628" i="1" s="1"/>
  <c r="P628" i="1"/>
  <c r="G974" i="1"/>
  <c r="U974" i="1" s="1"/>
  <c r="P974" i="1"/>
  <c r="G116" i="1"/>
  <c r="U116" i="1" s="1"/>
  <c r="P116" i="1"/>
  <c r="G219" i="1"/>
  <c r="U219" i="1" s="1"/>
  <c r="G543" i="1"/>
  <c r="U543" i="1" s="1"/>
  <c r="P543" i="1"/>
  <c r="G553" i="1"/>
  <c r="U553" i="1" s="1"/>
  <c r="P553" i="1"/>
  <c r="G819" i="1"/>
  <c r="U819" i="1" s="1"/>
  <c r="P819" i="1"/>
  <c r="G528" i="1"/>
  <c r="U528" i="1" s="1"/>
  <c r="P528" i="1"/>
  <c r="G944" i="1"/>
  <c r="U944" i="1" s="1"/>
  <c r="P944" i="1"/>
  <c r="G838" i="1"/>
  <c r="U838" i="1" s="1"/>
  <c r="P838" i="1"/>
  <c r="G41" i="1"/>
  <c r="U41" i="1" s="1"/>
  <c r="P41" i="1"/>
  <c r="G937" i="1"/>
  <c r="U937" i="1" s="1"/>
  <c r="P937" i="1"/>
  <c r="G850" i="1"/>
  <c r="U850" i="1" s="1"/>
  <c r="P850" i="1"/>
  <c r="G195" i="1"/>
  <c r="U195" i="1" s="1"/>
  <c r="G814" i="1"/>
  <c r="U814" i="1" s="1"/>
  <c r="P814" i="1"/>
  <c r="G868" i="1"/>
  <c r="U868" i="1" s="1"/>
  <c r="P868" i="1"/>
  <c r="G986" i="1"/>
  <c r="U986" i="1" s="1"/>
  <c r="P986" i="1"/>
  <c r="G954" i="1"/>
  <c r="U954" i="1" s="1"/>
  <c r="P954" i="1"/>
  <c r="G741" i="1"/>
  <c r="U741" i="1" s="1"/>
  <c r="P741" i="1"/>
  <c r="G248" i="1"/>
  <c r="U248" i="1" s="1"/>
  <c r="G942" i="1"/>
  <c r="U942" i="1" s="1"/>
  <c r="P942" i="1"/>
  <c r="G973" i="1"/>
  <c r="U973" i="1" s="1"/>
  <c r="G300" i="1"/>
  <c r="U300" i="1" s="1"/>
  <c r="P300" i="1"/>
  <c r="P36" i="1"/>
  <c r="G36" i="1"/>
  <c r="U36" i="1" s="1"/>
  <c r="G638" i="1"/>
  <c r="U638" i="1" s="1"/>
  <c r="P638" i="1"/>
  <c r="G237" i="1"/>
  <c r="U237" i="1" s="1"/>
  <c r="P237" i="1"/>
  <c r="G334" i="1"/>
  <c r="U334" i="1" s="1"/>
  <c r="G173" i="1"/>
  <c r="U173" i="1" s="1"/>
  <c r="P173" i="1"/>
  <c r="G465" i="1"/>
  <c r="U465" i="1" s="1"/>
  <c r="P465" i="1"/>
  <c r="G601" i="1"/>
  <c r="U601" i="1" s="1"/>
  <c r="P601" i="1"/>
  <c r="P550" i="1"/>
  <c r="G550" i="1"/>
  <c r="U550" i="1" s="1"/>
  <c r="G767" i="1"/>
  <c r="U767" i="1" s="1"/>
  <c r="P767" i="1"/>
  <c r="P781" i="1"/>
  <c r="G781" i="1"/>
  <c r="U781" i="1" s="1"/>
  <c r="G648" i="1"/>
  <c r="U648" i="1" s="1"/>
  <c r="P648" i="1"/>
  <c r="G74" i="1"/>
  <c r="U74" i="1" s="1"/>
  <c r="P74" i="1"/>
  <c r="G672" i="1"/>
  <c r="U672" i="1" s="1"/>
  <c r="P672" i="1"/>
  <c r="G54" i="1"/>
  <c r="U54" i="1" s="1"/>
  <c r="P54" i="1"/>
  <c r="G626" i="1"/>
  <c r="U626" i="1" s="1"/>
  <c r="G999" i="1"/>
  <c r="U999" i="1" s="1"/>
  <c r="P999" i="1"/>
  <c r="G664" i="1"/>
  <c r="U664" i="1" s="1"/>
  <c r="P664" i="1"/>
  <c r="G961" i="1"/>
  <c r="U961" i="1" s="1"/>
  <c r="P961" i="1"/>
  <c r="G490" i="1"/>
  <c r="U490" i="1" s="1"/>
  <c r="P490" i="1"/>
  <c r="G524" i="1"/>
  <c r="U524" i="1" s="1"/>
  <c r="P524" i="1"/>
  <c r="P594" i="1"/>
  <c r="G594" i="1"/>
  <c r="U594" i="1" s="1"/>
  <c r="G47" i="1"/>
  <c r="U47" i="1" s="1"/>
  <c r="P47" i="1"/>
  <c r="G499" i="1"/>
  <c r="U499" i="1" s="1"/>
  <c r="P499" i="1"/>
  <c r="P809" i="1"/>
  <c r="G232" i="1"/>
  <c r="U232" i="1" s="1"/>
  <c r="P232" i="1"/>
  <c r="G201" i="1"/>
  <c r="U201" i="1" s="1"/>
  <c r="P201" i="1"/>
  <c r="G849" i="1"/>
  <c r="U849" i="1" s="1"/>
  <c r="P849" i="1"/>
  <c r="G220" i="1"/>
  <c r="U220" i="1" s="1"/>
  <c r="P220" i="1"/>
  <c r="G853" i="1"/>
  <c r="U853" i="1" s="1"/>
  <c r="P853" i="1"/>
  <c r="G883" i="1"/>
  <c r="U883" i="1" s="1"/>
  <c r="P883" i="1"/>
  <c r="G966" i="1"/>
  <c r="U966" i="1" s="1"/>
  <c r="P966" i="1"/>
  <c r="G185" i="1"/>
  <c r="U185" i="1" s="1"/>
  <c r="P185" i="1"/>
  <c r="G900" i="1"/>
  <c r="U900" i="1" s="1"/>
  <c r="P900" i="1"/>
  <c r="G613" i="1"/>
  <c r="U613" i="1" s="1"/>
  <c r="P613" i="1"/>
  <c r="G377" i="1"/>
  <c r="U377" i="1" s="1"/>
  <c r="P377" i="1"/>
  <c r="G574" i="1"/>
  <c r="U574" i="1" s="1"/>
  <c r="P574" i="1"/>
  <c r="G650" i="1"/>
  <c r="U650" i="1" s="1"/>
  <c r="P650" i="1"/>
  <c r="G209" i="1"/>
  <c r="U209" i="1" s="1"/>
  <c r="P209" i="1"/>
  <c r="G256" i="1"/>
  <c r="U256" i="1" s="1"/>
  <c r="P256" i="1"/>
  <c r="G482" i="1"/>
  <c r="U482" i="1" s="1"/>
  <c r="P482" i="1"/>
  <c r="G480" i="1"/>
  <c r="U480" i="1" s="1"/>
  <c r="P480" i="1"/>
  <c r="G667" i="1"/>
  <c r="U667" i="1" s="1"/>
  <c r="P667" i="1"/>
  <c r="G360" i="1"/>
  <c r="U360" i="1" s="1"/>
  <c r="P360" i="1"/>
  <c r="G265" i="1"/>
  <c r="U265" i="1" s="1"/>
  <c r="P265" i="1"/>
  <c r="G965" i="1"/>
  <c r="U965" i="1" s="1"/>
  <c r="P965" i="1"/>
  <c r="G721" i="1"/>
  <c r="U721" i="1" s="1"/>
  <c r="P721" i="1"/>
  <c r="G241" i="1"/>
  <c r="U241" i="1" s="1"/>
  <c r="P241" i="1"/>
  <c r="G607" i="1"/>
  <c r="U607" i="1" s="1"/>
  <c r="P607" i="1"/>
  <c r="G144" i="1"/>
  <c r="U144" i="1" s="1"/>
  <c r="P144" i="1"/>
  <c r="G208" i="1"/>
  <c r="U208" i="1" s="1"/>
  <c r="P208" i="1"/>
  <c r="G5" i="1"/>
  <c r="U5" i="1" s="1"/>
  <c r="P5" i="1"/>
  <c r="G633" i="1"/>
  <c r="U633" i="1" s="1"/>
  <c r="P633" i="1"/>
  <c r="G89" i="1"/>
  <c r="U89" i="1" s="1"/>
  <c r="P89" i="1"/>
  <c r="G750" i="1"/>
  <c r="U750" i="1" s="1"/>
  <c r="P750" i="1"/>
  <c r="G578" i="1"/>
  <c r="U578" i="1" s="1"/>
  <c r="P578" i="1"/>
  <c r="G983" i="1"/>
  <c r="U983" i="1" s="1"/>
  <c r="P983" i="1"/>
  <c r="G200" i="1"/>
  <c r="U200" i="1" s="1"/>
  <c r="P200" i="1"/>
  <c r="G827" i="1"/>
  <c r="U827" i="1" s="1"/>
  <c r="P827" i="1"/>
  <c r="G863" i="1"/>
  <c r="U863" i="1" s="1"/>
  <c r="P863" i="1"/>
  <c r="G266" i="1"/>
  <c r="U266" i="1" s="1"/>
  <c r="P266" i="1"/>
  <c r="P295" i="1"/>
  <c r="G295" i="1"/>
  <c r="U295" i="1" s="1"/>
  <c r="G326" i="1"/>
  <c r="U326" i="1" s="1"/>
  <c r="P326" i="1"/>
  <c r="G738" i="1"/>
  <c r="U738" i="1" s="1"/>
  <c r="P738" i="1"/>
  <c r="P746" i="1"/>
  <c r="G746" i="1"/>
  <c r="U746" i="1" s="1"/>
  <c r="G280" i="1"/>
  <c r="U280" i="1" s="1"/>
  <c r="P280" i="1"/>
  <c r="G424" i="1"/>
  <c r="U424" i="1" s="1"/>
  <c r="P424" i="1"/>
  <c r="G707" i="1"/>
  <c r="U707" i="1" s="1"/>
  <c r="P707" i="1"/>
  <c r="G363" i="1"/>
  <c r="U363" i="1" s="1"/>
  <c r="P363" i="1"/>
  <c r="G745" i="1"/>
  <c r="U745" i="1" s="1"/>
  <c r="P745" i="1"/>
  <c r="G7" i="1"/>
  <c r="U7" i="1" s="1"/>
  <c r="P7" i="1"/>
  <c r="G845" i="1"/>
  <c r="U845" i="1" s="1"/>
  <c r="P845" i="1"/>
  <c r="G862" i="1"/>
  <c r="U862" i="1" s="1"/>
  <c r="P862" i="1"/>
  <c r="G122" i="1"/>
  <c r="U122" i="1" s="1"/>
  <c r="P122" i="1"/>
  <c r="G178" i="1"/>
  <c r="U178" i="1" s="1"/>
  <c r="P178" i="1"/>
  <c r="G630" i="1"/>
  <c r="U630" i="1" s="1"/>
  <c r="P630" i="1"/>
  <c r="G881" i="1"/>
  <c r="U881" i="1" s="1"/>
  <c r="P881" i="1"/>
  <c r="G669" i="1"/>
  <c r="U669" i="1" s="1"/>
  <c r="P669" i="1"/>
  <c r="G762" i="1"/>
  <c r="U762" i="1" s="1"/>
  <c r="P762" i="1"/>
  <c r="G722" i="1"/>
  <c r="U722" i="1" s="1"/>
  <c r="P722" i="1"/>
  <c r="G971" i="1"/>
  <c r="U971" i="1" s="1"/>
  <c r="P971" i="1"/>
  <c r="G785" i="1"/>
  <c r="U785" i="1" s="1"/>
  <c r="P785" i="1"/>
  <c r="G565" i="1"/>
  <c r="U565" i="1" s="1"/>
  <c r="P565" i="1"/>
  <c r="G560" i="1"/>
  <c r="U560" i="1" s="1"/>
  <c r="P560" i="1"/>
  <c r="G19" i="1"/>
  <c r="U19" i="1" s="1"/>
  <c r="P19" i="1"/>
  <c r="G44" i="1"/>
  <c r="U44" i="1" s="1"/>
  <c r="P44" i="1"/>
  <c r="G772" i="1"/>
  <c r="U772" i="1" s="1"/>
  <c r="P772" i="1"/>
  <c r="G272" i="1"/>
  <c r="U272" i="1" s="1"/>
  <c r="P272" i="1"/>
  <c r="G449" i="1"/>
  <c r="U449" i="1" s="1"/>
  <c r="P449" i="1"/>
  <c r="G39" i="1"/>
  <c r="U39" i="1" s="1"/>
  <c r="P39" i="1"/>
  <c r="P347" i="1"/>
  <c r="G347" i="1"/>
  <c r="U347" i="1" s="1"/>
  <c r="G810" i="1"/>
  <c r="U810" i="1" s="1"/>
  <c r="P810" i="1"/>
  <c r="G275" i="1"/>
  <c r="U275" i="1" s="1"/>
  <c r="P275" i="1"/>
  <c r="G758" i="1"/>
  <c r="U758" i="1" s="1"/>
  <c r="P758" i="1"/>
  <c r="G532" i="1"/>
  <c r="U532" i="1" s="1"/>
  <c r="P532" i="1"/>
  <c r="G820" i="1"/>
  <c r="U820" i="1" s="1"/>
  <c r="P820" i="1"/>
  <c r="G156" i="1"/>
  <c r="U156" i="1" s="1"/>
  <c r="P156" i="1"/>
  <c r="G551" i="1"/>
  <c r="U551" i="1" s="1"/>
  <c r="P551" i="1"/>
  <c r="G62" i="1"/>
  <c r="U62" i="1" s="1"/>
  <c r="P62" i="1"/>
  <c r="G905" i="1"/>
  <c r="U905" i="1" s="1"/>
  <c r="P905" i="1"/>
  <c r="G429" i="1"/>
  <c r="U429" i="1" s="1"/>
  <c r="P429" i="1"/>
  <c r="G988" i="1"/>
  <c r="U988" i="1" s="1"/>
  <c r="P988" i="1"/>
  <c r="G840" i="1"/>
  <c r="U840" i="1" s="1"/>
  <c r="P840" i="1"/>
  <c r="G8" i="1"/>
  <c r="U8" i="1" s="1"/>
  <c r="P8" i="1"/>
  <c r="G262" i="1"/>
  <c r="U262" i="1" s="1"/>
  <c r="P262" i="1"/>
  <c r="G4" i="1"/>
  <c r="U4" i="1" s="1"/>
  <c r="P4" i="1"/>
  <c r="G297" i="1"/>
  <c r="U297" i="1" s="1"/>
  <c r="P297" i="1"/>
  <c r="G75" i="1"/>
  <c r="U75" i="1" s="1"/>
  <c r="P75" i="1"/>
  <c r="G780" i="1"/>
  <c r="U780" i="1" s="1"/>
  <c r="G671" i="1"/>
  <c r="U671" i="1" s="1"/>
  <c r="P671" i="1"/>
  <c r="G569" i="1"/>
  <c r="U569" i="1" s="1"/>
  <c r="P569" i="1"/>
  <c r="G400" i="1"/>
  <c r="U400" i="1" s="1"/>
  <c r="P400" i="1"/>
  <c r="G97" i="1"/>
  <c r="U97" i="1" s="1"/>
  <c r="P97" i="1"/>
  <c r="G497" i="1"/>
  <c r="U497" i="1" s="1"/>
  <c r="P497" i="1"/>
  <c r="G549" i="1"/>
  <c r="U549" i="1" s="1"/>
  <c r="P549" i="1"/>
  <c r="G425" i="1"/>
  <c r="U425" i="1" s="1"/>
  <c r="G678" i="1"/>
  <c r="U678" i="1" s="1"/>
  <c r="P678" i="1"/>
  <c r="G416" i="1"/>
  <c r="U416" i="1" s="1"/>
  <c r="P416" i="1"/>
  <c r="G45" i="1"/>
  <c r="U45" i="1" s="1"/>
  <c r="G270" i="1"/>
  <c r="U270" i="1" s="1"/>
  <c r="P270" i="1"/>
  <c r="G537" i="1"/>
  <c r="U537" i="1" s="1"/>
  <c r="P537" i="1"/>
  <c r="G231" i="1"/>
  <c r="U231" i="1" s="1"/>
  <c r="P231" i="1"/>
  <c r="G740" i="1"/>
  <c r="U740" i="1" s="1"/>
  <c r="P740" i="1"/>
  <c r="G13" i="1"/>
  <c r="U13" i="1" s="1"/>
  <c r="P13" i="1"/>
  <c r="G586" i="1"/>
  <c r="U586" i="1" s="1"/>
  <c r="P586" i="1"/>
  <c r="G935" i="1"/>
  <c r="U935" i="1" s="1"/>
  <c r="P935" i="1"/>
  <c r="G886" i="1"/>
  <c r="U886" i="1" s="1"/>
  <c r="P886" i="1"/>
  <c r="G752" i="1"/>
  <c r="U752" i="1" s="1"/>
  <c r="P752" i="1"/>
  <c r="G417" i="1"/>
  <c r="U417" i="1" s="1"/>
  <c r="P417" i="1"/>
  <c r="G751" i="1"/>
  <c r="U751" i="1" s="1"/>
  <c r="P751" i="1"/>
  <c r="G388" i="1"/>
  <c r="U388" i="1" s="1"/>
  <c r="P388" i="1"/>
  <c r="G892" i="1"/>
  <c r="U892" i="1" s="1"/>
  <c r="P892" i="1"/>
  <c r="G692" i="1"/>
  <c r="U692" i="1" s="1"/>
  <c r="G623" i="1"/>
  <c r="U623" i="1" s="1"/>
  <c r="P623" i="1"/>
  <c r="G85" i="1"/>
  <c r="U85" i="1" s="1"/>
  <c r="P85" i="1"/>
  <c r="G158" i="1"/>
  <c r="U158" i="1" s="1"/>
  <c r="P158" i="1"/>
  <c r="G588" i="1"/>
  <c r="U588" i="1" s="1"/>
  <c r="P588" i="1"/>
  <c r="G979" i="1"/>
  <c r="U979" i="1" s="1"/>
  <c r="P979" i="1"/>
  <c r="G829" i="1"/>
  <c r="U829" i="1" s="1"/>
  <c r="P829" i="1"/>
  <c r="G301" i="1"/>
  <c r="U301" i="1" s="1"/>
  <c r="P301" i="1"/>
  <c r="G462" i="1"/>
  <c r="U462" i="1" s="1"/>
  <c r="P462" i="1"/>
  <c r="G508" i="1"/>
  <c r="U508" i="1" s="1"/>
  <c r="P508" i="1"/>
  <c r="G959" i="1"/>
  <c r="U959" i="1" s="1"/>
  <c r="P959" i="1"/>
  <c r="G858" i="1"/>
  <c r="U858" i="1" s="1"/>
  <c r="G117" i="1"/>
  <c r="U117" i="1" s="1"/>
  <c r="P117" i="1"/>
  <c r="G533" i="1"/>
  <c r="U533" i="1" s="1"/>
  <c r="P533" i="1"/>
  <c r="G784" i="1"/>
  <c r="U784" i="1" s="1"/>
  <c r="P784" i="1"/>
  <c r="G283" i="1"/>
  <c r="U283" i="1" s="1"/>
  <c r="P283" i="1"/>
  <c r="G368" i="1"/>
  <c r="U368" i="1" s="1"/>
  <c r="P368" i="1"/>
  <c r="P357" i="1"/>
  <c r="G357" i="1"/>
  <c r="U357" i="1" s="1"/>
  <c r="G617" i="1"/>
  <c r="U617" i="1" s="1"/>
  <c r="G604" i="1"/>
  <c r="U604" i="1" s="1"/>
  <c r="P604" i="1"/>
  <c r="G807" i="1"/>
  <c r="U807" i="1" s="1"/>
  <c r="P807" i="1"/>
  <c r="G841" i="1"/>
  <c r="U841" i="1" s="1"/>
  <c r="P841" i="1"/>
  <c r="G278" i="1"/>
  <c r="U278" i="1" s="1"/>
  <c r="P278" i="1"/>
  <c r="G880" i="1"/>
  <c r="U880" i="1" s="1"/>
  <c r="P880" i="1"/>
  <c r="G345" i="1"/>
  <c r="U345" i="1" s="1"/>
  <c r="P345" i="1"/>
  <c r="G431" i="1"/>
  <c r="U431" i="1" s="1"/>
  <c r="P431" i="1"/>
  <c r="G53" i="1"/>
  <c r="U53" i="1" s="1"/>
  <c r="P53" i="1"/>
  <c r="G194" i="1"/>
  <c r="U194" i="1" s="1"/>
  <c r="P194" i="1"/>
  <c r="G636" i="1"/>
  <c r="U636" i="1" s="1"/>
  <c r="P636" i="1"/>
  <c r="G140" i="1"/>
  <c r="U140" i="1" s="1"/>
  <c r="P140" i="1"/>
  <c r="G168" i="1"/>
  <c r="U168" i="1" s="1"/>
  <c r="P168" i="1"/>
  <c r="G796" i="1"/>
  <c r="U796" i="1" s="1"/>
  <c r="P796" i="1"/>
  <c r="G834" i="1"/>
  <c r="U834" i="1" s="1"/>
  <c r="P834" i="1"/>
  <c r="G59" i="1"/>
  <c r="U59" i="1" s="1"/>
  <c r="P59" i="1"/>
  <c r="G125" i="1"/>
  <c r="U125" i="1" s="1"/>
  <c r="P125" i="1"/>
  <c r="G445" i="1"/>
  <c r="U445" i="1" s="1"/>
  <c r="P445" i="1"/>
  <c r="G582" i="1"/>
  <c r="U582" i="1" s="1"/>
  <c r="P582" i="1"/>
  <c r="G695" i="1"/>
  <c r="U695" i="1" s="1"/>
  <c r="P695" i="1"/>
  <c r="G951" i="1"/>
  <c r="U951" i="1" s="1"/>
  <c r="P951" i="1"/>
  <c r="G223" i="1"/>
  <c r="U223" i="1" s="1"/>
  <c r="P223" i="1"/>
  <c r="G423" i="1"/>
  <c r="U423" i="1" s="1"/>
  <c r="P423" i="1"/>
  <c r="G393" i="1"/>
  <c r="U393" i="1" s="1"/>
  <c r="P393" i="1"/>
  <c r="G833" i="1"/>
  <c r="U833" i="1" s="1"/>
  <c r="P833" i="1"/>
  <c r="P414" i="1"/>
  <c r="G414" i="1"/>
  <c r="U414" i="1" s="1"/>
  <c r="G2" i="1"/>
  <c r="U2" i="1" s="1"/>
  <c r="P2" i="1"/>
  <c r="G69" i="1"/>
  <c r="U69" i="1" s="1"/>
  <c r="P69" i="1"/>
  <c r="G673" i="1"/>
  <c r="U673" i="1" s="1"/>
  <c r="P673" i="1"/>
  <c r="G315" i="1"/>
  <c r="U315" i="1" s="1"/>
  <c r="P315" i="1"/>
  <c r="G753" i="1"/>
  <c r="U753" i="1" s="1"/>
  <c r="P753" i="1"/>
  <c r="G211" i="1"/>
  <c r="U211" i="1" s="1"/>
  <c r="P211" i="1"/>
  <c r="G642" i="1"/>
  <c r="U642" i="1" s="1"/>
  <c r="P642" i="1"/>
  <c r="G450" i="1"/>
  <c r="U450" i="1" s="1"/>
  <c r="P450" i="1"/>
  <c r="G655" i="1"/>
  <c r="U655" i="1" s="1"/>
  <c r="P655" i="1"/>
  <c r="G729" i="1"/>
  <c r="U729" i="1" s="1"/>
  <c r="P729" i="1"/>
  <c r="G452" i="1"/>
  <c r="U452" i="1" s="1"/>
  <c r="P452" i="1"/>
  <c r="G253" i="1"/>
  <c r="U253" i="1" s="1"/>
  <c r="P253" i="1"/>
  <c r="G77" i="1"/>
  <c r="U77" i="1" s="1"/>
  <c r="P77" i="1"/>
  <c r="G683" i="1"/>
  <c r="U683" i="1" s="1"/>
  <c r="P683" i="1"/>
  <c r="G744" i="1"/>
  <c r="U744" i="1" s="1"/>
  <c r="P744" i="1"/>
  <c r="G855" i="1"/>
  <c r="U855" i="1" s="1"/>
  <c r="P855" i="1"/>
  <c r="G9" i="1"/>
  <c r="U9" i="1" s="1"/>
  <c r="P9" i="1"/>
  <c r="G749" i="1"/>
  <c r="U749" i="1" s="1"/>
  <c r="P749" i="1"/>
  <c r="G365" i="1"/>
  <c r="U365" i="1" s="1"/>
  <c r="P365" i="1"/>
  <c r="G663" i="1"/>
  <c r="U663" i="1" s="1"/>
  <c r="P663" i="1"/>
  <c r="G58" i="1"/>
  <c r="U58" i="1" s="1"/>
  <c r="P58" i="1"/>
  <c r="G658" i="1"/>
  <c r="U658" i="1" s="1"/>
  <c r="P658" i="1"/>
  <c r="G571" i="1"/>
  <c r="U571" i="1" s="1"/>
  <c r="P571" i="1"/>
  <c r="G879" i="1"/>
  <c r="U879" i="1" s="1"/>
  <c r="P879" i="1"/>
  <c r="G277" i="1"/>
  <c r="U277" i="1" s="1"/>
  <c r="P277" i="1"/>
  <c r="G467" i="1"/>
  <c r="U467" i="1" s="1"/>
  <c r="P467" i="1"/>
  <c r="G909" i="1"/>
  <c r="U909" i="1" s="1"/>
  <c r="P909" i="1"/>
  <c r="G901" i="1"/>
  <c r="U901" i="1" s="1"/>
  <c r="P901" i="1"/>
  <c r="G333" i="1"/>
  <c r="U333" i="1" s="1"/>
  <c r="P333" i="1"/>
  <c r="G67" i="1"/>
  <c r="U67" i="1" s="1"/>
  <c r="P67" i="1"/>
  <c r="G878" i="1"/>
  <c r="U878" i="1" s="1"/>
  <c r="G191" i="1"/>
  <c r="U191" i="1" s="1"/>
  <c r="P191" i="1"/>
  <c r="G666" i="1"/>
  <c r="U666" i="1" s="1"/>
  <c r="P666" i="1"/>
  <c r="G682" i="1"/>
  <c r="U682" i="1" s="1"/>
  <c r="G337" i="1"/>
  <c r="U337" i="1" s="1"/>
  <c r="P337" i="1"/>
  <c r="G228" i="1"/>
  <c r="U228" i="1" s="1"/>
  <c r="P228" i="1"/>
  <c r="G996" i="1"/>
  <c r="U996" i="1" s="1"/>
  <c r="P996" i="1"/>
  <c r="G536" i="1"/>
  <c r="U536" i="1" s="1"/>
  <c r="P536" i="1"/>
  <c r="G605" i="1"/>
  <c r="U605" i="1" s="1"/>
  <c r="P605" i="1"/>
  <c r="G894" i="1"/>
  <c r="U894" i="1" s="1"/>
  <c r="P894" i="1"/>
  <c r="G963" i="1"/>
  <c r="U963" i="1" s="1"/>
  <c r="P963" i="1"/>
  <c r="G723" i="1"/>
  <c r="U723" i="1" s="1"/>
  <c r="P723" i="1"/>
  <c r="G704" i="1"/>
  <c r="U704" i="1" s="1"/>
  <c r="P704" i="1"/>
  <c r="G114" i="1"/>
  <c r="U114" i="1" s="1"/>
  <c r="P114" i="1"/>
  <c r="G285" i="1"/>
  <c r="U285" i="1" s="1"/>
  <c r="G686" i="1"/>
  <c r="U686" i="1" s="1"/>
  <c r="P686" i="1"/>
  <c r="G227" i="1"/>
  <c r="U227" i="1" s="1"/>
  <c r="P227" i="1"/>
  <c r="G454" i="1"/>
  <c r="U454" i="1" s="1"/>
  <c r="P454" i="1"/>
  <c r="G993" i="1"/>
  <c r="U993" i="1" s="1"/>
  <c r="P993" i="1"/>
  <c r="G982" i="1"/>
  <c r="U982" i="1" s="1"/>
  <c r="P982" i="1"/>
  <c r="G547" i="1"/>
  <c r="U547" i="1" s="1"/>
  <c r="P547" i="1"/>
  <c r="G332" i="1"/>
  <c r="U332" i="1" s="1"/>
  <c r="P332" i="1"/>
  <c r="G488" i="1"/>
  <c r="U488" i="1" s="1"/>
  <c r="P488" i="1"/>
  <c r="G718" i="1"/>
  <c r="U718" i="1" s="1"/>
  <c r="P718" i="1"/>
  <c r="G936" i="1"/>
  <c r="U936" i="1" s="1"/>
  <c r="P936" i="1"/>
  <c r="G526" i="1"/>
  <c r="U526" i="1" s="1"/>
  <c r="P526" i="1"/>
  <c r="G494" i="1"/>
  <c r="U494" i="1" s="1"/>
  <c r="P494" i="1"/>
  <c r="G554" i="1"/>
  <c r="U554" i="1" s="1"/>
  <c r="P554" i="1"/>
  <c r="G159" i="1"/>
  <c r="U159" i="1" s="1"/>
  <c r="P159" i="1"/>
  <c r="G458" i="1"/>
  <c r="U458" i="1" s="1"/>
  <c r="G23" i="1"/>
  <c r="U23" i="1" s="1"/>
  <c r="P23" i="1"/>
  <c r="G978" i="1"/>
  <c r="U978" i="1" s="1"/>
  <c r="P978" i="1"/>
  <c r="G459" i="1"/>
  <c r="U459" i="1" s="1"/>
  <c r="P459" i="1"/>
  <c r="G317" i="1"/>
  <c r="U317" i="1" s="1"/>
  <c r="P317" i="1"/>
  <c r="G991" i="1"/>
  <c r="U991" i="1" s="1"/>
  <c r="P991" i="1"/>
  <c r="G284" i="1"/>
  <c r="U284" i="1" s="1"/>
  <c r="P284" i="1"/>
  <c r="G922" i="1"/>
  <c r="U922" i="1" s="1"/>
  <c r="P922" i="1"/>
  <c r="G299" i="1"/>
  <c r="U299" i="1" s="1"/>
  <c r="P299" i="1"/>
  <c r="G349" i="1"/>
  <c r="U349" i="1" s="1"/>
  <c r="P349" i="1"/>
  <c r="G548" i="1"/>
  <c r="U548" i="1" s="1"/>
  <c r="P548" i="1"/>
  <c r="G478" i="1"/>
  <c r="U478" i="1" s="1"/>
  <c r="P478" i="1"/>
  <c r="G564" i="1"/>
  <c r="U564" i="1" s="1"/>
  <c r="P564" i="1"/>
  <c r="G352" i="1"/>
  <c r="U352" i="1" s="1"/>
  <c r="P352" i="1"/>
  <c r="G177" i="1"/>
  <c r="U177" i="1" s="1"/>
  <c r="P177" i="1"/>
  <c r="G583" i="1"/>
  <c r="U583" i="1" s="1"/>
  <c r="P583" i="1"/>
  <c r="G6" i="1"/>
  <c r="U6" i="1" s="1"/>
  <c r="P6" i="1"/>
  <c r="G685" i="1"/>
  <c r="U685" i="1" s="1"/>
  <c r="P685" i="1"/>
  <c r="G794" i="1"/>
  <c r="U794" i="1" s="1"/>
  <c r="P794" i="1"/>
  <c r="P640" i="1"/>
  <c r="G640" i="1"/>
  <c r="U640" i="1" s="1"/>
  <c r="G344" i="1"/>
  <c r="U344" i="1" s="1"/>
  <c r="P344" i="1"/>
  <c r="G727" i="1"/>
  <c r="U727" i="1" s="1"/>
  <c r="P727" i="1"/>
  <c r="G518" i="1"/>
  <c r="U518" i="1" s="1"/>
  <c r="P518" i="1"/>
  <c r="G649" i="1"/>
  <c r="U649" i="1" s="1"/>
  <c r="P649" i="1"/>
  <c r="G107" i="1"/>
  <c r="U107" i="1" s="1"/>
  <c r="P107" i="1"/>
  <c r="G600" i="1"/>
  <c r="U600" i="1" s="1"/>
  <c r="P600" i="1"/>
  <c r="G329" i="1"/>
  <c r="U329" i="1" s="1"/>
  <c r="P329" i="1"/>
  <c r="G160" i="1"/>
  <c r="U160" i="1" s="1"/>
  <c r="P160" i="1"/>
  <c r="G98" i="1"/>
  <c r="U98" i="1" s="1"/>
  <c r="P98" i="1"/>
  <c r="G641" i="1"/>
  <c r="U641" i="1" s="1"/>
  <c r="P641" i="1"/>
  <c r="G562" i="1"/>
  <c r="U562" i="1" s="1"/>
  <c r="P562" i="1"/>
  <c r="G984" i="1"/>
  <c r="U984" i="1" s="1"/>
  <c r="P984" i="1"/>
  <c r="G105" i="1"/>
  <c r="U105" i="1" s="1"/>
  <c r="P105" i="1"/>
  <c r="G891" i="1"/>
  <c r="U891" i="1" s="1"/>
  <c r="P891" i="1"/>
  <c r="G619" i="1"/>
  <c r="U619" i="1" s="1"/>
  <c r="P619" i="1"/>
  <c r="G776" i="1"/>
  <c r="U776" i="1" s="1"/>
  <c r="P776" i="1"/>
  <c r="G911" i="1"/>
  <c r="U911" i="1" s="1"/>
  <c r="P911" i="1"/>
  <c r="G286" i="1"/>
  <c r="U286" i="1" s="1"/>
  <c r="P286" i="1"/>
  <c r="G859" i="1"/>
  <c r="U859" i="1" s="1"/>
  <c r="P859" i="1"/>
  <c r="G318" i="1"/>
  <c r="U318" i="1" s="1"/>
  <c r="P318" i="1"/>
  <c r="G520" i="1"/>
  <c r="U520" i="1" s="1"/>
  <c r="P520" i="1"/>
  <c r="G12" i="1"/>
  <c r="U12" i="1" s="1"/>
  <c r="P12" i="1"/>
  <c r="G514" i="1"/>
  <c r="U514" i="1" s="1"/>
  <c r="P514" i="1"/>
  <c r="G323" i="1"/>
  <c r="U323" i="1" s="1"/>
  <c r="P323" i="1"/>
  <c r="G112" i="1"/>
  <c r="U112" i="1" s="1"/>
  <c r="P112" i="1"/>
  <c r="G258" i="1"/>
  <c r="U258" i="1" s="1"/>
  <c r="P258" i="1"/>
  <c r="G653" i="1"/>
  <c r="U653" i="1" s="1"/>
  <c r="P653" i="1"/>
  <c r="G797" i="1"/>
  <c r="U797" i="1" s="1"/>
  <c r="P797" i="1"/>
  <c r="G698" i="1"/>
  <c r="U698" i="1" s="1"/>
  <c r="P698" i="1"/>
  <c r="G249" i="1"/>
  <c r="U249" i="1" s="1"/>
  <c r="P249" i="1"/>
  <c r="G413" i="1"/>
  <c r="U413" i="1" s="1"/>
  <c r="P413" i="1"/>
  <c r="P427" i="1"/>
  <c r="G808" i="1"/>
  <c r="U808" i="1" s="1"/>
  <c r="P808" i="1"/>
  <c r="G221" i="1"/>
  <c r="U221" i="1" s="1"/>
  <c r="P221" i="1"/>
  <c r="G281" i="1"/>
  <c r="U281" i="1" s="1"/>
  <c r="P281" i="1"/>
  <c r="G94" i="1"/>
  <c r="U94" i="1" s="1"/>
  <c r="P94" i="1"/>
  <c r="G764" i="1"/>
  <c r="U764" i="1" s="1"/>
  <c r="P764" i="1"/>
  <c r="G268" i="1"/>
  <c r="U268" i="1" s="1"/>
  <c r="P268" i="1"/>
  <c r="G436" i="1"/>
  <c r="U436" i="1" s="1"/>
  <c r="P436" i="1"/>
  <c r="G17" i="1"/>
  <c r="U17" i="1" s="1"/>
  <c r="P17" i="1"/>
  <c r="G962" i="1"/>
  <c r="U962" i="1" s="1"/>
  <c r="P962" i="1"/>
  <c r="G474" i="1"/>
  <c r="U474" i="1" s="1"/>
  <c r="P474" i="1"/>
  <c r="G811" i="1"/>
  <c r="U811" i="1" s="1"/>
  <c r="P811" i="1"/>
  <c r="G437" i="1"/>
  <c r="U437" i="1" s="1"/>
  <c r="P437" i="1"/>
  <c r="G713" i="1"/>
  <c r="U713" i="1" s="1"/>
  <c r="P713" i="1"/>
  <c r="G539" i="1"/>
  <c r="U539" i="1" s="1"/>
  <c r="P539" i="1"/>
  <c r="G946" i="1"/>
  <c r="U946" i="1" s="1"/>
  <c r="P946" i="1"/>
  <c r="G806" i="1"/>
  <c r="U806" i="1" s="1"/>
  <c r="P806" i="1"/>
  <c r="G928" i="1"/>
  <c r="U928" i="1" s="1"/>
  <c r="P928" i="1"/>
  <c r="G856" i="1"/>
  <c r="U856" i="1" s="1"/>
  <c r="P856" i="1"/>
  <c r="G386" i="1"/>
  <c r="U386" i="1" s="1"/>
  <c r="P386" i="1"/>
  <c r="G382" i="1"/>
  <c r="U382" i="1" s="1"/>
  <c r="P382" i="1"/>
  <c r="G503" i="1"/>
  <c r="U503" i="1" s="1"/>
  <c r="P503" i="1"/>
  <c r="G343" i="1"/>
  <c r="U343" i="1" s="1"/>
  <c r="P343" i="1"/>
  <c r="G197" i="1"/>
  <c r="U197" i="1" s="1"/>
  <c r="P197" i="1"/>
  <c r="G466" i="1"/>
  <c r="U466" i="1" s="1"/>
  <c r="P466" i="1"/>
  <c r="G246" i="1"/>
  <c r="U246" i="1" s="1"/>
  <c r="P246" i="1"/>
  <c r="G931" i="1"/>
  <c r="U931" i="1" s="1"/>
  <c r="P931" i="1"/>
  <c r="G747" i="1"/>
  <c r="U747" i="1" s="1"/>
  <c r="G538" i="1"/>
  <c r="U538" i="1" s="1"/>
  <c r="G932" i="1"/>
  <c r="U932" i="1" s="1"/>
  <c r="G150" i="1"/>
  <c r="U150" i="1" s="1"/>
  <c r="P708" i="1"/>
  <c r="G689" i="1"/>
  <c r="U689" i="1" s="1"/>
  <c r="P689" i="1"/>
  <c r="G110" i="1"/>
  <c r="U110" i="1" s="1"/>
  <c r="P110" i="1"/>
  <c r="G308" i="1"/>
  <c r="U308" i="1" s="1"/>
  <c r="P308" i="1"/>
  <c r="G1001" i="1"/>
  <c r="U1001" i="1" s="1"/>
  <c r="P1001" i="1"/>
  <c r="G498" i="1"/>
  <c r="U498" i="1" s="1"/>
  <c r="P498" i="1"/>
  <c r="G981" i="1"/>
  <c r="U981" i="1" s="1"/>
  <c r="P981" i="1"/>
  <c r="G874" i="1"/>
  <c r="U874" i="1" s="1"/>
  <c r="P874" i="1"/>
  <c r="G555" i="1"/>
  <c r="U555" i="1" s="1"/>
  <c r="P555" i="1"/>
  <c r="G244" i="1"/>
  <c r="U244" i="1" s="1"/>
  <c r="P244" i="1"/>
  <c r="G470" i="1"/>
  <c r="U470" i="1" s="1"/>
  <c r="P470" i="1"/>
  <c r="G660" i="1"/>
  <c r="U660" i="1" s="1"/>
  <c r="P660" i="1"/>
  <c r="G373" i="1"/>
  <c r="U373" i="1" s="1"/>
  <c r="P373" i="1"/>
  <c r="G486" i="1"/>
  <c r="U486" i="1" s="1"/>
  <c r="P486" i="1"/>
  <c r="P440" i="1"/>
  <c r="P848" i="1"/>
  <c r="P271" i="1"/>
  <c r="P247" i="1"/>
  <c r="P696" i="1"/>
  <c r="P730" i="1"/>
  <c r="G433" i="1"/>
  <c r="U433" i="1" s="1"/>
  <c r="P433" i="1"/>
  <c r="G404" i="1"/>
  <c r="U404" i="1" s="1"/>
  <c r="P404" i="1"/>
  <c r="G456" i="1"/>
  <c r="U456" i="1" s="1"/>
  <c r="P456" i="1"/>
  <c r="G599" i="1"/>
  <c r="U599" i="1" s="1"/>
  <c r="P599" i="1"/>
  <c r="G139" i="1"/>
  <c r="U139" i="1" s="1"/>
  <c r="P139" i="1"/>
  <c r="G680" i="1"/>
  <c r="U680" i="1" s="1"/>
  <c r="P680" i="1"/>
  <c r="G592" i="1"/>
  <c r="U592" i="1" s="1"/>
  <c r="P592" i="1"/>
  <c r="G620" i="1"/>
  <c r="U620" i="1" s="1"/>
  <c r="P620" i="1"/>
  <c r="G196" i="1"/>
  <c r="U196" i="1" s="1"/>
  <c r="P196" i="1"/>
  <c r="G513" i="1"/>
  <c r="U513" i="1" s="1"/>
  <c r="P513" i="1"/>
  <c r="G629" i="1"/>
  <c r="U629" i="1" s="1"/>
  <c r="P629" i="1"/>
  <c r="G917" i="1"/>
  <c r="U917" i="1" s="1"/>
  <c r="P917" i="1"/>
  <c r="G643" i="1"/>
  <c r="U643" i="1" s="1"/>
  <c r="P643" i="1"/>
  <c r="G202" i="1"/>
  <c r="U202" i="1" s="1"/>
  <c r="P202" i="1"/>
  <c r="G502" i="1"/>
  <c r="U502" i="1" s="1"/>
  <c r="P502" i="1"/>
  <c r="G90" i="1"/>
  <c r="U90" i="1" s="1"/>
  <c r="P90" i="1"/>
  <c r="G990" i="1"/>
  <c r="U990" i="1" s="1"/>
  <c r="P990" i="1"/>
  <c r="G34" i="1"/>
  <c r="U34" i="1" s="1"/>
  <c r="P34" i="1"/>
  <c r="G303" i="1"/>
  <c r="U303" i="1" s="1"/>
  <c r="P303" i="1"/>
  <c r="G501" i="1"/>
  <c r="U501" i="1" s="1"/>
  <c r="P501" i="1"/>
  <c r="G777" i="1"/>
  <c r="U777" i="1" s="1"/>
  <c r="P777" i="1"/>
  <c r="G603" i="1"/>
  <c r="U603" i="1" s="1"/>
  <c r="P603" i="1"/>
  <c r="G453" i="1"/>
  <c r="U453" i="1" s="1"/>
  <c r="P453" i="1"/>
  <c r="G824" i="1"/>
  <c r="U824" i="1" s="1"/>
  <c r="P824" i="1"/>
  <c r="G875" i="1"/>
  <c r="U875" i="1" s="1"/>
  <c r="P875" i="1"/>
  <c r="G383" i="1"/>
  <c r="U383" i="1" s="1"/>
  <c r="P383" i="1"/>
  <c r="G288" i="1"/>
  <c r="U288" i="1" s="1"/>
  <c r="P288" i="1"/>
  <c r="G915" i="1"/>
  <c r="U915" i="1" s="1"/>
  <c r="P915" i="1"/>
  <c r="G823" i="1"/>
  <c r="U823" i="1" s="1"/>
  <c r="P823" i="1"/>
  <c r="P505" i="1"/>
  <c r="P279" i="1"/>
  <c r="P596" i="1"/>
  <c r="P32" i="1"/>
  <c r="P534" i="1"/>
  <c r="P570" i="1"/>
  <c r="P264" i="1"/>
  <c r="P884" i="1"/>
  <c r="P10" i="1"/>
  <c r="P58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BF326C-DC9C-41F6-B791-8F2E494C0A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D44AEE1-B5BA-4807-BB52-100442A9EEEB}" name="WorksheetConnection_2nd Assigment - HRDataSet.xlsx!HR_DB" type="102" refreshedVersion="8" minRefreshableVersion="5">
    <extLst>
      <ext xmlns:x15="http://schemas.microsoft.com/office/spreadsheetml/2010/11/main" uri="{DE250136-89BD-433C-8126-D09CA5730AF9}">
        <x15:connection id="HR_DB" autoDelete="1">
          <x15:rangePr sourceName="_xlcn.WorksheetConnection_2ndAssigmentHRDataSet.xlsxHR_DB1"/>
        </x15:connection>
      </ext>
    </extLst>
  </connection>
</connections>
</file>

<file path=xl/sharedStrings.xml><?xml version="1.0" encoding="utf-8"?>
<sst xmlns="http://schemas.openxmlformats.org/spreadsheetml/2006/main" count="8529" uniqueCount="2125">
  <si>
    <t>EmpID</t>
  </si>
  <si>
    <t>Name</t>
  </si>
  <si>
    <t>ID No.</t>
  </si>
  <si>
    <t>Dep</t>
  </si>
  <si>
    <t>Gender</t>
  </si>
  <si>
    <t>DOB</t>
  </si>
  <si>
    <t>Age</t>
  </si>
  <si>
    <t>PayType</t>
  </si>
  <si>
    <t>Position</t>
  </si>
  <si>
    <t>Branch</t>
  </si>
  <si>
    <t>Place of Birth</t>
  </si>
  <si>
    <t>Hire date</t>
  </si>
  <si>
    <t>Years no.</t>
  </si>
  <si>
    <t>Salary</t>
  </si>
  <si>
    <t>Emp 1</t>
  </si>
  <si>
    <r>
      <t>2950126</t>
    </r>
    <r>
      <rPr>
        <sz val="11"/>
        <color rgb="FFFF0000"/>
        <rFont val="Calibri"/>
        <family val="2"/>
        <scheme val="minor"/>
      </rPr>
      <t>01</t>
    </r>
    <r>
      <rPr>
        <sz val="11"/>
        <color theme="1"/>
        <rFont val="Calibri"/>
        <family val="2"/>
        <scheme val="minor"/>
      </rPr>
      <t>708</t>
    </r>
    <r>
      <rPr>
        <sz val="11"/>
        <color rgb="FF92D050"/>
        <rFont val="Calibri"/>
        <family val="2"/>
        <scheme val="minor"/>
      </rPr>
      <t>3</t>
    </r>
    <r>
      <rPr>
        <sz val="11"/>
        <color theme="1"/>
        <rFont val="Calibri"/>
        <family val="2"/>
        <scheme val="minor"/>
      </rPr>
      <t>2</t>
    </r>
  </si>
  <si>
    <t>Maintenance</t>
  </si>
  <si>
    <t>Part Time</t>
  </si>
  <si>
    <t>Manager</t>
  </si>
  <si>
    <t>Giza</t>
  </si>
  <si>
    <t>Emp 2</t>
  </si>
  <si>
    <t>28411241364134</t>
  </si>
  <si>
    <t>Logistics</t>
  </si>
  <si>
    <t>Employee</t>
  </si>
  <si>
    <t>Alexandria</t>
  </si>
  <si>
    <t>Emp 3</t>
  </si>
  <si>
    <t>29210092190635</t>
  </si>
  <si>
    <t>Manufacturing</t>
  </si>
  <si>
    <t>Ismailia</t>
  </si>
  <si>
    <t>Emp 4</t>
  </si>
  <si>
    <t>28806191791181</t>
  </si>
  <si>
    <t>Administration</t>
  </si>
  <si>
    <t>Full Time</t>
  </si>
  <si>
    <t>Emp 5</t>
  </si>
  <si>
    <t>28509210163576</t>
  </si>
  <si>
    <t>Compliance</t>
  </si>
  <si>
    <t>Emp 6</t>
  </si>
  <si>
    <t>27711252167378</t>
  </si>
  <si>
    <t>Operations</t>
  </si>
  <si>
    <t>Emp 7</t>
  </si>
  <si>
    <t>27508071379248</t>
  </si>
  <si>
    <t>Supervisor</t>
  </si>
  <si>
    <t>Emp 8</t>
  </si>
  <si>
    <t>28103060171174</t>
  </si>
  <si>
    <t>Cairo</t>
  </si>
  <si>
    <t>Emp 9</t>
  </si>
  <si>
    <t>28008120183762</t>
  </si>
  <si>
    <t>Emp 10</t>
  </si>
  <si>
    <t>29503060168572</t>
  </si>
  <si>
    <t>Quality Assurance</t>
  </si>
  <si>
    <t>Emp 11</t>
  </si>
  <si>
    <t>27402240173227</t>
  </si>
  <si>
    <t>Emp 12</t>
  </si>
  <si>
    <t>29505030155122</t>
  </si>
  <si>
    <t>Emp 13</t>
  </si>
  <si>
    <t>27812070158122</t>
  </si>
  <si>
    <t>Emp 14</t>
  </si>
  <si>
    <t>28503120161011</t>
  </si>
  <si>
    <t>Emp 15</t>
  </si>
  <si>
    <t>28411090169729</t>
  </si>
  <si>
    <t>Emp 16</t>
  </si>
  <si>
    <t>28403190155848</t>
  </si>
  <si>
    <t>Marketing</t>
  </si>
  <si>
    <t>Emp 17</t>
  </si>
  <si>
    <t>29311090181931</t>
  </si>
  <si>
    <t>Emp 18</t>
  </si>
  <si>
    <t>28107160185937</t>
  </si>
  <si>
    <t>Sharqia</t>
  </si>
  <si>
    <t>Emp 19</t>
  </si>
  <si>
    <t>27801240154257</t>
  </si>
  <si>
    <t>Emp 20</t>
  </si>
  <si>
    <t>28405240170277</t>
  </si>
  <si>
    <t>Emp 21</t>
  </si>
  <si>
    <t>29501070171536</t>
  </si>
  <si>
    <t>Emp 22</t>
  </si>
  <si>
    <t>29502231369053</t>
  </si>
  <si>
    <t>Emp 23</t>
  </si>
  <si>
    <t>29506261981036</t>
  </si>
  <si>
    <t>Emp 24</t>
  </si>
  <si>
    <t>29501191986834</t>
  </si>
  <si>
    <t>Emp 25</t>
  </si>
  <si>
    <t>29506181356576</t>
  </si>
  <si>
    <t>Emp 26</t>
  </si>
  <si>
    <t>29511110283875</t>
  </si>
  <si>
    <t>Emp 27</t>
  </si>
  <si>
    <t>29511270176434</t>
  </si>
  <si>
    <t>Emp 28</t>
  </si>
  <si>
    <t>29502130167692</t>
  </si>
  <si>
    <t>Emp 29</t>
  </si>
  <si>
    <t>29511070185514</t>
  </si>
  <si>
    <t>Emp 30</t>
  </si>
  <si>
    <t>29503170177734</t>
  </si>
  <si>
    <t>Human Resources</t>
  </si>
  <si>
    <t>Emp 31</t>
  </si>
  <si>
    <t>29509260184719</t>
  </si>
  <si>
    <t>Emp 32</t>
  </si>
  <si>
    <t>29505210153537</t>
  </si>
  <si>
    <t>Emp 33</t>
  </si>
  <si>
    <t>29507190162477</t>
  </si>
  <si>
    <t>Emp 34</t>
  </si>
  <si>
    <t>29501040157337</t>
  </si>
  <si>
    <t>Emp 35</t>
  </si>
  <si>
    <t>29502160170034</t>
  </si>
  <si>
    <t>Emp 36</t>
  </si>
  <si>
    <t>29501110165936</t>
  </si>
  <si>
    <t>Emp 37</t>
  </si>
  <si>
    <t>27509180174794</t>
  </si>
  <si>
    <t>Emp 38</t>
  </si>
  <si>
    <t>28612210179157</t>
  </si>
  <si>
    <t>Emp 39</t>
  </si>
  <si>
    <t>27706260178277</t>
  </si>
  <si>
    <t>Emp 40</t>
  </si>
  <si>
    <t>28305121756033</t>
  </si>
  <si>
    <t>Emp 41</t>
  </si>
  <si>
    <t>29104050278178</t>
  </si>
  <si>
    <t>Emp 42</t>
  </si>
  <si>
    <t>28603282162257</t>
  </si>
  <si>
    <t>Emp 43</t>
  </si>
  <si>
    <t>29509160277836</t>
  </si>
  <si>
    <t>Emp 44</t>
  </si>
  <si>
    <t>29003040264531</t>
  </si>
  <si>
    <t>Emp 45</t>
  </si>
  <si>
    <t>27401271755191</t>
  </si>
  <si>
    <t>Emp 46</t>
  </si>
  <si>
    <t>28210170158666</t>
  </si>
  <si>
    <t>Emp 47</t>
  </si>
  <si>
    <t>28309041964255</t>
  </si>
  <si>
    <t>Emp 48</t>
  </si>
  <si>
    <t>28710160153191</t>
  </si>
  <si>
    <t>Emp 49</t>
  </si>
  <si>
    <t>29002271963369</t>
  </si>
  <si>
    <t>Emp 50</t>
  </si>
  <si>
    <t>29412250163363</t>
  </si>
  <si>
    <t>Emp 51</t>
  </si>
  <si>
    <t>27606220157279</t>
  </si>
  <si>
    <t>Emp 52</t>
  </si>
  <si>
    <t>29304030167327</t>
  </si>
  <si>
    <t>Emp 53</t>
  </si>
  <si>
    <t>29406230188597</t>
  </si>
  <si>
    <t>Emp 54</t>
  </si>
  <si>
    <t>28806250186194</t>
  </si>
  <si>
    <t>Emp 55</t>
  </si>
  <si>
    <t>29109130154266</t>
  </si>
  <si>
    <t>Training</t>
  </si>
  <si>
    <t>Emp 56</t>
  </si>
  <si>
    <t>27911160173411</t>
  </si>
  <si>
    <t>Emp 57</t>
  </si>
  <si>
    <t>29509060160591</t>
  </si>
  <si>
    <t>Emp 58</t>
  </si>
  <si>
    <t>29502040154485</t>
  </si>
  <si>
    <t>Emp 59</t>
  </si>
  <si>
    <t>29510260165373</t>
  </si>
  <si>
    <t>Emp 60</t>
  </si>
  <si>
    <t>29503180175975</t>
  </si>
  <si>
    <t>Emp 61</t>
  </si>
  <si>
    <t>29509070190286</t>
  </si>
  <si>
    <t>Emp 62</t>
  </si>
  <si>
    <t>29504030153026</t>
  </si>
  <si>
    <t>Emp 63</t>
  </si>
  <si>
    <t>29504110162669</t>
  </si>
  <si>
    <t>Emp 64</t>
  </si>
  <si>
    <t>29507040167324</t>
  </si>
  <si>
    <t>Emp 65</t>
  </si>
  <si>
    <t>29512240159658</t>
  </si>
  <si>
    <t>Emp 66</t>
  </si>
  <si>
    <t>29511180189516</t>
  </si>
  <si>
    <t>Emp 67</t>
  </si>
  <si>
    <t>29511050154941</t>
  </si>
  <si>
    <t>Emp 68</t>
  </si>
  <si>
    <t>29506210164164</t>
  </si>
  <si>
    <t>Emp 69</t>
  </si>
  <si>
    <t>29403010169224</t>
  </si>
  <si>
    <t>Emp 70</t>
  </si>
  <si>
    <t>29403160168687</t>
  </si>
  <si>
    <t>Emp 71</t>
  </si>
  <si>
    <t>29403130168457</t>
  </si>
  <si>
    <t>Emp 72</t>
  </si>
  <si>
    <t>29401250153838</t>
  </si>
  <si>
    <t>Emp 73</t>
  </si>
  <si>
    <t>29402220159543</t>
  </si>
  <si>
    <t>Emp 74</t>
  </si>
  <si>
    <t>28105040177344</t>
  </si>
  <si>
    <t>Emp 75</t>
  </si>
  <si>
    <t>28208130188595</t>
  </si>
  <si>
    <t>Emp 76</t>
  </si>
  <si>
    <t>29303030188337</t>
  </si>
  <si>
    <t>Emp 77</t>
  </si>
  <si>
    <t>28003210157736</t>
  </si>
  <si>
    <t>Emp 78</t>
  </si>
  <si>
    <t>29202090153739</t>
  </si>
  <si>
    <t>Emp 79</t>
  </si>
  <si>
    <t>28904270188033</t>
  </si>
  <si>
    <t>Emp 80</t>
  </si>
  <si>
    <t>28103010153618</t>
  </si>
  <si>
    <t>Emp 81</t>
  </si>
  <si>
    <t>28204050168366</t>
  </si>
  <si>
    <t>Emp 82</t>
  </si>
  <si>
    <t>28111200187841</t>
  </si>
  <si>
    <t>Emp 83</t>
  </si>
  <si>
    <t>29307160191041</t>
  </si>
  <si>
    <t>Emp 84</t>
  </si>
  <si>
    <t>28906220156541</t>
  </si>
  <si>
    <t>Emp 85</t>
  </si>
  <si>
    <t>29510250152875</t>
  </si>
  <si>
    <t>Emp 86</t>
  </si>
  <si>
    <t>29505020182347</t>
  </si>
  <si>
    <t>Emp 87</t>
  </si>
  <si>
    <t>29503140161476</t>
  </si>
  <si>
    <t>Emp 88</t>
  </si>
  <si>
    <t>29509230158544</t>
  </si>
  <si>
    <t>Emp 89</t>
  </si>
  <si>
    <t>29512260164741</t>
  </si>
  <si>
    <t>Emp 90</t>
  </si>
  <si>
    <t>29501130178237</t>
  </si>
  <si>
    <t>Emp 91</t>
  </si>
  <si>
    <t>29512060154214</t>
  </si>
  <si>
    <t>Emp 92</t>
  </si>
  <si>
    <t>29510230158391</t>
  </si>
  <si>
    <t>Emp 93</t>
  </si>
  <si>
    <t>29512250185239</t>
  </si>
  <si>
    <t>Emp 94</t>
  </si>
  <si>
    <t>29510180161571</t>
  </si>
  <si>
    <t>Emp 95</t>
  </si>
  <si>
    <t>29508020156447</t>
  </si>
  <si>
    <t>Emp 96</t>
  </si>
  <si>
    <t>29507130176042</t>
  </si>
  <si>
    <t>Emp 97</t>
  </si>
  <si>
    <t>29505270178537</t>
  </si>
  <si>
    <t>Emp 98</t>
  </si>
  <si>
    <t>29501040159291</t>
  </si>
  <si>
    <t>Emp 99</t>
  </si>
  <si>
    <t>29501060183149</t>
  </si>
  <si>
    <t>Emp 100</t>
  </si>
  <si>
    <t>29510230163411</t>
  </si>
  <si>
    <t>Emp 101</t>
  </si>
  <si>
    <t>29501160168544</t>
  </si>
  <si>
    <t>Emp 102</t>
  </si>
  <si>
    <t>29509190157418</t>
  </si>
  <si>
    <t>Emp 103</t>
  </si>
  <si>
    <t>29502040172071</t>
  </si>
  <si>
    <t>Emp 104</t>
  </si>
  <si>
    <t>29510190184071</t>
  </si>
  <si>
    <t>Emp 105</t>
  </si>
  <si>
    <t>29512090162648</t>
  </si>
  <si>
    <t>Emp 106</t>
  </si>
  <si>
    <t>29511250185772</t>
  </si>
  <si>
    <t>Emp 107</t>
  </si>
  <si>
    <t>29506100183994</t>
  </si>
  <si>
    <t>Emp 108</t>
  </si>
  <si>
    <t>29507080170453</t>
  </si>
  <si>
    <t>Emp 109</t>
  </si>
  <si>
    <t>29506090191146</t>
  </si>
  <si>
    <t>Emp 110</t>
  </si>
  <si>
    <t>29509220165141</t>
  </si>
  <si>
    <t>Emp 111</t>
  </si>
  <si>
    <t>29502080176413</t>
  </si>
  <si>
    <t>Emp 112</t>
  </si>
  <si>
    <t>29502040176274</t>
  </si>
  <si>
    <t>Emp 113</t>
  </si>
  <si>
    <t>29509160180878</t>
  </si>
  <si>
    <t>Emp 114</t>
  </si>
  <si>
    <t>29507170191078</t>
  </si>
  <si>
    <t>Emp 115</t>
  </si>
  <si>
    <t>29508190182956</t>
  </si>
  <si>
    <t>Emp 116</t>
  </si>
  <si>
    <t>29507070184295</t>
  </si>
  <si>
    <t>Emp 117</t>
  </si>
  <si>
    <t>29502240174815</t>
  </si>
  <si>
    <t>Emp 118</t>
  </si>
  <si>
    <t>29505150191418</t>
  </si>
  <si>
    <t>Emp 119</t>
  </si>
  <si>
    <t>29504240178042</t>
  </si>
  <si>
    <t>Emp 120</t>
  </si>
  <si>
    <t>29508280186358</t>
  </si>
  <si>
    <t>Emp 121</t>
  </si>
  <si>
    <t>29509240166741</t>
  </si>
  <si>
    <t>Emp 122</t>
  </si>
  <si>
    <t>29512060191147</t>
  </si>
  <si>
    <t>Emp 123</t>
  </si>
  <si>
    <t>29503030172846</t>
  </si>
  <si>
    <t>Emp 124</t>
  </si>
  <si>
    <t>29207190185291</t>
  </si>
  <si>
    <t>Emp 125</t>
  </si>
  <si>
    <t>28902140152396</t>
  </si>
  <si>
    <t>Emp 126</t>
  </si>
  <si>
    <t>29106230173199</t>
  </si>
  <si>
    <t>Emp 127</t>
  </si>
  <si>
    <t>28201240183958</t>
  </si>
  <si>
    <t>Emp 128</t>
  </si>
  <si>
    <t>28612110153142</t>
  </si>
  <si>
    <t>Emp 129</t>
  </si>
  <si>
    <t>29003070171498</t>
  </si>
  <si>
    <t>Emp 130</t>
  </si>
  <si>
    <t>29406130170119</t>
  </si>
  <si>
    <t>Emp 131</t>
  </si>
  <si>
    <t>29406240176646</t>
  </si>
  <si>
    <t>Emp 132</t>
  </si>
  <si>
    <t>29406210171642</t>
  </si>
  <si>
    <t>Emp 133</t>
  </si>
  <si>
    <t>29407060184555</t>
  </si>
  <si>
    <t>Emp 134</t>
  </si>
  <si>
    <t>29406180184842</t>
  </si>
  <si>
    <t>Emp 135</t>
  </si>
  <si>
    <t>28304040189542</t>
  </si>
  <si>
    <t>Emp 136</t>
  </si>
  <si>
    <t>28704220161817</t>
  </si>
  <si>
    <t>Emp 137</t>
  </si>
  <si>
    <t>27604110157692</t>
  </si>
  <si>
    <t>Emp 138</t>
  </si>
  <si>
    <t>27911150182413</t>
  </si>
  <si>
    <t>Emp 139</t>
  </si>
  <si>
    <t>28703030156738</t>
  </si>
  <si>
    <t>Emp 140</t>
  </si>
  <si>
    <t>28412160179616</t>
  </si>
  <si>
    <t>Emp 141</t>
  </si>
  <si>
    <t>29301070191477</t>
  </si>
  <si>
    <t>Emp 142</t>
  </si>
  <si>
    <t>27904120154534</t>
  </si>
  <si>
    <t>Emp 143</t>
  </si>
  <si>
    <t>27407230168144</t>
  </si>
  <si>
    <t>Emp 144</t>
  </si>
  <si>
    <t>27807170178945</t>
  </si>
  <si>
    <t>Emp 145</t>
  </si>
  <si>
    <t>29403240160646</t>
  </si>
  <si>
    <t>Emp 146</t>
  </si>
  <si>
    <t>29409080157445</t>
  </si>
  <si>
    <t>Emp 147</t>
  </si>
  <si>
    <t>29406190160732</t>
  </si>
  <si>
    <t>Emp 148</t>
  </si>
  <si>
    <t>29412140159011</t>
  </si>
  <si>
    <t>Emp 149</t>
  </si>
  <si>
    <t>29504010174117</t>
  </si>
  <si>
    <t>Emp 150</t>
  </si>
  <si>
    <t>29501060155253</t>
  </si>
  <si>
    <t>Emp 151</t>
  </si>
  <si>
    <t>29505120153445</t>
  </si>
  <si>
    <t>Emp 152</t>
  </si>
  <si>
    <t>29509160174839</t>
  </si>
  <si>
    <t>Emp 153</t>
  </si>
  <si>
    <t>29506020153398</t>
  </si>
  <si>
    <t>Emp 154</t>
  </si>
  <si>
    <t>29511170171453</t>
  </si>
  <si>
    <t>Emp 155</t>
  </si>
  <si>
    <t>29501040190117</t>
  </si>
  <si>
    <t>Emp 156</t>
  </si>
  <si>
    <t>29502160159416</t>
  </si>
  <si>
    <t>Emp 157</t>
  </si>
  <si>
    <t>29509190155045</t>
  </si>
  <si>
    <t>Emp 158</t>
  </si>
  <si>
    <t>29503210176346</t>
  </si>
  <si>
    <t>Emp 159</t>
  </si>
  <si>
    <t>29508280161214</t>
  </si>
  <si>
    <t>Emp 160</t>
  </si>
  <si>
    <t>29502090177046</t>
  </si>
  <si>
    <t>Emp 161</t>
  </si>
  <si>
    <t>29512140153844</t>
  </si>
  <si>
    <t>Emp 162</t>
  </si>
  <si>
    <t>29511140154249</t>
  </si>
  <si>
    <t>Emp 163</t>
  </si>
  <si>
    <t>29506130164145</t>
  </si>
  <si>
    <t>Emp 164</t>
  </si>
  <si>
    <t>29511150158276</t>
  </si>
  <si>
    <t>Emp 165</t>
  </si>
  <si>
    <t>29503160165071</t>
  </si>
  <si>
    <t>Emp 166</t>
  </si>
  <si>
    <t>29506200153299</t>
  </si>
  <si>
    <t>Emp 167</t>
  </si>
  <si>
    <t>29502020168953</t>
  </si>
  <si>
    <t>Emp 168</t>
  </si>
  <si>
    <t>29511280191158</t>
  </si>
  <si>
    <t>Emp 169</t>
  </si>
  <si>
    <t>29512150152173</t>
  </si>
  <si>
    <t>Emp 170</t>
  </si>
  <si>
    <t>29505240191077</t>
  </si>
  <si>
    <t>Emp 171</t>
  </si>
  <si>
    <t>29510010165754</t>
  </si>
  <si>
    <t>Emp 172</t>
  </si>
  <si>
    <t>29501090186038</t>
  </si>
  <si>
    <t>Emp 173</t>
  </si>
  <si>
    <t>29501120181273</t>
  </si>
  <si>
    <t>Emp 174</t>
  </si>
  <si>
    <t>29508240159472</t>
  </si>
  <si>
    <t>Emp 175</t>
  </si>
  <si>
    <t>29510280157339</t>
  </si>
  <si>
    <t>Emp 176</t>
  </si>
  <si>
    <t>29508020189071</t>
  </si>
  <si>
    <t>Emp 177</t>
  </si>
  <si>
    <t>29512150163619</t>
  </si>
  <si>
    <t>Emp 178</t>
  </si>
  <si>
    <t>29504070174378</t>
  </si>
  <si>
    <t>Emp 179</t>
  </si>
  <si>
    <t>29502020183919</t>
  </si>
  <si>
    <t>Emp 180</t>
  </si>
  <si>
    <t>29502250187676</t>
  </si>
  <si>
    <t>Emp 181</t>
  </si>
  <si>
    <t>29509280186859</t>
  </si>
  <si>
    <t>Emp 182</t>
  </si>
  <si>
    <t>29511040173176</t>
  </si>
  <si>
    <t>Emp 183</t>
  </si>
  <si>
    <t>29508150156913</t>
  </si>
  <si>
    <t>Emp 184</t>
  </si>
  <si>
    <t>29510260174735</t>
  </si>
  <si>
    <t>Emp 185</t>
  </si>
  <si>
    <t>29507180190277</t>
  </si>
  <si>
    <t>Emp 186</t>
  </si>
  <si>
    <t>29512250177332</t>
  </si>
  <si>
    <t>Emp 187</t>
  </si>
  <si>
    <t>29504080168596</t>
  </si>
  <si>
    <t>Emp 188</t>
  </si>
  <si>
    <t>29501030161057</t>
  </si>
  <si>
    <t>Emp 189</t>
  </si>
  <si>
    <t>29504050162673</t>
  </si>
  <si>
    <t>Emp 190</t>
  </si>
  <si>
    <t>29506160170775</t>
  </si>
  <si>
    <t>Emp 191</t>
  </si>
  <si>
    <t>28908170177434</t>
  </si>
  <si>
    <t>Emp 192</t>
  </si>
  <si>
    <t>28710200153599</t>
  </si>
  <si>
    <t>Emp 193</t>
  </si>
  <si>
    <t>29505100183796</t>
  </si>
  <si>
    <t>Emp 194</t>
  </si>
  <si>
    <t>29301140171798</t>
  </si>
  <si>
    <t>Emp 195</t>
  </si>
  <si>
    <t>28606090170077</t>
  </si>
  <si>
    <t>Emp 196</t>
  </si>
  <si>
    <t>29507130177133</t>
  </si>
  <si>
    <t>Emp 197</t>
  </si>
  <si>
    <t>29407140188674</t>
  </si>
  <si>
    <t>Emp 198</t>
  </si>
  <si>
    <t>27606080180076</t>
  </si>
  <si>
    <t>Emp 199</t>
  </si>
  <si>
    <t>28301230161512</t>
  </si>
  <si>
    <t>Emp 200</t>
  </si>
  <si>
    <t>29404090158794</t>
  </si>
  <si>
    <t>Emp 201</t>
  </si>
  <si>
    <t>28402050174696</t>
  </si>
  <si>
    <t>Emp 202</t>
  </si>
  <si>
    <t>27406150187473</t>
  </si>
  <si>
    <t>Emp 203</t>
  </si>
  <si>
    <t>29402170180875</t>
  </si>
  <si>
    <t>Emp 204</t>
  </si>
  <si>
    <t>29402010177813</t>
  </si>
  <si>
    <t>Emp 205</t>
  </si>
  <si>
    <t>29402100168775</t>
  </si>
  <si>
    <t>Emp 206</t>
  </si>
  <si>
    <t>29402100174093</t>
  </si>
  <si>
    <t>Emp 207</t>
  </si>
  <si>
    <t>29409050157912</t>
  </si>
  <si>
    <t>Emp 208</t>
  </si>
  <si>
    <t>29411140189572</t>
  </si>
  <si>
    <t>Emp 209</t>
  </si>
  <si>
    <t>29403040174854</t>
  </si>
  <si>
    <t>Emp 210</t>
  </si>
  <si>
    <t>27410010187374</t>
  </si>
  <si>
    <t>Emp 211</t>
  </si>
  <si>
    <t>27706130159019</t>
  </si>
  <si>
    <t>Emp 212</t>
  </si>
  <si>
    <t>28307110178074</t>
  </si>
  <si>
    <t>Emp 213</t>
  </si>
  <si>
    <t>28507190171099</t>
  </si>
  <si>
    <t>Emp 214</t>
  </si>
  <si>
    <t>27802220157717</t>
  </si>
  <si>
    <t>Emp 215</t>
  </si>
  <si>
    <t>28305180173756</t>
  </si>
  <si>
    <t>Emp 216</t>
  </si>
  <si>
    <t>27910270173571</t>
  </si>
  <si>
    <t>Emp 217</t>
  </si>
  <si>
    <t>29204270153273</t>
  </si>
  <si>
    <t>Emp 218</t>
  </si>
  <si>
    <t>28707140186574</t>
  </si>
  <si>
    <t>Emp 219</t>
  </si>
  <si>
    <t>28802260188779</t>
  </si>
  <si>
    <t>Emp 220</t>
  </si>
  <si>
    <t>27502230172674</t>
  </si>
  <si>
    <t>Emp 221</t>
  </si>
  <si>
    <t>27509100162198</t>
  </si>
  <si>
    <t>Emp 222</t>
  </si>
  <si>
    <t>29208180174173</t>
  </si>
  <si>
    <t>Emp 223</t>
  </si>
  <si>
    <t>28512200159071</t>
  </si>
  <si>
    <t>Emp 224</t>
  </si>
  <si>
    <t>28110110176477</t>
  </si>
  <si>
    <t>Emp 225</t>
  </si>
  <si>
    <t>27802220159612</t>
  </si>
  <si>
    <t>Emp 226</t>
  </si>
  <si>
    <t>29004270186075</t>
  </si>
  <si>
    <t>Emp 227</t>
  </si>
  <si>
    <t>29512030152255</t>
  </si>
  <si>
    <t>Emp 228</t>
  </si>
  <si>
    <t>29503150160837</t>
  </si>
  <si>
    <t>Emp 229</t>
  </si>
  <si>
    <t>29507010168299</t>
  </si>
  <si>
    <t>Emp 230</t>
  </si>
  <si>
    <t>29511030184117</t>
  </si>
  <si>
    <t>Emp 231</t>
  </si>
  <si>
    <t>29503010169157</t>
  </si>
  <si>
    <t>Emp 232</t>
  </si>
  <si>
    <t>29503180177276</t>
  </si>
  <si>
    <t>Emp 233</t>
  </si>
  <si>
    <t>29510130156277</t>
  </si>
  <si>
    <t>Emp 234</t>
  </si>
  <si>
    <t>29504120178054</t>
  </si>
  <si>
    <t>Emp 235</t>
  </si>
  <si>
    <t>29504240178874</t>
  </si>
  <si>
    <t>Emp 236</t>
  </si>
  <si>
    <t>29507030166516</t>
  </si>
  <si>
    <t>Emp 237</t>
  </si>
  <si>
    <t>29501180188176</t>
  </si>
  <si>
    <t>Emp 238</t>
  </si>
  <si>
    <t>29512160188477</t>
  </si>
  <si>
    <t>Emp 239</t>
  </si>
  <si>
    <t>29504060170698</t>
  </si>
  <si>
    <t>Emp 240</t>
  </si>
  <si>
    <t>29509190160175</t>
  </si>
  <si>
    <t>Emp 241</t>
  </si>
  <si>
    <t>29502010163679</t>
  </si>
  <si>
    <t>Emp 242</t>
  </si>
  <si>
    <t>29508250157577</t>
  </si>
  <si>
    <t>Emp 243</t>
  </si>
  <si>
    <t>29501200178699</t>
  </si>
  <si>
    <t>Emp 244</t>
  </si>
  <si>
    <t>29504090156394</t>
  </si>
  <si>
    <t>Emp 245</t>
  </si>
  <si>
    <t>29503270181072</t>
  </si>
  <si>
    <t>Emp 246</t>
  </si>
  <si>
    <t>29512210181477</t>
  </si>
  <si>
    <t>Emp 247</t>
  </si>
  <si>
    <t>29504010180477</t>
  </si>
  <si>
    <t>Emp 248</t>
  </si>
  <si>
    <t>29507280159671</t>
  </si>
  <si>
    <t>Emp 249</t>
  </si>
  <si>
    <t>29512050158635</t>
  </si>
  <si>
    <t>Emp 250</t>
  </si>
  <si>
    <t>29504040189876</t>
  </si>
  <si>
    <t>Emp 251</t>
  </si>
  <si>
    <t>29507160152073</t>
  </si>
  <si>
    <t>Emp 252</t>
  </si>
  <si>
    <t>29512270168071</t>
  </si>
  <si>
    <t>Emp 253</t>
  </si>
  <si>
    <t>29508210172434</t>
  </si>
  <si>
    <t>Emp 254</t>
  </si>
  <si>
    <t>29508060155675</t>
  </si>
  <si>
    <t>Emp 255</t>
  </si>
  <si>
    <t>29511010163171</t>
  </si>
  <si>
    <t>Emp 256</t>
  </si>
  <si>
    <t>29512080168972</t>
  </si>
  <si>
    <t>Emp 257</t>
  </si>
  <si>
    <t>29505270174499</t>
  </si>
  <si>
    <t>Emp 258</t>
  </si>
  <si>
    <t>29503190181156</t>
  </si>
  <si>
    <t>Emp 259</t>
  </si>
  <si>
    <t>29509100178113</t>
  </si>
  <si>
    <t>Emp 260</t>
  </si>
  <si>
    <t>29512040189758</t>
  </si>
  <si>
    <t>Emp 261</t>
  </si>
  <si>
    <t>29510140172917</t>
  </si>
  <si>
    <t>Emp 262</t>
  </si>
  <si>
    <t>29512020156034</t>
  </si>
  <si>
    <t>Emp 263</t>
  </si>
  <si>
    <t>29506100182879</t>
  </si>
  <si>
    <t>Emp 264</t>
  </si>
  <si>
    <t>29506250176178</t>
  </si>
  <si>
    <t>Emp 265</t>
  </si>
  <si>
    <t>29505250171098</t>
  </si>
  <si>
    <t>Emp 266</t>
  </si>
  <si>
    <t>29512170160279</t>
  </si>
  <si>
    <t>Emp 267</t>
  </si>
  <si>
    <t>29503140182471</t>
  </si>
  <si>
    <t>Emp 268</t>
  </si>
  <si>
    <t>29507130179776</t>
  </si>
  <si>
    <t>Emp 269</t>
  </si>
  <si>
    <t>29511190157338</t>
  </si>
  <si>
    <t>Emp 270</t>
  </si>
  <si>
    <t>29506260174437</t>
  </si>
  <si>
    <t>Emp 271</t>
  </si>
  <si>
    <t>29509260191179</t>
  </si>
  <si>
    <t>Emp 272</t>
  </si>
  <si>
    <t>29511240155459</t>
  </si>
  <si>
    <t>Emp 273</t>
  </si>
  <si>
    <t>28810190169377</t>
  </si>
  <si>
    <t>Emp 274</t>
  </si>
  <si>
    <t>29104280189671</t>
  </si>
  <si>
    <t>Emp 275</t>
  </si>
  <si>
    <t>28603120176153</t>
  </si>
  <si>
    <t>Emp 276</t>
  </si>
  <si>
    <t>28702130185898</t>
  </si>
  <si>
    <t>Emp 277</t>
  </si>
  <si>
    <t>27504050160837</t>
  </si>
  <si>
    <t>Emp 278</t>
  </si>
  <si>
    <t>28903180153937</t>
  </si>
  <si>
    <t>Emp 279</t>
  </si>
  <si>
    <t>29108130184292</t>
  </si>
  <si>
    <t>Emp 280</t>
  </si>
  <si>
    <t>29502160183699</t>
  </si>
  <si>
    <t>Emp 281</t>
  </si>
  <si>
    <t>29308180177254</t>
  </si>
  <si>
    <t>Emp 282</t>
  </si>
  <si>
    <t>27402140169474</t>
  </si>
  <si>
    <t>Emp 283</t>
  </si>
  <si>
    <t>28501140184777</t>
  </si>
  <si>
    <t>Emp 284</t>
  </si>
  <si>
    <t>27911190172238</t>
  </si>
  <si>
    <t>Emp 285</t>
  </si>
  <si>
    <t>29406170162176</t>
  </si>
  <si>
    <t>Emp 286</t>
  </si>
  <si>
    <t>28206280159333</t>
  </si>
  <si>
    <t>Emp 287</t>
  </si>
  <si>
    <t>28008190186517</t>
  </si>
  <si>
    <t>Emp 288</t>
  </si>
  <si>
    <t>27502170167596</t>
  </si>
  <si>
    <t>Emp 289</t>
  </si>
  <si>
    <t>28910010175951</t>
  </si>
  <si>
    <t>Emp 290</t>
  </si>
  <si>
    <t>29002110180378</t>
  </si>
  <si>
    <t>Emp 291</t>
  </si>
  <si>
    <t>28007190185758</t>
  </si>
  <si>
    <t>Emp 292</t>
  </si>
  <si>
    <t>27407130156171</t>
  </si>
  <si>
    <t>Emp 293</t>
  </si>
  <si>
    <t>27911260171432</t>
  </si>
  <si>
    <t>Emp 294</t>
  </si>
  <si>
    <t>29505090165674</t>
  </si>
  <si>
    <t>Emp 295</t>
  </si>
  <si>
    <t>29509060184895</t>
  </si>
  <si>
    <t>Emp 296</t>
  </si>
  <si>
    <t>29509230171116</t>
  </si>
  <si>
    <t>Emp 297</t>
  </si>
  <si>
    <t>29511130185376</t>
  </si>
  <si>
    <t>Emp 298</t>
  </si>
  <si>
    <t>29502250172455</t>
  </si>
  <si>
    <t>Emp 299</t>
  </si>
  <si>
    <t>29505200162793</t>
  </si>
  <si>
    <t>Emp 300</t>
  </si>
  <si>
    <t>29501270156172</t>
  </si>
  <si>
    <t>Emp 301</t>
  </si>
  <si>
    <t>29506110163874</t>
  </si>
  <si>
    <t>Emp 302</t>
  </si>
  <si>
    <t>29510090155116</t>
  </si>
  <si>
    <t>Emp 303</t>
  </si>
  <si>
    <t>29502190162991</t>
  </si>
  <si>
    <t>Emp 304</t>
  </si>
  <si>
    <t>29505050171498</t>
  </si>
  <si>
    <t>Emp 305</t>
  </si>
  <si>
    <t>29507250177658</t>
  </si>
  <si>
    <t>Emp 306</t>
  </si>
  <si>
    <t>29508220161771</t>
  </si>
  <si>
    <t>Emp 307</t>
  </si>
  <si>
    <t>29507220187436</t>
  </si>
  <si>
    <t>Emp 308</t>
  </si>
  <si>
    <t>29510130164938</t>
  </si>
  <si>
    <t>Emp 309</t>
  </si>
  <si>
    <t>29512130152079</t>
  </si>
  <si>
    <t>Emp 310</t>
  </si>
  <si>
    <t>29505130178511</t>
  </si>
  <si>
    <t>Emp 311</t>
  </si>
  <si>
    <t>29507140189577</t>
  </si>
  <si>
    <t>Emp 312</t>
  </si>
  <si>
    <t>29504030152898</t>
  </si>
  <si>
    <t>Emp 313</t>
  </si>
  <si>
    <t>29501070172074</t>
  </si>
  <si>
    <t>Emp 314</t>
  </si>
  <si>
    <t>29502180180995</t>
  </si>
  <si>
    <t>Emp 315</t>
  </si>
  <si>
    <t>29511040153571</t>
  </si>
  <si>
    <t>Emp 316</t>
  </si>
  <si>
    <t>29506210154217</t>
  </si>
  <si>
    <t>Emp 317</t>
  </si>
  <si>
    <t>29504080153114</t>
  </si>
  <si>
    <t>Emp 318</t>
  </si>
  <si>
    <t>29512060160859</t>
  </si>
  <si>
    <t>Emp 319</t>
  </si>
  <si>
    <t>29506250159173</t>
  </si>
  <si>
    <t>Emp 320</t>
  </si>
  <si>
    <t>29509240180973</t>
  </si>
  <si>
    <t>Emp 321</t>
  </si>
  <si>
    <t>29505100159035</t>
  </si>
  <si>
    <t>Emp 322</t>
  </si>
  <si>
    <t>29501220173815</t>
  </si>
  <si>
    <t>Emp 323</t>
  </si>
  <si>
    <t>29505160181034</t>
  </si>
  <si>
    <t>Emp 324</t>
  </si>
  <si>
    <t>29508210152157</t>
  </si>
  <si>
    <t>Emp 325</t>
  </si>
  <si>
    <t>29512120159755</t>
  </si>
  <si>
    <t>Emp 326</t>
  </si>
  <si>
    <t>29508230151977</t>
  </si>
  <si>
    <t>Emp 327</t>
  </si>
  <si>
    <t>29512190165657</t>
  </si>
  <si>
    <t>Emp 328</t>
  </si>
  <si>
    <t>29501110171517</t>
  </si>
  <si>
    <t>Emp 329</t>
  </si>
  <si>
    <t>29511040189472</t>
  </si>
  <si>
    <t>Emp 330</t>
  </si>
  <si>
    <t>29511190166716</t>
  </si>
  <si>
    <t>Emp 331</t>
  </si>
  <si>
    <t>29504080175375</t>
  </si>
  <si>
    <t>Emp 332</t>
  </si>
  <si>
    <t>29509220156897</t>
  </si>
  <si>
    <t>Emp 333</t>
  </si>
  <si>
    <t>29510220157874</t>
  </si>
  <si>
    <t>Emp 334</t>
  </si>
  <si>
    <t>29501090159613</t>
  </si>
  <si>
    <t>Emp 335</t>
  </si>
  <si>
    <t>29512140151871</t>
  </si>
  <si>
    <t>Emp 336</t>
  </si>
  <si>
    <t>29510170155571</t>
  </si>
  <si>
    <t>Emp 337</t>
  </si>
  <si>
    <t>29510240183872</t>
  </si>
  <si>
    <t>Emp 338</t>
  </si>
  <si>
    <t>29511060177239</t>
  </si>
  <si>
    <t>Emp 339</t>
  </si>
  <si>
    <t>29503060188679</t>
  </si>
  <si>
    <t>Emp 340</t>
  </si>
  <si>
    <t>27605050154553</t>
  </si>
  <si>
    <t>Emp 341</t>
  </si>
  <si>
    <t>28901250184636</t>
  </si>
  <si>
    <t>Emp 342</t>
  </si>
  <si>
    <t>29411190160873</t>
  </si>
  <si>
    <t>Emp 343</t>
  </si>
  <si>
    <t>28512210180978</t>
  </si>
  <si>
    <t>Emp 344</t>
  </si>
  <si>
    <t>29311080168971</t>
  </si>
  <si>
    <t>Emp 345</t>
  </si>
  <si>
    <t>28901060160899</t>
  </si>
  <si>
    <t>Emp 346</t>
  </si>
  <si>
    <t>28105270178172</t>
  </si>
  <si>
    <t>Emp 347</t>
  </si>
  <si>
    <t>28009070172213</t>
  </si>
  <si>
    <t>Emp 348</t>
  </si>
  <si>
    <t>27506280175838</t>
  </si>
  <si>
    <t>Emp 349</t>
  </si>
  <si>
    <t>28806180151977</t>
  </si>
  <si>
    <t>Emp 350</t>
  </si>
  <si>
    <t>28810270164598</t>
  </si>
  <si>
    <t>Emp 351</t>
  </si>
  <si>
    <t>28003280155874</t>
  </si>
  <si>
    <t>Emp 352</t>
  </si>
  <si>
    <t>29508190159312</t>
  </si>
  <si>
    <t>Emp 353</t>
  </si>
  <si>
    <t>28205070184775</t>
  </si>
  <si>
    <t>Emp 354</t>
  </si>
  <si>
    <t>27807070161294</t>
  </si>
  <si>
    <t>Emp 355</t>
  </si>
  <si>
    <t>28312140174297</t>
  </si>
  <si>
    <t>Emp 356</t>
  </si>
  <si>
    <t>28012230176494</t>
  </si>
  <si>
    <t>Emp 357</t>
  </si>
  <si>
    <t>27512270189756</t>
  </si>
  <si>
    <t>Emp 358</t>
  </si>
  <si>
    <t>29401030184478</t>
  </si>
  <si>
    <t>Emp 359</t>
  </si>
  <si>
    <t>28407230180275</t>
  </si>
  <si>
    <t>Emp 360</t>
  </si>
  <si>
    <t>28911130161171</t>
  </si>
  <si>
    <t>Emp 361</t>
  </si>
  <si>
    <t>27610280168871</t>
  </si>
  <si>
    <t>Emp 362</t>
  </si>
  <si>
    <t>28811030184038</t>
  </si>
  <si>
    <t>Emp 363</t>
  </si>
  <si>
    <t>28207050159151</t>
  </si>
  <si>
    <t>Emp 364</t>
  </si>
  <si>
    <t>29111020177238</t>
  </si>
  <si>
    <t>Emp 365</t>
  </si>
  <si>
    <t>29208150172672</t>
  </si>
  <si>
    <t>Emp 366</t>
  </si>
  <si>
    <t>29404040162973</t>
  </si>
  <si>
    <t>Emp 367</t>
  </si>
  <si>
    <t>29409180167572</t>
  </si>
  <si>
    <t>Emp 368</t>
  </si>
  <si>
    <t>29305050188535</t>
  </si>
  <si>
    <t>Emp 369</t>
  </si>
  <si>
    <t>29310250190355</t>
  </si>
  <si>
    <t>Emp 370</t>
  </si>
  <si>
    <t>28009200190097</t>
  </si>
  <si>
    <t>Emp 371</t>
  </si>
  <si>
    <t>28901080174934</t>
  </si>
  <si>
    <t>Emp 372</t>
  </si>
  <si>
    <t>28906070188854</t>
  </si>
  <si>
    <t>Emp 373</t>
  </si>
  <si>
    <t>28702281752275</t>
  </si>
  <si>
    <t>Emp 374</t>
  </si>
  <si>
    <t>27411101381571</t>
  </si>
  <si>
    <t>Emp 375</t>
  </si>
  <si>
    <t>28007141776971</t>
  </si>
  <si>
    <t>Emp 376</t>
  </si>
  <si>
    <t>28610010257399</t>
  </si>
  <si>
    <t>Emp 377</t>
  </si>
  <si>
    <t>29412191778197</t>
  </si>
  <si>
    <t>Emp 378</t>
  </si>
  <si>
    <t>28303242162276</t>
  </si>
  <si>
    <t>Emp 379</t>
  </si>
  <si>
    <t>29505281984875</t>
  </si>
  <si>
    <t>Emp 380</t>
  </si>
  <si>
    <t>28104281775779</t>
  </si>
  <si>
    <t>Emp 381</t>
  </si>
  <si>
    <t>28408241788674</t>
  </si>
  <si>
    <t>Emp 382</t>
  </si>
  <si>
    <t>28004201991331</t>
  </si>
  <si>
    <t>Emp 383</t>
  </si>
  <si>
    <t>29112190268873</t>
  </si>
  <si>
    <t>Emp 384</t>
  </si>
  <si>
    <t>27711270289737</t>
  </si>
  <si>
    <t>Emp 385</t>
  </si>
  <si>
    <t>27610091970197</t>
  </si>
  <si>
    <t>Emp 386</t>
  </si>
  <si>
    <t>29211161982577</t>
  </si>
  <si>
    <t>Emp 387</t>
  </si>
  <si>
    <t>27706010187699</t>
  </si>
  <si>
    <t>Emp 388</t>
  </si>
  <si>
    <t>29411280158378</t>
  </si>
  <si>
    <t>Emp 389</t>
  </si>
  <si>
    <t>27905181371276</t>
  </si>
  <si>
    <t>Emp 390</t>
  </si>
  <si>
    <t>28311170161753</t>
  </si>
  <si>
    <t>Emp 391</t>
  </si>
  <si>
    <t>28511202177153</t>
  </si>
  <si>
    <t>Emp 392</t>
  </si>
  <si>
    <t>29211262158379</t>
  </si>
  <si>
    <t>Emp 393</t>
  </si>
  <si>
    <t>28110242183411</t>
  </si>
  <si>
    <t>Emp 394</t>
  </si>
  <si>
    <t>28402222160157</t>
  </si>
  <si>
    <t>Emp 395</t>
  </si>
  <si>
    <t>28910160177776</t>
  </si>
  <si>
    <t>Emp 396</t>
  </si>
  <si>
    <t>29211170186057</t>
  </si>
  <si>
    <t>Emp 397</t>
  </si>
  <si>
    <t>28005231978662</t>
  </si>
  <si>
    <t>Emp 398</t>
  </si>
  <si>
    <t>27402032174849</t>
  </si>
  <si>
    <t>Emp 399</t>
  </si>
  <si>
    <t>27708090151694</t>
  </si>
  <si>
    <t>Emp 400</t>
  </si>
  <si>
    <t>27901251354837</t>
  </si>
  <si>
    <t>Emp 401</t>
  </si>
  <si>
    <t>29506170157334</t>
  </si>
  <si>
    <t>Emp 402</t>
  </si>
  <si>
    <t>29107192162821</t>
  </si>
  <si>
    <t>Emp 403</t>
  </si>
  <si>
    <t>29105181776381</t>
  </si>
  <si>
    <t>Emp 404</t>
  </si>
  <si>
    <t>29511242182473</t>
  </si>
  <si>
    <t>Emp 405</t>
  </si>
  <si>
    <t>29206041355443</t>
  </si>
  <si>
    <t>Emp 406</t>
  </si>
  <si>
    <t>27710021361174</t>
  </si>
  <si>
    <t>Emp 407</t>
  </si>
  <si>
    <t>28809241754535</t>
  </si>
  <si>
    <t>Emp 408</t>
  </si>
  <si>
    <t>29007021981489</t>
  </si>
  <si>
    <t>Emp 409</t>
  </si>
  <si>
    <t>28611041764915</t>
  </si>
  <si>
    <t>Emp 410</t>
  </si>
  <si>
    <t>29105091375251</t>
  </si>
  <si>
    <t>Emp 411</t>
  </si>
  <si>
    <t>28406071370519</t>
  </si>
  <si>
    <t>Emp 412</t>
  </si>
  <si>
    <t>27608081754374</t>
  </si>
  <si>
    <t>Emp 413</t>
  </si>
  <si>
    <t>29104020268699</t>
  </si>
  <si>
    <t>Emp 414</t>
  </si>
  <si>
    <t>27702111987426</t>
  </si>
  <si>
    <t>Emp 415</t>
  </si>
  <si>
    <t>27510030266024</t>
  </si>
  <si>
    <t>Emp 416</t>
  </si>
  <si>
    <t>28303241790928</t>
  </si>
  <si>
    <t>Emp 417</t>
  </si>
  <si>
    <t>28210101960366</t>
  </si>
  <si>
    <t>Emp 418</t>
  </si>
  <si>
    <t>28504030259732</t>
  </si>
  <si>
    <t>Emp 419</t>
  </si>
  <si>
    <t>29302202162449</t>
  </si>
  <si>
    <t>Emp 420</t>
  </si>
  <si>
    <t>28801192175142</t>
  </si>
  <si>
    <t>Emp 421</t>
  </si>
  <si>
    <t>27512282159528</t>
  </si>
  <si>
    <t>Emp 422</t>
  </si>
  <si>
    <t>28507252179711</t>
  </si>
  <si>
    <t>Emp 423</t>
  </si>
  <si>
    <t>29510181391395</t>
  </si>
  <si>
    <t>Emp 424</t>
  </si>
  <si>
    <t>28908190266877</t>
  </si>
  <si>
    <t>Emp 425</t>
  </si>
  <si>
    <t>28307120158079</t>
  </si>
  <si>
    <t>Emp 426</t>
  </si>
  <si>
    <t>28108061386879</t>
  </si>
  <si>
    <t>Emp 427</t>
  </si>
  <si>
    <t>28808031954699</t>
  </si>
  <si>
    <t>Emp 428</t>
  </si>
  <si>
    <t>27709271379313</t>
  </si>
  <si>
    <t>Emp 429</t>
  </si>
  <si>
    <t>28702200280228</t>
  </si>
  <si>
    <t>Emp 430</t>
  </si>
  <si>
    <t>27505271377956</t>
  </si>
  <si>
    <t>Emp 431</t>
  </si>
  <si>
    <t>29408061391192</t>
  </si>
  <si>
    <t>Emp 432</t>
  </si>
  <si>
    <t>28512081786591</t>
  </si>
  <si>
    <t>Emp 433</t>
  </si>
  <si>
    <t>27511151988767</t>
  </si>
  <si>
    <t>Emp 434</t>
  </si>
  <si>
    <t>28307021380472</t>
  </si>
  <si>
    <t>Emp 435</t>
  </si>
  <si>
    <t>28411091768034</t>
  </si>
  <si>
    <t>Emp 436</t>
  </si>
  <si>
    <t>29109110182528</t>
  </si>
  <si>
    <t>Emp 437</t>
  </si>
  <si>
    <t>28809181368799</t>
  </si>
  <si>
    <t>Emp 438</t>
  </si>
  <si>
    <t>28206260258225</t>
  </si>
  <si>
    <t>Emp 439</t>
  </si>
  <si>
    <t>28208111960865</t>
  </si>
  <si>
    <t>Emp 440</t>
  </si>
  <si>
    <t>29412202185637</t>
  </si>
  <si>
    <t>Emp 441</t>
  </si>
  <si>
    <t>29207051382386</t>
  </si>
  <si>
    <t>Emp 442</t>
  </si>
  <si>
    <t>28301271789492</t>
  </si>
  <si>
    <t>Emp 443</t>
  </si>
  <si>
    <t>29106231971539</t>
  </si>
  <si>
    <t>Emp 444</t>
  </si>
  <si>
    <t>27909081390974</t>
  </si>
  <si>
    <t>Emp 445</t>
  </si>
  <si>
    <t>29406011985462</t>
  </si>
  <si>
    <t>Emp 446</t>
  </si>
  <si>
    <t>29212071352992</t>
  </si>
  <si>
    <t>Emp 447</t>
  </si>
  <si>
    <t>29202010253434</t>
  </si>
  <si>
    <t>Emp 448</t>
  </si>
  <si>
    <t>28604191369584</t>
  </si>
  <si>
    <t>Emp 449</t>
  </si>
  <si>
    <t>29002010272754</t>
  </si>
  <si>
    <t>Emp 450</t>
  </si>
  <si>
    <t>28210082171863</t>
  </si>
  <si>
    <t>Emp 451</t>
  </si>
  <si>
    <t>28701051973758</t>
  </si>
  <si>
    <t>Emp 452</t>
  </si>
  <si>
    <t>29306281753213</t>
  </si>
  <si>
    <t>Emp 453</t>
  </si>
  <si>
    <t>27903100289056</t>
  </si>
  <si>
    <t>Emp 454</t>
  </si>
  <si>
    <t>28104042164994</t>
  </si>
  <si>
    <t>Emp 455</t>
  </si>
  <si>
    <t>28305181787532</t>
  </si>
  <si>
    <t>Emp 456</t>
  </si>
  <si>
    <t>27606020151568</t>
  </si>
  <si>
    <t>Emp 457</t>
  </si>
  <si>
    <t>28311202182385</t>
  </si>
  <si>
    <t>Emp 458</t>
  </si>
  <si>
    <t>28303122157382</t>
  </si>
  <si>
    <t>Emp 459</t>
  </si>
  <si>
    <t>27401151988264</t>
  </si>
  <si>
    <t>Emp 460</t>
  </si>
  <si>
    <t>27903130169646</t>
  </si>
  <si>
    <t>Emp 461</t>
  </si>
  <si>
    <t>28101151991494</t>
  </si>
  <si>
    <t>Emp 462</t>
  </si>
  <si>
    <t>29011090286782</t>
  </si>
  <si>
    <t>Emp 463</t>
  </si>
  <si>
    <t>28104031375916</t>
  </si>
  <si>
    <t>Emp 464</t>
  </si>
  <si>
    <t>29403070285335</t>
  </si>
  <si>
    <t>Emp 465</t>
  </si>
  <si>
    <t>28011010283052</t>
  </si>
  <si>
    <t>Emp 466</t>
  </si>
  <si>
    <t>28207141953493</t>
  </si>
  <si>
    <t>Emp 467</t>
  </si>
  <si>
    <t>28001091967832</t>
  </si>
  <si>
    <t>Emp 468</t>
  </si>
  <si>
    <t>28508020276217</t>
  </si>
  <si>
    <t>Emp 469</t>
  </si>
  <si>
    <t>27812170191264</t>
  </si>
  <si>
    <t>Emp 470</t>
  </si>
  <si>
    <t>27410112170556</t>
  </si>
  <si>
    <t>Emp 471</t>
  </si>
  <si>
    <t>27603081757285</t>
  </si>
  <si>
    <t>Emp 472</t>
  </si>
  <si>
    <t>29112122165134</t>
  </si>
  <si>
    <t>Emp 473</t>
  </si>
  <si>
    <t>29308260288595</t>
  </si>
  <si>
    <t>Emp 474</t>
  </si>
  <si>
    <t>28003102184566</t>
  </si>
  <si>
    <t>Emp 475</t>
  </si>
  <si>
    <t>28609192170066</t>
  </si>
  <si>
    <t>Emp 476</t>
  </si>
  <si>
    <t>29107251986177</t>
  </si>
  <si>
    <t>Emp 477</t>
  </si>
  <si>
    <t>27908101379629</t>
  </si>
  <si>
    <t>Emp 478</t>
  </si>
  <si>
    <t>29409111979192</t>
  </si>
  <si>
    <t>Emp 479</t>
  </si>
  <si>
    <t>28801131368612</t>
  </si>
  <si>
    <t>Emp 480</t>
  </si>
  <si>
    <t>28310070157998</t>
  </si>
  <si>
    <t>Emp 481</t>
  </si>
  <si>
    <t>28403070261343</t>
  </si>
  <si>
    <t>Emp 482</t>
  </si>
  <si>
    <t>28102200274738</t>
  </si>
  <si>
    <t>Emp 483</t>
  </si>
  <si>
    <t>27512161388341</t>
  </si>
  <si>
    <t>Emp 484</t>
  </si>
  <si>
    <t>28912262186872</t>
  </si>
  <si>
    <t>Emp 485</t>
  </si>
  <si>
    <t>29406090261575</t>
  </si>
  <si>
    <t>Emp 486</t>
  </si>
  <si>
    <t>28603040180515</t>
  </si>
  <si>
    <t>Emp 487</t>
  </si>
  <si>
    <t>29310040291222</t>
  </si>
  <si>
    <t>Emp 488</t>
  </si>
  <si>
    <t>28902010252856</t>
  </si>
  <si>
    <t>Emp 489</t>
  </si>
  <si>
    <t>28009120169635</t>
  </si>
  <si>
    <t>Emp 490</t>
  </si>
  <si>
    <t>27706211760523</t>
  </si>
  <si>
    <t>Emp 491</t>
  </si>
  <si>
    <t>27402120172591</t>
  </si>
  <si>
    <t>Emp 492</t>
  </si>
  <si>
    <t>28603122162319</t>
  </si>
  <si>
    <t>Emp 493</t>
  </si>
  <si>
    <t>29305030276497</t>
  </si>
  <si>
    <t>Emp 494</t>
  </si>
  <si>
    <t>27905132183783</t>
  </si>
  <si>
    <t>Emp 495</t>
  </si>
  <si>
    <t>27504211961271</t>
  </si>
  <si>
    <t>Emp 496</t>
  </si>
  <si>
    <t>27802082166511</t>
  </si>
  <si>
    <t>Emp 497</t>
  </si>
  <si>
    <t>27410220290845</t>
  </si>
  <si>
    <t>Emp 498</t>
  </si>
  <si>
    <t>27811042186448</t>
  </si>
  <si>
    <t>Emp 499</t>
  </si>
  <si>
    <t>28006061765115</t>
  </si>
  <si>
    <t>Emp 500</t>
  </si>
  <si>
    <t>28807251989444</t>
  </si>
  <si>
    <t>Emp 501</t>
  </si>
  <si>
    <t>27612061984349</t>
  </si>
  <si>
    <t>Emp 502</t>
  </si>
  <si>
    <t>28604100174954</t>
  </si>
  <si>
    <t>Emp 503</t>
  </si>
  <si>
    <t>27903200181894</t>
  </si>
  <si>
    <t>Emp 504</t>
  </si>
  <si>
    <t>27903050253181</t>
  </si>
  <si>
    <t>Emp 505</t>
  </si>
  <si>
    <t>27710230291475</t>
  </si>
  <si>
    <t>Emp 506</t>
  </si>
  <si>
    <t>28704251757846</t>
  </si>
  <si>
    <t>Emp 507</t>
  </si>
  <si>
    <t>27908220286555</t>
  </si>
  <si>
    <t>Emp 508</t>
  </si>
  <si>
    <t>28909051376656</t>
  </si>
  <si>
    <t>Emp 509</t>
  </si>
  <si>
    <t>28212071965461</t>
  </si>
  <si>
    <t>Emp 510</t>
  </si>
  <si>
    <t>27407281389554</t>
  </si>
  <si>
    <t>Emp 511</t>
  </si>
  <si>
    <t>28003121755127</t>
  </si>
  <si>
    <t>Emp 512</t>
  </si>
  <si>
    <t>27801061378857</t>
  </si>
  <si>
    <t>Emp 513</t>
  </si>
  <si>
    <t>29505251967318</t>
  </si>
  <si>
    <t>Emp 514</t>
  </si>
  <si>
    <t>29509230171747</t>
  </si>
  <si>
    <t>Emp 515</t>
  </si>
  <si>
    <t>27403200264968</t>
  </si>
  <si>
    <t>Emp 516</t>
  </si>
  <si>
    <t>27710090183385</t>
  </si>
  <si>
    <t>Emp 517</t>
  </si>
  <si>
    <t>27607261974167</t>
  </si>
  <si>
    <t>Emp 518</t>
  </si>
  <si>
    <t>29510191381619</t>
  </si>
  <si>
    <t>Emp 519</t>
  </si>
  <si>
    <t>28810170151972</t>
  </si>
  <si>
    <t>Emp 520</t>
  </si>
  <si>
    <t>29107210283964</t>
  </si>
  <si>
    <t>Emp 521</t>
  </si>
  <si>
    <t>29010070176895</t>
  </si>
  <si>
    <t>Emp 522</t>
  </si>
  <si>
    <t>28008111773212</t>
  </si>
  <si>
    <t>Emp 523</t>
  </si>
  <si>
    <t>29209092184148</t>
  </si>
  <si>
    <t>Emp 524</t>
  </si>
  <si>
    <t>29308131378483</t>
  </si>
  <si>
    <t>Emp 525</t>
  </si>
  <si>
    <t>28711021372258</t>
  </si>
  <si>
    <t>Emp 526</t>
  </si>
  <si>
    <t>29210161984392</t>
  </si>
  <si>
    <t>Emp 527</t>
  </si>
  <si>
    <t>29102261953849</t>
  </si>
  <si>
    <t>Emp 528</t>
  </si>
  <si>
    <t>29306082155245</t>
  </si>
  <si>
    <t>Emp 529</t>
  </si>
  <si>
    <t>29111260179187</t>
  </si>
  <si>
    <t>Emp 530</t>
  </si>
  <si>
    <t>27609151373285</t>
  </si>
  <si>
    <t>Emp 531</t>
  </si>
  <si>
    <t>27512270170492</t>
  </si>
  <si>
    <t>Emp 532</t>
  </si>
  <si>
    <t>28209090165762</t>
  </si>
  <si>
    <t>Emp 533</t>
  </si>
  <si>
    <t>28809242181473</t>
  </si>
  <si>
    <t>Emp 534</t>
  </si>
  <si>
    <t>29510091374356</t>
  </si>
  <si>
    <t>Emp 535</t>
  </si>
  <si>
    <t>27805181357572</t>
  </si>
  <si>
    <t>Emp 536</t>
  </si>
  <si>
    <t>28709050253858</t>
  </si>
  <si>
    <t>Emp 537</t>
  </si>
  <si>
    <t>28905250153833</t>
  </si>
  <si>
    <t>Emp 538</t>
  </si>
  <si>
    <t>28702070157527</t>
  </si>
  <si>
    <t>Emp 539</t>
  </si>
  <si>
    <t>28204260190713</t>
  </si>
  <si>
    <t>Emp 540</t>
  </si>
  <si>
    <t>28605012175647</t>
  </si>
  <si>
    <t>Emp 541</t>
  </si>
  <si>
    <t>28408161967296</t>
  </si>
  <si>
    <t>Emp 542</t>
  </si>
  <si>
    <t>27903011762078</t>
  </si>
  <si>
    <t>Emp 543</t>
  </si>
  <si>
    <t>29203120256492</t>
  </si>
  <si>
    <t>Emp 544</t>
  </si>
  <si>
    <t>29403190158357</t>
  </si>
  <si>
    <t>Emp 545</t>
  </si>
  <si>
    <t>28306270179993</t>
  </si>
  <si>
    <t>Emp 546</t>
  </si>
  <si>
    <t>28901220291189</t>
  </si>
  <si>
    <t>Emp 547</t>
  </si>
  <si>
    <t>29503020270326</t>
  </si>
  <si>
    <t>Emp 548</t>
  </si>
  <si>
    <t>29004180265533</t>
  </si>
  <si>
    <t>Emp 549</t>
  </si>
  <si>
    <t>29112171367692</t>
  </si>
  <si>
    <t>Emp 550</t>
  </si>
  <si>
    <t>28301062170426</t>
  </si>
  <si>
    <t>Emp 551</t>
  </si>
  <si>
    <t>28211100271816</t>
  </si>
  <si>
    <t>Emp 552</t>
  </si>
  <si>
    <t>28106030181133</t>
  </si>
  <si>
    <t>Emp 553</t>
  </si>
  <si>
    <t>28601071955226</t>
  </si>
  <si>
    <t>Emp 554</t>
  </si>
  <si>
    <t>27510191985771</t>
  </si>
  <si>
    <t>Emp 555</t>
  </si>
  <si>
    <t>28311051758633</t>
  </si>
  <si>
    <t>Emp 556</t>
  </si>
  <si>
    <t>28312091962829</t>
  </si>
  <si>
    <t>Emp 557</t>
  </si>
  <si>
    <t>29201160166412</t>
  </si>
  <si>
    <t>Emp 558</t>
  </si>
  <si>
    <t>28608142176945</t>
  </si>
  <si>
    <t>Emp 559</t>
  </si>
  <si>
    <t>29001152167561</t>
  </si>
  <si>
    <t>Emp 560</t>
  </si>
  <si>
    <t>28006242152098</t>
  </si>
  <si>
    <t>Emp 561</t>
  </si>
  <si>
    <t>27408161369889</t>
  </si>
  <si>
    <t>Emp 562</t>
  </si>
  <si>
    <t>28408211955232</t>
  </si>
  <si>
    <t>Emp 563</t>
  </si>
  <si>
    <t>29009091369163</t>
  </si>
  <si>
    <t>Emp 564</t>
  </si>
  <si>
    <t>28805151970627</t>
  </si>
  <si>
    <t>Emp 565</t>
  </si>
  <si>
    <t>28607042188223</t>
  </si>
  <si>
    <t>Emp 566</t>
  </si>
  <si>
    <t>27505211359225</t>
  </si>
  <si>
    <t>Emp 567</t>
  </si>
  <si>
    <t>29310171971581</t>
  </si>
  <si>
    <t>Emp 568</t>
  </si>
  <si>
    <t>29310061979058</t>
  </si>
  <si>
    <t>Emp 569</t>
  </si>
  <si>
    <t>28310090252291</t>
  </si>
  <si>
    <t>Emp 570</t>
  </si>
  <si>
    <t>28502041990927</t>
  </si>
  <si>
    <t>Emp 571</t>
  </si>
  <si>
    <t>28307250263286</t>
  </si>
  <si>
    <t>Emp 572</t>
  </si>
  <si>
    <t>29504260172613</t>
  </si>
  <si>
    <t>Emp 573</t>
  </si>
  <si>
    <t>28802051363069</t>
  </si>
  <si>
    <t>Emp 574</t>
  </si>
  <si>
    <t>28108180259576</t>
  </si>
  <si>
    <t>Emp 575</t>
  </si>
  <si>
    <t>29001042155887</t>
  </si>
  <si>
    <t>Emp 576</t>
  </si>
  <si>
    <t>28208112163845</t>
  </si>
  <si>
    <t>Emp 577</t>
  </si>
  <si>
    <t>29108012180021</t>
  </si>
  <si>
    <t>Emp 578</t>
  </si>
  <si>
    <t>28901281770499</t>
  </si>
  <si>
    <t>Emp 579</t>
  </si>
  <si>
    <t>29308010153282</t>
  </si>
  <si>
    <t>Emp 580</t>
  </si>
  <si>
    <t>28508010180515</t>
  </si>
  <si>
    <t>Emp 581</t>
  </si>
  <si>
    <t>28510081787026</t>
  </si>
  <si>
    <t>Emp 582</t>
  </si>
  <si>
    <t>29005180256256</t>
  </si>
  <si>
    <t>Emp 583</t>
  </si>
  <si>
    <t>28603251382359</t>
  </si>
  <si>
    <t>Emp 584</t>
  </si>
  <si>
    <t>27907261962885</t>
  </si>
  <si>
    <t>Emp 585</t>
  </si>
  <si>
    <t>27407191374282</t>
  </si>
  <si>
    <t>Emp 586</t>
  </si>
  <si>
    <t>27607150253959</t>
  </si>
  <si>
    <t>Emp 587</t>
  </si>
  <si>
    <t>27507152190456</t>
  </si>
  <si>
    <t>Emp 588</t>
  </si>
  <si>
    <t>27711111969741</t>
  </si>
  <si>
    <t>Emp 589</t>
  </si>
  <si>
    <t>28610231354228</t>
  </si>
  <si>
    <t>Emp 590</t>
  </si>
  <si>
    <t>27504232187012</t>
  </si>
  <si>
    <t>Emp 591</t>
  </si>
  <si>
    <t>28603200274955</t>
  </si>
  <si>
    <t>Emp 592</t>
  </si>
  <si>
    <t>28101060161963</t>
  </si>
  <si>
    <t>Emp 593</t>
  </si>
  <si>
    <t>27904282175678</t>
  </si>
  <si>
    <t>Emp 594</t>
  </si>
  <si>
    <t>29402221367075</t>
  </si>
  <si>
    <t>Emp 595</t>
  </si>
  <si>
    <t>27810231977671</t>
  </si>
  <si>
    <t>Emp 596</t>
  </si>
  <si>
    <t>29308041380675</t>
  </si>
  <si>
    <t>Emp 597</t>
  </si>
  <si>
    <t>29301151357349</t>
  </si>
  <si>
    <t>Emp 598</t>
  </si>
  <si>
    <t>29312011390346</t>
  </si>
  <si>
    <t>Emp 599</t>
  </si>
  <si>
    <t>28703251975898</t>
  </si>
  <si>
    <t>Emp 600</t>
  </si>
  <si>
    <t>27501250269936</t>
  </si>
  <si>
    <t>Emp 601</t>
  </si>
  <si>
    <t>27502160189583</t>
  </si>
  <si>
    <t>Emp 602</t>
  </si>
  <si>
    <t>29406120263883</t>
  </si>
  <si>
    <t>Emp 603</t>
  </si>
  <si>
    <t>29307230176386</t>
  </si>
  <si>
    <t>Emp 604</t>
  </si>
  <si>
    <t>29002101970387</t>
  </si>
  <si>
    <t>Emp 605</t>
  </si>
  <si>
    <t>27812030187145</t>
  </si>
  <si>
    <t>Emp 606</t>
  </si>
  <si>
    <t>27612070164017</t>
  </si>
  <si>
    <t>Emp 607</t>
  </si>
  <si>
    <t>29211221781274</t>
  </si>
  <si>
    <t>Emp 608</t>
  </si>
  <si>
    <t>28305062160793</t>
  </si>
  <si>
    <t>Emp 609</t>
  </si>
  <si>
    <t>29306100155671</t>
  </si>
  <si>
    <t>Emp 610</t>
  </si>
  <si>
    <t>28504100275799</t>
  </si>
  <si>
    <t>Emp 611</t>
  </si>
  <si>
    <t>28408210262634</t>
  </si>
  <si>
    <t>Emp 612</t>
  </si>
  <si>
    <t>27705270182259</t>
  </si>
  <si>
    <t>Emp 613</t>
  </si>
  <si>
    <t>29012060170612</t>
  </si>
  <si>
    <t>Emp 614</t>
  </si>
  <si>
    <t>29112121788459</t>
  </si>
  <si>
    <t>Emp 615</t>
  </si>
  <si>
    <t>27508091770086</t>
  </si>
  <si>
    <t>Emp 616</t>
  </si>
  <si>
    <t>27504081366986</t>
  </si>
  <si>
    <t>Emp 617</t>
  </si>
  <si>
    <t>29209071374883</t>
  </si>
  <si>
    <t>Emp 618</t>
  </si>
  <si>
    <t>27506040178957</t>
  </si>
  <si>
    <t>Emp 619</t>
  </si>
  <si>
    <t>28305162158253</t>
  </si>
  <si>
    <t>Emp 620</t>
  </si>
  <si>
    <t>28008281760387</t>
  </si>
  <si>
    <t>Emp 621</t>
  </si>
  <si>
    <t>28701200158514</t>
  </si>
  <si>
    <t>Emp 622</t>
  </si>
  <si>
    <t>28901061380412</t>
  </si>
  <si>
    <t>Emp 623</t>
  </si>
  <si>
    <t>28808111376574</t>
  </si>
  <si>
    <t>Emp 624</t>
  </si>
  <si>
    <t>28401042159859</t>
  </si>
  <si>
    <t>Emp 625</t>
  </si>
  <si>
    <t>28212050271921</t>
  </si>
  <si>
    <t>Emp 626</t>
  </si>
  <si>
    <t>28412101972277</t>
  </si>
  <si>
    <t>Emp 627</t>
  </si>
  <si>
    <t>27507210289163</t>
  </si>
  <si>
    <t>Emp 628</t>
  </si>
  <si>
    <t>29401230176954</t>
  </si>
  <si>
    <t>Emp 629</t>
  </si>
  <si>
    <t>27703130281698</t>
  </si>
  <si>
    <t>Emp 630</t>
  </si>
  <si>
    <t>28602211375112</t>
  </si>
  <si>
    <t>Emp 631</t>
  </si>
  <si>
    <t>28804060183238</t>
  </si>
  <si>
    <t>Emp 632</t>
  </si>
  <si>
    <t>27811070170174</t>
  </si>
  <si>
    <t>Emp 633</t>
  </si>
  <si>
    <t>28911040167675</t>
  </si>
  <si>
    <t>Emp 634</t>
  </si>
  <si>
    <t>27502181788886</t>
  </si>
  <si>
    <t>Emp 635</t>
  </si>
  <si>
    <t>28503220252645</t>
  </si>
  <si>
    <t>Emp 636</t>
  </si>
  <si>
    <t>28604070278325</t>
  </si>
  <si>
    <t>Emp 637</t>
  </si>
  <si>
    <t>29102280187665</t>
  </si>
  <si>
    <t>Emp 638</t>
  </si>
  <si>
    <t>28010281754886</t>
  </si>
  <si>
    <t>Emp 639</t>
  </si>
  <si>
    <t>28309281382289</t>
  </si>
  <si>
    <t>Emp 640</t>
  </si>
  <si>
    <t>28312191977897</t>
  </si>
  <si>
    <t>Emp 641</t>
  </si>
  <si>
    <t>29510161967326</t>
  </si>
  <si>
    <t>Emp 642</t>
  </si>
  <si>
    <t>28210271360624</t>
  </si>
  <si>
    <t>Emp 643</t>
  </si>
  <si>
    <t>27907111380935</t>
  </si>
  <si>
    <t>Emp 644</t>
  </si>
  <si>
    <t>28008182168237</t>
  </si>
  <si>
    <t>Emp 645</t>
  </si>
  <si>
    <t>27810251969752</t>
  </si>
  <si>
    <t>Emp 646</t>
  </si>
  <si>
    <t>29005161971358</t>
  </si>
  <si>
    <t>Emp 647</t>
  </si>
  <si>
    <t>28301101773486</t>
  </si>
  <si>
    <t>Emp 648</t>
  </si>
  <si>
    <t>27609211357218</t>
  </si>
  <si>
    <t>Emp 649</t>
  </si>
  <si>
    <t>27904091388054</t>
  </si>
  <si>
    <t>Emp 650</t>
  </si>
  <si>
    <t>29011131969289</t>
  </si>
  <si>
    <t>Emp 651</t>
  </si>
  <si>
    <t>29205131763839</t>
  </si>
  <si>
    <t>Emp 652</t>
  </si>
  <si>
    <t>27505030169423</t>
  </si>
  <si>
    <t>Emp 653</t>
  </si>
  <si>
    <t>29506170291467</t>
  </si>
  <si>
    <t>Emp 654</t>
  </si>
  <si>
    <t>27606141980476</t>
  </si>
  <si>
    <t>Emp 655</t>
  </si>
  <si>
    <t>28603181386732</t>
  </si>
  <si>
    <t>Emp 656</t>
  </si>
  <si>
    <t>27706120263486</t>
  </si>
  <si>
    <t>Emp 657</t>
  </si>
  <si>
    <t>28603232184777</t>
  </si>
  <si>
    <t>Emp 658</t>
  </si>
  <si>
    <t>29110062155545</t>
  </si>
  <si>
    <t>Emp 659</t>
  </si>
  <si>
    <t>28610071954153</t>
  </si>
  <si>
    <t>Emp 660</t>
  </si>
  <si>
    <t>27911030152742</t>
  </si>
  <si>
    <t>Emp 661</t>
  </si>
  <si>
    <t>27511101779165</t>
  </si>
  <si>
    <t>Emp 662</t>
  </si>
  <si>
    <t>28302210162655</t>
  </si>
  <si>
    <t>Emp 663</t>
  </si>
  <si>
    <t>27503240182233</t>
  </si>
  <si>
    <t>Emp 664</t>
  </si>
  <si>
    <t>29208201980397</t>
  </si>
  <si>
    <t>Emp 665</t>
  </si>
  <si>
    <t>28501251357049</t>
  </si>
  <si>
    <t>Emp 666</t>
  </si>
  <si>
    <t>27709112170956</t>
  </si>
  <si>
    <t>Emp 667</t>
  </si>
  <si>
    <t>28606030275037</t>
  </si>
  <si>
    <t>Emp 668</t>
  </si>
  <si>
    <t>29511251988533</t>
  </si>
  <si>
    <t>Emp 669</t>
  </si>
  <si>
    <t>29407151757782</t>
  </si>
  <si>
    <t>Emp 670</t>
  </si>
  <si>
    <t>28702120288123</t>
  </si>
  <si>
    <t>Emp 671</t>
  </si>
  <si>
    <t>27602262186476</t>
  </si>
  <si>
    <t>Emp 672</t>
  </si>
  <si>
    <t>28504252182993</t>
  </si>
  <si>
    <t>Emp 673</t>
  </si>
  <si>
    <t>28603120266931</t>
  </si>
  <si>
    <t>Emp 674</t>
  </si>
  <si>
    <t>28108032183062</t>
  </si>
  <si>
    <t>Emp 675</t>
  </si>
  <si>
    <t>27507021760157</t>
  </si>
  <si>
    <t>Emp 676</t>
  </si>
  <si>
    <t>29512161751942</t>
  </si>
  <si>
    <t>Emp 677</t>
  </si>
  <si>
    <t>27703251959189</t>
  </si>
  <si>
    <t>Emp 678</t>
  </si>
  <si>
    <t>28110271785091</t>
  </si>
  <si>
    <t>Emp 679</t>
  </si>
  <si>
    <t>28605232185341</t>
  </si>
  <si>
    <t>Emp 680</t>
  </si>
  <si>
    <t>28306241953094</t>
  </si>
  <si>
    <t>Emp 681</t>
  </si>
  <si>
    <t>29408200256158</t>
  </si>
  <si>
    <t>Emp 682</t>
  </si>
  <si>
    <t>28008161369749</t>
  </si>
  <si>
    <t>Emp 683</t>
  </si>
  <si>
    <t>29006010279541</t>
  </si>
  <si>
    <t>Emp 684</t>
  </si>
  <si>
    <t>27406010278017</t>
  </si>
  <si>
    <t>Emp 685</t>
  </si>
  <si>
    <t>29012182190154</t>
  </si>
  <si>
    <t>Emp 686</t>
  </si>
  <si>
    <t>28203281378057</t>
  </si>
  <si>
    <t>Emp 687</t>
  </si>
  <si>
    <t>28507040286229</t>
  </si>
  <si>
    <t>Emp 688</t>
  </si>
  <si>
    <t>28502281986581</t>
  </si>
  <si>
    <t>Emp 689</t>
  </si>
  <si>
    <t>28606211368558</t>
  </si>
  <si>
    <t>Emp 690</t>
  </si>
  <si>
    <t>27912111361965</t>
  </si>
  <si>
    <t>Emp 691</t>
  </si>
  <si>
    <t>28401161363165</t>
  </si>
  <si>
    <t>Emp 692</t>
  </si>
  <si>
    <t>28011011763493</t>
  </si>
  <si>
    <t>Emp 693</t>
  </si>
  <si>
    <t>27505081356348</t>
  </si>
  <si>
    <t>Emp 694</t>
  </si>
  <si>
    <t>29309152151564</t>
  </si>
  <si>
    <t>Emp 695</t>
  </si>
  <si>
    <t>27802231384615</t>
  </si>
  <si>
    <t>Emp 696</t>
  </si>
  <si>
    <t>29308031975475</t>
  </si>
  <si>
    <t>Emp 697</t>
  </si>
  <si>
    <t>27703181382794</t>
  </si>
  <si>
    <t>Emp 698</t>
  </si>
  <si>
    <t>28707191751781</t>
  </si>
  <si>
    <t>Emp 699</t>
  </si>
  <si>
    <t>27410101766421</t>
  </si>
  <si>
    <t>Emp 700</t>
  </si>
  <si>
    <t>28307202180529</t>
  </si>
  <si>
    <t>Emp 701</t>
  </si>
  <si>
    <t>27511141370772</t>
  </si>
  <si>
    <t>Emp 702</t>
  </si>
  <si>
    <t>27910162172917</t>
  </si>
  <si>
    <t>Emp 703</t>
  </si>
  <si>
    <t>28105200275281</t>
  </si>
  <si>
    <t>Emp 704</t>
  </si>
  <si>
    <t>27406161373716</t>
  </si>
  <si>
    <t>Emp 705</t>
  </si>
  <si>
    <t>28404071369327</t>
  </si>
  <si>
    <t>Emp 706</t>
  </si>
  <si>
    <t>28709220277324</t>
  </si>
  <si>
    <t>Emp 707</t>
  </si>
  <si>
    <t>29511162174463</t>
  </si>
  <si>
    <t>Emp 708</t>
  </si>
  <si>
    <t>28808171768279</t>
  </si>
  <si>
    <t>Emp 709</t>
  </si>
  <si>
    <t>29102121979343</t>
  </si>
  <si>
    <t>Emp 710</t>
  </si>
  <si>
    <t>27907250260827</t>
  </si>
  <si>
    <t>Emp 711</t>
  </si>
  <si>
    <t>28701281762031</t>
  </si>
  <si>
    <t>Emp 712</t>
  </si>
  <si>
    <t>28408021372414</t>
  </si>
  <si>
    <t>Emp 713</t>
  </si>
  <si>
    <t>27801091371363</t>
  </si>
  <si>
    <t>Emp 714</t>
  </si>
  <si>
    <t>28607201382112</t>
  </si>
  <si>
    <t>Emp 715</t>
  </si>
  <si>
    <t>27408161767489</t>
  </si>
  <si>
    <t>Emp 716</t>
  </si>
  <si>
    <t>27810140265466</t>
  </si>
  <si>
    <t>Emp 717</t>
  </si>
  <si>
    <t>28101281767654</t>
  </si>
  <si>
    <t>Emp 718</t>
  </si>
  <si>
    <t>29101231351586</t>
  </si>
  <si>
    <t>Emp 719</t>
  </si>
  <si>
    <t>27905170264533</t>
  </si>
  <si>
    <t>Emp 720</t>
  </si>
  <si>
    <t>28208081972225</t>
  </si>
  <si>
    <t>Emp 721</t>
  </si>
  <si>
    <t>29407261960874</t>
  </si>
  <si>
    <t>Emp 722</t>
  </si>
  <si>
    <t>28908051365484</t>
  </si>
  <si>
    <t>Emp 723</t>
  </si>
  <si>
    <t>29204062182316</t>
  </si>
  <si>
    <t>Emp 724</t>
  </si>
  <si>
    <t>29302090274383</t>
  </si>
  <si>
    <t>Emp 725</t>
  </si>
  <si>
    <t>29203052177825</t>
  </si>
  <si>
    <t>Emp 726</t>
  </si>
  <si>
    <t>27402041986449</t>
  </si>
  <si>
    <t>Emp 727</t>
  </si>
  <si>
    <t>28003081375961</t>
  </si>
  <si>
    <t>Emp 728</t>
  </si>
  <si>
    <t>27408231984256</t>
  </si>
  <si>
    <t>Emp 729</t>
  </si>
  <si>
    <t>28106080288371</t>
  </si>
  <si>
    <t>Emp 730</t>
  </si>
  <si>
    <t>27501111984898</t>
  </si>
  <si>
    <t>Emp 731</t>
  </si>
  <si>
    <t>28706261791576</t>
  </si>
  <si>
    <t>Emp 732</t>
  </si>
  <si>
    <t>28506030188443</t>
  </si>
  <si>
    <t>Emp 733</t>
  </si>
  <si>
    <t>29405180267477</t>
  </si>
  <si>
    <t>Emp 734</t>
  </si>
  <si>
    <t>27604141763631</t>
  </si>
  <si>
    <t>Emp 735</t>
  </si>
  <si>
    <t>28201270290141</t>
  </si>
  <si>
    <t>Emp 736</t>
  </si>
  <si>
    <t>28706171964569</t>
  </si>
  <si>
    <t>Emp 737</t>
  </si>
  <si>
    <t>27903091766564</t>
  </si>
  <si>
    <t>Emp 738</t>
  </si>
  <si>
    <t>28904250179627</t>
  </si>
  <si>
    <t>Emp 739</t>
  </si>
  <si>
    <t>27406170153023</t>
  </si>
  <si>
    <t>Emp 740</t>
  </si>
  <si>
    <t>29511251380345</t>
  </si>
  <si>
    <t>Emp 741</t>
  </si>
  <si>
    <t>28201220152445</t>
  </si>
  <si>
    <t>Emp 742</t>
  </si>
  <si>
    <t>28207092156032</t>
  </si>
  <si>
    <t>Emp 743</t>
  </si>
  <si>
    <t>28805111767076</t>
  </si>
  <si>
    <t>Emp 744</t>
  </si>
  <si>
    <t>27502042159914</t>
  </si>
  <si>
    <t>Emp 745</t>
  </si>
  <si>
    <t>27808151773651</t>
  </si>
  <si>
    <t>Emp 746</t>
  </si>
  <si>
    <t>29304042187222</t>
  </si>
  <si>
    <t>Emp 747</t>
  </si>
  <si>
    <t>27805101782588</t>
  </si>
  <si>
    <t>Emp 748</t>
  </si>
  <si>
    <t>29204061763915</t>
  </si>
  <si>
    <t>Emp 749</t>
  </si>
  <si>
    <t>27612121974596</t>
  </si>
  <si>
    <t>Emp 750</t>
  </si>
  <si>
    <t>29510201779019</t>
  </si>
  <si>
    <t>Emp 751</t>
  </si>
  <si>
    <t>27503081986763</t>
  </si>
  <si>
    <t>Emp 752</t>
  </si>
  <si>
    <t>29304042172123</t>
  </si>
  <si>
    <t>Emp 753</t>
  </si>
  <si>
    <t>27610262165776</t>
  </si>
  <si>
    <t>Emp 754</t>
  </si>
  <si>
    <t>28606050159594</t>
  </si>
  <si>
    <t>Emp 755</t>
  </si>
  <si>
    <t>28602122156815</t>
  </si>
  <si>
    <t>Emp 756</t>
  </si>
  <si>
    <t>27905062174959</t>
  </si>
  <si>
    <t>Emp 757</t>
  </si>
  <si>
    <t>27411181774224</t>
  </si>
  <si>
    <t>Emp 758</t>
  </si>
  <si>
    <t>29108110257037</t>
  </si>
  <si>
    <t>Emp 759</t>
  </si>
  <si>
    <t>28612161769957</t>
  </si>
  <si>
    <t>Emp 760</t>
  </si>
  <si>
    <t>28108260174834</t>
  </si>
  <si>
    <t>Emp 761</t>
  </si>
  <si>
    <t>29309251780838</t>
  </si>
  <si>
    <t>Emp 762</t>
  </si>
  <si>
    <t>28012190267089</t>
  </si>
  <si>
    <t>Emp 763</t>
  </si>
  <si>
    <t>28505051380443</t>
  </si>
  <si>
    <t>Emp 764</t>
  </si>
  <si>
    <t>29312070163478</t>
  </si>
  <si>
    <t>Emp 765</t>
  </si>
  <si>
    <t>27808010157343</t>
  </si>
  <si>
    <t>Emp 766</t>
  </si>
  <si>
    <t>27708221980761</t>
  </si>
  <si>
    <t>Emp 767</t>
  </si>
  <si>
    <t>29112071354137</t>
  </si>
  <si>
    <t>Emp 768</t>
  </si>
  <si>
    <t>27404110176746</t>
  </si>
  <si>
    <t>Emp 769</t>
  </si>
  <si>
    <t>29110280255664</t>
  </si>
  <si>
    <t>Emp 770</t>
  </si>
  <si>
    <t>27505090173632</t>
  </si>
  <si>
    <t>Emp 771</t>
  </si>
  <si>
    <t>29408181389997</t>
  </si>
  <si>
    <t>Emp 772</t>
  </si>
  <si>
    <t>27612231971022</t>
  </si>
  <si>
    <t>Emp 773</t>
  </si>
  <si>
    <t>29401051782532</t>
  </si>
  <si>
    <t>Emp 774</t>
  </si>
  <si>
    <t>28602260152396</t>
  </si>
  <si>
    <t>Emp 775</t>
  </si>
  <si>
    <t>29110190265361</t>
  </si>
  <si>
    <t>Emp 776</t>
  </si>
  <si>
    <t>28206121755897</t>
  </si>
  <si>
    <t>Emp 777</t>
  </si>
  <si>
    <t>28102161981666</t>
  </si>
  <si>
    <t>Emp 778</t>
  </si>
  <si>
    <t>28407010257763</t>
  </si>
  <si>
    <t>Emp 779</t>
  </si>
  <si>
    <t>29103080288862</t>
  </si>
  <si>
    <t>Emp 780</t>
  </si>
  <si>
    <t>28305082160124</t>
  </si>
  <si>
    <t>Emp 781</t>
  </si>
  <si>
    <t>27806031764849</t>
  </si>
  <si>
    <t>Emp 782</t>
  </si>
  <si>
    <t>29501120153949</t>
  </si>
  <si>
    <t>Emp 783</t>
  </si>
  <si>
    <t>27712100265316</t>
  </si>
  <si>
    <t>Emp 784</t>
  </si>
  <si>
    <t>27809180161888</t>
  </si>
  <si>
    <t>Emp 785</t>
  </si>
  <si>
    <t>27410040252322</t>
  </si>
  <si>
    <t>Emp 786</t>
  </si>
  <si>
    <t>28203121363228</t>
  </si>
  <si>
    <t>Emp 787</t>
  </si>
  <si>
    <t>28106191977465</t>
  </si>
  <si>
    <t>Emp 788</t>
  </si>
  <si>
    <t>29508112153649</t>
  </si>
  <si>
    <t>Emp 789</t>
  </si>
  <si>
    <t>28102190257512</t>
  </si>
  <si>
    <t>Emp 790</t>
  </si>
  <si>
    <t>28207180255196</t>
  </si>
  <si>
    <t>Emp 791</t>
  </si>
  <si>
    <t>28511220156459</t>
  </si>
  <si>
    <t>Emp 792</t>
  </si>
  <si>
    <t>29104190153786</t>
  </si>
  <si>
    <t>Emp 793</t>
  </si>
  <si>
    <t>28609051386549</t>
  </si>
  <si>
    <t>Emp 794</t>
  </si>
  <si>
    <t>27508260156939</t>
  </si>
  <si>
    <t>Emp 795</t>
  </si>
  <si>
    <t>28704252184069</t>
  </si>
  <si>
    <t>Emp 796</t>
  </si>
  <si>
    <t>29204222166853</t>
  </si>
  <si>
    <t>Emp 797</t>
  </si>
  <si>
    <t>27403020156651</t>
  </si>
  <si>
    <t>Emp 798</t>
  </si>
  <si>
    <t>28302192191197</t>
  </si>
  <si>
    <t>Emp 799</t>
  </si>
  <si>
    <t>27909050270884</t>
  </si>
  <si>
    <t>Emp 800</t>
  </si>
  <si>
    <t>27410262181826</t>
  </si>
  <si>
    <t>Emp 801</t>
  </si>
  <si>
    <t>29002071981934</t>
  </si>
  <si>
    <t>Emp 802</t>
  </si>
  <si>
    <t>28902141358354</t>
  </si>
  <si>
    <t>Emp 803</t>
  </si>
  <si>
    <t>29212220284537</t>
  </si>
  <si>
    <t>Emp 804</t>
  </si>
  <si>
    <t>27503122183744</t>
  </si>
  <si>
    <t>Emp 805</t>
  </si>
  <si>
    <t>28107201782073</t>
  </si>
  <si>
    <t>Emp 806</t>
  </si>
  <si>
    <t>29110022181316</t>
  </si>
  <si>
    <t>Emp 807</t>
  </si>
  <si>
    <t>28404160280561</t>
  </si>
  <si>
    <t>Emp 808</t>
  </si>
  <si>
    <t>29111061986796</t>
  </si>
  <si>
    <t>Emp 809</t>
  </si>
  <si>
    <t>27412221954762</t>
  </si>
  <si>
    <t>Emp 810</t>
  </si>
  <si>
    <t>28611251786698</t>
  </si>
  <si>
    <t>Emp 811</t>
  </si>
  <si>
    <t>29512162158762</t>
  </si>
  <si>
    <t>Emp 812</t>
  </si>
  <si>
    <t>28010101764293</t>
  </si>
  <si>
    <t>Emp 813</t>
  </si>
  <si>
    <t>28410051773297</t>
  </si>
  <si>
    <t>Emp 814</t>
  </si>
  <si>
    <t>29112081381997</t>
  </si>
  <si>
    <t>Emp 815</t>
  </si>
  <si>
    <t>28802241772522</t>
  </si>
  <si>
    <t>Emp 816</t>
  </si>
  <si>
    <t>29112170255693</t>
  </si>
  <si>
    <t>Emp 817</t>
  </si>
  <si>
    <t>28302161356169</t>
  </si>
  <si>
    <t>Emp 818</t>
  </si>
  <si>
    <t>29401011788772</t>
  </si>
  <si>
    <t>Emp 819</t>
  </si>
  <si>
    <t>29008152174424</t>
  </si>
  <si>
    <t>Emp 820</t>
  </si>
  <si>
    <t>28212060274724</t>
  </si>
  <si>
    <t>Emp 821</t>
  </si>
  <si>
    <t>29505232190282</t>
  </si>
  <si>
    <t>Emp 822</t>
  </si>
  <si>
    <t>29511031764838</t>
  </si>
  <si>
    <t>Emp 823</t>
  </si>
  <si>
    <t>28310151955112</t>
  </si>
  <si>
    <t>Emp 824</t>
  </si>
  <si>
    <t>28902210159837</t>
  </si>
  <si>
    <t>Emp 825</t>
  </si>
  <si>
    <t>28101211781121</t>
  </si>
  <si>
    <t>Emp 826</t>
  </si>
  <si>
    <t>29010111983428</t>
  </si>
  <si>
    <t>Emp 827</t>
  </si>
  <si>
    <t>28703171766264</t>
  </si>
  <si>
    <t>Emp 828</t>
  </si>
  <si>
    <t>28404150285526</t>
  </si>
  <si>
    <t>Emp 829</t>
  </si>
  <si>
    <t>29309101371544</t>
  </si>
  <si>
    <t>Emp 830</t>
  </si>
  <si>
    <t>28404251961654</t>
  </si>
  <si>
    <t>Emp 831</t>
  </si>
  <si>
    <t>28307231977832</t>
  </si>
  <si>
    <t>Emp 832</t>
  </si>
  <si>
    <t>28710031981988</t>
  </si>
  <si>
    <t>Emp 833</t>
  </si>
  <si>
    <t>29004281761753</t>
  </si>
  <si>
    <t>Emp 834</t>
  </si>
  <si>
    <t>28010131756121</t>
  </si>
  <si>
    <t>Emp 835</t>
  </si>
  <si>
    <t>28805031951926</t>
  </si>
  <si>
    <t>Emp 836</t>
  </si>
  <si>
    <t>28312071374479</t>
  </si>
  <si>
    <t>Emp 837</t>
  </si>
  <si>
    <t>28402081953412</t>
  </si>
  <si>
    <t>Emp 838</t>
  </si>
  <si>
    <t>29302170184953</t>
  </si>
  <si>
    <t>Emp 839</t>
  </si>
  <si>
    <t>27407231376468</t>
  </si>
  <si>
    <t>Emp 840</t>
  </si>
  <si>
    <t>29404240162839</t>
  </si>
  <si>
    <t>Emp 841</t>
  </si>
  <si>
    <t>28510061771483</t>
  </si>
  <si>
    <t>Emp 842</t>
  </si>
  <si>
    <t>29503141755267</t>
  </si>
  <si>
    <t>Emp 843</t>
  </si>
  <si>
    <t>28204031384423</t>
  </si>
  <si>
    <t>Emp 844</t>
  </si>
  <si>
    <t>27607061376239</t>
  </si>
  <si>
    <t>Emp 845</t>
  </si>
  <si>
    <t>28605101380779</t>
  </si>
  <si>
    <t>Emp 846</t>
  </si>
  <si>
    <t>27712171359395</t>
  </si>
  <si>
    <t>Emp 847</t>
  </si>
  <si>
    <t>27606171976021</t>
  </si>
  <si>
    <t>Emp 848</t>
  </si>
  <si>
    <t>29504041964038</t>
  </si>
  <si>
    <t>Emp 849</t>
  </si>
  <si>
    <t>28106061959026</t>
  </si>
  <si>
    <t>Emp 850</t>
  </si>
  <si>
    <t>28106040277415</t>
  </si>
  <si>
    <t>Emp 851</t>
  </si>
  <si>
    <t>29005191381537</t>
  </si>
  <si>
    <t>Emp 852</t>
  </si>
  <si>
    <t>27612120180625</t>
  </si>
  <si>
    <t>Emp 853</t>
  </si>
  <si>
    <t>28611040261635</t>
  </si>
  <si>
    <t>Emp 854</t>
  </si>
  <si>
    <t>27608062158241</t>
  </si>
  <si>
    <t>Emp 855</t>
  </si>
  <si>
    <t>28407281751553</t>
  </si>
  <si>
    <t>Emp 856</t>
  </si>
  <si>
    <t>29101062153395</t>
  </si>
  <si>
    <t>Emp 857</t>
  </si>
  <si>
    <t>28910052190079</t>
  </si>
  <si>
    <t>Emp 858</t>
  </si>
  <si>
    <t>29010071753266</t>
  </si>
  <si>
    <t>Emp 859</t>
  </si>
  <si>
    <t>29507270186123</t>
  </si>
  <si>
    <t>Emp 860</t>
  </si>
  <si>
    <t>28302210154038</t>
  </si>
  <si>
    <t>Emp 861</t>
  </si>
  <si>
    <t>29402101760722</t>
  </si>
  <si>
    <t>Emp 862</t>
  </si>
  <si>
    <t>27404090176696</t>
  </si>
  <si>
    <t>Emp 863</t>
  </si>
  <si>
    <t>29009131789524</t>
  </si>
  <si>
    <t>Emp 864</t>
  </si>
  <si>
    <t>28604270167334</t>
  </si>
  <si>
    <t>Emp 865</t>
  </si>
  <si>
    <t>29502061775379</t>
  </si>
  <si>
    <t>Emp 866</t>
  </si>
  <si>
    <t>29501210170439</t>
  </si>
  <si>
    <t>Emp 867</t>
  </si>
  <si>
    <t>28007111367587</t>
  </si>
  <si>
    <t>Emp 868</t>
  </si>
  <si>
    <t>29103162190048</t>
  </si>
  <si>
    <t>Emp 869</t>
  </si>
  <si>
    <t>28709140266197</t>
  </si>
  <si>
    <t>Emp 870</t>
  </si>
  <si>
    <t>28408130188724</t>
  </si>
  <si>
    <t>Emp 871</t>
  </si>
  <si>
    <t>28306271959871</t>
  </si>
  <si>
    <t>Emp 872</t>
  </si>
  <si>
    <t>28502282190334</t>
  </si>
  <si>
    <t>Emp 873</t>
  </si>
  <si>
    <t>27403220157666</t>
  </si>
  <si>
    <t>Emp 874</t>
  </si>
  <si>
    <t>28403130173462</t>
  </si>
  <si>
    <t>Emp 875</t>
  </si>
  <si>
    <t>27501120189719</t>
  </si>
  <si>
    <t>Emp 876</t>
  </si>
  <si>
    <t>27906280260423</t>
  </si>
  <si>
    <t>Emp 877</t>
  </si>
  <si>
    <t>28810041390886</t>
  </si>
  <si>
    <t>Emp 878</t>
  </si>
  <si>
    <t>29301222162882</t>
  </si>
  <si>
    <t>Emp 879</t>
  </si>
  <si>
    <t>28808090171793</t>
  </si>
  <si>
    <t>Emp 880</t>
  </si>
  <si>
    <t>29005081777137</t>
  </si>
  <si>
    <t>Emp 881</t>
  </si>
  <si>
    <t>29101261777269</t>
  </si>
  <si>
    <t>Emp 882</t>
  </si>
  <si>
    <t>28901041353795</t>
  </si>
  <si>
    <t>Emp 883</t>
  </si>
  <si>
    <t>28507141754171</t>
  </si>
  <si>
    <t>Emp 884</t>
  </si>
  <si>
    <t>28107071365211</t>
  </si>
  <si>
    <t>Emp 885</t>
  </si>
  <si>
    <t>27609091762176</t>
  </si>
  <si>
    <t>Emp 886</t>
  </si>
  <si>
    <t>28507071956066</t>
  </si>
  <si>
    <t>Emp 887</t>
  </si>
  <si>
    <t>27506012182732</t>
  </si>
  <si>
    <t>Emp 888</t>
  </si>
  <si>
    <t>29101080173132</t>
  </si>
  <si>
    <t>Emp 889</t>
  </si>
  <si>
    <t>28906091764994</t>
  </si>
  <si>
    <t>Emp 890</t>
  </si>
  <si>
    <t>27908020151884</t>
  </si>
  <si>
    <t>Emp 891</t>
  </si>
  <si>
    <t>27903221375712</t>
  </si>
  <si>
    <t>Emp 892</t>
  </si>
  <si>
    <t>29110021766089</t>
  </si>
  <si>
    <t>Emp 893</t>
  </si>
  <si>
    <t>28511241383733</t>
  </si>
  <si>
    <t>Emp 894</t>
  </si>
  <si>
    <t>29304061385332</t>
  </si>
  <si>
    <t>Emp 895</t>
  </si>
  <si>
    <t>28807151982855</t>
  </si>
  <si>
    <t>Emp 896</t>
  </si>
  <si>
    <t>27603191368264</t>
  </si>
  <si>
    <t>Emp 897</t>
  </si>
  <si>
    <t>27512160177078</t>
  </si>
  <si>
    <t>Emp 898</t>
  </si>
  <si>
    <t>29108170290639</t>
  </si>
  <si>
    <t>Emp 899</t>
  </si>
  <si>
    <t>28902251968493</t>
  </si>
  <si>
    <t>Emp 900</t>
  </si>
  <si>
    <t>28411231763213</t>
  </si>
  <si>
    <t>Emp 901</t>
  </si>
  <si>
    <t>29301022183378</t>
  </si>
  <si>
    <t>Emp 902</t>
  </si>
  <si>
    <t>29010031990263</t>
  </si>
  <si>
    <t>Emp 903</t>
  </si>
  <si>
    <t>29106282155323</t>
  </si>
  <si>
    <t>Emp 904</t>
  </si>
  <si>
    <t>28108021765762</t>
  </si>
  <si>
    <t>Emp 905</t>
  </si>
  <si>
    <t>27407192169615</t>
  </si>
  <si>
    <t>Emp 906</t>
  </si>
  <si>
    <t>28702191355215</t>
  </si>
  <si>
    <t>Emp 907</t>
  </si>
  <si>
    <t>28908160175995</t>
  </si>
  <si>
    <t>Emp 908</t>
  </si>
  <si>
    <t>28411101980384</t>
  </si>
  <si>
    <t>Emp 909</t>
  </si>
  <si>
    <t>28009171762296</t>
  </si>
  <si>
    <t>Emp 910</t>
  </si>
  <si>
    <t>28003111789782</t>
  </si>
  <si>
    <t>Emp 911</t>
  </si>
  <si>
    <t>27504081369872</t>
  </si>
  <si>
    <t>Emp 912</t>
  </si>
  <si>
    <t>27805210278671</t>
  </si>
  <si>
    <t>Emp 913</t>
  </si>
  <si>
    <t>28005262178128</t>
  </si>
  <si>
    <t>Emp 914</t>
  </si>
  <si>
    <t>28211251955479</t>
  </si>
  <si>
    <t>Emp 915</t>
  </si>
  <si>
    <t>28703141782941</t>
  </si>
  <si>
    <t>Emp 916</t>
  </si>
  <si>
    <t>27610240162418</t>
  </si>
  <si>
    <t>Emp 917</t>
  </si>
  <si>
    <t>28505161989552</t>
  </si>
  <si>
    <t>Emp 918</t>
  </si>
  <si>
    <t>29311030268321</t>
  </si>
  <si>
    <t>Emp 919</t>
  </si>
  <si>
    <t>29210012182693</t>
  </si>
  <si>
    <t>Emp 920</t>
  </si>
  <si>
    <t>28510041955214</t>
  </si>
  <si>
    <t>Emp 921</t>
  </si>
  <si>
    <t>29501121981668</t>
  </si>
  <si>
    <t>Emp 922</t>
  </si>
  <si>
    <t>28708060276088</t>
  </si>
  <si>
    <t>Emp 923</t>
  </si>
  <si>
    <t>27512221787741</t>
  </si>
  <si>
    <t>Emp 924</t>
  </si>
  <si>
    <t>27603151779218</t>
  </si>
  <si>
    <t>Emp 925</t>
  </si>
  <si>
    <t>29108281772789</t>
  </si>
  <si>
    <t>Emp 926</t>
  </si>
  <si>
    <t>29409010260245</t>
  </si>
  <si>
    <t>Emp 927</t>
  </si>
  <si>
    <t>28409191355811</t>
  </si>
  <si>
    <t>Emp 928</t>
  </si>
  <si>
    <t>28104160184291</t>
  </si>
  <si>
    <t>Emp 929</t>
  </si>
  <si>
    <t>28306231768335</t>
  </si>
  <si>
    <t>Emp 930</t>
  </si>
  <si>
    <t>27409281756837</t>
  </si>
  <si>
    <t>Emp 931</t>
  </si>
  <si>
    <t>28712150283392</t>
  </si>
  <si>
    <t>Emp 932</t>
  </si>
  <si>
    <t>28906261769539</t>
  </si>
  <si>
    <t>Emp 933</t>
  </si>
  <si>
    <t>29312211384763</t>
  </si>
  <si>
    <t>Emp 934</t>
  </si>
  <si>
    <t>27905222181886</t>
  </si>
  <si>
    <t>Emp 935</t>
  </si>
  <si>
    <t>29402251978126</t>
  </si>
  <si>
    <t>Emp 936</t>
  </si>
  <si>
    <t>29012271359685</t>
  </si>
  <si>
    <t>Emp 937</t>
  </si>
  <si>
    <t>27405220288038</t>
  </si>
  <si>
    <t>Emp 938</t>
  </si>
  <si>
    <t>29205121960693</t>
  </si>
  <si>
    <t>Emp 939</t>
  </si>
  <si>
    <t>28001020287353</t>
  </si>
  <si>
    <t>Emp 940</t>
  </si>
  <si>
    <t>27909140158891</t>
  </si>
  <si>
    <t>Emp 941</t>
  </si>
  <si>
    <t>27605102184654</t>
  </si>
  <si>
    <t>Emp 942</t>
  </si>
  <si>
    <t>29404251787492</t>
  </si>
  <si>
    <t>Emp 943</t>
  </si>
  <si>
    <t>29008040160074</t>
  </si>
  <si>
    <t>Emp 944</t>
  </si>
  <si>
    <t>29206011354027</t>
  </si>
  <si>
    <t>Emp 945</t>
  </si>
  <si>
    <t>28909201773279</t>
  </si>
  <si>
    <t>Emp 946</t>
  </si>
  <si>
    <t>28310022159387</t>
  </si>
  <si>
    <t>Emp 947</t>
  </si>
  <si>
    <t>27809091964645</t>
  </si>
  <si>
    <t>Emp 948</t>
  </si>
  <si>
    <t>29103202186456</t>
  </si>
  <si>
    <t>Emp 949</t>
  </si>
  <si>
    <t>29202252155184</t>
  </si>
  <si>
    <t>Emp 950</t>
  </si>
  <si>
    <t>28708220254964</t>
  </si>
  <si>
    <t>Emp 951</t>
  </si>
  <si>
    <t>28607180260432</t>
  </si>
  <si>
    <t>Emp 952</t>
  </si>
  <si>
    <t>28901261756527</t>
  </si>
  <si>
    <t>Emp 953</t>
  </si>
  <si>
    <t>28902051772498</t>
  </si>
  <si>
    <t>Emp 954</t>
  </si>
  <si>
    <t>29311271762457</t>
  </si>
  <si>
    <t>Emp 955</t>
  </si>
  <si>
    <t>28509161390494</t>
  </si>
  <si>
    <t>Emp 956</t>
  </si>
  <si>
    <t>27908070285221</t>
  </si>
  <si>
    <t>Emp 957</t>
  </si>
  <si>
    <t>28711080172627</t>
  </si>
  <si>
    <t>Emp 958</t>
  </si>
  <si>
    <t>29510030285073</t>
  </si>
  <si>
    <t>Emp 959</t>
  </si>
  <si>
    <t>28907120289253</t>
  </si>
  <si>
    <t>Emp 960</t>
  </si>
  <si>
    <t>27511051958699</t>
  </si>
  <si>
    <t>Emp 961</t>
  </si>
  <si>
    <t>27408201972119</t>
  </si>
  <si>
    <t>Emp 962</t>
  </si>
  <si>
    <t>29508131953521</t>
  </si>
  <si>
    <t>Emp 963</t>
  </si>
  <si>
    <t>28610120185162</t>
  </si>
  <si>
    <t>Emp 964</t>
  </si>
  <si>
    <t>29407160176555</t>
  </si>
  <si>
    <t>Emp 965</t>
  </si>
  <si>
    <t>27812111363811</t>
  </si>
  <si>
    <t>Emp 966</t>
  </si>
  <si>
    <t>29508131765117</t>
  </si>
  <si>
    <t>Emp 967</t>
  </si>
  <si>
    <t>29108221380791</t>
  </si>
  <si>
    <t>Emp 968</t>
  </si>
  <si>
    <t>29203021768575</t>
  </si>
  <si>
    <t>Emp 969</t>
  </si>
  <si>
    <t>28909020254429</t>
  </si>
  <si>
    <t>Emp 970</t>
  </si>
  <si>
    <t>29008281382625</t>
  </si>
  <si>
    <t>Emp 971</t>
  </si>
  <si>
    <t>28304210186267</t>
  </si>
  <si>
    <t>Emp 972</t>
  </si>
  <si>
    <t>28403261389353</t>
  </si>
  <si>
    <t>Emp 973</t>
  </si>
  <si>
    <t>27406182153779</t>
  </si>
  <si>
    <t>Emp 974</t>
  </si>
  <si>
    <t>29411251767245</t>
  </si>
  <si>
    <t>Emp 975</t>
  </si>
  <si>
    <t>28901070268352</t>
  </si>
  <si>
    <t>Emp 976</t>
  </si>
  <si>
    <t>29306251972147</t>
  </si>
  <si>
    <t>Emp 977</t>
  </si>
  <si>
    <t>29505240153738</t>
  </si>
  <si>
    <t>Emp 978</t>
  </si>
  <si>
    <t>28204170289455</t>
  </si>
  <si>
    <t>Emp 979</t>
  </si>
  <si>
    <t>27607190188044</t>
  </si>
  <si>
    <t>Emp 980</t>
  </si>
  <si>
    <t>27703081391195</t>
  </si>
  <si>
    <t>Emp 981</t>
  </si>
  <si>
    <t>29109021352754</t>
  </si>
  <si>
    <t>Emp 982</t>
  </si>
  <si>
    <t>28404120288196</t>
  </si>
  <si>
    <t>Emp 983</t>
  </si>
  <si>
    <t>28901020154821</t>
  </si>
  <si>
    <t>Emp 984</t>
  </si>
  <si>
    <t>27407050162753</t>
  </si>
  <si>
    <t>Emp 985</t>
  </si>
  <si>
    <t>28604030281571</t>
  </si>
  <si>
    <t>Emp 986</t>
  </si>
  <si>
    <t>29205251388957</t>
  </si>
  <si>
    <t>Emp 987</t>
  </si>
  <si>
    <t>29312281755921</t>
  </si>
  <si>
    <t>Emp 988</t>
  </si>
  <si>
    <t>28405192190249</t>
  </si>
  <si>
    <t>Emp 989</t>
  </si>
  <si>
    <t>28201270253597</t>
  </si>
  <si>
    <t>Emp 990</t>
  </si>
  <si>
    <t>27505141375625</t>
  </si>
  <si>
    <t>Emp 991</t>
  </si>
  <si>
    <t>29507161787432</t>
  </si>
  <si>
    <t>Emp 992</t>
  </si>
  <si>
    <t>27612201986978</t>
  </si>
  <si>
    <t>Emp 993</t>
  </si>
  <si>
    <t>28408171978315</t>
  </si>
  <si>
    <t>Emp 994</t>
  </si>
  <si>
    <t>27507182183136</t>
  </si>
  <si>
    <t>Emp 995</t>
  </si>
  <si>
    <t>29403180290477</t>
  </si>
  <si>
    <t>Emp 996</t>
  </si>
  <si>
    <t>28102281373948</t>
  </si>
  <si>
    <t>Emp 997</t>
  </si>
  <si>
    <t>28802111953337</t>
  </si>
  <si>
    <t>Emp 998</t>
  </si>
  <si>
    <t>27707031388063</t>
  </si>
  <si>
    <t>Emp 999</t>
  </si>
  <si>
    <t>28301191352368</t>
  </si>
  <si>
    <t>Emp 1000</t>
  </si>
  <si>
    <t>28802231790654</t>
  </si>
  <si>
    <t>Age at Hiring</t>
  </si>
  <si>
    <t>Age at Hiring (!)</t>
  </si>
  <si>
    <t>EmpID Duplicate</t>
  </si>
  <si>
    <t>male to female</t>
  </si>
  <si>
    <t>full time to part time</t>
  </si>
  <si>
    <t>branch</t>
  </si>
  <si>
    <t>Count</t>
  </si>
  <si>
    <t>Average Salary</t>
  </si>
  <si>
    <t>Average Age</t>
  </si>
  <si>
    <t>place of birth</t>
  </si>
  <si>
    <t>position</t>
  </si>
  <si>
    <t>dep</t>
  </si>
  <si>
    <t>years no. (category)</t>
  </si>
  <si>
    <t>Years no. Category</t>
  </si>
  <si>
    <t>Age Category</t>
  </si>
  <si>
    <t>age (category)</t>
  </si>
  <si>
    <t>Type</t>
  </si>
  <si>
    <t>Parameter</t>
  </si>
  <si>
    <t>Qualitative</t>
  </si>
  <si>
    <t>branch to pob</t>
  </si>
  <si>
    <t>Row Labels</t>
  </si>
  <si>
    <t>Female</t>
  </si>
  <si>
    <t>Male</t>
  </si>
  <si>
    <t>Grand Total</t>
  </si>
  <si>
    <t>Count of ID No.</t>
  </si>
  <si>
    <t>Monufia</t>
  </si>
  <si>
    <t>A) 1-7</t>
  </si>
  <si>
    <t>B) 8-14</t>
  </si>
  <si>
    <t>C) 15-21</t>
  </si>
  <si>
    <t>D) 22+</t>
  </si>
  <si>
    <t>20s</t>
  </si>
  <si>
    <t>30s</t>
  </si>
  <si>
    <t>40s</t>
  </si>
  <si>
    <t>Alexandria Total</t>
  </si>
  <si>
    <t>Cairo Total</t>
  </si>
  <si>
    <t>Giza Total</t>
  </si>
  <si>
    <t>Ismailia Total</t>
  </si>
  <si>
    <t>Sharqia Total</t>
  </si>
  <si>
    <t>Count by Age Category</t>
  </si>
  <si>
    <t>Count by Branch</t>
  </si>
  <si>
    <t>Count by Branch to POB</t>
  </si>
  <si>
    <t>Average of Salary</t>
  </si>
  <si>
    <t>Average Salary by Pay Type</t>
  </si>
  <si>
    <t>Average Salary by Age Category</t>
  </si>
  <si>
    <t>Average Salary by Branch</t>
  </si>
  <si>
    <t>Count by Pay Type</t>
  </si>
  <si>
    <t>Count by Year No. Category</t>
  </si>
  <si>
    <t>EmpID Duplicate 2</t>
  </si>
  <si>
    <t>Employee ID Duplication</t>
  </si>
  <si>
    <t>EmpID Duplicate ALL</t>
  </si>
  <si>
    <t>!!!</t>
  </si>
  <si>
    <t>Age at Hiring &lt;20 years or Age at Hiring before BD (?!)</t>
  </si>
  <si>
    <t>Average of Age</t>
  </si>
  <si>
    <t>Assuming that the POB is the place of residence. I'd recommend transfering employees of the same residence to the same branch as much as possible, with exception of Monufia's residents since there is no branch there.</t>
  </si>
  <si>
    <t>Employees age are distributed normaly</t>
  </si>
  <si>
    <t>Older employees are more than the newer ones, which will help newer ones to adapt the company's culture</t>
  </si>
  <si>
    <t>Average Age by Year No. Category</t>
  </si>
  <si>
    <t>Average Age by Position</t>
  </si>
  <si>
    <t>Average Age by Department</t>
  </si>
  <si>
    <t>Average Age by Gender</t>
  </si>
  <si>
    <t>Average Age by Place of Birth</t>
  </si>
  <si>
    <t>Count by Position</t>
  </si>
  <si>
    <t>Count by Department</t>
  </si>
  <si>
    <t>Count by Gender</t>
  </si>
  <si>
    <t>Count by Place of Birth</t>
  </si>
  <si>
    <t>Average Salary by Year No. Category</t>
  </si>
  <si>
    <t>Average Salary by Position</t>
  </si>
  <si>
    <t>Average Salary by Gender</t>
  </si>
  <si>
    <t>Average Salary by Department</t>
  </si>
  <si>
    <t>Average Salary by Place of Birth</t>
  </si>
  <si>
    <t>Average Age by Age Category</t>
  </si>
  <si>
    <t>Average Age by Pay Type</t>
  </si>
  <si>
    <t>Average Age by Branch</t>
  </si>
  <si>
    <t>Managers are more than Supervisors (??)</t>
  </si>
  <si>
    <t>Part Time more than Full Time (??)</t>
  </si>
  <si>
    <t>Compliance department has the highest number of employees</t>
  </si>
  <si>
    <t>Male to Female is 2:1</t>
  </si>
  <si>
    <t>Sharqia branch has the highest number of employees</t>
  </si>
  <si>
    <t>Cairo has the highest number of POB</t>
  </si>
  <si>
    <t>40s age category has the lowest average salary (??)</t>
  </si>
  <si>
    <t>22+ Years No. category has the lowest average salary (??)</t>
  </si>
  <si>
    <t>Average salary by position is showing normal distribution</t>
  </si>
  <si>
    <t>Part Time receive more salary than full time (??)</t>
  </si>
  <si>
    <t>Average salary by gender is showing no bias</t>
  </si>
  <si>
    <t>Maintenance department has the highest average salary</t>
  </si>
  <si>
    <t>Alexandria branch has the highest average salary</t>
  </si>
  <si>
    <t>Ismailia POB has the highest average salary</t>
  </si>
  <si>
    <t>Managers has the lowest average age</t>
  </si>
  <si>
    <t>Cairo POB has thhe lowest average age</t>
  </si>
  <si>
    <t>…</t>
  </si>
  <si>
    <t>Percentage of the same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</si>
</sst>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EGP]\ #,##0"/>
    <numFmt numFmtId="165" formatCode="_([$EGP]\ * #,##0.00_);_([$EGP]\ * \(#,##0.00\);_([$EGP]\ * &quot;-&quot;??_);_(@_)"/>
    <numFmt numFmtId="166" formatCode="_(* #,##0_);_(* \(#,##0\);_(* &quot;-&quot;??_);_(@_)"/>
    <numFmt numFmtId="167" formatCode="dd/mm/yyyy"/>
  </numFmts>
  <fonts count="14" x14ac:knownFonts="1">
    <font>
      <sz val="11"/>
      <color theme="1"/>
      <name val="Calibri"/>
      <family val="2"/>
      <scheme val="minor"/>
    </font>
    <font>
      <sz val="11"/>
      <color rgb="FFFF0000"/>
      <name val="Calibri"/>
      <family val="2"/>
      <scheme val="minor"/>
    </font>
    <font>
      <sz val="11"/>
      <color rgb="FF92D05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color theme="1"/>
      <name val="Calibri"/>
      <family val="2"/>
      <scheme val="minor"/>
    </font>
    <font>
      <b/>
      <sz val="11"/>
      <name val="Calibri"/>
      <family val="2"/>
      <scheme val="minor"/>
    </font>
    <font>
      <sz val="8"/>
      <name val="Calibri"/>
      <family val="2"/>
      <scheme val="minor"/>
    </font>
    <font>
      <sz val="9"/>
      <color theme="1"/>
      <name val="Calibri"/>
      <family val="2"/>
      <scheme val="minor"/>
    </font>
    <font>
      <b/>
      <sz val="16"/>
      <color theme="1"/>
      <name val="Calibri"/>
      <family val="2"/>
      <scheme val="minor"/>
    </font>
    <font>
      <sz val="16"/>
      <color theme="1"/>
      <name val="Calibri"/>
      <family val="2"/>
      <scheme val="minor"/>
    </font>
    <font>
      <b/>
      <sz val="16"/>
      <name val="Calibri"/>
      <family val="2"/>
      <scheme val="minor"/>
    </font>
  </fonts>
  <fills count="21">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theme="9" tint="0.59999389629810485"/>
        <bgColor indexed="64"/>
      </patternFill>
    </fill>
    <fill>
      <patternFill patternType="solid">
        <fgColor theme="5" tint="0.79998168889431442"/>
        <bgColor theme="5" tint="0.79998168889431442"/>
      </patternFill>
    </fill>
    <fill>
      <patternFill patternType="solid">
        <fgColor theme="0" tint="-0.14999847407452621"/>
        <bgColor theme="0" tint="-0.14999847407452621"/>
      </patternFill>
    </fill>
    <fill>
      <patternFill patternType="solid">
        <fgColor theme="4"/>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4"/>
        <bgColor theme="4"/>
      </patternFill>
    </fill>
    <fill>
      <patternFill patternType="solid">
        <fgColor rgb="FFC00000"/>
        <bgColor indexed="64"/>
      </patternFill>
    </fill>
    <fill>
      <patternFill patternType="solid">
        <fgColor theme="5"/>
        <bgColor indexed="64"/>
      </patternFill>
    </fill>
    <fill>
      <patternFill patternType="solid">
        <fgColor theme="7" tint="-0.499984740745262"/>
        <bgColor indexed="64"/>
      </patternFill>
    </fill>
    <fill>
      <patternFill patternType="solid">
        <fgColor theme="9"/>
        <bgColor theme="9"/>
      </patternFill>
    </fill>
    <fill>
      <patternFill patternType="solid">
        <fgColor theme="9" tint="0.59999389629810485"/>
        <bgColor theme="9" tint="0.59999389629810485"/>
      </patternFill>
    </fill>
    <fill>
      <patternFill patternType="solid">
        <fgColor theme="7" tint="0.59999389629810485"/>
        <bgColor indexed="64"/>
      </patternFill>
    </fill>
    <fill>
      <patternFill patternType="solid">
        <fgColor theme="9"/>
        <bgColor theme="4" tint="0.79998168889431442"/>
      </patternFill>
    </fill>
  </fills>
  <borders count="8">
    <border>
      <left/>
      <right/>
      <top/>
      <bottom/>
      <diagonal/>
    </border>
    <border>
      <left/>
      <right/>
      <top style="thin">
        <color theme="4" tint="0.39997558519241921"/>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style="thin">
        <color theme="0" tint="-0.34998626667073579"/>
      </top>
      <bottom/>
      <diagonal/>
    </border>
    <border>
      <left/>
      <right/>
      <top style="thin">
        <color theme="5" tint="0.39997558519241921"/>
      </top>
      <bottom/>
      <diagonal/>
    </border>
    <border>
      <left/>
      <right/>
      <top style="medium">
        <color theme="9" tint="-0.249977111117893"/>
      </top>
      <bottom/>
      <diagonal/>
    </border>
    <border>
      <left/>
      <right/>
      <top style="thin">
        <color theme="9" tint="-0.249977111117893"/>
      </top>
      <bottom style="medium">
        <color theme="9" tint="-0.249977111117893"/>
      </bottom>
      <diagonal/>
    </border>
  </borders>
  <cellStyleXfs count="7">
    <xf numFmtId="0" fontId="0" fillId="0" borderId="0"/>
    <xf numFmtId="9" fontId="3" fillId="0" borderId="0" applyFont="0" applyFill="0" applyBorder="0" applyAlignment="0" applyProtection="0"/>
    <xf numFmtId="0" fontId="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43" fontId="3" fillId="0" borderId="0" applyFont="0" applyFill="0" applyBorder="0" applyAlignment="0" applyProtection="0"/>
  </cellStyleXfs>
  <cellXfs count="65">
    <xf numFmtId="0" fontId="0" fillId="0" borderId="0" xfId="0"/>
    <xf numFmtId="0" fontId="0" fillId="0" borderId="0" xfId="0" applyAlignment="1">
      <alignment horizontal="center"/>
    </xf>
    <xf numFmtId="0" fontId="0" fillId="0" borderId="0" xfId="0" quotePrefix="1"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6" fillId="3" borderId="0" xfId="0" applyFont="1" applyFill="1" applyAlignment="1">
      <alignment horizontal="center"/>
    </xf>
    <xf numFmtId="0" fontId="5" fillId="4" borderId="0" xfId="0" applyFont="1" applyFill="1" applyAlignment="1">
      <alignment horizontal="center"/>
    </xf>
    <xf numFmtId="14" fontId="5" fillId="4" borderId="0" xfId="0" applyNumberFormat="1" applyFont="1" applyFill="1" applyAlignment="1">
      <alignment horizontal="center"/>
    </xf>
    <xf numFmtId="0" fontId="5" fillId="5" borderId="0" xfId="0" applyFont="1" applyFill="1" applyAlignment="1">
      <alignment horizontal="center"/>
    </xf>
    <xf numFmtId="14" fontId="5" fillId="5" borderId="0" xfId="0" applyNumberFormat="1" applyFont="1" applyFill="1" applyAlignment="1">
      <alignment horizontal="center"/>
    </xf>
    <xf numFmtId="0" fontId="0" fillId="0" borderId="0" xfId="0" pivotButton="1"/>
    <xf numFmtId="0" fontId="0" fillId="0" borderId="0" xfId="0" applyAlignment="1">
      <alignment horizontal="left"/>
    </xf>
    <xf numFmtId="9" fontId="0" fillId="0" borderId="0" xfId="1" applyFont="1"/>
    <xf numFmtId="0" fontId="7" fillId="0" borderId="0" xfId="0" applyFont="1" applyAlignment="1">
      <alignment wrapText="1"/>
    </xf>
    <xf numFmtId="165" fontId="0" fillId="0" borderId="0" xfId="0" applyNumberFormat="1"/>
    <xf numFmtId="0" fontId="0" fillId="0" borderId="0" xfId="0" pivotButton="1" applyAlignment="1">
      <alignment horizontal="left"/>
    </xf>
    <xf numFmtId="0" fontId="5" fillId="14" borderId="0" xfId="0" applyFont="1" applyFill="1" applyAlignment="1">
      <alignment horizontal="center"/>
    </xf>
    <xf numFmtId="0" fontId="6" fillId="0" borderId="0" xfId="0" applyFont="1" applyAlignment="1">
      <alignment horizontal="center"/>
    </xf>
    <xf numFmtId="0" fontId="5" fillId="15" borderId="0" xfId="0" applyFont="1" applyFill="1" applyAlignment="1">
      <alignment horizontal="center"/>
    </xf>
    <xf numFmtId="0" fontId="5" fillId="16" borderId="0" xfId="0" applyFont="1" applyFill="1" applyAlignment="1">
      <alignment horizontal="center"/>
    </xf>
    <xf numFmtId="0" fontId="0" fillId="2" borderId="3" xfId="0" applyFill="1" applyBorder="1" applyAlignment="1">
      <alignment horizontal="center"/>
    </xf>
    <xf numFmtId="0" fontId="0" fillId="0" borderId="3" xfId="0" applyBorder="1" applyAlignment="1">
      <alignment horizontal="center"/>
    </xf>
    <xf numFmtId="0" fontId="0" fillId="2" borderId="3" xfId="0" quotePrefix="1" applyFill="1" applyBorder="1" applyAlignment="1">
      <alignment horizontal="center"/>
    </xf>
    <xf numFmtId="0" fontId="5" fillId="4" borderId="3" xfId="0" applyFont="1" applyFill="1" applyBorder="1" applyAlignment="1">
      <alignment horizontal="center"/>
    </xf>
    <xf numFmtId="0" fontId="0" fillId="0" borderId="3" xfId="0" quotePrefix="1" applyBorder="1" applyAlignment="1">
      <alignment horizontal="center"/>
    </xf>
    <xf numFmtId="0" fontId="5" fillId="5" borderId="3" xfId="0" applyFont="1" applyFill="1" applyBorder="1" applyAlignment="1">
      <alignment horizontal="center"/>
    </xf>
    <xf numFmtId="0" fontId="5" fillId="15" borderId="3" xfId="0" applyFont="1" applyFill="1" applyBorder="1" applyAlignment="1">
      <alignment horizontal="center"/>
    </xf>
    <xf numFmtId="0" fontId="5" fillId="16" borderId="3" xfId="0" applyFont="1" applyFill="1" applyBorder="1" applyAlignment="1">
      <alignment horizontal="center"/>
    </xf>
    <xf numFmtId="0" fontId="4" fillId="13" borderId="2" xfId="0" applyFont="1" applyFill="1" applyBorder="1" applyAlignment="1">
      <alignment horizontal="center"/>
    </xf>
    <xf numFmtId="0" fontId="5" fillId="15" borderId="1" xfId="0" applyFont="1" applyFill="1" applyBorder="1" applyAlignment="1">
      <alignment horizontal="center"/>
    </xf>
    <xf numFmtId="0" fontId="0" fillId="0" borderId="1" xfId="0" applyBorder="1" applyAlignment="1">
      <alignment horizontal="center"/>
    </xf>
    <xf numFmtId="0" fontId="8" fillId="3" borderId="2" xfId="0" applyFont="1" applyFill="1" applyBorder="1" applyAlignment="1">
      <alignment horizontal="center"/>
    </xf>
    <xf numFmtId="0" fontId="5" fillId="5" borderId="1" xfId="0" applyFont="1" applyFill="1" applyBorder="1" applyAlignment="1">
      <alignment horizontal="center"/>
    </xf>
    <xf numFmtId="2" fontId="0" fillId="0" borderId="0" xfId="0" applyNumberFormat="1"/>
    <xf numFmtId="0" fontId="3" fillId="0" borderId="0" xfId="3" applyFill="1" applyAlignment="1">
      <alignment wrapText="1"/>
    </xf>
    <xf numFmtId="166" fontId="0" fillId="0" borderId="0" xfId="6" applyNumberFormat="1" applyFont="1"/>
    <xf numFmtId="0" fontId="0" fillId="0" borderId="0" xfId="0" applyAlignment="1">
      <alignment horizontal="center" vertical="center"/>
    </xf>
    <xf numFmtId="0" fontId="7" fillId="18" borderId="0" xfId="0" applyFont="1" applyFill="1"/>
    <xf numFmtId="0" fontId="4" fillId="17" borderId="6" xfId="0" applyFont="1" applyFill="1" applyBorder="1"/>
    <xf numFmtId="0" fontId="7" fillId="0" borderId="7" xfId="0" applyFont="1" applyBorder="1"/>
    <xf numFmtId="0" fontId="0" fillId="19" borderId="0" xfId="0" applyFill="1"/>
    <xf numFmtId="9" fontId="0" fillId="19" borderId="0" xfId="1" applyFont="1" applyFill="1"/>
    <xf numFmtId="0" fontId="11" fillId="0" borderId="0" xfId="0" applyFont="1"/>
    <xf numFmtId="0" fontId="12" fillId="0" borderId="0" xfId="0" applyFont="1"/>
    <xf numFmtId="0" fontId="13" fillId="0" borderId="0" xfId="0" applyFont="1" applyAlignment="1">
      <alignment horizontal="center" vertical="center"/>
    </xf>
    <xf numFmtId="0" fontId="4" fillId="9" borderId="0" xfId="2" applyFont="1" applyAlignment="1">
      <alignment horizontal="center" vertical="center"/>
    </xf>
    <xf numFmtId="0" fontId="4" fillId="9" borderId="2" xfId="2" applyFont="1" applyBorder="1" applyAlignment="1">
      <alignment horizontal="center" vertical="center"/>
    </xf>
    <xf numFmtId="0" fontId="10" fillId="10" borderId="0" xfId="3" applyFont="1" applyAlignment="1">
      <alignment horizontal="center" vertical="center" wrapText="1"/>
    </xf>
    <xf numFmtId="0" fontId="10" fillId="10" borderId="0" xfId="3" applyFont="1" applyAlignment="1">
      <alignment horizontal="center" vertical="center"/>
    </xf>
    <xf numFmtId="0" fontId="10" fillId="12" borderId="0" xfId="5" applyFont="1" applyAlignment="1">
      <alignment horizontal="center" vertical="center" wrapText="1"/>
    </xf>
    <xf numFmtId="0" fontId="10" fillId="12" borderId="0" xfId="5" applyFont="1" applyAlignment="1">
      <alignment horizontal="center" vertical="center"/>
    </xf>
    <xf numFmtId="0" fontId="7" fillId="7" borderId="5" xfId="0" applyFont="1" applyFill="1" applyBorder="1" applyAlignment="1">
      <alignment horizontal="center"/>
    </xf>
    <xf numFmtId="0" fontId="7" fillId="2" borderId="1" xfId="0" applyFont="1" applyFill="1" applyBorder="1" applyAlignment="1">
      <alignment horizontal="center"/>
    </xf>
    <xf numFmtId="0" fontId="7" fillId="8" borderId="4" xfId="0" applyFont="1" applyFill="1" applyBorder="1" applyAlignment="1">
      <alignment horizontal="center"/>
    </xf>
    <xf numFmtId="0" fontId="10" fillId="11" borderId="0" xfId="4" applyFont="1" applyAlignment="1">
      <alignment horizontal="center" vertical="center" wrapText="1"/>
    </xf>
    <xf numFmtId="0" fontId="10" fillId="11" borderId="0" xfId="4" applyFont="1" applyAlignment="1">
      <alignment horizontal="center" vertical="center"/>
    </xf>
    <xf numFmtId="0" fontId="4" fillId="20" borderId="0" xfId="0" applyFont="1" applyFill="1" applyAlignment="1">
      <alignment horizontal="center"/>
    </xf>
    <xf numFmtId="0" fontId="6" fillId="6" borderId="0" xfId="3" applyFont="1" applyFill="1" applyAlignment="1">
      <alignment horizontal="center" wrapText="1"/>
    </xf>
    <xf numFmtId="167" fontId="5" fillId="4" borderId="3" xfId="0" applyNumberFormat="1" applyFont="1" applyFill="1" applyBorder="1" applyAlignment="1">
      <alignment horizontal="center"/>
    </xf>
    <xf numFmtId="167" fontId="5" fillId="5" borderId="3" xfId="0" applyNumberFormat="1" applyFont="1" applyFill="1" applyBorder="1" applyAlignment="1">
      <alignment horizontal="center"/>
    </xf>
    <xf numFmtId="167" fontId="5" fillId="5" borderId="1" xfId="0" applyNumberFormat="1" applyFont="1" applyFill="1" applyBorder="1" applyAlignment="1">
      <alignment horizontal="center"/>
    </xf>
    <xf numFmtId="167" fontId="4" fillId="13" borderId="2" xfId="0" applyNumberFormat="1" applyFont="1" applyFill="1" applyBorder="1" applyAlignment="1">
      <alignment horizontal="center"/>
    </xf>
    <xf numFmtId="167" fontId="0" fillId="2" borderId="3" xfId="0" applyNumberFormat="1" applyFill="1" applyBorder="1" applyAlignment="1">
      <alignment horizontal="center"/>
    </xf>
    <xf numFmtId="167" fontId="0" fillId="0" borderId="3" xfId="0" applyNumberFormat="1" applyBorder="1" applyAlignment="1">
      <alignment horizontal="center"/>
    </xf>
    <xf numFmtId="167" fontId="0" fillId="0" borderId="1" xfId="0" applyNumberFormat="1" applyBorder="1" applyAlignment="1">
      <alignment horizontal="center"/>
    </xf>
  </cellXfs>
  <cellStyles count="7">
    <cellStyle name="60% - Accent1" xfId="3" builtinId="32"/>
    <cellStyle name="60% - Accent2" xfId="4" builtinId="36"/>
    <cellStyle name="60% - Accent3" xfId="5" builtinId="40"/>
    <cellStyle name="Accent1" xfId="2" builtinId="29"/>
    <cellStyle name="Comma" xfId="6" builtinId="3"/>
    <cellStyle name="Normal" xfId="0" builtinId="0"/>
    <cellStyle name="Percent" xfId="1" builtinId="5"/>
  </cellStyles>
  <dxfs count="117">
    <dxf>
      <font>
        <b val="0"/>
        <i val="0"/>
        <strike val="0"/>
        <condense val="0"/>
        <extend val="0"/>
        <outline val="0"/>
        <shadow val="0"/>
        <u val="none"/>
        <vertAlign val="baseline"/>
        <sz val="11"/>
        <color theme="1"/>
        <name val="Calibri"/>
        <family val="2"/>
        <scheme val="minor"/>
      </font>
      <numFmt numFmtId="167" formatCode="dd/mm/yyyy"/>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0"/>
        <name val="Calibri"/>
        <family val="2"/>
        <scheme val="minor"/>
      </font>
      <numFmt numFmtId="167" formatCode="dd/mm/yyyy"/>
      <fill>
        <patternFill patternType="solid">
          <fgColor indexed="64"/>
          <bgColor theme="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6" formatCode="_(* #,##0_);_(* \(#,##0\);_(* &quot;-&quot;??_);_(@_)"/>
    </dxf>
    <dxf>
      <alignment horizontal="general" vertical="bottom" textRotation="0" wrapText="0" indent="0" justifyLastLine="0" shrinkToFit="0" readingOrder="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general" vertical="bottom" textRotation="0" wrapText="0" indent="0" justifyLastLine="0" shrinkToFit="0" readingOrder="0"/>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bgColor theme="7" tint="0.59999389629810485"/>
        </patternFill>
      </fill>
    </dxf>
    <dxf>
      <fill>
        <patternFill>
          <bgColor theme="7" tint="0.59999389629810485"/>
        </patternFill>
      </fill>
    </dxf>
    <dxf>
      <border>
        <right/>
        <top/>
        <bottom/>
      </border>
    </dxf>
    <dxf>
      <border>
        <right/>
        <top/>
        <bottom/>
      </border>
    </dxf>
    <dxf>
      <border>
        <right/>
        <top/>
        <bottom/>
      </border>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0" indent="0" justifyLastLine="0" shrinkToFit="0" readingOrder="0"/>
    </dxf>
    <dxf>
      <numFmt numFmtId="2" formatCode="0.00"/>
    </dxf>
    <dxf>
      <numFmt numFmtId="2" formatCode="0.00"/>
    </dxf>
    <dxf>
      <numFmt numFmtId="2" formatCode="0.00"/>
    </dxf>
    <dxf>
      <numFmt numFmtId="2" formatCode="0.00"/>
    </dxf>
    <dxf>
      <alignment horizontal="general" vertical="bottom" textRotation="0" wrapText="0" indent="0" justifyLastLine="0" shrinkToFit="0" readingOrder="0"/>
    </dxf>
    <dxf>
      <numFmt numFmtId="2" formatCode="0.00"/>
    </dxf>
    <dxf>
      <numFmt numFmtId="0" formatCode="General"/>
    </dxf>
    <dxf>
      <alignment horizontal="left"/>
    </dxf>
    <dxf>
      <numFmt numFmtId="2" formatCode="0.00"/>
    </dxf>
    <dxf>
      <numFmt numFmtId="2" formatCode="0.00"/>
    </dxf>
    <dxf>
      <numFmt numFmtId="2" formatCode="0.00"/>
    </dxf>
    <dxf>
      <numFmt numFmtId="2" formatCode="0.00"/>
    </dxf>
    <dxf>
      <numFmt numFmtId="165" formatCode="_([$EGP]\ * #,##0.00_);_([$EGP]\ * \(#,##0.00\);_([$EGP]\ * &quot;-&quot;??_);_(@_)"/>
    </dxf>
    <dxf>
      <numFmt numFmtId="165" formatCode="_([$EGP]\ * #,##0.00_);_([$EGP]\ * \(#,##0.00\);_([$EGP]\ * &quot;-&quot;??_);_(@_)"/>
    </dxf>
    <dxf>
      <numFmt numFmtId="165" formatCode="_([$EGP]\ * #,##0.00_);_([$EGP]\ * \(#,##0.00\);_([$EGP]\ * &quot;-&quot;??_);_(@_)"/>
    </dxf>
    <dxf>
      <numFmt numFmtId="165" formatCode="_([$EGP]\ * #,##0.00_);_([$EGP]\ * \(#,##0.00\);_([$EGP]\ * &quot;-&quot;??_);_(@_)"/>
    </dxf>
    <dxf>
      <numFmt numFmtId="165" formatCode="_([$EGP]\ * #,##0.00_);_([$EGP]\ * \(#,##0.00\);_([$EGP]\ * &quot;-&quot;??_);_(@_)"/>
    </dxf>
    <dxf>
      <numFmt numFmtId="165" formatCode="_([$EGP]\ * #,##0.00_);_([$EGP]\ * \(#,##0.00\);_([$EGP]\ * &quot;-&quot;??_);_(@_)"/>
    </dxf>
    <dxf>
      <alignment horizontal="left"/>
    </dxf>
    <dxf>
      <numFmt numFmtId="165" formatCode="_([$EGP]\ * #,##0.00_);_([$EGP]\ * \(#,##0.00\);_([$EGP]\ * &quot;-&quot;??_);_(@_)"/>
    </dxf>
    <dxf>
      <numFmt numFmtId="165" formatCode="_([$EGP]\ * #,##0.00_);_([$EGP]\ * \(#,##0.00\);_([$EGP]\ *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general" vertical="bottom" textRotation="0" wrapText="0" indent="0" justifyLastLine="0" shrinkToFit="0" readingOrder="0"/>
    </dxf>
    <dxf>
      <numFmt numFmtId="166" formatCode="_(* #,##0_);_(* \(#,##0\);_(* &quot;-&quot;??_);_(@_)"/>
    </dxf>
    <dxf>
      <alignment horizontal="general" vertical="bottom" textRotation="0" wrapText="0" indent="0" justifyLastLine="0" shrinkToFit="0" readingOrder="0"/>
    </dxf>
    <dxf>
      <font>
        <strike val="0"/>
        <outline val="0"/>
        <shadow val="0"/>
        <u val="none"/>
        <vertAlign val="baseline"/>
        <sz val="16"/>
        <color theme="1"/>
        <name val="Calibri"/>
        <family val="2"/>
        <scheme val="minor"/>
      </font>
      <fill>
        <patternFill patternType="none">
          <fgColor indexed="64"/>
          <bgColor auto="1"/>
        </patternFill>
      </fill>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i val="0"/>
        <strike val="0"/>
        <condense val="0"/>
        <extend val="0"/>
        <outline val="0"/>
        <shadow val="0"/>
        <u val="none"/>
        <vertAlign val="baseline"/>
        <sz val="16"/>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color auto="1"/>
      </font>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EGP]\ #,##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textRotation="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pivotCacheDefinition" Target="pivotCache/pivotCacheDefinition2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pivotCacheDefinition" Target="pivotCache/pivotCacheDefinition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ivotCacheDefinition" Target="pivotCache/pivotCacheDefinition23.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ivotCacheDefinition" Target="pivotCache/pivotCacheDefinition2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arqsystems98-my.sharepoint.com/Users/PC/Downloads/HR%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Dashboard"/>
      <sheetName val="HR Database"/>
      <sheetName val="Draft"/>
    </sheetNames>
    <sheetDataSet>
      <sheetData sheetId="0"/>
      <sheetData sheetId="1"/>
      <sheetData sheetId="2"/>
      <sheetData sheetId="3">
        <row r="9">
          <cell r="B9" t="str">
            <v>01</v>
          </cell>
          <cell r="C9" t="str">
            <v>Cairo</v>
          </cell>
        </row>
        <row r="10">
          <cell r="B10" t="str">
            <v>02</v>
          </cell>
          <cell r="C10" t="str">
            <v>Alexandria</v>
          </cell>
        </row>
        <row r="11">
          <cell r="B11" t="str">
            <v>13</v>
          </cell>
          <cell r="C11" t="str">
            <v>Sharqia</v>
          </cell>
        </row>
        <row r="12">
          <cell r="B12" t="str">
            <v>17</v>
          </cell>
          <cell r="C12" t="str">
            <v>Monufia</v>
          </cell>
        </row>
        <row r="13">
          <cell r="B13" t="str">
            <v>19</v>
          </cell>
          <cell r="C13" t="str">
            <v>Ismailia</v>
          </cell>
        </row>
        <row r="14">
          <cell r="B14" t="str">
            <v>21</v>
          </cell>
          <cell r="C14" t="str">
            <v>Giza</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az sulaiman" refreshedDate="44768.020875347225" createdVersion="8" refreshedVersion="8" minRefreshableVersion="3" recordCount="1000" xr:uid="{36717A1D-6F5D-4C12-AC11-C8CA5F4334C5}">
  <cacheSource type="worksheet">
    <worksheetSource name="HR_DB"/>
  </cacheSource>
  <cacheFields count="19">
    <cacheField name="EmpID" numFmtId="0">
      <sharedItems containsSemiMixedTypes="0" containsString="0" containsNumber="1" containsInteger="1" minValue="50024" maxValue="59995"/>
    </cacheField>
    <cacheField name="Name" numFmtId="0">
      <sharedItems/>
    </cacheField>
    <cacheField name="ID No." numFmtId="0">
      <sharedItems/>
    </cacheField>
    <cacheField name="Dep" numFmtId="0">
      <sharedItems count="10">
        <s v="Maintenance"/>
        <s v="Compliance"/>
        <s v="Quality Assurance"/>
        <s v="Marketing"/>
        <s v="Human Resources"/>
        <s v="Operations"/>
        <s v="Administration"/>
        <s v="Manufacturing"/>
        <s v="Training"/>
        <s v="Logistics"/>
      </sharedItems>
    </cacheField>
    <cacheField name="Gender" numFmtId="0">
      <sharedItems count="2">
        <s v="Female"/>
        <s v="Male"/>
      </sharedItems>
    </cacheField>
    <cacheField name="DOB" numFmtId="14">
      <sharedItems containsSemiMixedTypes="0" containsNonDate="0" containsDate="1" containsString="0" minDate="1974-01-15T00:00:00" maxDate="1995-12-28T00:00:00"/>
    </cacheField>
    <cacheField name="Age" numFmtId="0">
      <sharedItems containsSemiMixedTypes="0" containsString="0" containsNumber="1" containsInteger="1" minValue="26" maxValue="48" count="23">
        <n v="27"/>
        <n v="42"/>
        <n v="37"/>
        <n v="32"/>
        <n v="28"/>
        <n v="41"/>
        <n v="30"/>
        <n v="40"/>
        <n v="35"/>
        <n v="36"/>
        <n v="31"/>
        <n v="44"/>
        <n v="26"/>
        <n v="47"/>
        <n v="33"/>
        <n v="29"/>
        <n v="45"/>
        <n v="46"/>
        <n v="34"/>
        <n v="43"/>
        <n v="39"/>
        <n v="38"/>
        <n v="48"/>
      </sharedItems>
    </cacheField>
    <cacheField name="PayType" numFmtId="0">
      <sharedItems count="2">
        <s v="Full Time"/>
        <s v="Part Time"/>
      </sharedItems>
    </cacheField>
    <cacheField name="Position" numFmtId="0">
      <sharedItems count="3">
        <s v="Supervisor"/>
        <s v="Employee"/>
        <s v="Manager"/>
      </sharedItems>
    </cacheField>
    <cacheField name="Branch" numFmtId="0">
      <sharedItems count="5">
        <s v="Alexandria"/>
        <s v="Sharqia"/>
        <s v="Cairo"/>
        <s v="Giza"/>
        <s v="Ismailia"/>
      </sharedItems>
    </cacheField>
    <cacheField name="Place of Birth" numFmtId="0">
      <sharedItems count="6">
        <s v="Cairo"/>
        <s v="Monufia"/>
        <s v="Giza"/>
        <s v="Alexandria"/>
        <s v="Sharqia"/>
        <s v="Ismailia"/>
      </sharedItems>
    </cacheField>
    <cacheField name="Hire date" numFmtId="14">
      <sharedItems containsSemiMixedTypes="0" containsNonDate="0" containsDate="1" containsString="0" minDate="1995-01-05T00:00:00" maxDate="2015-10-23T00:00:00"/>
    </cacheField>
    <cacheField name="Years no." numFmtId="0">
      <sharedItems containsSemiMixedTypes="0" containsString="0" containsNumber="1" containsInteger="1" minValue="6" maxValue="27" count="22">
        <n v="15"/>
        <n v="10"/>
        <n v="8"/>
        <n v="11"/>
        <n v="9"/>
        <n v="16"/>
        <n v="23"/>
        <n v="18"/>
        <n v="20"/>
        <n v="12"/>
        <n v="19"/>
        <n v="6"/>
        <n v="17"/>
        <n v="27"/>
        <n v="22"/>
        <n v="24"/>
        <n v="21"/>
        <n v="13"/>
        <n v="14"/>
        <n v="25"/>
        <n v="7"/>
        <n v="26"/>
      </sharedItems>
    </cacheField>
    <cacheField name="Salary" numFmtId="164">
      <sharedItems containsSemiMixedTypes="0" containsString="0" containsNumber="1" containsInteger="1" minValue="3006" maxValue="29992"/>
    </cacheField>
    <cacheField name="Age at Hiring" numFmtId="0">
      <sharedItems containsMixedTypes="1" containsNumber="1" containsInteger="1" minValue="0" maxValue="41"/>
    </cacheField>
    <cacheField name="Age at Hiring (!)" numFmtId="0">
      <sharedItems/>
    </cacheField>
    <cacheField name="EmpID Duplicate" numFmtId="0">
      <sharedItems containsMixedTypes="1" containsNumber="1" containsInteger="1" minValue="50039" maxValue="59992"/>
    </cacheField>
    <cacheField name="Years no. Category" numFmtId="0">
      <sharedItems count="4">
        <s v="C) 15-21"/>
        <s v="B) 8-14"/>
        <s v="D) 22+"/>
        <s v="A) 1-7"/>
      </sharedItems>
    </cacheField>
    <cacheField name="Age Category" numFmtId="0">
      <sharedItems count="3">
        <s v="20s"/>
        <s v="40s"/>
        <s v="30s"/>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9.250083101855" backgroundQuery="1" createdVersion="8" refreshedVersion="8" minRefreshableVersion="3" recordCount="0" supportSubquery="1" supportAdvancedDrill="1" xr:uid="{5450A92D-B581-4F01-9420-0F9813BDD298}">
  <cacheSource type="external" connectionId="1"/>
  <cacheFields count="2">
    <cacheField name="[HR_DB].[PayType].[PayType]" caption="PayType" numFmtId="0" hierarchy="7" level="1">
      <sharedItems count="2">
        <s v="Full Time"/>
        <s v="Part Time"/>
      </sharedItems>
    </cacheField>
    <cacheField name="[Measures].[Average of Age]" caption="Average of Age" numFmtId="0" hierarchy="27"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2" memberValueDatatype="130" unbalanced="0">
      <fieldsUsage count="2">
        <fieldUsage x="-1"/>
        <fieldUsage x="0"/>
      </fieldsUsage>
    </cacheHierarchy>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9.24977800926" backgroundQuery="1" createdVersion="8" refreshedVersion="8" minRefreshableVersion="3" recordCount="0" supportSubquery="1" supportAdvancedDrill="1" xr:uid="{E0534B4F-6F0B-426A-9035-D63113E9AA77}">
  <cacheSource type="external" connectionId="1"/>
  <cacheFields count="2">
    <cacheField name="[HR_DB].[Years no. Category].[Years no. Category]" caption="Years no. Category" numFmtId="0" hierarchy="17" level="1">
      <sharedItems count="4">
        <s v="A) 1-7"/>
        <s v="B) 8-14"/>
        <s v="C) 15-21"/>
        <s v="D) 22+"/>
      </sharedItems>
    </cacheField>
    <cacheField name="[Measures].[Average of Age]" caption="Average of Age" numFmtId="0" hierarchy="27"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2" memberValueDatatype="130" unbalanced="0">
      <fieldsUsage count="2">
        <fieldUsage x="-1"/>
        <fieldUsage x="0"/>
      </fieldsUsage>
    </cacheHierarchy>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9.252741203702" backgroundQuery="1" createdVersion="8" refreshedVersion="8" minRefreshableVersion="3" recordCount="0" supportSubquery="1" supportAdvancedDrill="1" xr:uid="{91D13523-8E4D-4B11-816E-523A3B520DC4}">
  <cacheSource type="external" connectionId="1"/>
  <cacheFields count="2">
    <cacheField name="[HR_DB].[Position].[Position]" caption="Position" numFmtId="0" hierarchy="8" level="1">
      <sharedItems count="3">
        <s v="Employee"/>
        <s v="Manager"/>
        <s v="Supervisor"/>
      </sharedItems>
    </cacheField>
    <cacheField name="[Measures].[Average of Age]" caption="Average of Age" numFmtId="0" hierarchy="27"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2" memberValueDatatype="130" unbalanced="0">
      <fieldsUsage count="2">
        <fieldUsage x="-1"/>
        <fieldUsage x="0"/>
      </fieldsUsage>
    </cacheHierarchy>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9.253487847222" backgroundQuery="1" createdVersion="8" refreshedVersion="8" minRefreshableVersion="3" recordCount="0" supportSubquery="1" supportAdvancedDrill="1" xr:uid="{B34EA5AD-A3AE-4BCB-B2A4-F20773F4D6F4}">
  <cacheSource type="external" connectionId="1"/>
  <cacheFields count="2">
    <cacheField name="[HR_DB].[Dep].[Dep]" caption="Dep" numFmtId="0" hierarchy="3" level="1">
      <sharedItems count="10">
        <s v="Administration"/>
        <s v="Compliance"/>
        <s v="Human Resources"/>
        <s v="Logistics"/>
        <s v="Maintenance"/>
        <s v="Manufacturing"/>
        <s v="Marketing"/>
        <s v="Operations"/>
        <s v="Quality Assurance"/>
        <s v="Training"/>
      </sharedItems>
    </cacheField>
    <cacheField name="[Measures].[Average of Age]" caption="Average of Age" numFmtId="0" hierarchy="27"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2" memberValueDatatype="130" unbalanced="0">
      <fieldsUsage count="2">
        <fieldUsage x="-1"/>
        <fieldUsage x="0"/>
      </fieldsUsage>
    </cacheHierarchy>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9.253584837963" backgroundQuery="1" createdVersion="8" refreshedVersion="8" minRefreshableVersion="3" recordCount="0" supportSubquery="1" supportAdvancedDrill="1" xr:uid="{77470FE7-4AA2-4DA6-BA2D-15A45EB34B1F}">
  <cacheSource type="external" connectionId="1"/>
  <cacheFields count="2">
    <cacheField name="[HR_DB].[Gender].[Gender]" caption="Gender" numFmtId="0" hierarchy="4" level="1">
      <sharedItems count="2">
        <s v="Female"/>
        <s v="Male"/>
      </sharedItems>
    </cacheField>
    <cacheField name="[Measures].[Average of Age]" caption="Average of Age" numFmtId="0" hierarchy="27"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2" memberValueDatatype="130" unbalanced="0">
      <fieldsUsage count="2">
        <fieldUsage x="-1"/>
        <fieldUsage x="0"/>
      </fieldsUsage>
    </cacheHierarchy>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9.25372291667" backgroundQuery="1" createdVersion="8" refreshedVersion="8" minRefreshableVersion="3" recordCount="0" supportSubquery="1" supportAdvancedDrill="1" xr:uid="{9AFECF00-89C0-4D62-B1CB-7D725E679F5C}">
  <cacheSource type="external" connectionId="1"/>
  <cacheFields count="2">
    <cacheField name="[HR_DB].[Branch].[Branch]" caption="Branch" numFmtId="0" hierarchy="9" level="1">
      <sharedItems count="5">
        <s v="Alexandria"/>
        <s v="Cairo"/>
        <s v="Giza"/>
        <s v="Ismailia"/>
        <s v="Sharqia"/>
      </sharedItems>
    </cacheField>
    <cacheField name="[Measures].[Average of Age]" caption="Average of Age" numFmtId="0" hierarchy="27"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2" memberValueDatatype="130" unbalanced="0">
      <fieldsUsage count="2">
        <fieldUsage x="-1"/>
        <fieldUsage x="0"/>
      </fieldsUsage>
    </cacheHierarchy>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9.253849768516" backgroundQuery="1" createdVersion="8" refreshedVersion="8" minRefreshableVersion="3" recordCount="0" supportSubquery="1" supportAdvancedDrill="1" xr:uid="{9910BEDE-7110-4A22-9188-BD646BDB8543}">
  <cacheSource type="external" connectionId="1"/>
  <cacheFields count="2">
    <cacheField name="[HR_DB].[Place of Birth].[Place of Birth]" caption="Place of Birth" numFmtId="0" hierarchy="10" level="1">
      <sharedItems count="6">
        <s v="Alexandria"/>
        <s v="Cairo"/>
        <s v="Giza"/>
        <s v="Ismailia"/>
        <s v="Monufia"/>
        <s v="Sharqia"/>
      </sharedItems>
    </cacheField>
    <cacheField name="[Measures].[Average of Age]" caption="Average of Age" numFmtId="0" hierarchy="27"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2" memberValueDatatype="130" unbalanced="0">
      <fieldsUsage count="2">
        <fieldUsage x="-1"/>
        <fieldUsage x="0"/>
      </fieldsUsage>
    </cacheHierarchy>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71.211416319442" backgroundQuery="1" createdVersion="8" refreshedVersion="8" minRefreshableVersion="3" recordCount="0" supportSubquery="1" supportAdvancedDrill="1" xr:uid="{88C6AF94-995A-4D3A-8B65-D56033EF2A7E}">
  <cacheSource type="external" connectionId="1"/>
  <cacheFields count="3">
    <cacheField name="[Measures].[Count of ID No.]" caption="Count of ID No." numFmtId="0" hierarchy="21" level="32767"/>
    <cacheField name="[HR_DB].[Place of Birth].[Place of Birth]" caption="Place of Birth" numFmtId="0" hierarchy="10" level="1">
      <sharedItems count="6">
        <s v="Alexandria"/>
        <s v="Cairo"/>
        <s v="Giza"/>
        <s v="Ismailia"/>
        <s v="Monufia"/>
        <s v="Sharqia"/>
      </sharedItems>
    </cacheField>
    <cacheField name="[HR_DB].[Branch].[Branch]" caption="Branch" numFmtId="0" hierarchy="9" level="1">
      <sharedItems count="5">
        <s v="Alexandria"/>
        <s v="Cairo"/>
        <s v="Giza"/>
        <s v="Ismailia"/>
        <s v="Sharqia"/>
      </sharedItems>
    </cacheField>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2" memberValueDatatype="130" unbalanced="0">
      <fieldsUsage count="2">
        <fieldUsage x="-1"/>
        <fieldUsage x="2"/>
      </fieldsUsage>
    </cacheHierarchy>
    <cacheHierarchy uniqueName="[HR_DB].[Place of Birth]" caption="Place of Birth" attribute="1" defaultMemberUniqueName="[HR_DB].[Place of Birth].[All]" allUniqueName="[HR_DB].[Place of Birth].[All]" dimensionUniqueName="[HR_DB]" displayFolder="" count="2" memberValueDatatype="130" unbalanced="0">
      <fieldsUsage count="2">
        <fieldUsage x="-1"/>
        <fieldUsage x="1"/>
      </fieldsUsage>
    </cacheHierarchy>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317708337" backgroundQuery="1" createdVersion="8" refreshedVersion="8" minRefreshableVersion="3" recordCount="0" supportSubquery="1" supportAdvancedDrill="1" xr:uid="{D4583DA0-A6AA-42C9-9572-3CA5318DB369}">
  <cacheSource type="external" connectionId="1"/>
  <cacheFields count="2">
    <cacheField name="[Measures].[Count of ID No.]" caption="Count of ID No." numFmtId="0" hierarchy="21" level="32767"/>
    <cacheField name="[HR_DB].[Place of Birth].[Place of Birth]" caption="Place of Birth" numFmtId="0" hierarchy="10" level="1">
      <sharedItems count="6">
        <s v="Alexandria"/>
        <s v="Cairo"/>
        <s v="Giza"/>
        <s v="Ismailia"/>
        <s v="Monufia"/>
        <s v="Sharqia"/>
      </sharedItems>
    </cacheField>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2" memberValueDatatype="130" unbalanced="0">
      <fieldsUsage count="2">
        <fieldUsage x="-1"/>
        <fieldUsage x="1"/>
      </fieldsUsage>
    </cacheHierarchy>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2875891204" backgroundQuery="1" createdVersion="8" refreshedVersion="8" minRefreshableVersion="3" recordCount="0" supportSubquery="1" supportAdvancedDrill="1" xr:uid="{4F6EA9AD-11B2-4FF3-AD59-FFB9F1DA56FD}">
  <cacheSource type="external" connectionId="1"/>
  <cacheFields count="2">
    <cacheField name="[Measures].[Count of ID No.]" caption="Count of ID No." numFmtId="0" hierarchy="21" level="32767"/>
    <cacheField name="[HR_DB].[Age Category].[Age Category]" caption="Age Category" numFmtId="0" hierarchy="18" level="1">
      <sharedItems count="3">
        <s v="20s"/>
        <s v="30s"/>
        <s v="40s"/>
      </sharedItems>
    </cacheField>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2" memberValueDatatype="130" unbalanced="0">
      <fieldsUsage count="2">
        <fieldUsage x="-1"/>
        <fieldUsage x="1"/>
      </fieldsUsage>
    </cacheHierarchy>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6022222221" backgroundQuery="1" createdVersion="8" refreshedVersion="8" minRefreshableVersion="3" recordCount="0" supportSubquery="1" supportAdvancedDrill="1" xr:uid="{5875D6B4-4C36-43B1-A9D8-D59F467F9AFC}">
  <cacheSource type="external" connectionId="1"/>
  <cacheFields count="2">
    <cacheField name="[HR_DB].[Position].[Position]" caption="Position" numFmtId="0" hierarchy="8" level="1">
      <sharedItems count="3">
        <s v="Employee"/>
        <s v="Manager"/>
        <s v="Supervisor"/>
      </sharedItems>
    </cacheField>
    <cacheField name="[Measures].[Count of ID No.]" caption="Count of ID No." numFmtId="0" hierarchy="21"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2" memberValueDatatype="130" unbalanced="0">
      <fieldsUsage count="2">
        <fieldUsage x="-1"/>
        <fieldUsage x="0"/>
      </fieldsUsage>
    </cacheHierarchy>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28494328703" backgroundQuery="1" createdVersion="8" refreshedVersion="8" minRefreshableVersion="3" recordCount="0" supportSubquery="1" supportAdvancedDrill="1" xr:uid="{3274CB48-5507-4ECD-9AC9-E374070513B5}">
  <cacheSource type="external" connectionId="1"/>
  <cacheFields count="2">
    <cacheField name="[Measures].[Count of ID No.]" caption="Count of ID No." numFmtId="0" hierarchy="21" level="32767"/>
    <cacheField name="[HR_DB].[Years no. Category].[Years no. Category]" caption="Years no. Category" numFmtId="0" hierarchy="17" level="1">
      <sharedItems count="4">
        <s v="A) 1-7"/>
        <s v="B) 8-14"/>
        <s v="C) 15-21"/>
        <s v="D) 22+"/>
      </sharedItems>
    </cacheField>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2" memberValueDatatype="130" unbalanced="0">
      <fieldsUsage count="2">
        <fieldUsage x="-1"/>
        <fieldUsage x="1"/>
      </fieldsUsage>
    </cacheHierarchy>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6022222221" backgroundQuery="1" createdVersion="8" refreshedVersion="8" minRefreshableVersion="3" recordCount="0" supportSubquery="1" supportAdvancedDrill="1" xr:uid="{975A21E6-A8A0-4B83-982E-9C3BC25EE5B1}">
  <cacheSource type="external" connectionId="1"/>
  <cacheFields count="2">
    <cacheField name="[HR_DB].[Position].[Position]" caption="Position" numFmtId="0" hierarchy="8" level="1">
      <sharedItems count="3">
        <s v="Employee"/>
        <s v="Manager"/>
        <s v="Supervisor"/>
      </sharedItems>
    </cacheField>
    <cacheField name="[Measures].[Count of ID No.]" caption="Count of ID No." numFmtId="0" hierarchy="21"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2" memberValueDatatype="130" unbalanced="0">
      <fieldsUsage count="2">
        <fieldUsage x="-1"/>
        <fieldUsage x="0"/>
      </fieldsUsage>
    </cacheHierarchy>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95787037" backgroundQuery="1" createdVersion="8" refreshedVersion="8" minRefreshableVersion="3" recordCount="0" supportSubquery="1" supportAdvancedDrill="1" xr:uid="{604CB4CA-C84E-4B4D-B12D-0ACD7F7D5383}">
  <cacheSource type="external" connectionId="1"/>
  <cacheFields count="2">
    <cacheField name="[HR_DB].[Dep].[Dep]" caption="Dep" numFmtId="0" hierarchy="3" level="1">
      <sharedItems count="10">
        <s v="Administration"/>
        <s v="Compliance"/>
        <s v="Human Resources"/>
        <s v="Logistics"/>
        <s v="Maintenance"/>
        <s v="Manufacturing"/>
        <s v="Marketing"/>
        <s v="Operations"/>
        <s v="Quality Assurance"/>
        <s v="Training"/>
      </sharedItems>
    </cacheField>
    <cacheField name="[Measures].[Count of ID No.]" caption="Count of ID No." numFmtId="0" hierarchy="21"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2" memberValueDatatype="130" unbalanced="0">
      <fieldsUsage count="2">
        <fieldUsage x="-1"/>
        <fieldUsage x="0"/>
      </fieldsUsage>
    </cacheHierarchy>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97974537" backgroundQuery="1" createdVersion="8" refreshedVersion="8" minRefreshableVersion="3" recordCount="0" supportSubquery="1" supportAdvancedDrill="1" xr:uid="{07B89857-0C0E-4ABA-9110-73E223ED282B}">
  <cacheSource type="external" connectionId="1"/>
  <cacheFields count="2">
    <cacheField name="[HR_DB].[PayType].[PayType]" caption="PayType" numFmtId="0" hierarchy="7" level="1">
      <sharedItems count="2">
        <s v="Full Time"/>
        <s v="Part Time"/>
      </sharedItems>
    </cacheField>
    <cacheField name="[Measures].[Count of ID No.]" caption="Count of ID No." numFmtId="0" hierarchy="21"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2" memberValueDatatype="130" unbalanced="0">
      <fieldsUsage count="2">
        <fieldUsage x="-1"/>
        <fieldUsage x="0"/>
      </fieldsUsage>
    </cacheHierarchy>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940624998" backgroundQuery="1" createdVersion="8" refreshedVersion="8" minRefreshableVersion="3" recordCount="0" supportSubquery="1" supportAdvancedDrill="1" xr:uid="{4AD39200-FFE5-4342-BE54-0046549E1EBC}">
  <cacheSource type="external" connectionId="1"/>
  <cacheFields count="2">
    <cacheField name="[HR_DB].[Gender].[Gender]" caption="Gender" numFmtId="0" hierarchy="4" level="1">
      <sharedItems count="2">
        <s v="Female"/>
        <s v="Male"/>
      </sharedItems>
    </cacheField>
    <cacheField name="[Measures].[Count of ID No.]" caption="Count of ID No." numFmtId="0" hierarchy="21"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2" memberValueDatatype="130" unbalanced="0">
      <fieldsUsage count="2">
        <fieldUsage x="-1"/>
        <fieldUsage x="0"/>
      </fieldsUsage>
    </cacheHierarchy>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452662034" backgroundQuery="1" createdVersion="8" refreshedVersion="8" minRefreshableVersion="3" recordCount="0" supportSubquery="1" supportAdvancedDrill="1" xr:uid="{83D61255-EB88-403C-A99D-5DB43F391C51}">
  <cacheSource type="external" connectionId="1"/>
  <cacheFields count="2">
    <cacheField name="[Measures].[Count of ID No.]" caption="Count of ID No." numFmtId="0" hierarchy="21" level="32767"/>
    <cacheField name="[HR_DB].[Branch].[Branch]" caption="Branch" numFmtId="0" hierarchy="9" level="1">
      <sharedItems count="5">
        <s v="Alexandria"/>
        <s v="Cairo"/>
        <s v="Giza"/>
        <s v="Ismailia"/>
        <s v="Sharqia"/>
      </sharedItems>
    </cacheField>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2" memberValueDatatype="130" unbalanced="0">
      <fieldsUsage count="2">
        <fieldUsage x="-1"/>
        <fieldUsage x="1"/>
      </fieldsUsage>
    </cacheHierarchy>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28494328703" backgroundQuery="1" createdVersion="8" refreshedVersion="8" minRefreshableVersion="3" recordCount="0" supportSubquery="1" supportAdvancedDrill="1" xr:uid="{CDD1A6E8-035D-4932-A749-BD662FB197C4}">
  <cacheSource type="external" connectionId="1"/>
  <cacheFields count="2">
    <cacheField name="[Measures].[Count of ID No.]" caption="Count of ID No." numFmtId="0" hierarchy="21" level="32767"/>
    <cacheField name="[HR_DB].[Years no. Category].[Years no. Category]" caption="Years no. Category" numFmtId="0" hierarchy="17" level="1">
      <sharedItems count="4">
        <s v="A) 1-7"/>
        <s v="B) 8-14"/>
        <s v="C) 15-21"/>
        <s v="D) 22+"/>
      </sharedItems>
    </cacheField>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2" memberValueDatatype="130" unbalanced="0">
      <fieldsUsage count="2">
        <fieldUsage x="-1"/>
        <fieldUsage x="1"/>
      </fieldsUsage>
    </cacheHierarchy>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940624998" backgroundQuery="1" createdVersion="8" refreshedVersion="8" minRefreshableVersion="3" recordCount="0" supportSubquery="1" supportAdvancedDrill="1" xr:uid="{040FB7B8-6749-4BAB-BDEC-3104632A9C07}">
  <cacheSource type="external" connectionId="1"/>
  <cacheFields count="2">
    <cacheField name="[HR_DB].[Gender].[Gender]" caption="Gender" numFmtId="0" hierarchy="4" level="1">
      <sharedItems count="2">
        <s v="Female"/>
        <s v="Male"/>
      </sharedItems>
    </cacheField>
    <cacheField name="[Measures].[Count of ID No.]" caption="Count of ID No." numFmtId="0" hierarchy="21"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2" memberValueDatatype="130" unbalanced="0">
      <fieldsUsage count="2">
        <fieldUsage x="-1"/>
        <fieldUsage x="0"/>
      </fieldsUsage>
    </cacheHierarchy>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452662034" backgroundQuery="1" createdVersion="8" refreshedVersion="8" minRefreshableVersion="3" recordCount="0" supportSubquery="1" supportAdvancedDrill="1" xr:uid="{1C25E845-225A-4047-9C10-7F0AA2A45537}">
  <cacheSource type="external" connectionId="1"/>
  <cacheFields count="2">
    <cacheField name="[Measures].[Count of ID No.]" caption="Count of ID No." numFmtId="0" hierarchy="21" level="32767"/>
    <cacheField name="[HR_DB].[Branch].[Branch]" caption="Branch" numFmtId="0" hierarchy="9" level="1">
      <sharedItems count="5">
        <s v="Alexandria"/>
        <s v="Cairo"/>
        <s v="Giza"/>
        <s v="Ismailia"/>
        <s v="Sharqia"/>
      </sharedItems>
    </cacheField>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2" memberValueDatatype="130" unbalanced="0">
      <fieldsUsage count="2">
        <fieldUsage x="-1"/>
        <fieldUsage x="1"/>
      </fieldsUsage>
    </cacheHierarchy>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317708337" backgroundQuery="1" createdVersion="8" refreshedVersion="8" minRefreshableVersion="3" recordCount="0" supportSubquery="1" supportAdvancedDrill="1" xr:uid="{87D15F10-EE6D-4FBA-8849-BE14E2D4212C}">
  <cacheSource type="external" connectionId="1"/>
  <cacheFields count="2">
    <cacheField name="[Measures].[Count of ID No.]" caption="Count of ID No." numFmtId="0" hierarchy="21" level="32767"/>
    <cacheField name="[HR_DB].[Place of Birth].[Place of Birth]" caption="Place of Birth" numFmtId="0" hierarchy="10" level="1">
      <sharedItems count="6">
        <s v="Alexandria"/>
        <s v="Cairo"/>
        <s v="Giza"/>
        <s v="Ismailia"/>
        <s v="Monufia"/>
        <s v="Sharqia"/>
      </sharedItems>
    </cacheField>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2" memberValueDatatype="130" unbalanced="0">
      <fieldsUsage count="2">
        <fieldUsage x="-1"/>
        <fieldUsage x="1"/>
      </fieldsUsage>
    </cacheHierarchy>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97974537" backgroundQuery="1" createdVersion="8" refreshedVersion="8" minRefreshableVersion="3" recordCount="0" supportSubquery="1" supportAdvancedDrill="1" xr:uid="{C4681BD7-5DED-4FDE-9F96-32B85C3D5CCC}">
  <cacheSource type="external" connectionId="1"/>
  <cacheFields count="2">
    <cacheField name="[HR_DB].[PayType].[PayType]" caption="PayType" numFmtId="0" hierarchy="7" level="1">
      <sharedItems count="2">
        <s v="Full Time"/>
        <s v="Part Time"/>
      </sharedItems>
    </cacheField>
    <cacheField name="[Measures].[Count of ID No.]" caption="Count of ID No." numFmtId="0" hierarchy="21"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2" memberValueDatatype="130" unbalanced="0">
      <fieldsUsage count="2">
        <fieldUsage x="-1"/>
        <fieldUsage x="0"/>
      </fieldsUsage>
    </cacheHierarchy>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3595787037" backgroundQuery="1" createdVersion="8" refreshedVersion="8" minRefreshableVersion="3" recordCount="0" supportSubquery="1" supportAdvancedDrill="1" xr:uid="{27CA4078-AB83-44FF-8E5C-64C26FF31131}">
  <cacheSource type="external" connectionId="1"/>
  <cacheFields count="2">
    <cacheField name="[HR_DB].[Dep].[Dep]" caption="Dep" numFmtId="0" hierarchy="3" level="1">
      <sharedItems count="10">
        <s v="Administration"/>
        <s v="Compliance"/>
        <s v="Human Resources"/>
        <s v="Logistics"/>
        <s v="Maintenance"/>
        <s v="Manufacturing"/>
        <s v="Marketing"/>
        <s v="Operations"/>
        <s v="Quality Assurance"/>
        <s v="Training"/>
      </sharedItems>
    </cacheField>
    <cacheField name="[Measures].[Count of ID No.]" caption="Count of ID No." numFmtId="0" hierarchy="21" level="32767"/>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2" memberValueDatatype="130" unbalanced="0">
      <fieldsUsage count="2">
        <fieldUsage x="-1"/>
        <fieldUsage x="0"/>
      </fieldsUsage>
    </cacheHierarchy>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0" memberValueDatatype="130" unbalanced="0"/>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az sulaiman" refreshedDate="44767.12875891204" backgroundQuery="1" createdVersion="8" refreshedVersion="8" minRefreshableVersion="3" recordCount="0" supportSubquery="1" supportAdvancedDrill="1" xr:uid="{A6BA0815-1604-4B63-BE5B-07AADE1709C3}">
  <cacheSource type="external" connectionId="1"/>
  <cacheFields count="2">
    <cacheField name="[Measures].[Count of ID No.]" caption="Count of ID No." numFmtId="0" hierarchy="21" level="32767"/>
    <cacheField name="[HR_DB].[Age Category].[Age Category]" caption="Age Category" numFmtId="0" hierarchy="18" level="1">
      <sharedItems count="3">
        <s v="20s"/>
        <s v="30s"/>
        <s v="40s"/>
      </sharedItems>
    </cacheField>
  </cacheFields>
  <cacheHierarchies count="29">
    <cacheHierarchy uniqueName="[HR_DB].[EmpID]" caption="EmpID" attribute="1" defaultMemberUniqueName="[HR_DB].[EmpID].[All]" allUniqueName="[HR_DB].[EmpID].[All]" dimensionUniqueName="[HR_DB]" displayFolder="" count="0" memberValueDatatype="20" unbalanced="0"/>
    <cacheHierarchy uniqueName="[HR_DB].[Name]" caption="Name" attribute="1" defaultMemberUniqueName="[HR_DB].[Name].[All]" allUniqueName="[HR_DB].[Name].[All]" dimensionUniqueName="[HR_DB]" displayFolder="" count="0" memberValueDatatype="130" unbalanced="0"/>
    <cacheHierarchy uniqueName="[HR_DB].[ID No.]" caption="ID No." attribute="1" defaultMemberUniqueName="[HR_DB].[ID No.].[All]" allUniqueName="[HR_DB].[ID No.].[All]" dimensionUniqueName="[HR_DB]" displayFolder="" count="0" memberValueDatatype="130" unbalanced="0"/>
    <cacheHierarchy uniqueName="[HR_DB].[Dep]" caption="Dep" attribute="1" defaultMemberUniqueName="[HR_DB].[Dep].[All]" allUniqueName="[HR_DB].[Dep].[All]" dimensionUniqueName="[HR_DB]" displayFolder="" count="0" memberValueDatatype="130" unbalanced="0"/>
    <cacheHierarchy uniqueName="[HR_DB].[Gender]" caption="Gender" attribute="1" defaultMemberUniqueName="[HR_DB].[Gender].[All]" allUniqueName="[HR_DB].[Gender].[All]" dimensionUniqueName="[HR_DB]" displayFolder="" count="0" memberValueDatatype="130" unbalanced="0"/>
    <cacheHierarchy uniqueName="[HR_DB].[DOB]" caption="DOB" attribute="1" time="1" defaultMemberUniqueName="[HR_DB].[DOB].[All]" allUniqueName="[HR_DB].[DOB].[All]" dimensionUniqueName="[HR_DB]" displayFolder="" count="0" memberValueDatatype="7" unbalanced="0"/>
    <cacheHierarchy uniqueName="[HR_DB].[Age]" caption="Age" attribute="1" defaultMemberUniqueName="[HR_DB].[Age].[All]" allUniqueName="[HR_DB].[Age].[All]" dimensionUniqueName="[HR_DB]" displayFolder="" count="0" memberValueDatatype="20" unbalanced="0"/>
    <cacheHierarchy uniqueName="[HR_DB].[PayType]" caption="PayType" attribute="1" defaultMemberUniqueName="[HR_DB].[PayType].[All]" allUniqueName="[HR_DB].[PayType].[All]" dimensionUniqueName="[HR_DB]" displayFolder="" count="0" memberValueDatatype="130" unbalanced="0"/>
    <cacheHierarchy uniqueName="[HR_DB].[Position]" caption="Position" attribute="1" defaultMemberUniqueName="[HR_DB].[Position].[All]" allUniqueName="[HR_DB].[Position].[All]" dimensionUniqueName="[HR_DB]" displayFolder="" count="0" memberValueDatatype="130" unbalanced="0"/>
    <cacheHierarchy uniqueName="[HR_DB].[Branch]" caption="Branch" attribute="1" defaultMemberUniqueName="[HR_DB].[Branch].[All]" allUniqueName="[HR_DB].[Branch].[All]" dimensionUniqueName="[HR_DB]" displayFolder="" count="0" memberValueDatatype="130" unbalanced="0"/>
    <cacheHierarchy uniqueName="[HR_DB].[Place of Birth]" caption="Place of Birth" attribute="1" defaultMemberUniqueName="[HR_DB].[Place of Birth].[All]" allUniqueName="[HR_DB].[Place of Birth].[All]" dimensionUniqueName="[HR_DB]" displayFolder="" count="0" memberValueDatatype="130" unbalanced="0"/>
    <cacheHierarchy uniqueName="[HR_DB].[Hire date]" caption="Hire date" attribute="1" time="1" defaultMemberUniqueName="[HR_DB].[Hire date].[All]" allUniqueName="[HR_DB].[Hire date].[All]" dimensionUniqueName="[HR_DB]" displayFolder="" count="0" memberValueDatatype="7" unbalanced="0"/>
    <cacheHierarchy uniqueName="[HR_DB].[Years no.]" caption="Years no." attribute="1" defaultMemberUniqueName="[HR_DB].[Years no.].[All]" allUniqueName="[HR_DB].[Years no.].[All]" dimensionUniqueName="[HR_DB]" displayFolder="" count="0" memberValueDatatype="20" unbalanced="0"/>
    <cacheHierarchy uniqueName="[HR_DB].[Salary]" caption="Salary" attribute="1" defaultMemberUniqueName="[HR_DB].[Salary].[All]" allUniqueName="[HR_DB].[Salary].[All]" dimensionUniqueName="[HR_DB]" displayFolder="" count="0" memberValueDatatype="20" unbalanced="0"/>
    <cacheHierarchy uniqueName="[HR_DB].[Age at Hiring]" caption="Age at Hiring" attribute="1" defaultMemberUniqueName="[HR_DB].[Age at Hiring].[All]" allUniqueName="[HR_DB].[Age at Hiring].[All]" dimensionUniqueName="[HR_DB]" displayFolder="" count="0" memberValueDatatype="130" unbalanced="0"/>
    <cacheHierarchy uniqueName="[HR_DB].[Age at Hiring (!)]" caption="Age at Hiring (!)" attribute="1" defaultMemberUniqueName="[HR_DB].[Age at Hiring (!)].[All]" allUniqueName="[HR_DB].[Age at Hiring (!)].[All]" dimensionUniqueName="[HR_DB]" displayFolder="" count="0" memberValueDatatype="130" unbalanced="0"/>
    <cacheHierarchy uniqueName="[HR_DB].[EmpID Duplicate]" caption="EmpID Duplicate" attribute="1" defaultMemberUniqueName="[HR_DB].[EmpID Duplicate].[All]" allUniqueName="[HR_DB].[EmpID Duplicate].[All]" dimensionUniqueName="[HR_DB]" displayFolder="" count="0" memberValueDatatype="130" unbalanced="0"/>
    <cacheHierarchy uniqueName="[HR_DB].[Years no. Category]" caption="Years no. Category" attribute="1" defaultMemberUniqueName="[HR_DB].[Years no. Category].[All]" allUniqueName="[HR_DB].[Years no. Category].[All]" dimensionUniqueName="[HR_DB]" displayFolder="" count="0" memberValueDatatype="130" unbalanced="0"/>
    <cacheHierarchy uniqueName="[HR_DB].[Age Category]" caption="Age Category" attribute="1" defaultMemberUniqueName="[HR_DB].[Age Category].[All]" allUniqueName="[HR_DB].[Age Category].[All]" dimensionUniqueName="[HR_DB]" displayFolder="" count="2" memberValueDatatype="130" unbalanced="0">
      <fieldsUsage count="2">
        <fieldUsage x="-1"/>
        <fieldUsage x="1"/>
      </fieldsUsage>
    </cacheHierarchy>
    <cacheHierarchy uniqueName="[Measures].[__XL_Count HR_DB]" caption="__XL_Count HR_DB" measure="1" displayFolder="" measureGroup="HR_DB" count="0" hidden="1"/>
    <cacheHierarchy uniqueName="[Measures].[__No measures defined]" caption="__No measures defined" measure="1" displayFolder="" count="0" hidden="1"/>
    <cacheHierarchy uniqueName="[Measures].[Count of ID No.]" caption="Count of ID No." measure="1" displayFolder="" measureGroup="HR_DB"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HR_DB" count="0" hidden="1">
      <extLst>
        <ext xmlns:x15="http://schemas.microsoft.com/office/spreadsheetml/2010/11/main" uri="{B97F6D7D-B522-45F9-BDA1-12C45D357490}">
          <x15:cacheHierarchy aggregatedColumn="4"/>
        </ext>
      </extLst>
    </cacheHierarchy>
    <cacheHierarchy uniqueName="[Measures].[Sum of EmpID]" caption="Sum of EmpID" measure="1" displayFolder="" measureGroup="HR_DB"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HR_DB"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HR_DB" count="0" hidden="1">
      <extLst>
        <ext xmlns:x15="http://schemas.microsoft.com/office/spreadsheetml/2010/11/main" uri="{B97F6D7D-B522-45F9-BDA1-12C45D357490}">
          <x15:cacheHierarchy aggregatedColumn="6"/>
        </ext>
      </extLst>
    </cacheHierarchy>
    <cacheHierarchy uniqueName="[Measures].[Count of Years no. Category]" caption="Count of Years no. Category" measure="1" displayFolder="" measureGroup="HR_DB" count="0" hidden="1">
      <extLst>
        <ext xmlns:x15="http://schemas.microsoft.com/office/spreadsheetml/2010/11/main" uri="{B97F6D7D-B522-45F9-BDA1-12C45D357490}">
          <x15:cacheHierarchy aggregatedColumn="17"/>
        </ext>
      </extLst>
    </cacheHierarchy>
    <cacheHierarchy uniqueName="[Measures].[Average of Age]" caption="Average of Age" measure="1" displayFolder="" measureGroup="HR_DB" count="0" hidden="1">
      <extLst>
        <ext xmlns:x15="http://schemas.microsoft.com/office/spreadsheetml/2010/11/main" uri="{B97F6D7D-B522-45F9-BDA1-12C45D357490}">
          <x15:cacheHierarchy aggregatedColumn="6"/>
        </ext>
      </extLst>
    </cacheHierarchy>
    <cacheHierarchy uniqueName="[Measures].[Distinct Count of Age]" caption="Distinct Count of Age" measure="1" displayFolder="" measureGroup="HR_DB" count="0" hidden="1">
      <extLst>
        <ext xmlns:x15="http://schemas.microsoft.com/office/spreadsheetml/2010/11/main" uri="{B97F6D7D-B522-45F9-BDA1-12C45D357490}">
          <x15:cacheHierarchy aggregatedColumn="6"/>
        </ext>
      </extLst>
    </cacheHierarchy>
  </cacheHierarchies>
  <kpis count="0"/>
  <dimensions count="2">
    <dimension name="HR_DB" uniqueName="[HR_DB]" caption="HR_DB"/>
    <dimension measure="1" name="Measures" uniqueName="[Measures]" caption="Measures"/>
  </dimensions>
  <measureGroups count="1">
    <measureGroup name="HR_DB" caption="HR_D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0024"/>
    <s v="Emp 109"/>
    <s v="29506090191146"/>
    <x v="0"/>
    <x v="0"/>
    <d v="1995-06-09T00:00:00"/>
    <x v="0"/>
    <x v="0"/>
    <x v="0"/>
    <x v="0"/>
    <x v="0"/>
    <d v="2007-01-30T00:00:00"/>
    <x v="0"/>
    <n v="13467"/>
    <n v="11"/>
    <s v="!"/>
    <s v=""/>
    <x v="0"/>
    <x v="0"/>
  </r>
  <r>
    <n v="50027"/>
    <s v="Emp 375"/>
    <s v="28007141776971"/>
    <x v="0"/>
    <x v="1"/>
    <d v="1980-07-14T00:00:00"/>
    <x v="1"/>
    <x v="1"/>
    <x v="1"/>
    <x v="1"/>
    <x v="1"/>
    <d v="2011-10-09T00:00:00"/>
    <x v="1"/>
    <n v="5983"/>
    <n v="31"/>
    <s v=""/>
    <s v=""/>
    <x v="1"/>
    <x v="1"/>
  </r>
  <r>
    <n v="50028"/>
    <s v="Emp 15"/>
    <s v="28411090169729"/>
    <x v="0"/>
    <x v="0"/>
    <d v="1984-11-09T00:00:00"/>
    <x v="2"/>
    <x v="1"/>
    <x v="1"/>
    <x v="0"/>
    <x v="0"/>
    <d v="2013-12-17T00:00:00"/>
    <x v="2"/>
    <n v="3673"/>
    <n v="29"/>
    <s v=""/>
    <s v=""/>
    <x v="1"/>
    <x v="2"/>
  </r>
  <r>
    <n v="50032"/>
    <s v="Emp 395"/>
    <s v="28910160177776"/>
    <x v="1"/>
    <x v="1"/>
    <d v="1989-10-16T00:00:00"/>
    <x v="3"/>
    <x v="1"/>
    <x v="2"/>
    <x v="0"/>
    <x v="0"/>
    <d v="2010-12-08T00:00:00"/>
    <x v="3"/>
    <n v="29143"/>
    <n v="21"/>
    <s v=""/>
    <s v=""/>
    <x v="1"/>
    <x v="2"/>
  </r>
  <r>
    <n v="50039"/>
    <s v="Emp 560"/>
    <s v="28006242152098"/>
    <x v="2"/>
    <x v="1"/>
    <d v="1980-06-24T00:00:00"/>
    <x v="1"/>
    <x v="0"/>
    <x v="1"/>
    <x v="1"/>
    <x v="2"/>
    <d v="2013-05-08T00:00:00"/>
    <x v="4"/>
    <n v="6300"/>
    <n v="32"/>
    <s v=""/>
    <n v="50039"/>
    <x v="1"/>
    <x v="1"/>
  </r>
  <r>
    <n v="50039"/>
    <s v="Emp 602"/>
    <s v="29406120263883"/>
    <x v="3"/>
    <x v="0"/>
    <d v="1994-06-12T00:00:00"/>
    <x v="4"/>
    <x v="1"/>
    <x v="1"/>
    <x v="1"/>
    <x v="3"/>
    <d v="2007-05-15T00:00:00"/>
    <x v="0"/>
    <n v="3423"/>
    <n v="12"/>
    <s v="!"/>
    <s v=""/>
    <x v="0"/>
    <x v="0"/>
  </r>
  <r>
    <n v="50042"/>
    <s v="Emp 9"/>
    <s v="28008120183762"/>
    <x v="0"/>
    <x v="0"/>
    <d v="1980-08-12T00:00:00"/>
    <x v="5"/>
    <x v="0"/>
    <x v="1"/>
    <x v="0"/>
    <x v="0"/>
    <d v="2006-03-18T00:00:00"/>
    <x v="5"/>
    <n v="6858"/>
    <n v="25"/>
    <s v=""/>
    <s v=""/>
    <x v="0"/>
    <x v="1"/>
  </r>
  <r>
    <n v="50055"/>
    <s v="Emp 163"/>
    <s v="29506130164145"/>
    <x v="4"/>
    <x v="0"/>
    <d v="1995-06-13T00:00:00"/>
    <x v="0"/>
    <x v="1"/>
    <x v="1"/>
    <x v="1"/>
    <x v="0"/>
    <d v="1998-09-15T00:00:00"/>
    <x v="6"/>
    <n v="3624"/>
    <n v="3"/>
    <s v="!"/>
    <s v=""/>
    <x v="2"/>
    <x v="0"/>
  </r>
  <r>
    <n v="50065"/>
    <s v="Emp 796"/>
    <s v="29204222166853"/>
    <x v="1"/>
    <x v="1"/>
    <d v="1992-04-22T00:00:00"/>
    <x v="6"/>
    <x v="0"/>
    <x v="1"/>
    <x v="0"/>
    <x v="2"/>
    <d v="2003-10-12T00:00:00"/>
    <x v="7"/>
    <n v="5613"/>
    <n v="11"/>
    <s v="!"/>
    <s v=""/>
    <x v="0"/>
    <x v="2"/>
  </r>
  <r>
    <n v="50071"/>
    <s v="Emp 111"/>
    <s v="29502080176413"/>
    <x v="0"/>
    <x v="1"/>
    <d v="1995-02-08T00:00:00"/>
    <x v="0"/>
    <x v="1"/>
    <x v="0"/>
    <x v="0"/>
    <x v="0"/>
    <d v="2013-04-18T00:00:00"/>
    <x v="4"/>
    <n v="13633"/>
    <n v="18"/>
    <s v="!"/>
    <n v="50071"/>
    <x v="1"/>
    <x v="0"/>
  </r>
  <r>
    <n v="50071"/>
    <s v="Emp 594"/>
    <s v="29402221367075"/>
    <x v="5"/>
    <x v="1"/>
    <d v="1994-02-22T00:00:00"/>
    <x v="4"/>
    <x v="1"/>
    <x v="1"/>
    <x v="1"/>
    <x v="4"/>
    <d v="2002-05-31T00:00:00"/>
    <x v="8"/>
    <n v="6110"/>
    <n v="8"/>
    <s v="!"/>
    <s v=""/>
    <x v="0"/>
    <x v="0"/>
  </r>
  <r>
    <n v="50080"/>
    <s v="Emp 189"/>
    <s v="29504050162673"/>
    <x v="5"/>
    <x v="1"/>
    <d v="1995-04-05T00:00:00"/>
    <x v="0"/>
    <x v="1"/>
    <x v="1"/>
    <x v="0"/>
    <x v="0"/>
    <d v="2013-03-11T00:00:00"/>
    <x v="4"/>
    <n v="4979"/>
    <n v="17"/>
    <s v="!"/>
    <s v=""/>
    <x v="1"/>
    <x v="0"/>
  </r>
  <r>
    <n v="50089"/>
    <s v="Emp 978"/>
    <s v="28204170289455"/>
    <x v="6"/>
    <x v="1"/>
    <d v="1982-04-17T00:00:00"/>
    <x v="7"/>
    <x v="0"/>
    <x v="2"/>
    <x v="1"/>
    <x v="3"/>
    <d v="2013-09-21T00:00:00"/>
    <x v="2"/>
    <n v="28480"/>
    <n v="31"/>
    <s v=""/>
    <s v=""/>
    <x v="1"/>
    <x v="1"/>
  </r>
  <r>
    <n v="50094"/>
    <s v="Emp 880"/>
    <s v="29005081777137"/>
    <x v="6"/>
    <x v="1"/>
    <d v="1990-05-08T00:00:00"/>
    <x v="3"/>
    <x v="1"/>
    <x v="2"/>
    <x v="1"/>
    <x v="1"/>
    <d v="2004-02-03T00:00:00"/>
    <x v="7"/>
    <n v="20232"/>
    <n v="13"/>
    <s v="!"/>
    <s v=""/>
    <x v="0"/>
    <x v="2"/>
  </r>
  <r>
    <n v="50100"/>
    <s v="Emp 541"/>
    <s v="28408161967296"/>
    <x v="2"/>
    <x v="1"/>
    <d v="1984-08-16T00:00:00"/>
    <x v="2"/>
    <x v="0"/>
    <x v="2"/>
    <x v="1"/>
    <x v="5"/>
    <d v="2010-06-13T00:00:00"/>
    <x v="9"/>
    <n v="24778"/>
    <n v="25"/>
    <s v=""/>
    <s v=""/>
    <x v="1"/>
    <x v="2"/>
  </r>
  <r>
    <n v="50119"/>
    <s v="Emp 429"/>
    <s v="28702200280228"/>
    <x v="6"/>
    <x v="0"/>
    <d v="1987-02-20T00:00:00"/>
    <x v="8"/>
    <x v="1"/>
    <x v="0"/>
    <x v="2"/>
    <x v="3"/>
    <d v="2010-03-09T00:00:00"/>
    <x v="9"/>
    <n v="14181"/>
    <n v="23"/>
    <s v=""/>
    <s v=""/>
    <x v="1"/>
    <x v="2"/>
  </r>
  <r>
    <n v="50122"/>
    <s v="Emp 511"/>
    <s v="28003121755127"/>
    <x v="6"/>
    <x v="0"/>
    <d v="1980-03-12T00:00:00"/>
    <x v="1"/>
    <x v="0"/>
    <x v="1"/>
    <x v="1"/>
    <x v="1"/>
    <d v="2003-01-21T00:00:00"/>
    <x v="10"/>
    <n v="3080"/>
    <n v="22"/>
    <s v=""/>
    <s v=""/>
    <x v="0"/>
    <x v="1"/>
  </r>
  <r>
    <n v="50124"/>
    <s v="Emp 223"/>
    <s v="28512200159071"/>
    <x v="1"/>
    <x v="1"/>
    <d v="1985-12-20T00:00:00"/>
    <x v="9"/>
    <x v="1"/>
    <x v="1"/>
    <x v="3"/>
    <x v="0"/>
    <d v="2012-05-22T00:00:00"/>
    <x v="1"/>
    <n v="6808"/>
    <n v="26"/>
    <s v=""/>
    <s v=""/>
    <x v="1"/>
    <x v="2"/>
  </r>
  <r>
    <n v="50128"/>
    <s v="Emp 476"/>
    <s v="29107251986177"/>
    <x v="1"/>
    <x v="1"/>
    <d v="1991-07-25T00:00:00"/>
    <x v="10"/>
    <x v="0"/>
    <x v="1"/>
    <x v="4"/>
    <x v="5"/>
    <d v="2015-09-17T00:00:00"/>
    <x v="11"/>
    <n v="4555"/>
    <n v="24"/>
    <s v=""/>
    <s v=""/>
    <x v="3"/>
    <x v="2"/>
  </r>
  <r>
    <n v="50131"/>
    <s v="Emp 428"/>
    <s v="27709271379313"/>
    <x v="4"/>
    <x v="1"/>
    <d v="1977-09-27T00:00:00"/>
    <x v="11"/>
    <x v="0"/>
    <x v="2"/>
    <x v="4"/>
    <x v="4"/>
    <d v="2003-06-03T00:00:00"/>
    <x v="10"/>
    <n v="20122"/>
    <n v="25"/>
    <s v=""/>
    <s v=""/>
    <x v="0"/>
    <x v="1"/>
  </r>
  <r>
    <n v="50132"/>
    <s v="Emp 775"/>
    <s v="29110190265361"/>
    <x v="7"/>
    <x v="0"/>
    <d v="1991-10-19T00:00:00"/>
    <x v="6"/>
    <x v="1"/>
    <x v="1"/>
    <x v="0"/>
    <x v="3"/>
    <d v="2009-09-05T00:00:00"/>
    <x v="9"/>
    <n v="5611"/>
    <n v="17"/>
    <s v="!"/>
    <s v=""/>
    <x v="1"/>
    <x v="2"/>
  </r>
  <r>
    <n v="50149"/>
    <s v="Emp 309"/>
    <s v="29512130152079"/>
    <x v="8"/>
    <x v="1"/>
    <d v="1995-12-13T00:00:00"/>
    <x v="12"/>
    <x v="0"/>
    <x v="1"/>
    <x v="4"/>
    <x v="0"/>
    <d v="2014-02-13T00:00:00"/>
    <x v="2"/>
    <n v="4021"/>
    <n v="18"/>
    <s v="!"/>
    <s v=""/>
    <x v="1"/>
    <x v="0"/>
  </r>
  <r>
    <n v="50162"/>
    <s v="Emp 18"/>
    <s v="28107160185937"/>
    <x v="0"/>
    <x v="1"/>
    <d v="1981-07-16T00:00:00"/>
    <x v="5"/>
    <x v="0"/>
    <x v="1"/>
    <x v="1"/>
    <x v="0"/>
    <d v="2006-12-01T00:00:00"/>
    <x v="0"/>
    <n v="4561"/>
    <n v="25"/>
    <s v=""/>
    <s v=""/>
    <x v="0"/>
    <x v="1"/>
  </r>
  <r>
    <n v="50170"/>
    <s v="Emp 930"/>
    <s v="27409281756837"/>
    <x v="8"/>
    <x v="1"/>
    <d v="1974-09-28T00:00:00"/>
    <x v="13"/>
    <x v="1"/>
    <x v="1"/>
    <x v="3"/>
    <x v="1"/>
    <d v="2011-05-18T00:00:00"/>
    <x v="3"/>
    <n v="7000"/>
    <n v="36"/>
    <s v=""/>
    <n v="50170"/>
    <x v="1"/>
    <x v="1"/>
  </r>
  <r>
    <n v="50170"/>
    <s v="Emp 994"/>
    <s v="27507182183136"/>
    <x v="9"/>
    <x v="1"/>
    <d v="1975-07-18T00:00:00"/>
    <x v="13"/>
    <x v="1"/>
    <x v="1"/>
    <x v="1"/>
    <x v="2"/>
    <d v="2010-09-29T00:00:00"/>
    <x v="3"/>
    <n v="5999"/>
    <n v="35"/>
    <s v=""/>
    <s v=""/>
    <x v="1"/>
    <x v="1"/>
  </r>
  <r>
    <n v="50193"/>
    <s v="Emp 529"/>
    <s v="29111260179187"/>
    <x v="1"/>
    <x v="0"/>
    <d v="1991-11-26T00:00:00"/>
    <x v="6"/>
    <x v="1"/>
    <x v="1"/>
    <x v="3"/>
    <x v="0"/>
    <d v="2011-10-24T00:00:00"/>
    <x v="1"/>
    <n v="3145"/>
    <n v="19"/>
    <s v="!"/>
    <s v=""/>
    <x v="1"/>
    <x v="2"/>
  </r>
  <r>
    <n v="50195"/>
    <s v="Emp 932"/>
    <s v="28906261769539"/>
    <x v="6"/>
    <x v="1"/>
    <d v="1989-06-26T00:00:00"/>
    <x v="14"/>
    <x v="1"/>
    <x v="1"/>
    <x v="3"/>
    <x v="1"/>
    <d v="1998-12-11T00:00:00"/>
    <x v="6"/>
    <n v="6779"/>
    <n v="9"/>
    <s v="!"/>
    <s v=""/>
    <x v="2"/>
    <x v="2"/>
  </r>
  <r>
    <n v="50196"/>
    <s v="Emp 98"/>
    <s v="29501040159291"/>
    <x v="7"/>
    <x v="1"/>
    <d v="1995-01-04T00:00:00"/>
    <x v="0"/>
    <x v="1"/>
    <x v="2"/>
    <x v="1"/>
    <x v="0"/>
    <d v="2004-12-20T00:00:00"/>
    <x v="12"/>
    <n v="15411"/>
    <n v="9"/>
    <s v="!"/>
    <s v=""/>
    <x v="0"/>
    <x v="0"/>
  </r>
  <r>
    <n v="50197"/>
    <s v="Emp 942"/>
    <s v="29404251787492"/>
    <x v="3"/>
    <x v="1"/>
    <d v="1994-04-25T00:00:00"/>
    <x v="4"/>
    <x v="1"/>
    <x v="1"/>
    <x v="0"/>
    <x v="1"/>
    <d v="2010-01-31T00:00:00"/>
    <x v="9"/>
    <n v="5162"/>
    <n v="15"/>
    <s v="!"/>
    <s v=""/>
    <x v="1"/>
    <x v="0"/>
  </r>
  <r>
    <n v="50240"/>
    <s v="Emp 843"/>
    <s v="28204031384423"/>
    <x v="4"/>
    <x v="0"/>
    <d v="1982-04-03T00:00:00"/>
    <x v="7"/>
    <x v="0"/>
    <x v="1"/>
    <x v="3"/>
    <x v="4"/>
    <d v="1995-03-10T00:00:00"/>
    <x v="13"/>
    <n v="4566"/>
    <n v="12"/>
    <s v="!"/>
    <s v=""/>
    <x v="2"/>
    <x v="1"/>
  </r>
  <r>
    <n v="50278"/>
    <s v="Emp 861"/>
    <s v="29402101760722"/>
    <x v="3"/>
    <x v="0"/>
    <d v="1994-02-10T00:00:00"/>
    <x v="4"/>
    <x v="1"/>
    <x v="2"/>
    <x v="3"/>
    <x v="1"/>
    <d v="2014-03-03T00:00:00"/>
    <x v="2"/>
    <n v="20905"/>
    <n v="20"/>
    <s v=""/>
    <n v="50278"/>
    <x v="1"/>
    <x v="0"/>
  </r>
  <r>
    <n v="50278"/>
    <s v="Emp 882"/>
    <s v="28901041353795"/>
    <x v="2"/>
    <x v="1"/>
    <d v="1989-01-04T00:00:00"/>
    <x v="14"/>
    <x v="0"/>
    <x v="1"/>
    <x v="0"/>
    <x v="4"/>
    <d v="1999-09-21T00:00:00"/>
    <x v="14"/>
    <n v="4800"/>
    <n v="10"/>
    <s v="!"/>
    <s v=""/>
    <x v="2"/>
    <x v="2"/>
  </r>
  <r>
    <n v="50294"/>
    <s v="Emp 540"/>
    <s v="28605012175647"/>
    <x v="5"/>
    <x v="0"/>
    <d v="1986-05-01T00:00:00"/>
    <x v="9"/>
    <x v="1"/>
    <x v="1"/>
    <x v="3"/>
    <x v="2"/>
    <d v="2002-09-10T00:00:00"/>
    <x v="10"/>
    <n v="5782"/>
    <n v="16"/>
    <s v="!"/>
    <n v="50294"/>
    <x v="0"/>
    <x v="2"/>
  </r>
  <r>
    <n v="50294"/>
    <s v="Emp 964"/>
    <s v="29407160176555"/>
    <x v="4"/>
    <x v="1"/>
    <d v="1994-07-16T00:00:00"/>
    <x v="4"/>
    <x v="1"/>
    <x v="0"/>
    <x v="2"/>
    <x v="0"/>
    <d v="2013-06-29T00:00:00"/>
    <x v="4"/>
    <n v="13007"/>
    <n v="18"/>
    <s v="!"/>
    <s v=""/>
    <x v="1"/>
    <x v="0"/>
  </r>
  <r>
    <n v="50295"/>
    <s v="Emp 475"/>
    <s v="28609192170066"/>
    <x v="2"/>
    <x v="0"/>
    <d v="1986-09-19T00:00:00"/>
    <x v="8"/>
    <x v="1"/>
    <x v="0"/>
    <x v="0"/>
    <x v="2"/>
    <d v="1998-04-21T00:00:00"/>
    <x v="15"/>
    <n v="12039"/>
    <n v="11"/>
    <s v="!"/>
    <n v="50295"/>
    <x v="2"/>
    <x v="2"/>
  </r>
  <r>
    <n v="50295"/>
    <s v="Emp 803"/>
    <s v="29212220284537"/>
    <x v="8"/>
    <x v="1"/>
    <d v="1992-12-22T00:00:00"/>
    <x v="15"/>
    <x v="1"/>
    <x v="2"/>
    <x v="1"/>
    <x v="3"/>
    <d v="2015-08-09T00:00:00"/>
    <x v="11"/>
    <n v="26708"/>
    <n v="22"/>
    <s v=""/>
    <s v=""/>
    <x v="3"/>
    <x v="0"/>
  </r>
  <r>
    <n v="50297"/>
    <s v="Emp 853"/>
    <s v="28611040261635"/>
    <x v="8"/>
    <x v="1"/>
    <d v="1986-11-04T00:00:00"/>
    <x v="8"/>
    <x v="0"/>
    <x v="2"/>
    <x v="4"/>
    <x v="3"/>
    <d v="2001-12-12T00:00:00"/>
    <x v="8"/>
    <n v="18238"/>
    <n v="15"/>
    <s v="!"/>
    <s v=""/>
    <x v="0"/>
    <x v="2"/>
  </r>
  <r>
    <n v="50306"/>
    <s v="Emp 648"/>
    <s v="27609211357218"/>
    <x v="2"/>
    <x v="1"/>
    <d v="1976-09-21T00:00:00"/>
    <x v="16"/>
    <x v="1"/>
    <x v="1"/>
    <x v="4"/>
    <x v="4"/>
    <d v="2005-06-13T00:00:00"/>
    <x v="12"/>
    <n v="5994"/>
    <n v="28"/>
    <s v=""/>
    <s v=""/>
    <x v="0"/>
    <x v="1"/>
  </r>
  <r>
    <n v="50308"/>
    <s v="Emp 99"/>
    <s v="29501060183149"/>
    <x v="1"/>
    <x v="0"/>
    <d v="1995-01-06T00:00:00"/>
    <x v="0"/>
    <x v="1"/>
    <x v="1"/>
    <x v="2"/>
    <x v="0"/>
    <d v="2001-01-29T00:00:00"/>
    <x v="16"/>
    <n v="4462"/>
    <n v="6"/>
    <s v="!"/>
    <s v=""/>
    <x v="0"/>
    <x v="0"/>
  </r>
  <r>
    <n v="50320"/>
    <s v="Emp 326"/>
    <s v="29508230151977"/>
    <x v="8"/>
    <x v="1"/>
    <d v="1995-08-23T00:00:00"/>
    <x v="12"/>
    <x v="0"/>
    <x v="1"/>
    <x v="2"/>
    <x v="0"/>
    <d v="2001-01-18T00:00:00"/>
    <x v="16"/>
    <n v="5677"/>
    <n v="5"/>
    <s v="!"/>
    <s v=""/>
    <x v="0"/>
    <x v="0"/>
  </r>
  <r>
    <n v="50321"/>
    <s v="Emp 996"/>
    <s v="28102281373948"/>
    <x v="9"/>
    <x v="0"/>
    <d v="1981-02-28T00:00:00"/>
    <x v="5"/>
    <x v="1"/>
    <x v="1"/>
    <x v="4"/>
    <x v="4"/>
    <d v="2008-11-29T00:00:00"/>
    <x v="17"/>
    <n v="5611"/>
    <n v="27"/>
    <s v=""/>
    <s v=""/>
    <x v="1"/>
    <x v="1"/>
  </r>
  <r>
    <n v="50337"/>
    <s v="Emp 537"/>
    <s v="28905250153833"/>
    <x v="6"/>
    <x v="1"/>
    <d v="1989-05-25T00:00:00"/>
    <x v="14"/>
    <x v="1"/>
    <x v="1"/>
    <x v="0"/>
    <x v="0"/>
    <d v="2012-01-19T00:00:00"/>
    <x v="1"/>
    <n v="3749"/>
    <n v="22"/>
    <s v=""/>
    <s v=""/>
    <x v="1"/>
    <x v="2"/>
  </r>
  <r>
    <n v="50361"/>
    <s v="Emp 272"/>
    <s v="29511240155459"/>
    <x v="5"/>
    <x v="1"/>
    <d v="1995-11-24T00:00:00"/>
    <x v="12"/>
    <x v="0"/>
    <x v="1"/>
    <x v="3"/>
    <x v="0"/>
    <d v="2009-12-13T00:00:00"/>
    <x v="9"/>
    <n v="3772"/>
    <n v="14"/>
    <s v="!"/>
    <s v=""/>
    <x v="1"/>
    <x v="0"/>
  </r>
  <r>
    <n v="50379"/>
    <s v="Emp 179"/>
    <s v="29502020183919"/>
    <x v="5"/>
    <x v="1"/>
    <d v="1995-02-02T00:00:00"/>
    <x v="0"/>
    <x v="1"/>
    <x v="2"/>
    <x v="1"/>
    <x v="0"/>
    <d v="2012-11-02T00:00:00"/>
    <x v="4"/>
    <n v="19299"/>
    <n v="17"/>
    <s v="!"/>
    <s v=""/>
    <x v="1"/>
    <x v="0"/>
  </r>
  <r>
    <n v="50397"/>
    <s v="Emp 461"/>
    <s v="28101151991494"/>
    <x v="0"/>
    <x v="1"/>
    <d v="1981-01-15T00:00:00"/>
    <x v="5"/>
    <x v="0"/>
    <x v="1"/>
    <x v="4"/>
    <x v="5"/>
    <d v="2010-04-10T00:00:00"/>
    <x v="9"/>
    <n v="4319"/>
    <n v="29"/>
    <s v=""/>
    <s v=""/>
    <x v="1"/>
    <x v="1"/>
  </r>
  <r>
    <n v="50398"/>
    <s v="Emp 926"/>
    <s v="29409010260245"/>
    <x v="0"/>
    <x v="0"/>
    <d v="1994-09-01T00:00:00"/>
    <x v="0"/>
    <x v="0"/>
    <x v="0"/>
    <x v="3"/>
    <x v="3"/>
    <d v="1998-11-30T00:00:00"/>
    <x v="6"/>
    <n v="14546"/>
    <n v="4"/>
    <s v="!"/>
    <s v=""/>
    <x v="2"/>
    <x v="0"/>
  </r>
  <r>
    <n v="50406"/>
    <s v="Emp 787"/>
    <s v="28106191977465"/>
    <x v="4"/>
    <x v="0"/>
    <d v="1981-06-19T00:00:00"/>
    <x v="5"/>
    <x v="1"/>
    <x v="1"/>
    <x v="0"/>
    <x v="5"/>
    <d v="1998-07-27T00:00:00"/>
    <x v="6"/>
    <n v="6434"/>
    <n v="17"/>
    <s v="!"/>
    <s v=""/>
    <x v="2"/>
    <x v="1"/>
  </r>
  <r>
    <n v="50442"/>
    <s v="Emp 104"/>
    <s v="29510190184071"/>
    <x v="6"/>
    <x v="1"/>
    <d v="1995-10-19T00:00:00"/>
    <x v="12"/>
    <x v="1"/>
    <x v="2"/>
    <x v="2"/>
    <x v="0"/>
    <d v="2009-10-01T00:00:00"/>
    <x v="9"/>
    <n v="29292"/>
    <n v="13"/>
    <s v="!"/>
    <s v=""/>
    <x v="1"/>
    <x v="0"/>
  </r>
  <r>
    <n v="50466"/>
    <s v="Emp 72"/>
    <s v="29401250153838"/>
    <x v="4"/>
    <x v="1"/>
    <d v="1994-01-25T00:00:00"/>
    <x v="4"/>
    <x v="1"/>
    <x v="1"/>
    <x v="1"/>
    <x v="0"/>
    <d v="1998-03-13T00:00:00"/>
    <x v="15"/>
    <n v="4609"/>
    <n v="4"/>
    <s v="!"/>
    <s v=""/>
    <x v="2"/>
    <x v="0"/>
  </r>
  <r>
    <n v="50500"/>
    <s v="Emp 650"/>
    <s v="29011131969289"/>
    <x v="4"/>
    <x v="0"/>
    <d v="1990-11-13T00:00:00"/>
    <x v="10"/>
    <x v="0"/>
    <x v="1"/>
    <x v="2"/>
    <x v="5"/>
    <d v="2003-04-24T00:00:00"/>
    <x v="10"/>
    <n v="4438"/>
    <n v="12"/>
    <s v="!"/>
    <s v=""/>
    <x v="0"/>
    <x v="2"/>
  </r>
  <r>
    <n v="50554"/>
    <s v="Emp 723"/>
    <s v="29204062182316"/>
    <x v="3"/>
    <x v="1"/>
    <d v="1992-04-06T00:00:00"/>
    <x v="6"/>
    <x v="1"/>
    <x v="1"/>
    <x v="1"/>
    <x v="2"/>
    <d v="1998-08-11T00:00:00"/>
    <x v="6"/>
    <n v="6415"/>
    <n v="6"/>
    <s v="!"/>
    <s v=""/>
    <x v="2"/>
    <x v="2"/>
  </r>
  <r>
    <n v="50576"/>
    <s v="Emp 671"/>
    <s v="27602262186476"/>
    <x v="1"/>
    <x v="1"/>
    <d v="1976-02-26T00:00:00"/>
    <x v="17"/>
    <x v="1"/>
    <x v="1"/>
    <x v="1"/>
    <x v="2"/>
    <d v="1998-09-03T00:00:00"/>
    <x v="6"/>
    <n v="4392"/>
    <n v="22"/>
    <s v=""/>
    <s v=""/>
    <x v="2"/>
    <x v="1"/>
  </r>
  <r>
    <n v="50593"/>
    <s v="Emp 729"/>
    <s v="28106080288371"/>
    <x v="5"/>
    <x v="1"/>
    <d v="1981-06-08T00:00:00"/>
    <x v="5"/>
    <x v="1"/>
    <x v="0"/>
    <x v="1"/>
    <x v="3"/>
    <d v="1999-11-05T00:00:00"/>
    <x v="14"/>
    <n v="12725"/>
    <n v="18"/>
    <s v="!"/>
    <s v=""/>
    <x v="2"/>
    <x v="1"/>
  </r>
  <r>
    <n v="50601"/>
    <s v="Emp 785"/>
    <s v="27410040252322"/>
    <x v="3"/>
    <x v="0"/>
    <d v="1974-10-04T00:00:00"/>
    <x v="13"/>
    <x v="1"/>
    <x v="1"/>
    <x v="2"/>
    <x v="3"/>
    <d v="1999-11-19T00:00:00"/>
    <x v="14"/>
    <n v="6363"/>
    <n v="25"/>
    <s v=""/>
    <s v=""/>
    <x v="2"/>
    <x v="1"/>
  </r>
  <r>
    <n v="50616"/>
    <s v="Emp 583"/>
    <s v="28603251382359"/>
    <x v="5"/>
    <x v="1"/>
    <d v="1986-03-25T00:00:00"/>
    <x v="9"/>
    <x v="1"/>
    <x v="2"/>
    <x v="1"/>
    <x v="4"/>
    <d v="1995-06-22T00:00:00"/>
    <x v="13"/>
    <n v="29051"/>
    <n v="9"/>
    <s v="!"/>
    <s v=""/>
    <x v="2"/>
    <x v="2"/>
  </r>
  <r>
    <n v="50625"/>
    <s v="Emp 221"/>
    <s v="27509100162198"/>
    <x v="2"/>
    <x v="1"/>
    <d v="1975-09-10T00:00:00"/>
    <x v="17"/>
    <x v="0"/>
    <x v="2"/>
    <x v="0"/>
    <x v="0"/>
    <d v="2007-06-27T00:00:00"/>
    <x v="0"/>
    <n v="25462"/>
    <n v="31"/>
    <s v=""/>
    <s v=""/>
    <x v="0"/>
    <x v="1"/>
  </r>
  <r>
    <n v="50628"/>
    <s v="Emp 232"/>
    <s v="29503180177276"/>
    <x v="0"/>
    <x v="1"/>
    <d v="1995-03-18T00:00:00"/>
    <x v="0"/>
    <x v="0"/>
    <x v="1"/>
    <x v="3"/>
    <x v="0"/>
    <d v="2007-08-08T00:00:00"/>
    <x v="18"/>
    <n v="6498"/>
    <n v="12"/>
    <s v="!"/>
    <s v=""/>
    <x v="1"/>
    <x v="0"/>
  </r>
  <r>
    <n v="50634"/>
    <s v="Emp 759"/>
    <s v="28612161769957"/>
    <x v="2"/>
    <x v="1"/>
    <d v="1986-12-16T00:00:00"/>
    <x v="8"/>
    <x v="1"/>
    <x v="0"/>
    <x v="4"/>
    <x v="1"/>
    <d v="1997-03-27T00:00:00"/>
    <x v="19"/>
    <n v="11613"/>
    <n v="10"/>
    <s v="!"/>
    <s v=""/>
    <x v="2"/>
    <x v="2"/>
  </r>
  <r>
    <n v="50660"/>
    <s v="Emp 404"/>
    <s v="29511242182473"/>
    <x v="5"/>
    <x v="1"/>
    <d v="1995-11-24T00:00:00"/>
    <x v="12"/>
    <x v="0"/>
    <x v="1"/>
    <x v="4"/>
    <x v="2"/>
    <d v="2014-04-26T00:00:00"/>
    <x v="2"/>
    <n v="6377"/>
    <n v="18"/>
    <s v="!"/>
    <s v=""/>
    <x v="1"/>
    <x v="0"/>
  </r>
  <r>
    <n v="50662"/>
    <s v="Emp 268"/>
    <s v="29507130179776"/>
    <x v="0"/>
    <x v="1"/>
    <d v="1995-07-13T00:00:00"/>
    <x v="0"/>
    <x v="0"/>
    <x v="1"/>
    <x v="1"/>
    <x v="0"/>
    <d v="2005-11-19T00:00:00"/>
    <x v="5"/>
    <n v="5959"/>
    <n v="10"/>
    <s v="!"/>
    <s v=""/>
    <x v="0"/>
    <x v="0"/>
  </r>
  <r>
    <n v="50677"/>
    <s v="Emp 132"/>
    <s v="29406210171642"/>
    <x v="3"/>
    <x v="0"/>
    <d v="1994-06-21T00:00:00"/>
    <x v="4"/>
    <x v="0"/>
    <x v="0"/>
    <x v="2"/>
    <x v="0"/>
    <d v="2000-12-23T00:00:00"/>
    <x v="16"/>
    <n v="10782"/>
    <n v="6"/>
    <s v="!"/>
    <s v=""/>
    <x v="0"/>
    <x v="0"/>
  </r>
  <r>
    <n v="50685"/>
    <s v="Emp 945"/>
    <s v="28909201773279"/>
    <x v="7"/>
    <x v="1"/>
    <d v="1989-09-20T00:00:00"/>
    <x v="3"/>
    <x v="0"/>
    <x v="1"/>
    <x v="3"/>
    <x v="1"/>
    <d v="1999-06-25T00:00:00"/>
    <x v="6"/>
    <n v="6676"/>
    <n v="9"/>
    <s v="!"/>
    <s v=""/>
    <x v="2"/>
    <x v="2"/>
  </r>
  <r>
    <n v="50689"/>
    <s v="Emp 247"/>
    <s v="29504010180477"/>
    <x v="4"/>
    <x v="1"/>
    <d v="1995-04-01T00:00:00"/>
    <x v="0"/>
    <x v="0"/>
    <x v="1"/>
    <x v="4"/>
    <x v="0"/>
    <d v="2003-02-04T00:00:00"/>
    <x v="10"/>
    <n v="4624"/>
    <n v="7"/>
    <s v="!"/>
    <s v=""/>
    <x v="0"/>
    <x v="0"/>
  </r>
  <r>
    <n v="50704"/>
    <s v="Emp 789"/>
    <s v="28102190257512"/>
    <x v="8"/>
    <x v="1"/>
    <d v="1981-02-19T00:00:00"/>
    <x v="5"/>
    <x v="0"/>
    <x v="0"/>
    <x v="2"/>
    <x v="3"/>
    <d v="2012-06-30T00:00:00"/>
    <x v="1"/>
    <n v="14917"/>
    <n v="31"/>
    <s v=""/>
    <s v=""/>
    <x v="1"/>
    <x v="1"/>
  </r>
  <r>
    <n v="50716"/>
    <s v="Emp 43"/>
    <s v="29509160277836"/>
    <x v="2"/>
    <x v="1"/>
    <d v="1995-09-16T00:00:00"/>
    <x v="12"/>
    <x v="0"/>
    <x v="1"/>
    <x v="4"/>
    <x v="3"/>
    <d v="2012-01-02T00:00:00"/>
    <x v="1"/>
    <n v="4687"/>
    <n v="16"/>
    <s v="!"/>
    <s v=""/>
    <x v="1"/>
    <x v="0"/>
  </r>
  <r>
    <n v="50719"/>
    <s v="Emp 27"/>
    <s v="29511270176434"/>
    <x v="6"/>
    <x v="1"/>
    <d v="1995-11-27T00:00:00"/>
    <x v="12"/>
    <x v="0"/>
    <x v="0"/>
    <x v="2"/>
    <x v="0"/>
    <d v="2005-12-02T00:00:00"/>
    <x v="5"/>
    <n v="14448"/>
    <n v="10"/>
    <s v="!"/>
    <s v=""/>
    <x v="0"/>
    <x v="0"/>
  </r>
  <r>
    <n v="50723"/>
    <s v="Emp 463"/>
    <s v="28104031375916"/>
    <x v="3"/>
    <x v="1"/>
    <d v="1981-04-03T00:00:00"/>
    <x v="5"/>
    <x v="1"/>
    <x v="1"/>
    <x v="1"/>
    <x v="4"/>
    <d v="2006-10-17T00:00:00"/>
    <x v="0"/>
    <n v="6857"/>
    <n v="25"/>
    <s v=""/>
    <s v=""/>
    <x v="0"/>
    <x v="1"/>
  </r>
  <r>
    <n v="50751"/>
    <s v="Emp 156"/>
    <s v="29502160159416"/>
    <x v="6"/>
    <x v="1"/>
    <d v="1995-02-16T00:00:00"/>
    <x v="0"/>
    <x v="0"/>
    <x v="1"/>
    <x v="1"/>
    <x v="0"/>
    <d v="2005-02-07T00:00:00"/>
    <x v="12"/>
    <n v="5763"/>
    <n v="9"/>
    <s v="!"/>
    <s v=""/>
    <x v="0"/>
    <x v="0"/>
  </r>
  <r>
    <n v="50768"/>
    <s v="Emp 106"/>
    <s v="29511250185772"/>
    <x v="1"/>
    <x v="1"/>
    <d v="1995-11-25T00:00:00"/>
    <x v="12"/>
    <x v="0"/>
    <x v="2"/>
    <x v="2"/>
    <x v="0"/>
    <d v="2010-01-06T00:00:00"/>
    <x v="9"/>
    <n v="15286"/>
    <n v="14"/>
    <s v="!"/>
    <s v=""/>
    <x v="1"/>
    <x v="0"/>
  </r>
  <r>
    <n v="50770"/>
    <s v="Emp 349"/>
    <s v="28806180151977"/>
    <x v="3"/>
    <x v="1"/>
    <d v="1988-06-18T00:00:00"/>
    <x v="18"/>
    <x v="0"/>
    <x v="1"/>
    <x v="4"/>
    <x v="0"/>
    <d v="1997-06-17T00:00:00"/>
    <x v="19"/>
    <n v="3033"/>
    <n v="8"/>
    <s v="!"/>
    <s v=""/>
    <x v="2"/>
    <x v="2"/>
  </r>
  <r>
    <n v="50778"/>
    <s v="Emp 795"/>
    <s v="28704252184069"/>
    <x v="1"/>
    <x v="0"/>
    <d v="1987-04-25T00:00:00"/>
    <x v="8"/>
    <x v="0"/>
    <x v="1"/>
    <x v="4"/>
    <x v="2"/>
    <d v="1998-05-22T00:00:00"/>
    <x v="15"/>
    <n v="6674"/>
    <n v="11"/>
    <s v="!"/>
    <s v=""/>
    <x v="2"/>
    <x v="2"/>
  </r>
  <r>
    <n v="50779"/>
    <s v="Emp 770"/>
    <s v="27505090173632"/>
    <x v="1"/>
    <x v="1"/>
    <d v="1975-05-09T00:00:00"/>
    <x v="13"/>
    <x v="1"/>
    <x v="1"/>
    <x v="1"/>
    <x v="0"/>
    <d v="2009-09-18T00:00:00"/>
    <x v="9"/>
    <n v="5664"/>
    <n v="34"/>
    <s v=""/>
    <s v=""/>
    <x v="1"/>
    <x v="1"/>
  </r>
  <r>
    <n v="50794"/>
    <s v="Emp 725"/>
    <s v="29203052177825"/>
    <x v="5"/>
    <x v="0"/>
    <d v="1992-03-05T00:00:00"/>
    <x v="6"/>
    <x v="0"/>
    <x v="2"/>
    <x v="2"/>
    <x v="2"/>
    <d v="2008-12-06T00:00:00"/>
    <x v="17"/>
    <n v="18130"/>
    <n v="16"/>
    <s v="!"/>
    <s v=""/>
    <x v="1"/>
    <x v="2"/>
  </r>
  <r>
    <n v="50801"/>
    <s v="Emp 21"/>
    <s v="29501070171536"/>
    <x v="2"/>
    <x v="1"/>
    <d v="1995-01-07T00:00:00"/>
    <x v="0"/>
    <x v="1"/>
    <x v="1"/>
    <x v="1"/>
    <x v="0"/>
    <d v="2011-08-16T00:00:00"/>
    <x v="1"/>
    <n v="3906"/>
    <n v="16"/>
    <s v="!"/>
    <n v="50801"/>
    <x v="1"/>
    <x v="0"/>
  </r>
  <r>
    <n v="50801"/>
    <s v="Emp 251"/>
    <s v="29507160152073"/>
    <x v="8"/>
    <x v="1"/>
    <d v="1995-07-16T00:00:00"/>
    <x v="0"/>
    <x v="1"/>
    <x v="1"/>
    <x v="1"/>
    <x v="0"/>
    <d v="2008-05-29T00:00:00"/>
    <x v="18"/>
    <n v="5263"/>
    <n v="12"/>
    <s v="!"/>
    <s v=""/>
    <x v="1"/>
    <x v="0"/>
  </r>
  <r>
    <n v="50825"/>
    <s v="Emp 116"/>
    <s v="29507070184295"/>
    <x v="2"/>
    <x v="1"/>
    <d v="1995-07-07T00:00:00"/>
    <x v="0"/>
    <x v="0"/>
    <x v="1"/>
    <x v="0"/>
    <x v="0"/>
    <d v="2003-04-21T00:00:00"/>
    <x v="10"/>
    <n v="4198"/>
    <n v="7"/>
    <s v="!"/>
    <s v=""/>
    <x v="0"/>
    <x v="0"/>
  </r>
  <r>
    <n v="50837"/>
    <s v="Emp 850"/>
    <s v="28106040277415"/>
    <x v="8"/>
    <x v="1"/>
    <d v="1981-06-04T00:00:00"/>
    <x v="5"/>
    <x v="0"/>
    <x v="1"/>
    <x v="4"/>
    <x v="3"/>
    <d v="2008-02-19T00:00:00"/>
    <x v="18"/>
    <n v="4002"/>
    <n v="26"/>
    <s v=""/>
    <s v=""/>
    <x v="1"/>
    <x v="1"/>
  </r>
  <r>
    <n v="50838"/>
    <s v="Emp 559"/>
    <s v="29001152167561"/>
    <x v="0"/>
    <x v="0"/>
    <d v="1990-01-15T00:00:00"/>
    <x v="3"/>
    <x v="1"/>
    <x v="1"/>
    <x v="1"/>
    <x v="2"/>
    <d v="1999-07-13T00:00:00"/>
    <x v="6"/>
    <n v="6302"/>
    <n v="9"/>
    <s v="!"/>
    <s v=""/>
    <x v="2"/>
    <x v="2"/>
  </r>
  <r>
    <n v="50841"/>
    <s v="Emp 876"/>
    <s v="27906280260423"/>
    <x v="6"/>
    <x v="0"/>
    <d v="1979-06-28T00:00:00"/>
    <x v="19"/>
    <x v="1"/>
    <x v="1"/>
    <x v="2"/>
    <x v="3"/>
    <d v="2009-04-17T00:00:00"/>
    <x v="17"/>
    <n v="6477"/>
    <n v="29"/>
    <s v=""/>
    <s v=""/>
    <x v="1"/>
    <x v="1"/>
  </r>
  <r>
    <n v="50846"/>
    <s v="Emp 1000"/>
    <s v="28802231790654"/>
    <x v="5"/>
    <x v="1"/>
    <d v="1988-02-23T00:00:00"/>
    <x v="18"/>
    <x v="1"/>
    <x v="0"/>
    <x v="2"/>
    <x v="1"/>
    <d v="2013-03-21T00:00:00"/>
    <x v="4"/>
    <n v="7000"/>
    <n v="25"/>
    <s v=""/>
    <s v=""/>
    <x v="1"/>
    <x v="2"/>
  </r>
  <r>
    <n v="50861"/>
    <s v="Emp 829"/>
    <s v="29309101371544"/>
    <x v="1"/>
    <x v="0"/>
    <d v="1993-09-10T00:00:00"/>
    <x v="4"/>
    <x v="0"/>
    <x v="1"/>
    <x v="4"/>
    <x v="4"/>
    <d v="2008-10-21T00:00:00"/>
    <x v="17"/>
    <n v="6339"/>
    <n v="15"/>
    <s v="!"/>
    <s v=""/>
    <x v="1"/>
    <x v="0"/>
  </r>
  <r>
    <n v="50869"/>
    <s v="Emp 92"/>
    <s v="29510230158391"/>
    <x v="0"/>
    <x v="1"/>
    <d v="1995-10-23T00:00:00"/>
    <x v="12"/>
    <x v="1"/>
    <x v="1"/>
    <x v="2"/>
    <x v="0"/>
    <d v="2005-03-16T00:00:00"/>
    <x v="12"/>
    <n v="4870"/>
    <n v="9"/>
    <s v="!"/>
    <s v=""/>
    <x v="0"/>
    <x v="0"/>
  </r>
  <r>
    <n v="50880"/>
    <s v="Emp 2"/>
    <s v="28411241364134"/>
    <x v="9"/>
    <x v="1"/>
    <d v="1984-11-24T00:00:00"/>
    <x v="2"/>
    <x v="1"/>
    <x v="1"/>
    <x v="0"/>
    <x v="4"/>
    <d v="2003-07-10T00:00:00"/>
    <x v="10"/>
    <n v="5008"/>
    <n v="18"/>
    <s v="!"/>
    <s v=""/>
    <x v="0"/>
    <x v="2"/>
  </r>
  <r>
    <n v="50881"/>
    <s v="Emp 299"/>
    <s v="29505200162793"/>
    <x v="7"/>
    <x v="1"/>
    <d v="1995-05-20T00:00:00"/>
    <x v="0"/>
    <x v="1"/>
    <x v="1"/>
    <x v="4"/>
    <x v="0"/>
    <d v="2005-06-17T00:00:00"/>
    <x v="12"/>
    <n v="3401"/>
    <n v="10"/>
    <s v="!"/>
    <s v=""/>
    <x v="0"/>
    <x v="0"/>
  </r>
  <r>
    <n v="50891"/>
    <s v="Emp 121"/>
    <s v="29509240166741"/>
    <x v="2"/>
    <x v="0"/>
    <d v="1995-09-24T00:00:00"/>
    <x v="12"/>
    <x v="0"/>
    <x v="2"/>
    <x v="3"/>
    <x v="0"/>
    <d v="2010-01-11T00:00:00"/>
    <x v="9"/>
    <n v="20031"/>
    <n v="14"/>
    <s v="!"/>
    <s v=""/>
    <x v="1"/>
    <x v="0"/>
  </r>
  <r>
    <n v="50892"/>
    <s v="Emp 531"/>
    <s v="27512270170492"/>
    <x v="5"/>
    <x v="1"/>
    <d v="1975-12-27T00:00:00"/>
    <x v="17"/>
    <x v="1"/>
    <x v="1"/>
    <x v="2"/>
    <x v="0"/>
    <d v="1999-01-20T00:00:00"/>
    <x v="6"/>
    <n v="6260"/>
    <n v="23"/>
    <s v=""/>
    <s v=""/>
    <x v="2"/>
    <x v="1"/>
  </r>
  <r>
    <n v="50906"/>
    <s v="Emp 961"/>
    <s v="27408201972119"/>
    <x v="2"/>
    <x v="1"/>
    <d v="1974-08-20T00:00:00"/>
    <x v="13"/>
    <x v="1"/>
    <x v="1"/>
    <x v="3"/>
    <x v="5"/>
    <d v="2012-03-08T00:00:00"/>
    <x v="1"/>
    <n v="5209"/>
    <n v="37"/>
    <s v=""/>
    <s v=""/>
    <x v="1"/>
    <x v="1"/>
  </r>
  <r>
    <n v="50919"/>
    <s v="Emp 399"/>
    <s v="27708090151694"/>
    <x v="2"/>
    <x v="1"/>
    <d v="1977-08-09T00:00:00"/>
    <x v="11"/>
    <x v="1"/>
    <x v="1"/>
    <x v="1"/>
    <x v="0"/>
    <d v="1999-05-11T00:00:00"/>
    <x v="6"/>
    <n v="4426"/>
    <n v="21"/>
    <s v=""/>
    <s v=""/>
    <x v="2"/>
    <x v="1"/>
  </r>
  <r>
    <n v="50927"/>
    <s v="Emp 534"/>
    <s v="29510091374356"/>
    <x v="5"/>
    <x v="1"/>
    <d v="1995-10-09T00:00:00"/>
    <x v="12"/>
    <x v="0"/>
    <x v="1"/>
    <x v="1"/>
    <x v="4"/>
    <d v="2014-07-30T00:00:00"/>
    <x v="20"/>
    <n v="5479"/>
    <n v="18"/>
    <s v="!"/>
    <s v=""/>
    <x v="3"/>
    <x v="0"/>
  </r>
  <r>
    <n v="50945"/>
    <s v="Emp 288"/>
    <s v="27502170167596"/>
    <x v="5"/>
    <x v="1"/>
    <d v="1975-02-17T00:00:00"/>
    <x v="13"/>
    <x v="0"/>
    <x v="1"/>
    <x v="4"/>
    <x v="0"/>
    <d v="2000-03-11T00:00:00"/>
    <x v="14"/>
    <n v="4058"/>
    <n v="25"/>
    <s v=""/>
    <n v="50945"/>
    <x v="2"/>
    <x v="1"/>
  </r>
  <r>
    <n v="50945"/>
    <s v="Emp 841"/>
    <s v="28510061771483"/>
    <x v="7"/>
    <x v="0"/>
    <d v="1985-10-06T00:00:00"/>
    <x v="9"/>
    <x v="1"/>
    <x v="0"/>
    <x v="4"/>
    <x v="1"/>
    <d v="2001-11-07T00:00:00"/>
    <x v="8"/>
    <n v="14696"/>
    <n v="16"/>
    <s v="!"/>
    <s v=""/>
    <x v="0"/>
    <x v="2"/>
  </r>
  <r>
    <n v="50947"/>
    <s v="Emp 512"/>
    <s v="27801061378857"/>
    <x v="9"/>
    <x v="1"/>
    <d v="1978-01-06T00:00:00"/>
    <x v="11"/>
    <x v="0"/>
    <x v="2"/>
    <x v="2"/>
    <x v="4"/>
    <d v="1998-10-18T00:00:00"/>
    <x v="6"/>
    <n v="20140"/>
    <n v="20"/>
    <s v=""/>
    <s v=""/>
    <x v="2"/>
    <x v="1"/>
  </r>
  <r>
    <n v="50948"/>
    <s v="Emp 374"/>
    <s v="27411101381571"/>
    <x v="1"/>
    <x v="1"/>
    <d v="1974-11-10T00:00:00"/>
    <x v="13"/>
    <x v="1"/>
    <x v="1"/>
    <x v="4"/>
    <x v="4"/>
    <d v="2005-07-05T00:00:00"/>
    <x v="12"/>
    <n v="5853"/>
    <n v="30"/>
    <s v=""/>
    <s v=""/>
    <x v="0"/>
    <x v="1"/>
  </r>
  <r>
    <n v="50955"/>
    <s v="Emp 719"/>
    <s v="27905170264533"/>
    <x v="7"/>
    <x v="1"/>
    <d v="1979-05-17T00:00:00"/>
    <x v="19"/>
    <x v="1"/>
    <x v="1"/>
    <x v="2"/>
    <x v="3"/>
    <d v="2012-07-09T00:00:00"/>
    <x v="1"/>
    <n v="5883"/>
    <n v="33"/>
    <s v=""/>
    <s v=""/>
    <x v="1"/>
    <x v="1"/>
  </r>
  <r>
    <n v="50960"/>
    <s v="Emp 35"/>
    <s v="29502160170034"/>
    <x v="0"/>
    <x v="1"/>
    <d v="1995-02-16T00:00:00"/>
    <x v="0"/>
    <x v="0"/>
    <x v="2"/>
    <x v="2"/>
    <x v="0"/>
    <d v="2007-06-15T00:00:00"/>
    <x v="0"/>
    <n v="29731"/>
    <n v="12"/>
    <s v="!"/>
    <s v=""/>
    <x v="0"/>
    <x v="0"/>
  </r>
  <r>
    <n v="50961"/>
    <s v="Emp 48"/>
    <s v="28710160153191"/>
    <x v="0"/>
    <x v="1"/>
    <d v="1987-10-16T00:00:00"/>
    <x v="18"/>
    <x v="1"/>
    <x v="1"/>
    <x v="4"/>
    <x v="0"/>
    <d v="2004-11-25T00:00:00"/>
    <x v="12"/>
    <n v="5505"/>
    <n v="17"/>
    <s v="!"/>
    <s v=""/>
    <x v="0"/>
    <x v="2"/>
  </r>
  <r>
    <n v="50962"/>
    <s v="Emp 702"/>
    <s v="27910162172917"/>
    <x v="2"/>
    <x v="1"/>
    <d v="1979-10-16T00:00:00"/>
    <x v="1"/>
    <x v="1"/>
    <x v="1"/>
    <x v="3"/>
    <x v="2"/>
    <d v="2009-07-17T00:00:00"/>
    <x v="17"/>
    <n v="3202"/>
    <n v="29"/>
    <s v=""/>
    <s v=""/>
    <x v="1"/>
    <x v="1"/>
  </r>
  <r>
    <n v="50984"/>
    <s v="Emp 941"/>
    <s v="27605102184654"/>
    <x v="7"/>
    <x v="1"/>
    <d v="1976-05-10T00:00:00"/>
    <x v="17"/>
    <x v="0"/>
    <x v="1"/>
    <x v="4"/>
    <x v="2"/>
    <d v="1997-11-01T00:00:00"/>
    <x v="15"/>
    <n v="4246"/>
    <n v="21"/>
    <s v=""/>
    <s v=""/>
    <x v="2"/>
    <x v="1"/>
  </r>
  <r>
    <n v="50989"/>
    <s v="Emp 975"/>
    <s v="28901070268352"/>
    <x v="1"/>
    <x v="1"/>
    <d v="1989-01-07T00:00:00"/>
    <x v="14"/>
    <x v="1"/>
    <x v="1"/>
    <x v="2"/>
    <x v="3"/>
    <d v="1999-02-18T00:00:00"/>
    <x v="6"/>
    <n v="4104"/>
    <n v="10"/>
    <s v="!"/>
    <s v=""/>
    <x v="2"/>
    <x v="2"/>
  </r>
  <r>
    <n v="50994"/>
    <s v="Emp 711"/>
    <s v="28701281762031"/>
    <x v="1"/>
    <x v="1"/>
    <d v="1987-01-28T00:00:00"/>
    <x v="8"/>
    <x v="0"/>
    <x v="1"/>
    <x v="1"/>
    <x v="1"/>
    <d v="1998-12-25T00:00:00"/>
    <x v="6"/>
    <n v="3281"/>
    <n v="11"/>
    <s v="!"/>
    <s v=""/>
    <x v="2"/>
    <x v="2"/>
  </r>
  <r>
    <n v="50998"/>
    <s v="Emp 222"/>
    <s v="29208180174173"/>
    <x v="1"/>
    <x v="1"/>
    <d v="1992-08-18T00:00:00"/>
    <x v="15"/>
    <x v="1"/>
    <x v="1"/>
    <x v="2"/>
    <x v="0"/>
    <d v="1995-10-14T00:00:00"/>
    <x v="21"/>
    <n v="5384"/>
    <n v="3"/>
    <s v="!"/>
    <s v=""/>
    <x v="2"/>
    <x v="0"/>
  </r>
  <r>
    <n v="50999"/>
    <s v="Emp 434"/>
    <s v="28307021380472"/>
    <x v="9"/>
    <x v="1"/>
    <d v="1983-07-02T00:00:00"/>
    <x v="20"/>
    <x v="0"/>
    <x v="0"/>
    <x v="2"/>
    <x v="4"/>
    <d v="2007-12-17T00:00:00"/>
    <x v="18"/>
    <n v="14401"/>
    <n v="24"/>
    <s v=""/>
    <s v=""/>
    <x v="1"/>
    <x v="2"/>
  </r>
  <r>
    <n v="51002"/>
    <s v="Emp 713"/>
    <s v="27801091371363"/>
    <x v="7"/>
    <x v="0"/>
    <d v="1978-01-09T00:00:00"/>
    <x v="11"/>
    <x v="1"/>
    <x v="1"/>
    <x v="1"/>
    <x v="4"/>
    <d v="2011-08-06T00:00:00"/>
    <x v="1"/>
    <n v="5070"/>
    <n v="33"/>
    <s v=""/>
    <s v=""/>
    <x v="1"/>
    <x v="1"/>
  </r>
  <r>
    <n v="51004"/>
    <s v="Emp 710"/>
    <s v="27907250260827"/>
    <x v="4"/>
    <x v="0"/>
    <d v="1979-07-25T00:00:00"/>
    <x v="19"/>
    <x v="0"/>
    <x v="1"/>
    <x v="3"/>
    <x v="3"/>
    <d v="2013-10-14T00:00:00"/>
    <x v="2"/>
    <n v="3525"/>
    <n v="34"/>
    <s v=""/>
    <s v=""/>
    <x v="1"/>
    <x v="1"/>
  </r>
  <r>
    <n v="51024"/>
    <s v="Emp 923"/>
    <s v="27512221787741"/>
    <x v="0"/>
    <x v="0"/>
    <d v="1975-12-22T00:00:00"/>
    <x v="17"/>
    <x v="1"/>
    <x v="1"/>
    <x v="1"/>
    <x v="1"/>
    <d v="2010-10-06T00:00:00"/>
    <x v="3"/>
    <n v="3674"/>
    <n v="34"/>
    <s v=""/>
    <s v=""/>
    <x v="1"/>
    <x v="1"/>
  </r>
  <r>
    <n v="51025"/>
    <s v="Emp 634"/>
    <s v="27502181788886"/>
    <x v="0"/>
    <x v="0"/>
    <d v="1975-02-18T00:00:00"/>
    <x v="13"/>
    <x v="1"/>
    <x v="2"/>
    <x v="0"/>
    <x v="1"/>
    <d v="2004-07-22T00:00:00"/>
    <x v="7"/>
    <n v="17727"/>
    <n v="29"/>
    <s v=""/>
    <n v="51025"/>
    <x v="0"/>
    <x v="1"/>
  </r>
  <r>
    <n v="51025"/>
    <s v="Emp 806"/>
    <s v="29110022181316"/>
    <x v="3"/>
    <x v="1"/>
    <d v="1991-10-02T00:00:00"/>
    <x v="6"/>
    <x v="0"/>
    <x v="0"/>
    <x v="1"/>
    <x v="2"/>
    <d v="1997-10-05T00:00:00"/>
    <x v="15"/>
    <n v="10109"/>
    <n v="6"/>
    <s v="!"/>
    <s v=""/>
    <x v="2"/>
    <x v="2"/>
  </r>
  <r>
    <n v="51060"/>
    <s v="Emp 217"/>
    <s v="29204270153273"/>
    <x v="8"/>
    <x v="1"/>
    <d v="1992-04-27T00:00:00"/>
    <x v="6"/>
    <x v="1"/>
    <x v="0"/>
    <x v="1"/>
    <x v="0"/>
    <d v="1999-07-27T00:00:00"/>
    <x v="14"/>
    <n v="14145"/>
    <n v="7"/>
    <s v="!"/>
    <s v=""/>
    <x v="2"/>
    <x v="2"/>
  </r>
  <r>
    <n v="51066"/>
    <s v="Emp 549"/>
    <s v="29112171367692"/>
    <x v="3"/>
    <x v="1"/>
    <d v="1991-12-17T00:00:00"/>
    <x v="6"/>
    <x v="0"/>
    <x v="1"/>
    <x v="2"/>
    <x v="4"/>
    <d v="2002-01-21T00:00:00"/>
    <x v="8"/>
    <n v="5842"/>
    <n v="10"/>
    <s v="!"/>
    <s v=""/>
    <x v="0"/>
    <x v="2"/>
  </r>
  <r>
    <n v="51069"/>
    <s v="Emp 468"/>
    <s v="28508020276217"/>
    <x v="8"/>
    <x v="1"/>
    <d v="1985-08-02T00:00:00"/>
    <x v="9"/>
    <x v="0"/>
    <x v="1"/>
    <x v="2"/>
    <x v="3"/>
    <d v="2002-09-21T00:00:00"/>
    <x v="10"/>
    <n v="5884"/>
    <n v="17"/>
    <s v="!"/>
    <s v=""/>
    <x v="0"/>
    <x v="2"/>
  </r>
  <r>
    <n v="51094"/>
    <s v="Emp 629"/>
    <s v="27703130281698"/>
    <x v="4"/>
    <x v="1"/>
    <d v="1977-03-13T00:00:00"/>
    <x v="16"/>
    <x v="0"/>
    <x v="1"/>
    <x v="2"/>
    <x v="3"/>
    <d v="2003-12-31T00:00:00"/>
    <x v="7"/>
    <n v="6779"/>
    <n v="26"/>
    <s v=""/>
    <s v=""/>
    <x v="0"/>
    <x v="1"/>
  </r>
  <r>
    <n v="51108"/>
    <s v="Emp 875"/>
    <s v="27501120189719"/>
    <x v="5"/>
    <x v="1"/>
    <d v="1975-01-12T00:00:00"/>
    <x v="13"/>
    <x v="1"/>
    <x v="0"/>
    <x v="1"/>
    <x v="0"/>
    <d v="1999-10-05T00:00:00"/>
    <x v="14"/>
    <n v="14169"/>
    <n v="24"/>
    <s v=""/>
    <s v=""/>
    <x v="2"/>
    <x v="1"/>
  </r>
  <r>
    <n v="51171"/>
    <s v="Emp 146"/>
    <s v="29409080157445"/>
    <x v="2"/>
    <x v="0"/>
    <d v="1994-09-08T00:00:00"/>
    <x v="0"/>
    <x v="1"/>
    <x v="1"/>
    <x v="0"/>
    <x v="0"/>
    <d v="2006-07-07T00:00:00"/>
    <x v="5"/>
    <n v="5451"/>
    <n v="11"/>
    <s v="!"/>
    <s v=""/>
    <x v="0"/>
    <x v="0"/>
  </r>
  <r>
    <n v="51173"/>
    <s v="Emp 352"/>
    <s v="29508190159312"/>
    <x v="8"/>
    <x v="1"/>
    <d v="1995-08-19T00:00:00"/>
    <x v="12"/>
    <x v="0"/>
    <x v="2"/>
    <x v="2"/>
    <x v="0"/>
    <d v="2002-03-09T00:00:00"/>
    <x v="8"/>
    <n v="26961"/>
    <n v="6"/>
    <s v="!"/>
    <s v=""/>
    <x v="0"/>
    <x v="0"/>
  </r>
  <r>
    <n v="51193"/>
    <s v="Emp 230"/>
    <s v="29511030184117"/>
    <x v="2"/>
    <x v="1"/>
    <d v="1995-11-03T00:00:00"/>
    <x v="12"/>
    <x v="1"/>
    <x v="1"/>
    <x v="1"/>
    <x v="0"/>
    <d v="2012-10-15T00:00:00"/>
    <x v="4"/>
    <n v="5147"/>
    <n v="16"/>
    <s v="!"/>
    <s v=""/>
    <x v="1"/>
    <x v="0"/>
  </r>
  <r>
    <n v="51199"/>
    <s v="Emp 413"/>
    <s v="29104020268699"/>
    <x v="1"/>
    <x v="1"/>
    <d v="1991-04-02T00:00:00"/>
    <x v="10"/>
    <x v="1"/>
    <x v="1"/>
    <x v="2"/>
    <x v="3"/>
    <d v="1995-12-07T00:00:00"/>
    <x v="21"/>
    <n v="5934"/>
    <n v="4"/>
    <s v="!"/>
    <s v=""/>
    <x v="2"/>
    <x v="2"/>
  </r>
  <r>
    <n v="51200"/>
    <s v="Emp 457"/>
    <s v="28311202182385"/>
    <x v="7"/>
    <x v="0"/>
    <d v="1983-11-20T00:00:00"/>
    <x v="21"/>
    <x v="1"/>
    <x v="0"/>
    <x v="1"/>
    <x v="2"/>
    <d v="1998-06-28T00:00:00"/>
    <x v="15"/>
    <n v="13121"/>
    <n v="14"/>
    <s v="!"/>
    <s v=""/>
    <x v="2"/>
    <x v="2"/>
  </r>
  <r>
    <n v="51216"/>
    <s v="Emp 631"/>
    <s v="28804060183238"/>
    <x v="0"/>
    <x v="1"/>
    <d v="1988-04-06T00:00:00"/>
    <x v="18"/>
    <x v="0"/>
    <x v="1"/>
    <x v="1"/>
    <x v="0"/>
    <d v="2008-12-29T00:00:00"/>
    <x v="17"/>
    <n v="5826"/>
    <n v="20"/>
    <s v=""/>
    <s v=""/>
    <x v="1"/>
    <x v="2"/>
  </r>
  <r>
    <n v="51229"/>
    <s v="Emp 779"/>
    <s v="29103080288862"/>
    <x v="1"/>
    <x v="0"/>
    <d v="1991-03-08T00:00:00"/>
    <x v="10"/>
    <x v="1"/>
    <x v="2"/>
    <x v="4"/>
    <x v="3"/>
    <d v="2013-05-10T00:00:00"/>
    <x v="4"/>
    <n v="22145"/>
    <n v="22"/>
    <s v=""/>
    <s v=""/>
    <x v="1"/>
    <x v="2"/>
  </r>
  <r>
    <n v="51238"/>
    <s v="Emp 976"/>
    <s v="29306251972147"/>
    <x v="5"/>
    <x v="0"/>
    <d v="1993-06-25T00:00:00"/>
    <x v="15"/>
    <x v="1"/>
    <x v="1"/>
    <x v="1"/>
    <x v="5"/>
    <d v="2012-05-09T00:00:00"/>
    <x v="1"/>
    <n v="6238"/>
    <n v="18"/>
    <s v="!"/>
    <s v=""/>
    <x v="1"/>
    <x v="0"/>
  </r>
  <r>
    <n v="51251"/>
    <s v="Emp 737"/>
    <s v="27903091766564"/>
    <x v="1"/>
    <x v="0"/>
    <d v="1979-03-09T00:00:00"/>
    <x v="19"/>
    <x v="1"/>
    <x v="1"/>
    <x v="2"/>
    <x v="1"/>
    <d v="1999-04-14T00:00:00"/>
    <x v="6"/>
    <n v="5466"/>
    <n v="20"/>
    <s v=""/>
    <s v=""/>
    <x v="2"/>
    <x v="1"/>
  </r>
  <r>
    <n v="51252"/>
    <s v="Emp 734"/>
    <s v="27604141763631"/>
    <x v="1"/>
    <x v="1"/>
    <d v="1976-04-14T00:00:00"/>
    <x v="17"/>
    <x v="0"/>
    <x v="1"/>
    <x v="1"/>
    <x v="1"/>
    <d v="2007-10-13T00:00:00"/>
    <x v="18"/>
    <n v="3030"/>
    <n v="31"/>
    <s v=""/>
    <s v=""/>
    <x v="1"/>
    <x v="1"/>
  </r>
  <r>
    <n v="51266"/>
    <s v="Emp 90"/>
    <s v="29501130178237"/>
    <x v="7"/>
    <x v="1"/>
    <d v="1995-01-13T00:00:00"/>
    <x v="0"/>
    <x v="0"/>
    <x v="1"/>
    <x v="3"/>
    <x v="0"/>
    <d v="2002-10-04T00:00:00"/>
    <x v="10"/>
    <n v="4017"/>
    <n v="7"/>
    <s v="!"/>
    <s v=""/>
    <x v="0"/>
    <x v="0"/>
  </r>
  <r>
    <n v="51280"/>
    <s v="Emp 761"/>
    <s v="29309251780838"/>
    <x v="3"/>
    <x v="1"/>
    <d v="1993-09-25T00:00:00"/>
    <x v="4"/>
    <x v="0"/>
    <x v="2"/>
    <x v="1"/>
    <x v="1"/>
    <d v="2011-12-24T00:00:00"/>
    <x v="1"/>
    <n v="26117"/>
    <n v="18"/>
    <s v="!"/>
    <s v=""/>
    <x v="1"/>
    <x v="0"/>
  </r>
  <r>
    <n v="51287"/>
    <s v="Emp 172"/>
    <s v="29501090186038"/>
    <x v="2"/>
    <x v="1"/>
    <d v="1995-01-09T00:00:00"/>
    <x v="0"/>
    <x v="0"/>
    <x v="1"/>
    <x v="3"/>
    <x v="0"/>
    <d v="2009-06-04T00:00:00"/>
    <x v="17"/>
    <n v="3746"/>
    <n v="14"/>
    <s v="!"/>
    <s v=""/>
    <x v="1"/>
    <x v="0"/>
  </r>
  <r>
    <n v="51296"/>
    <s v="Emp 813"/>
    <s v="28410051773297"/>
    <x v="5"/>
    <x v="1"/>
    <d v="1984-10-05T00:00:00"/>
    <x v="2"/>
    <x v="1"/>
    <x v="1"/>
    <x v="2"/>
    <x v="1"/>
    <d v="2010-08-16T00:00:00"/>
    <x v="3"/>
    <n v="3128"/>
    <n v="25"/>
    <s v=""/>
    <s v=""/>
    <x v="1"/>
    <x v="2"/>
  </r>
  <r>
    <n v="51298"/>
    <s v="Emp 898"/>
    <s v="29108170290639"/>
    <x v="8"/>
    <x v="1"/>
    <d v="1991-08-17T00:00:00"/>
    <x v="6"/>
    <x v="1"/>
    <x v="2"/>
    <x v="0"/>
    <x v="3"/>
    <d v="2006-03-12T00:00:00"/>
    <x v="5"/>
    <n v="26244"/>
    <n v="14"/>
    <s v="!"/>
    <s v=""/>
    <x v="0"/>
    <x v="2"/>
  </r>
  <r>
    <n v="51299"/>
    <s v="Emp 939"/>
    <s v="28001020287353"/>
    <x v="3"/>
    <x v="1"/>
    <d v="1980-01-02T00:00:00"/>
    <x v="1"/>
    <x v="1"/>
    <x v="1"/>
    <x v="2"/>
    <x v="3"/>
    <d v="2003-09-30T00:00:00"/>
    <x v="7"/>
    <n v="5379"/>
    <n v="23"/>
    <s v=""/>
    <s v=""/>
    <x v="0"/>
    <x v="1"/>
  </r>
  <r>
    <n v="51301"/>
    <s v="Emp 467"/>
    <s v="28001091967832"/>
    <x v="6"/>
    <x v="1"/>
    <d v="1980-01-09T00:00:00"/>
    <x v="1"/>
    <x v="1"/>
    <x v="1"/>
    <x v="0"/>
    <x v="5"/>
    <d v="2007-07-15T00:00:00"/>
    <x v="0"/>
    <n v="3133"/>
    <n v="27"/>
    <s v=""/>
    <s v=""/>
    <x v="0"/>
    <x v="1"/>
  </r>
  <r>
    <n v="51311"/>
    <s v="Emp 496"/>
    <s v="27802082166511"/>
    <x v="0"/>
    <x v="1"/>
    <d v="1978-02-08T00:00:00"/>
    <x v="11"/>
    <x v="1"/>
    <x v="1"/>
    <x v="2"/>
    <x v="2"/>
    <d v="2010-01-03T00:00:00"/>
    <x v="9"/>
    <n v="3912"/>
    <n v="31"/>
    <s v=""/>
    <s v=""/>
    <x v="1"/>
    <x v="1"/>
  </r>
  <r>
    <n v="51327"/>
    <s v="Emp 117"/>
    <s v="29502240174815"/>
    <x v="4"/>
    <x v="1"/>
    <d v="1995-02-24T00:00:00"/>
    <x v="0"/>
    <x v="1"/>
    <x v="1"/>
    <x v="1"/>
    <x v="0"/>
    <d v="1996-10-18T00:00:00"/>
    <x v="19"/>
    <n v="3829"/>
    <n v="1"/>
    <s v="!"/>
    <s v=""/>
    <x v="2"/>
    <x v="0"/>
  </r>
  <r>
    <n v="51329"/>
    <s v="Emp 359"/>
    <s v="28407230180275"/>
    <x v="1"/>
    <x v="1"/>
    <d v="1984-07-23T00:00:00"/>
    <x v="21"/>
    <x v="1"/>
    <x v="1"/>
    <x v="1"/>
    <x v="0"/>
    <d v="2008-01-07T00:00:00"/>
    <x v="18"/>
    <n v="5212"/>
    <n v="23"/>
    <s v=""/>
    <s v=""/>
    <x v="1"/>
    <x v="2"/>
  </r>
  <r>
    <n v="51330"/>
    <s v="Emp 308"/>
    <s v="29510130164938"/>
    <x v="4"/>
    <x v="1"/>
    <d v="1995-10-13T00:00:00"/>
    <x v="12"/>
    <x v="0"/>
    <x v="1"/>
    <x v="0"/>
    <x v="0"/>
    <d v="2008-03-06T00:00:00"/>
    <x v="18"/>
    <n v="4205"/>
    <n v="12"/>
    <s v="!"/>
    <s v=""/>
    <x v="1"/>
    <x v="0"/>
  </r>
  <r>
    <n v="51337"/>
    <s v="Emp 680"/>
    <s v="28306241953094"/>
    <x v="0"/>
    <x v="1"/>
    <d v="1983-06-24T00:00:00"/>
    <x v="20"/>
    <x v="0"/>
    <x v="2"/>
    <x v="0"/>
    <x v="5"/>
    <d v="1995-04-17T00:00:00"/>
    <x v="13"/>
    <n v="28431"/>
    <n v="11"/>
    <s v="!"/>
    <s v=""/>
    <x v="2"/>
    <x v="2"/>
  </r>
  <r>
    <n v="51340"/>
    <s v="Emp 750"/>
    <s v="29510201779019"/>
    <x v="5"/>
    <x v="1"/>
    <d v="1995-10-20T00:00:00"/>
    <x v="12"/>
    <x v="1"/>
    <x v="2"/>
    <x v="2"/>
    <x v="1"/>
    <d v="1995-05-22T00:00:00"/>
    <x v="13"/>
    <n v="19085"/>
    <s v="!!!"/>
    <s v=""/>
    <s v=""/>
    <x v="2"/>
    <x v="0"/>
  </r>
  <r>
    <n v="51380"/>
    <s v="Emp 516"/>
    <s v="27710090183385"/>
    <x v="3"/>
    <x v="0"/>
    <d v="1977-10-09T00:00:00"/>
    <x v="11"/>
    <x v="0"/>
    <x v="1"/>
    <x v="3"/>
    <x v="0"/>
    <d v="2010-07-27T00:00:00"/>
    <x v="3"/>
    <n v="6805"/>
    <n v="32"/>
    <s v=""/>
    <s v=""/>
    <x v="1"/>
    <x v="1"/>
  </r>
  <r>
    <n v="51389"/>
    <s v="Emp 982"/>
    <s v="28404120288196"/>
    <x v="1"/>
    <x v="1"/>
    <d v="1984-04-12T00:00:00"/>
    <x v="21"/>
    <x v="1"/>
    <x v="1"/>
    <x v="3"/>
    <x v="3"/>
    <d v="2002-03-11T00:00:00"/>
    <x v="8"/>
    <n v="5069"/>
    <n v="17"/>
    <s v="!"/>
    <s v=""/>
    <x v="0"/>
    <x v="2"/>
  </r>
  <r>
    <n v="51399"/>
    <s v="Emp 422"/>
    <s v="28507252179711"/>
    <x v="9"/>
    <x v="1"/>
    <d v="1985-07-25T00:00:00"/>
    <x v="2"/>
    <x v="0"/>
    <x v="1"/>
    <x v="4"/>
    <x v="2"/>
    <d v="1999-12-11T00:00:00"/>
    <x v="14"/>
    <n v="6083"/>
    <n v="14"/>
    <s v="!"/>
    <s v=""/>
    <x v="2"/>
    <x v="2"/>
  </r>
  <r>
    <n v="51404"/>
    <s v="Emp 749"/>
    <s v="27612121974596"/>
    <x v="2"/>
    <x v="1"/>
    <d v="1976-12-12T00:00:00"/>
    <x v="16"/>
    <x v="0"/>
    <x v="0"/>
    <x v="4"/>
    <x v="5"/>
    <d v="2005-04-22T00:00:00"/>
    <x v="12"/>
    <n v="14390"/>
    <n v="28"/>
    <s v=""/>
    <s v=""/>
    <x v="0"/>
    <x v="1"/>
  </r>
  <r>
    <n v="51413"/>
    <s v="Emp 907"/>
    <s v="28908160175995"/>
    <x v="9"/>
    <x v="1"/>
    <d v="1989-08-16T00:00:00"/>
    <x v="3"/>
    <x v="1"/>
    <x v="2"/>
    <x v="1"/>
    <x v="0"/>
    <d v="2011-10-28T00:00:00"/>
    <x v="1"/>
    <n v="29166"/>
    <n v="22"/>
    <s v=""/>
    <s v=""/>
    <x v="1"/>
    <x v="2"/>
  </r>
  <r>
    <n v="51418"/>
    <s v="Emp 510"/>
    <s v="27407281389554"/>
    <x v="0"/>
    <x v="1"/>
    <d v="1974-07-28T00:00:00"/>
    <x v="13"/>
    <x v="1"/>
    <x v="1"/>
    <x v="1"/>
    <x v="4"/>
    <d v="2000-09-01T00:00:00"/>
    <x v="16"/>
    <n v="6034"/>
    <n v="26"/>
    <s v=""/>
    <s v=""/>
    <x v="0"/>
    <x v="1"/>
  </r>
  <r>
    <n v="51427"/>
    <s v="Emp 278"/>
    <s v="28903180153937"/>
    <x v="6"/>
    <x v="1"/>
    <d v="1989-03-18T00:00:00"/>
    <x v="14"/>
    <x v="0"/>
    <x v="2"/>
    <x v="2"/>
    <x v="0"/>
    <d v="2008-10-23T00:00:00"/>
    <x v="17"/>
    <n v="18151"/>
    <n v="19"/>
    <s v="!"/>
    <s v=""/>
    <x v="1"/>
    <x v="2"/>
  </r>
  <r>
    <n v="51431"/>
    <s v="Emp 346"/>
    <s v="28105270178172"/>
    <x v="5"/>
    <x v="1"/>
    <d v="1981-05-27T00:00:00"/>
    <x v="5"/>
    <x v="1"/>
    <x v="1"/>
    <x v="1"/>
    <x v="0"/>
    <d v="2012-12-31T00:00:00"/>
    <x v="4"/>
    <n v="4298"/>
    <n v="31"/>
    <s v=""/>
    <s v=""/>
    <x v="1"/>
    <x v="1"/>
  </r>
  <r>
    <n v="51438"/>
    <s v="Emp 341"/>
    <s v="28901250184636"/>
    <x v="0"/>
    <x v="1"/>
    <d v="1989-01-25T00:00:00"/>
    <x v="14"/>
    <x v="1"/>
    <x v="0"/>
    <x v="1"/>
    <x v="0"/>
    <d v="1997-10-20T00:00:00"/>
    <x v="15"/>
    <n v="10299"/>
    <n v="8"/>
    <s v="!"/>
    <s v=""/>
    <x v="2"/>
    <x v="2"/>
  </r>
  <r>
    <n v="51441"/>
    <s v="Emp 78"/>
    <s v="29202090153739"/>
    <x v="1"/>
    <x v="1"/>
    <d v="1992-02-09T00:00:00"/>
    <x v="6"/>
    <x v="1"/>
    <x v="1"/>
    <x v="0"/>
    <x v="0"/>
    <d v="2002-08-01T00:00:00"/>
    <x v="10"/>
    <n v="5860"/>
    <n v="10"/>
    <s v="!"/>
    <s v=""/>
    <x v="0"/>
    <x v="2"/>
  </r>
  <r>
    <n v="51446"/>
    <s v="Emp 448"/>
    <s v="28604191369584"/>
    <x v="5"/>
    <x v="0"/>
    <d v="1986-04-19T00:00:00"/>
    <x v="9"/>
    <x v="1"/>
    <x v="1"/>
    <x v="3"/>
    <x v="4"/>
    <d v="1999-08-05T00:00:00"/>
    <x v="14"/>
    <n v="5233"/>
    <n v="13"/>
    <s v="!"/>
    <s v=""/>
    <x v="2"/>
    <x v="2"/>
  </r>
  <r>
    <n v="51455"/>
    <s v="Emp 28"/>
    <s v="29502130167692"/>
    <x v="1"/>
    <x v="1"/>
    <d v="1995-02-13T00:00:00"/>
    <x v="0"/>
    <x v="0"/>
    <x v="1"/>
    <x v="4"/>
    <x v="0"/>
    <d v="1997-02-27T00:00:00"/>
    <x v="19"/>
    <n v="3006"/>
    <n v="2"/>
    <s v="!"/>
    <s v=""/>
    <x v="2"/>
    <x v="0"/>
  </r>
  <r>
    <n v="51471"/>
    <s v="Emp 925"/>
    <s v="29108281772789"/>
    <x v="6"/>
    <x v="0"/>
    <d v="1991-08-28T00:00:00"/>
    <x v="6"/>
    <x v="1"/>
    <x v="1"/>
    <x v="4"/>
    <x v="1"/>
    <d v="2002-03-04T00:00:00"/>
    <x v="8"/>
    <n v="4988"/>
    <n v="10"/>
    <s v="!"/>
    <n v="51471"/>
    <x v="0"/>
    <x v="2"/>
  </r>
  <r>
    <n v="51471"/>
    <s v="Emp 956"/>
    <s v="27908070285221"/>
    <x v="6"/>
    <x v="0"/>
    <d v="1979-08-07T00:00:00"/>
    <x v="1"/>
    <x v="1"/>
    <x v="1"/>
    <x v="2"/>
    <x v="3"/>
    <d v="2010-09-05T00:00:00"/>
    <x v="3"/>
    <n v="6782"/>
    <n v="31"/>
    <s v=""/>
    <s v=""/>
    <x v="1"/>
    <x v="1"/>
  </r>
  <r>
    <n v="51472"/>
    <s v="Emp 684"/>
    <s v="27406010278017"/>
    <x v="0"/>
    <x v="1"/>
    <d v="1974-06-01T00:00:00"/>
    <x v="22"/>
    <x v="0"/>
    <x v="1"/>
    <x v="3"/>
    <x v="3"/>
    <d v="2004-10-03T00:00:00"/>
    <x v="12"/>
    <n v="3371"/>
    <n v="30"/>
    <s v=""/>
    <s v=""/>
    <x v="0"/>
    <x v="1"/>
  </r>
  <r>
    <n v="51482"/>
    <s v="Emp 842"/>
    <s v="29503141755267"/>
    <x v="2"/>
    <x v="0"/>
    <d v="1995-03-14T00:00:00"/>
    <x v="0"/>
    <x v="0"/>
    <x v="0"/>
    <x v="4"/>
    <x v="1"/>
    <d v="1999-05-08T00:00:00"/>
    <x v="6"/>
    <n v="13987"/>
    <n v="4"/>
    <s v="!"/>
    <s v=""/>
    <x v="2"/>
    <x v="0"/>
  </r>
  <r>
    <n v="51514"/>
    <s v="Emp 94"/>
    <s v="29510180161571"/>
    <x v="0"/>
    <x v="1"/>
    <d v="1995-10-18T00:00:00"/>
    <x v="12"/>
    <x v="0"/>
    <x v="1"/>
    <x v="3"/>
    <x v="0"/>
    <d v="2000-04-20T00:00:00"/>
    <x v="14"/>
    <n v="5829"/>
    <n v="4"/>
    <s v="!"/>
    <s v=""/>
    <x v="2"/>
    <x v="0"/>
  </r>
  <r>
    <n v="51532"/>
    <s v="Emp 953"/>
    <s v="28902051772498"/>
    <x v="2"/>
    <x v="1"/>
    <d v="1989-02-05T00:00:00"/>
    <x v="14"/>
    <x v="1"/>
    <x v="1"/>
    <x v="2"/>
    <x v="1"/>
    <d v="2014-04-26T00:00:00"/>
    <x v="2"/>
    <n v="3932"/>
    <n v="25"/>
    <s v=""/>
    <s v=""/>
    <x v="1"/>
    <x v="2"/>
  </r>
  <r>
    <n v="51533"/>
    <s v="Emp 243"/>
    <s v="29501200178699"/>
    <x v="0"/>
    <x v="1"/>
    <d v="1995-01-20T00:00:00"/>
    <x v="0"/>
    <x v="1"/>
    <x v="1"/>
    <x v="3"/>
    <x v="0"/>
    <d v="2004-10-31T00:00:00"/>
    <x v="12"/>
    <n v="5730"/>
    <n v="9"/>
    <s v="!"/>
    <s v=""/>
    <x v="0"/>
    <x v="0"/>
  </r>
  <r>
    <n v="51545"/>
    <s v="Emp 77"/>
    <s v="28003210157736"/>
    <x v="0"/>
    <x v="1"/>
    <d v="1980-03-21T00:00:00"/>
    <x v="1"/>
    <x v="0"/>
    <x v="1"/>
    <x v="4"/>
    <x v="0"/>
    <d v="2010-05-07T00:00:00"/>
    <x v="9"/>
    <n v="4351"/>
    <n v="30"/>
    <s v=""/>
    <n v="51545"/>
    <x v="1"/>
    <x v="1"/>
  </r>
  <r>
    <n v="51545"/>
    <s v="Emp 983"/>
    <s v="28901020154821"/>
    <x v="6"/>
    <x v="0"/>
    <d v="1989-01-02T00:00:00"/>
    <x v="14"/>
    <x v="1"/>
    <x v="2"/>
    <x v="2"/>
    <x v="0"/>
    <d v="2010-10-24T00:00:00"/>
    <x v="3"/>
    <n v="23212"/>
    <n v="21"/>
    <s v=""/>
    <s v=""/>
    <x v="1"/>
    <x v="2"/>
  </r>
  <r>
    <n v="51556"/>
    <s v="Emp 301"/>
    <s v="29506110163874"/>
    <x v="1"/>
    <x v="1"/>
    <d v="1995-06-11T00:00:00"/>
    <x v="0"/>
    <x v="0"/>
    <x v="1"/>
    <x v="2"/>
    <x v="0"/>
    <d v="2007-07-12T00:00:00"/>
    <x v="0"/>
    <n v="4099"/>
    <n v="12"/>
    <s v="!"/>
    <s v=""/>
    <x v="0"/>
    <x v="0"/>
  </r>
  <r>
    <n v="51564"/>
    <s v="Emp 262"/>
    <s v="29512020156034"/>
    <x v="5"/>
    <x v="1"/>
    <d v="1995-12-02T00:00:00"/>
    <x v="12"/>
    <x v="1"/>
    <x v="0"/>
    <x v="0"/>
    <x v="0"/>
    <d v="2001-12-11T00:00:00"/>
    <x v="8"/>
    <n v="13991"/>
    <n v="6"/>
    <s v="!"/>
    <s v=""/>
    <x v="0"/>
    <x v="0"/>
  </r>
  <r>
    <n v="51586"/>
    <s v="Emp 700"/>
    <s v="28307202180529"/>
    <x v="0"/>
    <x v="0"/>
    <d v="1983-07-20T00:00:00"/>
    <x v="20"/>
    <x v="1"/>
    <x v="1"/>
    <x v="0"/>
    <x v="2"/>
    <d v="2007-12-18T00:00:00"/>
    <x v="18"/>
    <n v="3282"/>
    <n v="24"/>
    <s v=""/>
    <s v=""/>
    <x v="1"/>
    <x v="2"/>
  </r>
  <r>
    <n v="51587"/>
    <s v="Emp 65"/>
    <s v="29512240159658"/>
    <x v="0"/>
    <x v="1"/>
    <d v="1995-12-24T00:00:00"/>
    <x v="12"/>
    <x v="0"/>
    <x v="1"/>
    <x v="3"/>
    <x v="0"/>
    <d v="2001-12-31T00:00:00"/>
    <x v="8"/>
    <n v="5938"/>
    <n v="6"/>
    <s v="!"/>
    <s v=""/>
    <x v="0"/>
    <x v="0"/>
  </r>
  <r>
    <n v="51596"/>
    <s v="Emp 748"/>
    <s v="29204061763915"/>
    <x v="5"/>
    <x v="1"/>
    <d v="1992-04-06T00:00:00"/>
    <x v="6"/>
    <x v="1"/>
    <x v="0"/>
    <x v="1"/>
    <x v="1"/>
    <d v="2011-06-15T00:00:00"/>
    <x v="3"/>
    <n v="12141"/>
    <n v="19"/>
    <s v="!"/>
    <s v=""/>
    <x v="1"/>
    <x v="2"/>
  </r>
  <r>
    <n v="51599"/>
    <s v="Emp 306"/>
    <s v="29508220161771"/>
    <x v="0"/>
    <x v="1"/>
    <d v="1995-08-22T00:00:00"/>
    <x v="12"/>
    <x v="1"/>
    <x v="1"/>
    <x v="4"/>
    <x v="0"/>
    <d v="2005-02-06T00:00:00"/>
    <x v="12"/>
    <n v="6626"/>
    <n v="9"/>
    <s v="!"/>
    <s v=""/>
    <x v="0"/>
    <x v="0"/>
  </r>
  <r>
    <n v="51601"/>
    <s v="Emp 830"/>
    <s v="28404251961654"/>
    <x v="0"/>
    <x v="1"/>
    <d v="1984-04-25T00:00:00"/>
    <x v="21"/>
    <x v="1"/>
    <x v="1"/>
    <x v="4"/>
    <x v="5"/>
    <d v="2005-02-22T00:00:00"/>
    <x v="12"/>
    <n v="4819"/>
    <n v="20"/>
    <s v=""/>
    <s v=""/>
    <x v="0"/>
    <x v="2"/>
  </r>
  <r>
    <n v="51614"/>
    <s v="Emp 214"/>
    <s v="27802220157717"/>
    <x v="6"/>
    <x v="1"/>
    <d v="1978-02-22T00:00:00"/>
    <x v="11"/>
    <x v="0"/>
    <x v="0"/>
    <x v="3"/>
    <x v="0"/>
    <d v="2001-03-03T00:00:00"/>
    <x v="16"/>
    <n v="14857"/>
    <n v="23"/>
    <s v=""/>
    <s v=""/>
    <x v="0"/>
    <x v="1"/>
  </r>
  <r>
    <n v="51615"/>
    <s v="Emp 707"/>
    <s v="29511162174463"/>
    <x v="1"/>
    <x v="0"/>
    <d v="1995-11-16T00:00:00"/>
    <x v="12"/>
    <x v="1"/>
    <x v="2"/>
    <x v="2"/>
    <x v="2"/>
    <d v="2009-09-20T00:00:00"/>
    <x v="9"/>
    <n v="21147"/>
    <n v="13"/>
    <s v="!"/>
    <s v=""/>
    <x v="1"/>
    <x v="0"/>
  </r>
  <r>
    <n v="51650"/>
    <s v="Emp 105"/>
    <s v="29512090162648"/>
    <x v="5"/>
    <x v="0"/>
    <d v="1995-12-09T00:00:00"/>
    <x v="12"/>
    <x v="0"/>
    <x v="1"/>
    <x v="4"/>
    <x v="0"/>
    <d v="2001-09-15T00:00:00"/>
    <x v="8"/>
    <n v="5096"/>
    <n v="5"/>
    <s v="!"/>
    <s v=""/>
    <x v="0"/>
    <x v="0"/>
  </r>
  <r>
    <n v="51652"/>
    <s v="Emp 751"/>
    <s v="27503081986763"/>
    <x v="6"/>
    <x v="0"/>
    <d v="1975-03-08T00:00:00"/>
    <x v="13"/>
    <x v="0"/>
    <x v="2"/>
    <x v="1"/>
    <x v="5"/>
    <d v="2007-10-06T00:00:00"/>
    <x v="18"/>
    <n v="27008"/>
    <n v="32"/>
    <s v=""/>
    <s v=""/>
    <x v="1"/>
    <x v="1"/>
  </r>
  <r>
    <n v="51668"/>
    <s v="Emp 196"/>
    <s v="29507130177133"/>
    <x v="6"/>
    <x v="1"/>
    <d v="1995-07-13T00:00:00"/>
    <x v="0"/>
    <x v="0"/>
    <x v="1"/>
    <x v="3"/>
    <x v="0"/>
    <d v="2003-02-10T00:00:00"/>
    <x v="10"/>
    <n v="5492"/>
    <n v="7"/>
    <s v="!"/>
    <s v=""/>
    <x v="0"/>
    <x v="0"/>
  </r>
  <r>
    <n v="51669"/>
    <s v="Emp 862"/>
    <s v="27404090176696"/>
    <x v="8"/>
    <x v="1"/>
    <d v="1974-04-09T00:00:00"/>
    <x v="22"/>
    <x v="0"/>
    <x v="1"/>
    <x v="0"/>
    <x v="0"/>
    <d v="2008-07-22T00:00:00"/>
    <x v="18"/>
    <n v="6762"/>
    <n v="34"/>
    <s v=""/>
    <s v=""/>
    <x v="1"/>
    <x v="1"/>
  </r>
  <r>
    <n v="51681"/>
    <s v="Emp 981"/>
    <s v="29109021352754"/>
    <x v="1"/>
    <x v="1"/>
    <d v="1991-09-02T00:00:00"/>
    <x v="6"/>
    <x v="1"/>
    <x v="1"/>
    <x v="1"/>
    <x v="4"/>
    <d v="1999-03-20T00:00:00"/>
    <x v="6"/>
    <n v="3300"/>
    <n v="7"/>
    <s v="!"/>
    <s v=""/>
    <x v="2"/>
    <x v="2"/>
  </r>
  <r>
    <n v="51691"/>
    <s v="Emp 536"/>
    <s v="28709050253858"/>
    <x v="2"/>
    <x v="1"/>
    <d v="1987-09-05T00:00:00"/>
    <x v="18"/>
    <x v="0"/>
    <x v="1"/>
    <x v="3"/>
    <x v="3"/>
    <d v="2008-11-15T00:00:00"/>
    <x v="17"/>
    <n v="5608"/>
    <n v="21"/>
    <s v=""/>
    <s v=""/>
    <x v="1"/>
    <x v="2"/>
  </r>
  <r>
    <n v="51698"/>
    <s v="Emp 586"/>
    <s v="27607150253959"/>
    <x v="1"/>
    <x v="1"/>
    <d v="1976-07-15T00:00:00"/>
    <x v="17"/>
    <x v="1"/>
    <x v="1"/>
    <x v="1"/>
    <x v="3"/>
    <d v="2009-10-24T00:00:00"/>
    <x v="9"/>
    <n v="3551"/>
    <n v="33"/>
    <s v=""/>
    <s v=""/>
    <x v="1"/>
    <x v="1"/>
  </r>
  <r>
    <n v="51710"/>
    <s v="Emp 971"/>
    <s v="28304210186267"/>
    <x v="6"/>
    <x v="0"/>
    <d v="1983-04-21T00:00:00"/>
    <x v="20"/>
    <x v="1"/>
    <x v="2"/>
    <x v="0"/>
    <x v="0"/>
    <d v="2005-09-27T00:00:00"/>
    <x v="5"/>
    <n v="19934"/>
    <n v="22"/>
    <s v=""/>
    <s v=""/>
    <x v="0"/>
    <x v="2"/>
  </r>
  <r>
    <n v="51716"/>
    <s v="Emp 801"/>
    <s v="29002071981934"/>
    <x v="7"/>
    <x v="1"/>
    <d v="1990-02-07T00:00:00"/>
    <x v="3"/>
    <x v="0"/>
    <x v="1"/>
    <x v="3"/>
    <x v="5"/>
    <d v="2008-07-22T00:00:00"/>
    <x v="18"/>
    <n v="4275"/>
    <n v="18"/>
    <s v="!"/>
    <n v="51716"/>
    <x v="1"/>
    <x v="2"/>
  </r>
  <r>
    <n v="51716"/>
    <s v="Emp 852"/>
    <s v="27612120180625"/>
    <x v="1"/>
    <x v="0"/>
    <d v="1976-12-12T00:00:00"/>
    <x v="16"/>
    <x v="1"/>
    <x v="1"/>
    <x v="3"/>
    <x v="0"/>
    <d v="2014-01-28T00:00:00"/>
    <x v="2"/>
    <n v="6837"/>
    <n v="37"/>
    <s v=""/>
    <s v=""/>
    <x v="1"/>
    <x v="1"/>
  </r>
  <r>
    <n v="51724"/>
    <s v="Emp 470"/>
    <s v="27410112170556"/>
    <x v="4"/>
    <x v="1"/>
    <d v="1974-10-11T00:00:00"/>
    <x v="13"/>
    <x v="1"/>
    <x v="1"/>
    <x v="1"/>
    <x v="2"/>
    <d v="2007-02-11T00:00:00"/>
    <x v="0"/>
    <n v="6115"/>
    <n v="32"/>
    <s v=""/>
    <s v=""/>
    <x v="0"/>
    <x v="1"/>
  </r>
  <r>
    <n v="51726"/>
    <s v="Emp 741"/>
    <s v="28201220152445"/>
    <x v="1"/>
    <x v="0"/>
    <d v="1982-01-22T00:00:00"/>
    <x v="7"/>
    <x v="0"/>
    <x v="1"/>
    <x v="1"/>
    <x v="0"/>
    <d v="2008-06-13T00:00:00"/>
    <x v="18"/>
    <n v="5786"/>
    <n v="26"/>
    <s v=""/>
    <s v=""/>
    <x v="1"/>
    <x v="1"/>
  </r>
  <r>
    <n v="51732"/>
    <s v="Emp 312"/>
    <s v="29504030152898"/>
    <x v="9"/>
    <x v="1"/>
    <d v="1995-04-03T00:00:00"/>
    <x v="0"/>
    <x v="1"/>
    <x v="1"/>
    <x v="4"/>
    <x v="0"/>
    <d v="2000-08-15T00:00:00"/>
    <x v="16"/>
    <n v="4343"/>
    <n v="5"/>
    <s v="!"/>
    <s v=""/>
    <x v="0"/>
    <x v="0"/>
  </r>
  <r>
    <n v="51746"/>
    <s v="Emp 998"/>
    <s v="27707031388063"/>
    <x v="4"/>
    <x v="0"/>
    <d v="1977-07-03T00:00:00"/>
    <x v="16"/>
    <x v="1"/>
    <x v="0"/>
    <x v="2"/>
    <x v="4"/>
    <d v="2014-11-12T00:00:00"/>
    <x v="20"/>
    <n v="14386"/>
    <n v="37"/>
    <s v=""/>
    <s v=""/>
    <x v="3"/>
    <x v="1"/>
  </r>
  <r>
    <n v="51768"/>
    <s v="Emp 218"/>
    <s v="28707140186574"/>
    <x v="2"/>
    <x v="1"/>
    <d v="1987-07-14T00:00:00"/>
    <x v="8"/>
    <x v="0"/>
    <x v="1"/>
    <x v="4"/>
    <x v="0"/>
    <d v="2010-03-11T00:00:00"/>
    <x v="9"/>
    <n v="4081"/>
    <n v="22"/>
    <s v=""/>
    <s v=""/>
    <x v="1"/>
    <x v="2"/>
  </r>
  <r>
    <n v="51781"/>
    <s v="Emp 280"/>
    <s v="29502160183699"/>
    <x v="9"/>
    <x v="1"/>
    <d v="1995-02-16T00:00:00"/>
    <x v="0"/>
    <x v="1"/>
    <x v="1"/>
    <x v="2"/>
    <x v="0"/>
    <d v="1995-05-08T00:00:00"/>
    <x v="13"/>
    <n v="3800"/>
    <n v="0"/>
    <s v="!"/>
    <s v=""/>
    <x v="2"/>
    <x v="0"/>
  </r>
  <r>
    <n v="51787"/>
    <s v="Emp 640"/>
    <s v="28312191977897"/>
    <x v="1"/>
    <x v="1"/>
    <d v="1983-12-19T00:00:00"/>
    <x v="21"/>
    <x v="1"/>
    <x v="0"/>
    <x v="0"/>
    <x v="5"/>
    <d v="2001-09-11T00:00:00"/>
    <x v="8"/>
    <n v="13183"/>
    <n v="17"/>
    <s v="!"/>
    <s v=""/>
    <x v="0"/>
    <x v="2"/>
  </r>
  <r>
    <n v="51795"/>
    <s v="Emp 61"/>
    <s v="29509070190286"/>
    <x v="0"/>
    <x v="0"/>
    <d v="1995-09-07T00:00:00"/>
    <x v="12"/>
    <x v="1"/>
    <x v="0"/>
    <x v="3"/>
    <x v="0"/>
    <d v="2000-08-04T00:00:00"/>
    <x v="16"/>
    <n v="11623"/>
    <n v="4"/>
    <s v="!"/>
    <n v="51795"/>
    <x v="0"/>
    <x v="0"/>
  </r>
  <r>
    <n v="51795"/>
    <s v="Emp 69"/>
    <s v="29403010169224"/>
    <x v="2"/>
    <x v="0"/>
    <d v="1994-03-01T00:00:00"/>
    <x v="4"/>
    <x v="0"/>
    <x v="1"/>
    <x v="4"/>
    <x v="0"/>
    <d v="2013-02-28T00:00:00"/>
    <x v="4"/>
    <n v="6435"/>
    <n v="18"/>
    <s v="!"/>
    <s v=""/>
    <x v="1"/>
    <x v="0"/>
  </r>
  <r>
    <n v="51807"/>
    <s v="Emp 934"/>
    <s v="27905222181886"/>
    <x v="4"/>
    <x v="0"/>
    <d v="1979-05-22T00:00:00"/>
    <x v="19"/>
    <x v="1"/>
    <x v="1"/>
    <x v="3"/>
    <x v="2"/>
    <d v="1998-11-13T00:00:00"/>
    <x v="6"/>
    <n v="4811"/>
    <n v="19"/>
    <s v="!"/>
    <s v=""/>
    <x v="2"/>
    <x v="1"/>
  </r>
  <r>
    <n v="51810"/>
    <s v="Emp 696"/>
    <s v="29308031975475"/>
    <x v="1"/>
    <x v="1"/>
    <d v="1993-08-03T00:00:00"/>
    <x v="4"/>
    <x v="0"/>
    <x v="1"/>
    <x v="2"/>
    <x v="5"/>
    <d v="2003-08-16T00:00:00"/>
    <x v="7"/>
    <n v="4655"/>
    <n v="10"/>
    <s v="!"/>
    <s v=""/>
    <x v="0"/>
    <x v="0"/>
  </r>
  <r>
    <n v="51826"/>
    <s v="Emp 504"/>
    <s v="27903050253181"/>
    <x v="8"/>
    <x v="0"/>
    <d v="1979-03-05T00:00:00"/>
    <x v="19"/>
    <x v="1"/>
    <x v="1"/>
    <x v="1"/>
    <x v="3"/>
    <d v="1998-05-30T00:00:00"/>
    <x v="15"/>
    <n v="4116"/>
    <n v="19"/>
    <s v="!"/>
    <s v=""/>
    <x v="2"/>
    <x v="1"/>
  </r>
  <r>
    <n v="51831"/>
    <s v="Emp 22"/>
    <s v="29502231369053"/>
    <x v="3"/>
    <x v="1"/>
    <d v="1995-02-23T00:00:00"/>
    <x v="0"/>
    <x v="0"/>
    <x v="1"/>
    <x v="3"/>
    <x v="4"/>
    <d v="2011-10-16T00:00:00"/>
    <x v="1"/>
    <n v="3772"/>
    <n v="16"/>
    <s v="!"/>
    <n v="51831"/>
    <x v="1"/>
    <x v="0"/>
  </r>
  <r>
    <n v="51831"/>
    <s v="Emp 95"/>
    <s v="29508020156447"/>
    <x v="0"/>
    <x v="0"/>
    <d v="1995-08-02T00:00:00"/>
    <x v="12"/>
    <x v="1"/>
    <x v="1"/>
    <x v="2"/>
    <x v="0"/>
    <d v="1996-10-08T00:00:00"/>
    <x v="19"/>
    <n v="4672"/>
    <n v="1"/>
    <s v="!"/>
    <s v=""/>
    <x v="2"/>
    <x v="0"/>
  </r>
  <r>
    <n v="51875"/>
    <s v="Emp 56"/>
    <s v="27911160173411"/>
    <x v="5"/>
    <x v="1"/>
    <d v="1979-11-16T00:00:00"/>
    <x v="1"/>
    <x v="1"/>
    <x v="0"/>
    <x v="0"/>
    <x v="0"/>
    <d v="2006-08-29T00:00:00"/>
    <x v="0"/>
    <n v="14748"/>
    <n v="26"/>
    <s v=""/>
    <s v=""/>
    <x v="0"/>
    <x v="1"/>
  </r>
  <r>
    <n v="51876"/>
    <s v="Emp 508"/>
    <s v="28909051376656"/>
    <x v="3"/>
    <x v="1"/>
    <d v="1989-09-05T00:00:00"/>
    <x v="3"/>
    <x v="1"/>
    <x v="1"/>
    <x v="2"/>
    <x v="4"/>
    <d v="1997-02-26T00:00:00"/>
    <x v="19"/>
    <n v="3008"/>
    <n v="7"/>
    <s v="!"/>
    <s v=""/>
    <x v="2"/>
    <x v="2"/>
  </r>
  <r>
    <n v="51880"/>
    <s v="Emp 255"/>
    <s v="29511010163171"/>
    <x v="9"/>
    <x v="1"/>
    <d v="1995-11-01T00:00:00"/>
    <x v="12"/>
    <x v="0"/>
    <x v="1"/>
    <x v="2"/>
    <x v="0"/>
    <d v="2015-08-25T00:00:00"/>
    <x v="11"/>
    <n v="5435"/>
    <n v="19"/>
    <s v="!"/>
    <s v=""/>
    <x v="3"/>
    <x v="0"/>
  </r>
  <r>
    <n v="51886"/>
    <s v="Emp 688"/>
    <s v="28502281986581"/>
    <x v="1"/>
    <x v="0"/>
    <d v="1985-02-28T00:00:00"/>
    <x v="2"/>
    <x v="0"/>
    <x v="1"/>
    <x v="0"/>
    <x v="5"/>
    <d v="2006-04-05T00:00:00"/>
    <x v="5"/>
    <n v="3956"/>
    <n v="21"/>
    <s v=""/>
    <s v=""/>
    <x v="0"/>
    <x v="2"/>
  </r>
  <r>
    <n v="51913"/>
    <s v="Emp 379"/>
    <s v="29505281984875"/>
    <x v="1"/>
    <x v="1"/>
    <d v="1995-05-28T00:00:00"/>
    <x v="0"/>
    <x v="0"/>
    <x v="1"/>
    <x v="2"/>
    <x v="5"/>
    <d v="2004-06-04T00:00:00"/>
    <x v="7"/>
    <n v="5585"/>
    <n v="9"/>
    <s v="!"/>
    <s v=""/>
    <x v="0"/>
    <x v="0"/>
  </r>
  <r>
    <n v="51915"/>
    <s v="Emp 474"/>
    <s v="28003102184566"/>
    <x v="8"/>
    <x v="0"/>
    <d v="1980-03-10T00:00:00"/>
    <x v="1"/>
    <x v="0"/>
    <x v="1"/>
    <x v="3"/>
    <x v="2"/>
    <d v="2004-01-20T00:00:00"/>
    <x v="7"/>
    <n v="3735"/>
    <n v="23"/>
    <s v=""/>
    <s v=""/>
    <x v="0"/>
    <x v="1"/>
  </r>
  <r>
    <n v="51920"/>
    <s v="Emp 645"/>
    <s v="27810251969752"/>
    <x v="0"/>
    <x v="1"/>
    <d v="1978-10-25T00:00:00"/>
    <x v="19"/>
    <x v="0"/>
    <x v="2"/>
    <x v="4"/>
    <x v="5"/>
    <d v="2007-03-21T00:00:00"/>
    <x v="0"/>
    <n v="15489"/>
    <n v="28"/>
    <s v=""/>
    <s v=""/>
    <x v="0"/>
    <x v="1"/>
  </r>
  <r>
    <n v="51921"/>
    <s v="Emp 890"/>
    <s v="27908020151884"/>
    <x v="4"/>
    <x v="0"/>
    <d v="1979-08-02T00:00:00"/>
    <x v="1"/>
    <x v="0"/>
    <x v="1"/>
    <x v="1"/>
    <x v="0"/>
    <d v="1999-05-08T00:00:00"/>
    <x v="6"/>
    <n v="4381"/>
    <n v="19"/>
    <s v="!"/>
    <s v=""/>
    <x v="2"/>
    <x v="1"/>
  </r>
  <r>
    <n v="51922"/>
    <s v="Emp 744"/>
    <s v="27502042159914"/>
    <x v="4"/>
    <x v="1"/>
    <d v="1975-02-04T00:00:00"/>
    <x v="13"/>
    <x v="1"/>
    <x v="1"/>
    <x v="3"/>
    <x v="2"/>
    <d v="2002-09-02T00:00:00"/>
    <x v="10"/>
    <n v="5707"/>
    <n v="27"/>
    <s v=""/>
    <s v=""/>
    <x v="0"/>
    <x v="1"/>
  </r>
  <r>
    <n v="51930"/>
    <s v="Emp 407"/>
    <s v="28809241754535"/>
    <x v="0"/>
    <x v="1"/>
    <d v="1988-09-24T00:00:00"/>
    <x v="14"/>
    <x v="1"/>
    <x v="0"/>
    <x v="2"/>
    <x v="1"/>
    <d v="2006-02-02T00:00:00"/>
    <x v="5"/>
    <n v="13732"/>
    <n v="17"/>
    <s v="!"/>
    <s v=""/>
    <x v="0"/>
    <x v="2"/>
  </r>
  <r>
    <n v="51944"/>
    <s v="Emp 148"/>
    <s v="29412140159011"/>
    <x v="0"/>
    <x v="1"/>
    <d v="1994-12-14T00:00:00"/>
    <x v="0"/>
    <x v="0"/>
    <x v="1"/>
    <x v="0"/>
    <x v="0"/>
    <d v="2004-11-20T00:00:00"/>
    <x v="12"/>
    <n v="3583"/>
    <n v="9"/>
    <s v="!"/>
    <n v="51944"/>
    <x v="0"/>
    <x v="0"/>
  </r>
  <r>
    <n v="51944"/>
    <s v="Emp 530"/>
    <s v="27609151373285"/>
    <x v="2"/>
    <x v="0"/>
    <d v="1976-09-15T00:00:00"/>
    <x v="16"/>
    <x v="1"/>
    <x v="1"/>
    <x v="2"/>
    <x v="4"/>
    <d v="2014-08-18T00:00:00"/>
    <x v="20"/>
    <n v="6499"/>
    <n v="37"/>
    <s v=""/>
    <s v=""/>
    <x v="3"/>
    <x v="1"/>
  </r>
  <r>
    <n v="51950"/>
    <s v="Emp 609"/>
    <s v="29306100155671"/>
    <x v="3"/>
    <x v="1"/>
    <d v="1993-06-10T00:00:00"/>
    <x v="15"/>
    <x v="0"/>
    <x v="1"/>
    <x v="3"/>
    <x v="0"/>
    <d v="2006-02-15T00:00:00"/>
    <x v="5"/>
    <n v="6677"/>
    <n v="12"/>
    <s v="!"/>
    <s v=""/>
    <x v="0"/>
    <x v="0"/>
  </r>
  <r>
    <n v="51952"/>
    <s v="Emp 45"/>
    <s v="27401271755191"/>
    <x v="0"/>
    <x v="1"/>
    <d v="1974-01-27T00:00:00"/>
    <x v="22"/>
    <x v="0"/>
    <x v="2"/>
    <x v="0"/>
    <x v="1"/>
    <d v="2015-10-19T00:00:00"/>
    <x v="11"/>
    <n v="16425"/>
    <n v="41"/>
    <s v=""/>
    <s v=""/>
    <x v="3"/>
    <x v="1"/>
  </r>
  <r>
    <n v="51988"/>
    <s v="Emp 774"/>
    <s v="28602260152396"/>
    <x v="1"/>
    <x v="1"/>
    <d v="1986-02-26T00:00:00"/>
    <x v="9"/>
    <x v="0"/>
    <x v="1"/>
    <x v="2"/>
    <x v="0"/>
    <d v="1997-09-11T00:00:00"/>
    <x v="15"/>
    <n v="3370"/>
    <n v="11"/>
    <s v="!"/>
    <s v=""/>
    <x v="2"/>
    <x v="2"/>
  </r>
  <r>
    <n v="51994"/>
    <s v="Emp 310"/>
    <s v="29505130178511"/>
    <x v="0"/>
    <x v="1"/>
    <d v="1995-05-13T00:00:00"/>
    <x v="0"/>
    <x v="0"/>
    <x v="2"/>
    <x v="2"/>
    <x v="0"/>
    <d v="2004-02-28T00:00:00"/>
    <x v="7"/>
    <n v="25914"/>
    <n v="8"/>
    <s v="!"/>
    <s v=""/>
    <x v="0"/>
    <x v="0"/>
  </r>
  <r>
    <n v="52009"/>
    <s v="Emp 845"/>
    <s v="28605101380779"/>
    <x v="1"/>
    <x v="1"/>
    <d v="1986-05-10T00:00:00"/>
    <x v="9"/>
    <x v="0"/>
    <x v="1"/>
    <x v="4"/>
    <x v="4"/>
    <d v="1997-02-17T00:00:00"/>
    <x v="19"/>
    <n v="3496"/>
    <n v="10"/>
    <s v="!"/>
    <s v=""/>
    <x v="2"/>
    <x v="2"/>
  </r>
  <r>
    <n v="52014"/>
    <s v="Emp 393"/>
    <s v="28110242183411"/>
    <x v="8"/>
    <x v="1"/>
    <d v="1981-10-24T00:00:00"/>
    <x v="7"/>
    <x v="0"/>
    <x v="1"/>
    <x v="0"/>
    <x v="2"/>
    <d v="1999-08-15T00:00:00"/>
    <x v="14"/>
    <n v="3544"/>
    <n v="17"/>
    <s v="!"/>
    <s v=""/>
    <x v="2"/>
    <x v="1"/>
  </r>
  <r>
    <n v="52026"/>
    <s v="Emp 177"/>
    <s v="29512150163619"/>
    <x v="1"/>
    <x v="1"/>
    <d v="1995-12-15T00:00:00"/>
    <x v="12"/>
    <x v="1"/>
    <x v="1"/>
    <x v="4"/>
    <x v="0"/>
    <d v="1996-02-22T00:00:00"/>
    <x v="21"/>
    <n v="5813"/>
    <n v="0"/>
    <s v="!"/>
    <s v=""/>
    <x v="2"/>
    <x v="0"/>
  </r>
  <r>
    <n v="52027"/>
    <s v="Emp 596"/>
    <s v="29308041380675"/>
    <x v="1"/>
    <x v="1"/>
    <d v="1993-08-04T00:00:00"/>
    <x v="4"/>
    <x v="0"/>
    <x v="2"/>
    <x v="4"/>
    <x v="4"/>
    <d v="2008-07-03T00:00:00"/>
    <x v="18"/>
    <n v="26304"/>
    <n v="14"/>
    <s v="!"/>
    <s v=""/>
    <x v="1"/>
    <x v="0"/>
  </r>
  <r>
    <n v="52045"/>
    <s v="Emp 329"/>
    <s v="29511040189472"/>
    <x v="2"/>
    <x v="1"/>
    <d v="1995-11-04T00:00:00"/>
    <x v="12"/>
    <x v="1"/>
    <x v="2"/>
    <x v="3"/>
    <x v="0"/>
    <d v="2008-01-27T00:00:00"/>
    <x v="18"/>
    <n v="20915"/>
    <n v="12"/>
    <s v="!"/>
    <s v=""/>
    <x v="1"/>
    <x v="0"/>
  </r>
  <r>
    <n v="52062"/>
    <s v="Emp 135"/>
    <s v="28304040189542"/>
    <x v="1"/>
    <x v="0"/>
    <d v="1983-04-04T00:00:00"/>
    <x v="20"/>
    <x v="1"/>
    <x v="0"/>
    <x v="1"/>
    <x v="0"/>
    <d v="2006-07-15T00:00:00"/>
    <x v="5"/>
    <n v="12707"/>
    <n v="23"/>
    <s v=""/>
    <n v="52062"/>
    <x v="0"/>
    <x v="2"/>
  </r>
  <r>
    <n v="52062"/>
    <s v="Emp 917"/>
    <s v="28505161989552"/>
    <x v="7"/>
    <x v="1"/>
    <d v="1985-05-16T00:00:00"/>
    <x v="2"/>
    <x v="1"/>
    <x v="1"/>
    <x v="3"/>
    <x v="5"/>
    <d v="2010-12-21T00:00:00"/>
    <x v="3"/>
    <n v="5368"/>
    <n v="25"/>
    <s v=""/>
    <s v=""/>
    <x v="1"/>
    <x v="2"/>
  </r>
  <r>
    <n v="52064"/>
    <s v="Emp 909"/>
    <s v="28009171762296"/>
    <x v="8"/>
    <x v="1"/>
    <d v="1980-09-17T00:00:00"/>
    <x v="5"/>
    <x v="0"/>
    <x v="1"/>
    <x v="3"/>
    <x v="1"/>
    <d v="1998-08-20T00:00:00"/>
    <x v="6"/>
    <n v="6763"/>
    <n v="17"/>
    <s v="!"/>
    <s v=""/>
    <x v="2"/>
    <x v="1"/>
  </r>
  <r>
    <n v="52077"/>
    <s v="Emp 608"/>
    <s v="28305062160793"/>
    <x v="1"/>
    <x v="1"/>
    <d v="1983-05-06T00:00:00"/>
    <x v="20"/>
    <x v="0"/>
    <x v="1"/>
    <x v="1"/>
    <x v="2"/>
    <d v="2015-02-28T00:00:00"/>
    <x v="20"/>
    <n v="6570"/>
    <n v="31"/>
    <s v=""/>
    <s v=""/>
    <x v="3"/>
    <x v="2"/>
  </r>
  <r>
    <n v="52087"/>
    <s v="Emp 486"/>
    <s v="28603040180515"/>
    <x v="5"/>
    <x v="1"/>
    <d v="1986-03-04T00:00:00"/>
    <x v="9"/>
    <x v="0"/>
    <x v="1"/>
    <x v="0"/>
    <x v="0"/>
    <d v="2003-03-25T00:00:00"/>
    <x v="10"/>
    <n v="6152"/>
    <n v="17"/>
    <s v="!"/>
    <s v=""/>
    <x v="0"/>
    <x v="2"/>
  </r>
  <r>
    <n v="52094"/>
    <s v="Emp 886"/>
    <s v="28507071956066"/>
    <x v="3"/>
    <x v="0"/>
    <d v="1985-07-07T00:00:00"/>
    <x v="2"/>
    <x v="1"/>
    <x v="1"/>
    <x v="0"/>
    <x v="5"/>
    <d v="2003-10-14T00:00:00"/>
    <x v="7"/>
    <n v="3757"/>
    <n v="18"/>
    <s v="!"/>
    <s v=""/>
    <x v="0"/>
    <x v="2"/>
  </r>
  <r>
    <n v="52101"/>
    <s v="Emp 699"/>
    <s v="27410101766421"/>
    <x v="0"/>
    <x v="0"/>
    <d v="1974-10-10T00:00:00"/>
    <x v="13"/>
    <x v="1"/>
    <x v="0"/>
    <x v="3"/>
    <x v="1"/>
    <d v="1998-02-10T00:00:00"/>
    <x v="15"/>
    <n v="13275"/>
    <n v="23"/>
    <s v=""/>
    <s v=""/>
    <x v="2"/>
    <x v="1"/>
  </r>
  <r>
    <n v="52113"/>
    <s v="Emp 263"/>
    <s v="29506100182879"/>
    <x v="1"/>
    <x v="1"/>
    <d v="1995-06-10T00:00:00"/>
    <x v="0"/>
    <x v="1"/>
    <x v="0"/>
    <x v="4"/>
    <x v="0"/>
    <d v="1996-05-17T00:00:00"/>
    <x v="21"/>
    <n v="10070"/>
    <n v="0"/>
    <s v="!"/>
    <s v=""/>
    <x v="2"/>
    <x v="0"/>
  </r>
  <r>
    <n v="52126"/>
    <s v="Emp 490"/>
    <s v="27706211760523"/>
    <x v="4"/>
    <x v="0"/>
    <d v="1977-06-21T00:00:00"/>
    <x v="16"/>
    <x v="0"/>
    <x v="1"/>
    <x v="3"/>
    <x v="1"/>
    <d v="1999-02-25T00:00:00"/>
    <x v="6"/>
    <n v="6800"/>
    <n v="21"/>
    <s v=""/>
    <s v=""/>
    <x v="2"/>
    <x v="1"/>
  </r>
  <r>
    <n v="52167"/>
    <s v="Emp 370"/>
    <s v="28009200190097"/>
    <x v="4"/>
    <x v="1"/>
    <d v="1980-09-20T00:00:00"/>
    <x v="5"/>
    <x v="0"/>
    <x v="1"/>
    <x v="4"/>
    <x v="0"/>
    <d v="2014-09-05T00:00:00"/>
    <x v="20"/>
    <n v="5256"/>
    <n v="33"/>
    <s v=""/>
    <s v=""/>
    <x v="3"/>
    <x v="1"/>
  </r>
  <r>
    <n v="52173"/>
    <s v="Emp 754"/>
    <s v="28606050159594"/>
    <x v="1"/>
    <x v="1"/>
    <d v="1986-06-05T00:00:00"/>
    <x v="9"/>
    <x v="0"/>
    <x v="2"/>
    <x v="3"/>
    <x v="0"/>
    <d v="2015-10-07T00:00:00"/>
    <x v="11"/>
    <n v="27384"/>
    <n v="29"/>
    <s v=""/>
    <s v=""/>
    <x v="3"/>
    <x v="2"/>
  </r>
  <r>
    <n v="52179"/>
    <s v="Emp 881"/>
    <s v="29101261777269"/>
    <x v="2"/>
    <x v="0"/>
    <d v="1991-01-26T00:00:00"/>
    <x v="10"/>
    <x v="1"/>
    <x v="1"/>
    <x v="3"/>
    <x v="1"/>
    <d v="2006-03-10T00:00:00"/>
    <x v="5"/>
    <n v="5720"/>
    <n v="15"/>
    <s v="!"/>
    <s v=""/>
    <x v="0"/>
    <x v="2"/>
  </r>
  <r>
    <n v="52183"/>
    <s v="Emp 844"/>
    <s v="27607061376239"/>
    <x v="1"/>
    <x v="1"/>
    <d v="1976-07-06T00:00:00"/>
    <x v="17"/>
    <x v="0"/>
    <x v="2"/>
    <x v="2"/>
    <x v="4"/>
    <d v="2013-01-03T00:00:00"/>
    <x v="4"/>
    <n v="24507"/>
    <n v="36"/>
    <s v=""/>
    <s v=""/>
    <x v="1"/>
    <x v="1"/>
  </r>
  <r>
    <n v="52186"/>
    <s v="Emp 80"/>
    <s v="28103010153618"/>
    <x v="0"/>
    <x v="1"/>
    <d v="1981-03-01T00:00:00"/>
    <x v="5"/>
    <x v="0"/>
    <x v="0"/>
    <x v="1"/>
    <x v="0"/>
    <d v="2010-12-30T00:00:00"/>
    <x v="3"/>
    <n v="14070"/>
    <n v="29"/>
    <s v=""/>
    <s v=""/>
    <x v="1"/>
    <x v="1"/>
  </r>
  <r>
    <n v="52191"/>
    <s v="Emp 494"/>
    <s v="27905132183783"/>
    <x v="5"/>
    <x v="0"/>
    <d v="1979-05-13T00:00:00"/>
    <x v="19"/>
    <x v="1"/>
    <x v="2"/>
    <x v="3"/>
    <x v="2"/>
    <d v="1997-08-17T00:00:00"/>
    <x v="15"/>
    <n v="25325"/>
    <n v="18"/>
    <s v="!"/>
    <s v=""/>
    <x v="2"/>
    <x v="1"/>
  </r>
  <r>
    <n v="52195"/>
    <s v="Emp 203"/>
    <s v="29402170180875"/>
    <x v="1"/>
    <x v="1"/>
    <d v="1994-02-17T00:00:00"/>
    <x v="4"/>
    <x v="0"/>
    <x v="1"/>
    <x v="3"/>
    <x v="0"/>
    <d v="2008-08-31T00:00:00"/>
    <x v="17"/>
    <n v="3272"/>
    <n v="14"/>
    <s v="!"/>
    <s v=""/>
    <x v="1"/>
    <x v="0"/>
  </r>
  <r>
    <n v="52196"/>
    <s v="Emp 85"/>
    <s v="29510250152875"/>
    <x v="1"/>
    <x v="1"/>
    <d v="1995-10-25T00:00:00"/>
    <x v="12"/>
    <x v="1"/>
    <x v="1"/>
    <x v="0"/>
    <x v="0"/>
    <d v="2005-07-31T00:00:00"/>
    <x v="5"/>
    <n v="3312"/>
    <n v="9"/>
    <s v="!"/>
    <s v=""/>
    <x v="0"/>
    <x v="0"/>
  </r>
  <r>
    <n v="52210"/>
    <s v="Emp 323"/>
    <s v="29505160181034"/>
    <x v="8"/>
    <x v="1"/>
    <d v="1995-05-16T00:00:00"/>
    <x v="0"/>
    <x v="0"/>
    <x v="2"/>
    <x v="3"/>
    <x v="0"/>
    <d v="2015-08-22T00:00:00"/>
    <x v="11"/>
    <n v="24651"/>
    <n v="20"/>
    <s v=""/>
    <s v=""/>
    <x v="3"/>
    <x v="0"/>
  </r>
  <r>
    <n v="52227"/>
    <s v="Emp 97"/>
    <s v="29505270178537"/>
    <x v="5"/>
    <x v="1"/>
    <d v="1995-05-27T00:00:00"/>
    <x v="0"/>
    <x v="1"/>
    <x v="1"/>
    <x v="1"/>
    <x v="0"/>
    <d v="2001-09-11T00:00:00"/>
    <x v="8"/>
    <n v="5710"/>
    <n v="6"/>
    <s v="!"/>
    <s v=""/>
    <x v="0"/>
    <x v="0"/>
  </r>
  <r>
    <n v="52248"/>
    <s v="Emp 185"/>
    <s v="29507180190277"/>
    <x v="1"/>
    <x v="1"/>
    <d v="1995-07-18T00:00:00"/>
    <x v="0"/>
    <x v="1"/>
    <x v="2"/>
    <x v="4"/>
    <x v="0"/>
    <d v="2001-03-19T00:00:00"/>
    <x v="16"/>
    <n v="25361"/>
    <n v="5"/>
    <s v="!"/>
    <s v=""/>
    <x v="0"/>
    <x v="0"/>
  </r>
  <r>
    <n v="52249"/>
    <s v="Emp 103"/>
    <s v="29502040172071"/>
    <x v="2"/>
    <x v="1"/>
    <d v="1995-02-04T00:00:00"/>
    <x v="0"/>
    <x v="1"/>
    <x v="1"/>
    <x v="4"/>
    <x v="0"/>
    <d v="2004-04-02T00:00:00"/>
    <x v="7"/>
    <n v="5554"/>
    <n v="9"/>
    <s v="!"/>
    <s v=""/>
    <x v="0"/>
    <x v="0"/>
  </r>
  <r>
    <n v="52276"/>
    <s v="Emp 863"/>
    <s v="29009131789524"/>
    <x v="6"/>
    <x v="0"/>
    <d v="1990-09-13T00:00:00"/>
    <x v="10"/>
    <x v="0"/>
    <x v="1"/>
    <x v="1"/>
    <x v="1"/>
    <d v="2006-05-07T00:00:00"/>
    <x v="5"/>
    <n v="6316"/>
    <n v="15"/>
    <s v="!"/>
    <s v=""/>
    <x v="0"/>
    <x v="2"/>
  </r>
  <r>
    <n v="52277"/>
    <s v="Emp 687"/>
    <s v="28507040286229"/>
    <x v="3"/>
    <x v="0"/>
    <d v="1985-07-04T00:00:00"/>
    <x v="2"/>
    <x v="1"/>
    <x v="2"/>
    <x v="3"/>
    <x v="3"/>
    <d v="1996-04-03T00:00:00"/>
    <x v="21"/>
    <n v="15284"/>
    <n v="10"/>
    <s v="!"/>
    <s v=""/>
    <x v="2"/>
    <x v="2"/>
  </r>
  <r>
    <n v="52283"/>
    <s v="Emp 245"/>
    <s v="29503270181072"/>
    <x v="0"/>
    <x v="1"/>
    <d v="1995-03-27T00:00:00"/>
    <x v="0"/>
    <x v="1"/>
    <x v="1"/>
    <x v="3"/>
    <x v="0"/>
    <d v="2000-12-23T00:00:00"/>
    <x v="16"/>
    <n v="6015"/>
    <n v="5"/>
    <s v="!"/>
    <n v="52283"/>
    <x v="0"/>
    <x v="0"/>
  </r>
  <r>
    <n v="52283"/>
    <s v="Emp 995"/>
    <s v="29403180290477"/>
    <x v="0"/>
    <x v="1"/>
    <d v="1994-03-18T00:00:00"/>
    <x v="4"/>
    <x v="0"/>
    <x v="1"/>
    <x v="0"/>
    <x v="3"/>
    <d v="2014-08-11T00:00:00"/>
    <x v="20"/>
    <n v="5291"/>
    <n v="20"/>
    <s v=""/>
    <s v=""/>
    <x v="3"/>
    <x v="0"/>
  </r>
  <r>
    <n v="52290"/>
    <s v="Emp 567"/>
    <s v="29310171971581"/>
    <x v="1"/>
    <x v="0"/>
    <d v="1993-10-17T00:00:00"/>
    <x v="4"/>
    <x v="1"/>
    <x v="2"/>
    <x v="3"/>
    <x v="5"/>
    <d v="2003-05-08T00:00:00"/>
    <x v="10"/>
    <n v="29559"/>
    <n v="9"/>
    <s v="!"/>
    <s v=""/>
    <x v="0"/>
    <x v="0"/>
  </r>
  <r>
    <n v="52296"/>
    <s v="Emp 899"/>
    <s v="28902251968493"/>
    <x v="1"/>
    <x v="1"/>
    <d v="1989-02-25T00:00:00"/>
    <x v="14"/>
    <x v="1"/>
    <x v="1"/>
    <x v="2"/>
    <x v="5"/>
    <d v="2004-11-26T00:00:00"/>
    <x v="12"/>
    <n v="6902"/>
    <n v="15"/>
    <s v="!"/>
    <s v=""/>
    <x v="0"/>
    <x v="2"/>
  </r>
  <r>
    <n v="52301"/>
    <s v="Emp 396"/>
    <s v="29211170186057"/>
    <x v="5"/>
    <x v="1"/>
    <d v="1992-11-17T00:00:00"/>
    <x v="15"/>
    <x v="1"/>
    <x v="0"/>
    <x v="0"/>
    <x v="0"/>
    <d v="2006-05-05T00:00:00"/>
    <x v="5"/>
    <n v="13102"/>
    <n v="13"/>
    <s v="!"/>
    <s v=""/>
    <x v="0"/>
    <x v="0"/>
  </r>
  <r>
    <n v="52325"/>
    <s v="Emp 6"/>
    <s v="27711252167378"/>
    <x v="5"/>
    <x v="1"/>
    <d v="1977-11-25T00:00:00"/>
    <x v="11"/>
    <x v="0"/>
    <x v="1"/>
    <x v="0"/>
    <x v="2"/>
    <d v="1999-11-26T00:00:00"/>
    <x v="14"/>
    <n v="4027"/>
    <n v="22"/>
    <s v=""/>
    <s v=""/>
    <x v="2"/>
    <x v="1"/>
  </r>
  <r>
    <n v="52335"/>
    <s v="Emp 342"/>
    <s v="29411190160873"/>
    <x v="3"/>
    <x v="1"/>
    <d v="1994-11-19T00:00:00"/>
    <x v="0"/>
    <x v="1"/>
    <x v="1"/>
    <x v="3"/>
    <x v="0"/>
    <d v="2002-08-28T00:00:00"/>
    <x v="10"/>
    <n v="5640"/>
    <n v="7"/>
    <s v="!"/>
    <s v=""/>
    <x v="0"/>
    <x v="0"/>
  </r>
  <r>
    <n v="52341"/>
    <s v="Emp 864"/>
    <s v="28604270167334"/>
    <x v="2"/>
    <x v="1"/>
    <d v="1986-04-27T00:00:00"/>
    <x v="9"/>
    <x v="1"/>
    <x v="1"/>
    <x v="4"/>
    <x v="0"/>
    <d v="2009-04-18T00:00:00"/>
    <x v="17"/>
    <n v="5913"/>
    <n v="22"/>
    <s v=""/>
    <s v=""/>
    <x v="1"/>
    <x v="2"/>
  </r>
  <r>
    <n v="52355"/>
    <s v="Emp 986"/>
    <s v="29205251388957"/>
    <x v="8"/>
    <x v="1"/>
    <d v="1992-05-25T00:00:00"/>
    <x v="6"/>
    <x v="0"/>
    <x v="1"/>
    <x v="3"/>
    <x v="4"/>
    <d v="1997-05-03T00:00:00"/>
    <x v="19"/>
    <n v="3243"/>
    <n v="4"/>
    <s v="!"/>
    <s v=""/>
    <x v="2"/>
    <x v="2"/>
  </r>
  <r>
    <n v="52358"/>
    <s v="Emp 620"/>
    <s v="28008281760387"/>
    <x v="3"/>
    <x v="0"/>
    <d v="1980-08-28T00:00:00"/>
    <x v="5"/>
    <x v="0"/>
    <x v="1"/>
    <x v="4"/>
    <x v="1"/>
    <d v="2005-12-23T00:00:00"/>
    <x v="5"/>
    <n v="6598"/>
    <n v="25"/>
    <s v=""/>
    <s v=""/>
    <x v="0"/>
    <x v="1"/>
  </r>
  <r>
    <n v="52363"/>
    <s v="Emp 989"/>
    <s v="28201270253597"/>
    <x v="5"/>
    <x v="1"/>
    <d v="1982-01-27T00:00:00"/>
    <x v="7"/>
    <x v="1"/>
    <x v="1"/>
    <x v="4"/>
    <x v="3"/>
    <d v="1995-02-09T00:00:00"/>
    <x v="13"/>
    <n v="3071"/>
    <n v="13"/>
    <s v="!"/>
    <s v=""/>
    <x v="2"/>
    <x v="1"/>
  </r>
  <r>
    <n v="52364"/>
    <s v="Emp 651"/>
    <s v="29205131763839"/>
    <x v="2"/>
    <x v="1"/>
    <d v="1992-05-13T00:00:00"/>
    <x v="6"/>
    <x v="0"/>
    <x v="2"/>
    <x v="3"/>
    <x v="1"/>
    <d v="1998-10-27T00:00:00"/>
    <x v="6"/>
    <n v="29480"/>
    <n v="6"/>
    <s v="!"/>
    <s v=""/>
    <x v="2"/>
    <x v="2"/>
  </r>
  <r>
    <n v="52367"/>
    <s v="Emp 767"/>
    <s v="29112071354137"/>
    <x v="2"/>
    <x v="1"/>
    <d v="1991-12-07T00:00:00"/>
    <x v="6"/>
    <x v="1"/>
    <x v="1"/>
    <x v="1"/>
    <x v="4"/>
    <d v="2006-12-22T00:00:00"/>
    <x v="0"/>
    <n v="5410"/>
    <n v="15"/>
    <s v="!"/>
    <s v=""/>
    <x v="0"/>
    <x v="2"/>
  </r>
  <r>
    <n v="52368"/>
    <s v="Emp 442"/>
    <s v="28301271789492"/>
    <x v="8"/>
    <x v="1"/>
    <d v="1983-01-27T00:00:00"/>
    <x v="20"/>
    <x v="0"/>
    <x v="1"/>
    <x v="1"/>
    <x v="1"/>
    <d v="1995-01-05T00:00:00"/>
    <x v="13"/>
    <n v="4867"/>
    <n v="11"/>
    <s v="!"/>
    <s v=""/>
    <x v="2"/>
    <x v="2"/>
  </r>
  <r>
    <n v="52374"/>
    <s v="Emp 668"/>
    <s v="29511251988533"/>
    <x v="3"/>
    <x v="1"/>
    <d v="1995-11-25T00:00:00"/>
    <x v="12"/>
    <x v="1"/>
    <x v="1"/>
    <x v="4"/>
    <x v="5"/>
    <d v="2009-04-11T00:00:00"/>
    <x v="17"/>
    <n v="4677"/>
    <n v="13"/>
    <s v="!"/>
    <s v=""/>
    <x v="1"/>
    <x v="0"/>
  </r>
  <r>
    <n v="52393"/>
    <s v="Emp 693"/>
    <s v="27505081356348"/>
    <x v="4"/>
    <x v="0"/>
    <d v="1975-05-08T00:00:00"/>
    <x v="13"/>
    <x v="0"/>
    <x v="0"/>
    <x v="0"/>
    <x v="4"/>
    <d v="2003-09-14T00:00:00"/>
    <x v="7"/>
    <n v="11611"/>
    <n v="28"/>
    <s v=""/>
    <s v=""/>
    <x v="0"/>
    <x v="1"/>
  </r>
  <r>
    <n v="52420"/>
    <s v="Emp 357"/>
    <s v="27512270189756"/>
    <x v="8"/>
    <x v="1"/>
    <d v="1975-12-27T00:00:00"/>
    <x v="17"/>
    <x v="1"/>
    <x v="1"/>
    <x v="3"/>
    <x v="0"/>
    <d v="2007-07-01T00:00:00"/>
    <x v="0"/>
    <n v="6426"/>
    <n v="31"/>
    <s v=""/>
    <n v="52420"/>
    <x v="0"/>
    <x v="1"/>
  </r>
  <r>
    <n v="52420"/>
    <s v="Emp 568"/>
    <s v="29310061979058"/>
    <x v="5"/>
    <x v="1"/>
    <d v="1993-10-06T00:00:00"/>
    <x v="4"/>
    <x v="0"/>
    <x v="2"/>
    <x v="0"/>
    <x v="5"/>
    <d v="2015-04-03T00:00:00"/>
    <x v="20"/>
    <n v="18070"/>
    <n v="21"/>
    <s v=""/>
    <s v=""/>
    <x v="3"/>
    <x v="0"/>
  </r>
  <r>
    <n v="52424"/>
    <s v="Emp 75"/>
    <s v="28208130188595"/>
    <x v="8"/>
    <x v="1"/>
    <d v="1982-08-13T00:00:00"/>
    <x v="20"/>
    <x v="0"/>
    <x v="1"/>
    <x v="0"/>
    <x v="0"/>
    <d v="2008-10-05T00:00:00"/>
    <x v="17"/>
    <n v="5258"/>
    <n v="26"/>
    <s v=""/>
    <s v=""/>
    <x v="1"/>
    <x v="2"/>
  </r>
  <r>
    <n v="52428"/>
    <s v="Emp 521"/>
    <s v="29010070176895"/>
    <x v="9"/>
    <x v="1"/>
    <d v="1990-10-07T00:00:00"/>
    <x v="10"/>
    <x v="0"/>
    <x v="0"/>
    <x v="3"/>
    <x v="0"/>
    <d v="2001-02-04T00:00:00"/>
    <x v="16"/>
    <n v="11719"/>
    <n v="10"/>
    <s v="!"/>
    <s v=""/>
    <x v="0"/>
    <x v="2"/>
  </r>
  <r>
    <n v="52433"/>
    <s v="Emp 435"/>
    <s v="28411091768034"/>
    <x v="2"/>
    <x v="1"/>
    <d v="1984-11-09T00:00:00"/>
    <x v="2"/>
    <x v="0"/>
    <x v="1"/>
    <x v="3"/>
    <x v="1"/>
    <d v="2002-09-10T00:00:00"/>
    <x v="10"/>
    <n v="4581"/>
    <n v="17"/>
    <s v="!"/>
    <s v=""/>
    <x v="0"/>
    <x v="2"/>
  </r>
  <r>
    <n v="52445"/>
    <s v="Emp 234"/>
    <s v="29504120178054"/>
    <x v="8"/>
    <x v="1"/>
    <d v="1995-04-12T00:00:00"/>
    <x v="0"/>
    <x v="1"/>
    <x v="1"/>
    <x v="0"/>
    <x v="0"/>
    <d v="2003-11-24T00:00:00"/>
    <x v="7"/>
    <n v="6861"/>
    <n v="8"/>
    <s v="!"/>
    <s v=""/>
    <x v="0"/>
    <x v="0"/>
  </r>
  <r>
    <n v="52478"/>
    <s v="Emp 535"/>
    <s v="27805181357572"/>
    <x v="7"/>
    <x v="1"/>
    <d v="1978-05-18T00:00:00"/>
    <x v="11"/>
    <x v="0"/>
    <x v="1"/>
    <x v="2"/>
    <x v="4"/>
    <d v="2004-04-26T00:00:00"/>
    <x v="7"/>
    <n v="5716"/>
    <n v="25"/>
    <s v=""/>
    <s v=""/>
    <x v="0"/>
    <x v="1"/>
  </r>
  <r>
    <n v="52509"/>
    <s v="Emp 633"/>
    <s v="28911040167675"/>
    <x v="3"/>
    <x v="1"/>
    <d v="1989-11-04T00:00:00"/>
    <x v="3"/>
    <x v="1"/>
    <x v="0"/>
    <x v="3"/>
    <x v="0"/>
    <d v="2008-10-20T00:00:00"/>
    <x v="17"/>
    <n v="11642"/>
    <n v="18"/>
    <s v="!"/>
    <s v=""/>
    <x v="1"/>
    <x v="2"/>
  </r>
  <r>
    <n v="52513"/>
    <s v="Emp 406"/>
    <s v="27710021361174"/>
    <x v="1"/>
    <x v="1"/>
    <d v="1977-10-02T00:00:00"/>
    <x v="11"/>
    <x v="1"/>
    <x v="1"/>
    <x v="1"/>
    <x v="4"/>
    <d v="2015-01-14T00:00:00"/>
    <x v="20"/>
    <n v="4198"/>
    <n v="37"/>
    <s v=""/>
    <s v=""/>
    <x v="3"/>
    <x v="1"/>
  </r>
  <r>
    <n v="52516"/>
    <s v="Emp 811"/>
    <s v="29512162158762"/>
    <x v="1"/>
    <x v="0"/>
    <d v="1995-12-16T00:00:00"/>
    <x v="12"/>
    <x v="0"/>
    <x v="1"/>
    <x v="1"/>
    <x v="2"/>
    <d v="2003-03-30T00:00:00"/>
    <x v="10"/>
    <n v="5983"/>
    <n v="7"/>
    <s v="!"/>
    <s v=""/>
    <x v="0"/>
    <x v="0"/>
  </r>
  <r>
    <n v="52517"/>
    <s v="Emp 464"/>
    <s v="29403070285335"/>
    <x v="0"/>
    <x v="1"/>
    <d v="1994-03-07T00:00:00"/>
    <x v="4"/>
    <x v="0"/>
    <x v="1"/>
    <x v="1"/>
    <x v="3"/>
    <d v="2004-02-10T00:00:00"/>
    <x v="7"/>
    <n v="4262"/>
    <n v="9"/>
    <s v="!"/>
    <s v=""/>
    <x v="0"/>
    <x v="0"/>
  </r>
  <r>
    <n v="52518"/>
    <s v="Emp 13"/>
    <s v="27812070158122"/>
    <x v="0"/>
    <x v="0"/>
    <d v="1978-12-07T00:00:00"/>
    <x v="19"/>
    <x v="1"/>
    <x v="0"/>
    <x v="3"/>
    <x v="0"/>
    <d v="2001-06-27T00:00:00"/>
    <x v="16"/>
    <n v="14015"/>
    <n v="22"/>
    <s v=""/>
    <s v=""/>
    <x v="0"/>
    <x v="1"/>
  </r>
  <r>
    <n v="52521"/>
    <s v="Emp 839"/>
    <s v="27407231376468"/>
    <x v="0"/>
    <x v="0"/>
    <d v="1974-07-23T00:00:00"/>
    <x v="22"/>
    <x v="0"/>
    <x v="1"/>
    <x v="3"/>
    <x v="4"/>
    <d v="1995-04-29T00:00:00"/>
    <x v="13"/>
    <n v="4998"/>
    <n v="20"/>
    <s v=""/>
    <s v=""/>
    <x v="2"/>
    <x v="1"/>
  </r>
  <r>
    <n v="52524"/>
    <s v="Emp 868"/>
    <s v="29103162190048"/>
    <x v="9"/>
    <x v="0"/>
    <d v="1991-03-16T00:00:00"/>
    <x v="10"/>
    <x v="0"/>
    <x v="0"/>
    <x v="2"/>
    <x v="2"/>
    <d v="2009-06-15T00:00:00"/>
    <x v="17"/>
    <n v="14412"/>
    <n v="18"/>
    <s v="!"/>
    <s v=""/>
    <x v="1"/>
    <x v="2"/>
  </r>
  <r>
    <n v="52528"/>
    <s v="Emp 336"/>
    <s v="29510170155571"/>
    <x v="8"/>
    <x v="1"/>
    <d v="1995-10-17T00:00:00"/>
    <x v="12"/>
    <x v="0"/>
    <x v="1"/>
    <x v="4"/>
    <x v="0"/>
    <d v="2012-12-27T00:00:00"/>
    <x v="4"/>
    <n v="3480"/>
    <n v="17"/>
    <s v="!"/>
    <s v=""/>
    <x v="1"/>
    <x v="0"/>
  </r>
  <r>
    <n v="52535"/>
    <s v="Emp 452"/>
    <s v="29306281753213"/>
    <x v="7"/>
    <x v="1"/>
    <d v="1993-06-28T00:00:00"/>
    <x v="15"/>
    <x v="1"/>
    <x v="1"/>
    <x v="1"/>
    <x v="1"/>
    <d v="2011-09-02T00:00:00"/>
    <x v="1"/>
    <n v="4537"/>
    <n v="18"/>
    <s v="!"/>
    <s v=""/>
    <x v="1"/>
    <x v="0"/>
  </r>
  <r>
    <n v="52536"/>
    <s v="Emp 664"/>
    <s v="29208201980397"/>
    <x v="4"/>
    <x v="1"/>
    <d v="1992-08-20T00:00:00"/>
    <x v="15"/>
    <x v="0"/>
    <x v="1"/>
    <x v="2"/>
    <x v="5"/>
    <d v="2003-12-26T00:00:00"/>
    <x v="7"/>
    <n v="5805"/>
    <n v="11"/>
    <s v="!"/>
    <s v=""/>
    <x v="0"/>
    <x v="0"/>
  </r>
  <r>
    <n v="52544"/>
    <s v="Emp 425"/>
    <s v="28307120158079"/>
    <x v="1"/>
    <x v="1"/>
    <d v="1983-07-12T00:00:00"/>
    <x v="20"/>
    <x v="1"/>
    <x v="0"/>
    <x v="0"/>
    <x v="0"/>
    <d v="1996-06-27T00:00:00"/>
    <x v="21"/>
    <n v="11433"/>
    <n v="12"/>
    <s v="!"/>
    <s v=""/>
    <x v="2"/>
    <x v="2"/>
  </r>
  <r>
    <n v="52547"/>
    <s v="Emp 802"/>
    <s v="28902141358354"/>
    <x v="6"/>
    <x v="1"/>
    <d v="1989-02-14T00:00:00"/>
    <x v="14"/>
    <x v="0"/>
    <x v="1"/>
    <x v="3"/>
    <x v="4"/>
    <d v="2002-10-02T00:00:00"/>
    <x v="10"/>
    <n v="6673"/>
    <n v="13"/>
    <s v="!"/>
    <s v=""/>
    <x v="0"/>
    <x v="2"/>
  </r>
  <r>
    <n v="52550"/>
    <s v="Emp 181"/>
    <s v="29509280186859"/>
    <x v="3"/>
    <x v="1"/>
    <d v="1995-09-28T00:00:00"/>
    <x v="12"/>
    <x v="0"/>
    <x v="2"/>
    <x v="2"/>
    <x v="0"/>
    <d v="2007-02-27T00:00:00"/>
    <x v="0"/>
    <n v="23973"/>
    <n v="11"/>
    <s v="!"/>
    <s v=""/>
    <x v="0"/>
    <x v="0"/>
  </r>
  <r>
    <n v="52551"/>
    <s v="Emp 847"/>
    <s v="27606171976021"/>
    <x v="1"/>
    <x v="0"/>
    <d v="1976-06-17T00:00:00"/>
    <x v="17"/>
    <x v="0"/>
    <x v="1"/>
    <x v="1"/>
    <x v="5"/>
    <d v="2001-04-07T00:00:00"/>
    <x v="16"/>
    <n v="4827"/>
    <n v="24"/>
    <s v=""/>
    <s v=""/>
    <x v="0"/>
    <x v="1"/>
  </r>
  <r>
    <n v="52553"/>
    <s v="Emp 386"/>
    <s v="29211161982577"/>
    <x v="7"/>
    <x v="1"/>
    <d v="1992-11-16T00:00:00"/>
    <x v="15"/>
    <x v="0"/>
    <x v="2"/>
    <x v="3"/>
    <x v="5"/>
    <d v="1997-08-05T00:00:00"/>
    <x v="15"/>
    <n v="18446"/>
    <n v="4"/>
    <s v="!"/>
    <s v=""/>
    <x v="2"/>
    <x v="0"/>
  </r>
  <r>
    <n v="52567"/>
    <s v="Emp 869"/>
    <s v="28709140266197"/>
    <x v="7"/>
    <x v="1"/>
    <d v="1987-09-14T00:00:00"/>
    <x v="18"/>
    <x v="0"/>
    <x v="1"/>
    <x v="3"/>
    <x v="3"/>
    <d v="2015-01-06T00:00:00"/>
    <x v="20"/>
    <n v="4992"/>
    <n v="27"/>
    <s v=""/>
    <s v=""/>
    <x v="3"/>
    <x v="2"/>
  </r>
  <r>
    <n v="52572"/>
    <s v="Emp 943"/>
    <s v="29008040160074"/>
    <x v="6"/>
    <x v="1"/>
    <d v="1990-08-04T00:00:00"/>
    <x v="10"/>
    <x v="0"/>
    <x v="1"/>
    <x v="1"/>
    <x v="0"/>
    <d v="2009-01-21T00:00:00"/>
    <x v="17"/>
    <n v="5717"/>
    <n v="18"/>
    <s v="!"/>
    <s v=""/>
    <x v="1"/>
    <x v="2"/>
  </r>
  <r>
    <n v="52578"/>
    <s v="Emp 1"/>
    <s v="29501260170832"/>
    <x v="0"/>
    <x v="1"/>
    <d v="1995-01-26T00:00:00"/>
    <x v="0"/>
    <x v="1"/>
    <x v="2"/>
    <x v="3"/>
    <x v="0"/>
    <d v="2000-02-27T00:00:00"/>
    <x v="14"/>
    <n v="21194"/>
    <n v="5"/>
    <s v="!"/>
    <s v=""/>
    <x v="2"/>
    <x v="0"/>
  </r>
  <r>
    <n v="52615"/>
    <s v="Emp 266"/>
    <s v="29512170160279"/>
    <x v="9"/>
    <x v="1"/>
    <d v="1995-12-17T00:00:00"/>
    <x v="12"/>
    <x v="0"/>
    <x v="1"/>
    <x v="2"/>
    <x v="0"/>
    <d v="2006-07-07T00:00:00"/>
    <x v="5"/>
    <n v="3630"/>
    <n v="10"/>
    <s v="!"/>
    <n v="52615"/>
    <x v="0"/>
    <x v="0"/>
  </r>
  <r>
    <n v="52615"/>
    <s v="Emp 293"/>
    <s v="27911260171432"/>
    <x v="4"/>
    <x v="1"/>
    <d v="1979-11-26T00:00:00"/>
    <x v="1"/>
    <x v="1"/>
    <x v="0"/>
    <x v="3"/>
    <x v="0"/>
    <d v="2002-07-04T00:00:00"/>
    <x v="8"/>
    <n v="13112"/>
    <n v="22"/>
    <s v=""/>
    <n v="52615"/>
    <x v="0"/>
    <x v="1"/>
  </r>
  <r>
    <n v="52615"/>
    <s v="Emp 548"/>
    <s v="29004180265533"/>
    <x v="6"/>
    <x v="1"/>
    <d v="1990-04-18T00:00:00"/>
    <x v="3"/>
    <x v="1"/>
    <x v="1"/>
    <x v="2"/>
    <x v="3"/>
    <d v="1998-03-25T00:00:00"/>
    <x v="15"/>
    <n v="4413"/>
    <n v="7"/>
    <s v="!"/>
    <s v=""/>
    <x v="2"/>
    <x v="2"/>
  </r>
  <r>
    <n v="52620"/>
    <s v="Emp 965"/>
    <s v="27812111363811"/>
    <x v="3"/>
    <x v="1"/>
    <d v="1978-12-11T00:00:00"/>
    <x v="19"/>
    <x v="0"/>
    <x v="2"/>
    <x v="2"/>
    <x v="4"/>
    <d v="1999-05-08T00:00:00"/>
    <x v="6"/>
    <n v="28102"/>
    <n v="20"/>
    <s v=""/>
    <s v=""/>
    <x v="2"/>
    <x v="1"/>
  </r>
  <r>
    <n v="52626"/>
    <s v="Emp 546"/>
    <s v="28901220291189"/>
    <x v="1"/>
    <x v="0"/>
    <d v="1989-01-22T00:00:00"/>
    <x v="14"/>
    <x v="1"/>
    <x v="2"/>
    <x v="3"/>
    <x v="3"/>
    <d v="1997-10-09T00:00:00"/>
    <x v="15"/>
    <n v="21686"/>
    <n v="8"/>
    <s v="!"/>
    <s v=""/>
    <x v="2"/>
    <x v="2"/>
  </r>
  <r>
    <n v="52634"/>
    <s v="Emp 372"/>
    <s v="28906070188854"/>
    <x v="7"/>
    <x v="1"/>
    <d v="1989-06-07T00:00:00"/>
    <x v="14"/>
    <x v="0"/>
    <x v="0"/>
    <x v="3"/>
    <x v="0"/>
    <d v="1996-02-04T00:00:00"/>
    <x v="21"/>
    <n v="12027"/>
    <n v="6"/>
    <s v="!"/>
    <s v=""/>
    <x v="2"/>
    <x v="2"/>
  </r>
  <r>
    <n v="52643"/>
    <s v="Emp 539"/>
    <s v="28204260190713"/>
    <x v="1"/>
    <x v="1"/>
    <d v="1982-04-26T00:00:00"/>
    <x v="7"/>
    <x v="1"/>
    <x v="1"/>
    <x v="4"/>
    <x v="0"/>
    <d v="2015-04-30T00:00:00"/>
    <x v="20"/>
    <n v="4918"/>
    <n v="33"/>
    <s v=""/>
    <s v=""/>
    <x v="3"/>
    <x v="1"/>
  </r>
  <r>
    <n v="52652"/>
    <s v="Emp 419"/>
    <s v="29302202162449"/>
    <x v="5"/>
    <x v="0"/>
    <d v="1993-02-20T00:00:00"/>
    <x v="15"/>
    <x v="0"/>
    <x v="1"/>
    <x v="0"/>
    <x v="2"/>
    <d v="1995-11-20T00:00:00"/>
    <x v="21"/>
    <n v="4109"/>
    <n v="2"/>
    <s v="!"/>
    <s v=""/>
    <x v="2"/>
    <x v="0"/>
  </r>
  <r>
    <n v="52665"/>
    <s v="Emp 319"/>
    <s v="29506250159173"/>
    <x v="3"/>
    <x v="1"/>
    <d v="1995-06-25T00:00:00"/>
    <x v="0"/>
    <x v="1"/>
    <x v="2"/>
    <x v="0"/>
    <x v="0"/>
    <d v="2010-01-11T00:00:00"/>
    <x v="9"/>
    <n v="15871"/>
    <n v="14"/>
    <s v="!"/>
    <s v=""/>
    <x v="1"/>
    <x v="0"/>
  </r>
  <r>
    <n v="52673"/>
    <s v="Emp 199"/>
    <s v="28301230161512"/>
    <x v="2"/>
    <x v="1"/>
    <d v="1983-01-23T00:00:00"/>
    <x v="20"/>
    <x v="0"/>
    <x v="0"/>
    <x v="1"/>
    <x v="0"/>
    <d v="2007-10-10T00:00:00"/>
    <x v="18"/>
    <n v="11324"/>
    <n v="24"/>
    <s v=""/>
    <s v=""/>
    <x v="1"/>
    <x v="2"/>
  </r>
  <r>
    <n v="52675"/>
    <s v="Emp 554"/>
    <s v="27510191985771"/>
    <x v="8"/>
    <x v="1"/>
    <d v="1975-10-19T00:00:00"/>
    <x v="17"/>
    <x v="0"/>
    <x v="1"/>
    <x v="0"/>
    <x v="5"/>
    <d v="2010-03-01T00:00:00"/>
    <x v="9"/>
    <n v="3649"/>
    <n v="34"/>
    <s v=""/>
    <s v=""/>
    <x v="1"/>
    <x v="1"/>
  </r>
  <r>
    <n v="52688"/>
    <s v="Emp 980"/>
    <s v="27703081391195"/>
    <x v="0"/>
    <x v="1"/>
    <d v="1977-03-08T00:00:00"/>
    <x v="16"/>
    <x v="1"/>
    <x v="1"/>
    <x v="3"/>
    <x v="4"/>
    <d v="2006-02-12T00:00:00"/>
    <x v="5"/>
    <n v="4406"/>
    <n v="28"/>
    <s v=""/>
    <s v=""/>
    <x v="0"/>
    <x v="1"/>
  </r>
  <r>
    <n v="52718"/>
    <s v="Emp 673"/>
    <s v="28603120266931"/>
    <x v="1"/>
    <x v="1"/>
    <d v="1986-03-12T00:00:00"/>
    <x v="9"/>
    <x v="1"/>
    <x v="1"/>
    <x v="2"/>
    <x v="3"/>
    <d v="2010-04-11T00:00:00"/>
    <x v="9"/>
    <n v="4535"/>
    <n v="24"/>
    <s v=""/>
    <s v=""/>
    <x v="1"/>
    <x v="2"/>
  </r>
  <r>
    <n v="52763"/>
    <s v="Emp 665"/>
    <s v="28501251357049"/>
    <x v="8"/>
    <x v="0"/>
    <d v="1985-01-25T00:00:00"/>
    <x v="2"/>
    <x v="0"/>
    <x v="1"/>
    <x v="1"/>
    <x v="4"/>
    <d v="1995-12-12T00:00:00"/>
    <x v="21"/>
    <n v="6038"/>
    <n v="10"/>
    <s v="!"/>
    <s v=""/>
    <x v="2"/>
    <x v="2"/>
  </r>
  <r>
    <n v="52772"/>
    <s v="Emp 552"/>
    <s v="28106030181133"/>
    <x v="5"/>
    <x v="1"/>
    <d v="1981-06-03T00:00:00"/>
    <x v="5"/>
    <x v="0"/>
    <x v="1"/>
    <x v="1"/>
    <x v="0"/>
    <d v="2006-03-05T00:00:00"/>
    <x v="5"/>
    <n v="5735"/>
    <n v="24"/>
    <s v=""/>
    <s v=""/>
    <x v="0"/>
    <x v="1"/>
  </r>
  <r>
    <n v="52774"/>
    <s v="Emp 402"/>
    <s v="29107192162821"/>
    <x v="5"/>
    <x v="0"/>
    <d v="1991-07-19T00:00:00"/>
    <x v="10"/>
    <x v="0"/>
    <x v="1"/>
    <x v="0"/>
    <x v="2"/>
    <d v="2011-06-04T00:00:00"/>
    <x v="3"/>
    <n v="3689"/>
    <n v="19"/>
    <s v="!"/>
    <s v=""/>
    <x v="1"/>
    <x v="2"/>
  </r>
  <r>
    <n v="52778"/>
    <s v="Emp 676"/>
    <s v="29512161751942"/>
    <x v="8"/>
    <x v="0"/>
    <d v="1995-12-16T00:00:00"/>
    <x v="12"/>
    <x v="0"/>
    <x v="1"/>
    <x v="2"/>
    <x v="1"/>
    <d v="2010-06-30T00:00:00"/>
    <x v="9"/>
    <n v="5843"/>
    <n v="14"/>
    <s v="!"/>
    <s v=""/>
    <x v="1"/>
    <x v="0"/>
  </r>
  <r>
    <n v="52779"/>
    <s v="Emp 765"/>
    <s v="27808010157343"/>
    <x v="7"/>
    <x v="0"/>
    <d v="1978-08-01T00:00:00"/>
    <x v="19"/>
    <x v="0"/>
    <x v="1"/>
    <x v="3"/>
    <x v="0"/>
    <d v="2011-10-31T00:00:00"/>
    <x v="1"/>
    <n v="5764"/>
    <n v="33"/>
    <s v=""/>
    <s v=""/>
    <x v="1"/>
    <x v="1"/>
  </r>
  <r>
    <n v="52783"/>
    <s v="Emp 894"/>
    <s v="29304061385332"/>
    <x v="1"/>
    <x v="1"/>
    <d v="1993-04-06T00:00:00"/>
    <x v="15"/>
    <x v="1"/>
    <x v="0"/>
    <x v="4"/>
    <x v="4"/>
    <d v="2010-12-28T00:00:00"/>
    <x v="3"/>
    <n v="11281"/>
    <n v="17"/>
    <s v="!"/>
    <s v=""/>
    <x v="1"/>
    <x v="0"/>
  </r>
  <r>
    <n v="52786"/>
    <s v="Emp 454"/>
    <s v="28104042164994"/>
    <x v="7"/>
    <x v="1"/>
    <d v="1981-04-04T00:00:00"/>
    <x v="5"/>
    <x v="1"/>
    <x v="1"/>
    <x v="4"/>
    <x v="2"/>
    <d v="2013-07-05T00:00:00"/>
    <x v="4"/>
    <n v="4307"/>
    <n v="32"/>
    <s v=""/>
    <n v="52786"/>
    <x v="1"/>
    <x v="1"/>
  </r>
  <r>
    <n v="52786"/>
    <s v="Emp 685"/>
    <s v="29012182190154"/>
    <x v="0"/>
    <x v="1"/>
    <d v="1990-12-18T00:00:00"/>
    <x v="10"/>
    <x v="0"/>
    <x v="2"/>
    <x v="4"/>
    <x v="2"/>
    <d v="2011-06-21T00:00:00"/>
    <x v="3"/>
    <n v="17109"/>
    <n v="20"/>
    <s v=""/>
    <s v=""/>
    <x v="1"/>
    <x v="2"/>
  </r>
  <r>
    <n v="52806"/>
    <s v="Emp 19"/>
    <s v="27801240154257"/>
    <x v="5"/>
    <x v="1"/>
    <d v="1978-01-24T00:00:00"/>
    <x v="11"/>
    <x v="1"/>
    <x v="2"/>
    <x v="3"/>
    <x v="0"/>
    <d v="1996-01-12T00:00:00"/>
    <x v="21"/>
    <n v="22799"/>
    <n v="17"/>
    <s v="!"/>
    <s v=""/>
    <x v="2"/>
    <x v="1"/>
  </r>
  <r>
    <n v="52832"/>
    <s v="Emp 180"/>
    <s v="29502250187676"/>
    <x v="4"/>
    <x v="1"/>
    <d v="1995-02-25T00:00:00"/>
    <x v="0"/>
    <x v="0"/>
    <x v="1"/>
    <x v="1"/>
    <x v="0"/>
    <d v="1998-03-28T00:00:00"/>
    <x v="15"/>
    <n v="5680"/>
    <n v="3"/>
    <s v="!"/>
    <s v=""/>
    <x v="2"/>
    <x v="0"/>
  </r>
  <r>
    <n v="52833"/>
    <s v="Emp 360"/>
    <s v="28911130161171"/>
    <x v="1"/>
    <x v="1"/>
    <d v="1989-11-13T00:00:00"/>
    <x v="3"/>
    <x v="1"/>
    <x v="1"/>
    <x v="1"/>
    <x v="0"/>
    <d v="2006-06-15T00:00:00"/>
    <x v="5"/>
    <n v="4759"/>
    <n v="16"/>
    <s v="!"/>
    <s v=""/>
    <x v="0"/>
    <x v="2"/>
  </r>
  <r>
    <n v="52834"/>
    <s v="Emp 473"/>
    <s v="29308260288595"/>
    <x v="9"/>
    <x v="1"/>
    <d v="1993-08-26T00:00:00"/>
    <x v="4"/>
    <x v="1"/>
    <x v="2"/>
    <x v="0"/>
    <x v="3"/>
    <d v="2015-03-26T00:00:00"/>
    <x v="20"/>
    <n v="26768"/>
    <n v="21"/>
    <s v=""/>
    <s v=""/>
    <x v="3"/>
    <x v="0"/>
  </r>
  <r>
    <n v="52843"/>
    <s v="Emp 350"/>
    <s v="28810270164598"/>
    <x v="7"/>
    <x v="1"/>
    <d v="1988-10-27T00:00:00"/>
    <x v="14"/>
    <x v="1"/>
    <x v="2"/>
    <x v="0"/>
    <x v="0"/>
    <d v="2006-02-13T00:00:00"/>
    <x v="5"/>
    <n v="26143"/>
    <n v="17"/>
    <s v="!"/>
    <s v=""/>
    <x v="0"/>
    <x v="2"/>
  </r>
  <r>
    <n v="52847"/>
    <s v="Emp 31"/>
    <s v="29509260184719"/>
    <x v="4"/>
    <x v="1"/>
    <d v="1995-09-26T00:00:00"/>
    <x v="12"/>
    <x v="1"/>
    <x v="1"/>
    <x v="2"/>
    <x v="0"/>
    <d v="2004-08-27T00:00:00"/>
    <x v="12"/>
    <n v="4353"/>
    <n v="8"/>
    <s v="!"/>
    <s v=""/>
    <x v="0"/>
    <x v="0"/>
  </r>
  <r>
    <n v="52852"/>
    <s v="Emp 542"/>
    <s v="27903011762078"/>
    <x v="6"/>
    <x v="1"/>
    <d v="1979-03-01T00:00:00"/>
    <x v="19"/>
    <x v="0"/>
    <x v="1"/>
    <x v="4"/>
    <x v="1"/>
    <d v="2005-07-07T00:00:00"/>
    <x v="12"/>
    <n v="4749"/>
    <n v="26"/>
    <s v=""/>
    <s v=""/>
    <x v="0"/>
    <x v="1"/>
  </r>
  <r>
    <n v="52862"/>
    <s v="Emp 57"/>
    <s v="29509060160591"/>
    <x v="2"/>
    <x v="1"/>
    <d v="1995-09-06T00:00:00"/>
    <x v="12"/>
    <x v="0"/>
    <x v="1"/>
    <x v="4"/>
    <x v="0"/>
    <d v="1996-06-27T00:00:00"/>
    <x v="21"/>
    <n v="3117"/>
    <n v="0"/>
    <s v="!"/>
    <s v=""/>
    <x v="2"/>
    <x v="0"/>
  </r>
  <r>
    <n v="52870"/>
    <s v="Emp 86"/>
    <s v="29505020182347"/>
    <x v="2"/>
    <x v="0"/>
    <d v="1995-05-02T00:00:00"/>
    <x v="0"/>
    <x v="1"/>
    <x v="0"/>
    <x v="2"/>
    <x v="0"/>
    <d v="2001-08-01T00:00:00"/>
    <x v="8"/>
    <n v="11821"/>
    <n v="6"/>
    <s v="!"/>
    <s v=""/>
    <x v="0"/>
    <x v="0"/>
  </r>
  <r>
    <n v="52878"/>
    <s v="Emp 921"/>
    <s v="29501121981668"/>
    <x v="8"/>
    <x v="0"/>
    <d v="1995-01-12T00:00:00"/>
    <x v="0"/>
    <x v="0"/>
    <x v="1"/>
    <x v="4"/>
    <x v="5"/>
    <d v="1997-09-16T00:00:00"/>
    <x v="15"/>
    <n v="4632"/>
    <n v="2"/>
    <s v="!"/>
    <s v=""/>
    <x v="2"/>
    <x v="0"/>
  </r>
  <r>
    <n v="52909"/>
    <s v="Emp 962"/>
    <s v="29508131953521"/>
    <x v="1"/>
    <x v="0"/>
    <d v="1995-08-13T00:00:00"/>
    <x v="12"/>
    <x v="0"/>
    <x v="0"/>
    <x v="0"/>
    <x v="5"/>
    <d v="2014-05-19T00:00:00"/>
    <x v="2"/>
    <n v="11203"/>
    <n v="18"/>
    <s v="!"/>
    <s v=""/>
    <x v="1"/>
    <x v="0"/>
  </r>
  <r>
    <n v="52910"/>
    <s v="Emp 570"/>
    <s v="28502041990927"/>
    <x v="1"/>
    <x v="0"/>
    <d v="1985-02-04T00:00:00"/>
    <x v="2"/>
    <x v="1"/>
    <x v="1"/>
    <x v="2"/>
    <x v="5"/>
    <d v="1999-05-21T00:00:00"/>
    <x v="6"/>
    <n v="5659"/>
    <n v="14"/>
    <s v="!"/>
    <s v=""/>
    <x v="2"/>
    <x v="2"/>
  </r>
  <r>
    <n v="52912"/>
    <s v="Emp 276"/>
    <s v="28702130185898"/>
    <x v="2"/>
    <x v="1"/>
    <d v="1987-02-13T00:00:00"/>
    <x v="8"/>
    <x v="0"/>
    <x v="0"/>
    <x v="0"/>
    <x v="0"/>
    <d v="2012-11-02T00:00:00"/>
    <x v="4"/>
    <n v="10463"/>
    <n v="25"/>
    <s v=""/>
    <s v=""/>
    <x v="1"/>
    <x v="2"/>
  </r>
  <r>
    <n v="52919"/>
    <s v="Emp 572"/>
    <s v="29504260172613"/>
    <x v="1"/>
    <x v="1"/>
    <d v="1995-04-26T00:00:00"/>
    <x v="0"/>
    <x v="1"/>
    <x v="1"/>
    <x v="0"/>
    <x v="0"/>
    <d v="2011-11-22T00:00:00"/>
    <x v="1"/>
    <n v="5335"/>
    <n v="16"/>
    <s v="!"/>
    <s v=""/>
    <x v="1"/>
    <x v="0"/>
  </r>
  <r>
    <n v="52921"/>
    <s v="Emp 64"/>
    <s v="29507040167324"/>
    <x v="0"/>
    <x v="0"/>
    <d v="1995-07-04T00:00:00"/>
    <x v="0"/>
    <x v="0"/>
    <x v="1"/>
    <x v="0"/>
    <x v="0"/>
    <d v="2000-09-05T00:00:00"/>
    <x v="16"/>
    <n v="5648"/>
    <n v="5"/>
    <s v="!"/>
    <s v=""/>
    <x v="0"/>
    <x v="0"/>
  </r>
  <r>
    <n v="52957"/>
    <s v="Emp 866"/>
    <s v="29501210170439"/>
    <x v="4"/>
    <x v="1"/>
    <d v="1995-01-21T00:00:00"/>
    <x v="0"/>
    <x v="1"/>
    <x v="2"/>
    <x v="4"/>
    <x v="0"/>
    <d v="1998-01-10T00:00:00"/>
    <x v="15"/>
    <n v="21805"/>
    <n v="2"/>
    <s v="!"/>
    <s v=""/>
    <x v="2"/>
    <x v="0"/>
  </r>
  <r>
    <n v="52964"/>
    <s v="Emp 147"/>
    <s v="29406190160732"/>
    <x v="1"/>
    <x v="1"/>
    <d v="1994-06-19T00:00:00"/>
    <x v="4"/>
    <x v="1"/>
    <x v="1"/>
    <x v="3"/>
    <x v="0"/>
    <d v="2015-10-22T00:00:00"/>
    <x v="11"/>
    <n v="5469"/>
    <n v="21"/>
    <s v=""/>
    <s v=""/>
    <x v="3"/>
    <x v="0"/>
  </r>
  <r>
    <n v="52966"/>
    <s v="Emp 376"/>
    <s v="28610010257399"/>
    <x v="8"/>
    <x v="1"/>
    <d v="1986-10-01T00:00:00"/>
    <x v="8"/>
    <x v="0"/>
    <x v="0"/>
    <x v="3"/>
    <x v="3"/>
    <d v="2007-02-07T00:00:00"/>
    <x v="0"/>
    <n v="12617"/>
    <n v="20"/>
    <s v=""/>
    <s v=""/>
    <x v="0"/>
    <x v="2"/>
  </r>
  <r>
    <n v="52969"/>
    <s v="Emp 227"/>
    <s v="29512030152255"/>
    <x v="3"/>
    <x v="1"/>
    <d v="1995-12-03T00:00:00"/>
    <x v="12"/>
    <x v="1"/>
    <x v="1"/>
    <x v="2"/>
    <x v="0"/>
    <d v="2003-05-19T00:00:00"/>
    <x v="10"/>
    <n v="6677"/>
    <n v="7"/>
    <s v="!"/>
    <s v=""/>
    <x v="0"/>
    <x v="0"/>
  </r>
  <r>
    <n v="52977"/>
    <s v="Emp 812"/>
    <s v="28010101764293"/>
    <x v="0"/>
    <x v="1"/>
    <d v="1980-10-10T00:00:00"/>
    <x v="5"/>
    <x v="1"/>
    <x v="1"/>
    <x v="0"/>
    <x v="1"/>
    <d v="2011-08-12T00:00:00"/>
    <x v="1"/>
    <n v="6677"/>
    <n v="30"/>
    <s v=""/>
    <s v=""/>
    <x v="1"/>
    <x v="1"/>
  </r>
  <r>
    <n v="52983"/>
    <s v="Emp 315"/>
    <s v="29511040153571"/>
    <x v="3"/>
    <x v="1"/>
    <d v="1995-11-04T00:00:00"/>
    <x v="12"/>
    <x v="0"/>
    <x v="1"/>
    <x v="3"/>
    <x v="0"/>
    <d v="2012-04-09T00:00:00"/>
    <x v="1"/>
    <n v="3913"/>
    <n v="16"/>
    <s v="!"/>
    <s v=""/>
    <x v="1"/>
    <x v="0"/>
  </r>
  <r>
    <n v="52994"/>
    <s v="Emp 558"/>
    <s v="28608142176945"/>
    <x v="1"/>
    <x v="0"/>
    <d v="1986-08-14T00:00:00"/>
    <x v="8"/>
    <x v="0"/>
    <x v="1"/>
    <x v="4"/>
    <x v="2"/>
    <d v="2010-07-30T00:00:00"/>
    <x v="3"/>
    <n v="6847"/>
    <n v="23"/>
    <s v=""/>
    <s v=""/>
    <x v="1"/>
    <x v="2"/>
  </r>
  <r>
    <n v="53019"/>
    <s v="Emp 298"/>
    <s v="29502250172455"/>
    <x v="1"/>
    <x v="1"/>
    <d v="1995-02-25T00:00:00"/>
    <x v="0"/>
    <x v="1"/>
    <x v="2"/>
    <x v="0"/>
    <x v="0"/>
    <d v="2003-10-16T00:00:00"/>
    <x v="7"/>
    <n v="17635"/>
    <n v="8"/>
    <s v="!"/>
    <s v=""/>
    <x v="0"/>
    <x v="0"/>
  </r>
  <r>
    <n v="53020"/>
    <s v="Emp 856"/>
    <s v="29101062153395"/>
    <x v="9"/>
    <x v="1"/>
    <d v="1991-01-06T00:00:00"/>
    <x v="10"/>
    <x v="0"/>
    <x v="0"/>
    <x v="0"/>
    <x v="2"/>
    <d v="2004-11-22T00:00:00"/>
    <x v="12"/>
    <n v="10576"/>
    <n v="13"/>
    <s v="!"/>
    <s v=""/>
    <x v="0"/>
    <x v="2"/>
  </r>
  <r>
    <n v="53024"/>
    <s v="Emp 848"/>
    <s v="29504041964038"/>
    <x v="5"/>
    <x v="1"/>
    <d v="1995-04-04T00:00:00"/>
    <x v="0"/>
    <x v="1"/>
    <x v="1"/>
    <x v="0"/>
    <x v="5"/>
    <d v="1999-11-21T00:00:00"/>
    <x v="14"/>
    <n v="5422"/>
    <n v="4"/>
    <s v="!"/>
    <s v=""/>
    <x v="2"/>
    <x v="0"/>
  </r>
  <r>
    <n v="53026"/>
    <s v="Emp 773"/>
    <s v="29401051782532"/>
    <x v="1"/>
    <x v="1"/>
    <d v="1994-01-05T00:00:00"/>
    <x v="4"/>
    <x v="1"/>
    <x v="1"/>
    <x v="3"/>
    <x v="1"/>
    <d v="2013-05-12T00:00:00"/>
    <x v="4"/>
    <n v="5669"/>
    <n v="19"/>
    <s v="!"/>
    <s v=""/>
    <x v="1"/>
    <x v="0"/>
  </r>
  <r>
    <n v="53031"/>
    <s v="Emp 627"/>
    <s v="27507210289163"/>
    <x v="3"/>
    <x v="0"/>
    <d v="1975-07-21T00:00:00"/>
    <x v="13"/>
    <x v="0"/>
    <x v="0"/>
    <x v="4"/>
    <x v="3"/>
    <d v="2014-02-04T00:00:00"/>
    <x v="2"/>
    <n v="11656"/>
    <n v="38"/>
    <s v=""/>
    <s v=""/>
    <x v="1"/>
    <x v="1"/>
  </r>
  <r>
    <n v="53050"/>
    <s v="Emp 724"/>
    <s v="29302090274383"/>
    <x v="6"/>
    <x v="0"/>
    <d v="1993-02-09T00:00:00"/>
    <x v="15"/>
    <x v="0"/>
    <x v="1"/>
    <x v="0"/>
    <x v="3"/>
    <d v="2008-06-10T00:00:00"/>
    <x v="18"/>
    <n v="3233"/>
    <n v="15"/>
    <s v="!"/>
    <s v=""/>
    <x v="1"/>
    <x v="0"/>
  </r>
  <r>
    <n v="53051"/>
    <s v="Emp 746"/>
    <s v="29304042187222"/>
    <x v="8"/>
    <x v="0"/>
    <d v="1993-04-04T00:00:00"/>
    <x v="15"/>
    <x v="1"/>
    <x v="1"/>
    <x v="4"/>
    <x v="2"/>
    <d v="2013-11-15T00:00:00"/>
    <x v="2"/>
    <n v="5481"/>
    <n v="20"/>
    <s v=""/>
    <s v=""/>
    <x v="1"/>
    <x v="0"/>
  </r>
  <r>
    <n v="53069"/>
    <s v="Emp 493"/>
    <s v="29305030276497"/>
    <x v="1"/>
    <x v="1"/>
    <d v="1993-05-03T00:00:00"/>
    <x v="15"/>
    <x v="1"/>
    <x v="2"/>
    <x v="0"/>
    <x v="3"/>
    <d v="2009-04-24T00:00:00"/>
    <x v="17"/>
    <n v="29992"/>
    <n v="15"/>
    <s v="!"/>
    <s v=""/>
    <x v="1"/>
    <x v="0"/>
  </r>
  <r>
    <n v="53070"/>
    <s v="Emp 151"/>
    <s v="29505120153445"/>
    <x v="7"/>
    <x v="0"/>
    <d v="1995-05-12T00:00:00"/>
    <x v="0"/>
    <x v="0"/>
    <x v="1"/>
    <x v="1"/>
    <x v="0"/>
    <d v="2000-10-24T00:00:00"/>
    <x v="16"/>
    <n v="6229"/>
    <n v="5"/>
    <s v="!"/>
    <s v=""/>
    <x v="0"/>
    <x v="0"/>
  </r>
  <r>
    <n v="53073"/>
    <s v="Emp 137"/>
    <s v="27604110157692"/>
    <x v="4"/>
    <x v="1"/>
    <d v="1976-04-11T00:00:00"/>
    <x v="17"/>
    <x v="0"/>
    <x v="1"/>
    <x v="1"/>
    <x v="0"/>
    <d v="1996-04-06T00:00:00"/>
    <x v="21"/>
    <n v="4282"/>
    <n v="19"/>
    <s v="!"/>
    <s v=""/>
    <x v="2"/>
    <x v="1"/>
  </r>
  <r>
    <n v="53075"/>
    <s v="Emp 638"/>
    <s v="28010281754886"/>
    <x v="3"/>
    <x v="0"/>
    <d v="1980-10-28T00:00:00"/>
    <x v="5"/>
    <x v="0"/>
    <x v="1"/>
    <x v="0"/>
    <x v="1"/>
    <d v="2003-04-07T00:00:00"/>
    <x v="10"/>
    <n v="5666"/>
    <n v="22"/>
    <s v=""/>
    <s v=""/>
    <x v="0"/>
    <x v="1"/>
  </r>
  <r>
    <n v="53077"/>
    <s v="Emp 823"/>
    <s v="28310151955112"/>
    <x v="0"/>
    <x v="1"/>
    <d v="1983-10-15T00:00:00"/>
    <x v="21"/>
    <x v="0"/>
    <x v="1"/>
    <x v="1"/>
    <x v="5"/>
    <d v="2014-01-14T00:00:00"/>
    <x v="2"/>
    <n v="6466"/>
    <n v="30"/>
    <s v=""/>
    <s v=""/>
    <x v="1"/>
    <x v="2"/>
  </r>
  <r>
    <n v="53085"/>
    <s v="Emp 979"/>
    <s v="27607190188044"/>
    <x v="4"/>
    <x v="0"/>
    <d v="1976-07-19T00:00:00"/>
    <x v="17"/>
    <x v="0"/>
    <x v="1"/>
    <x v="4"/>
    <x v="0"/>
    <d v="1997-08-11T00:00:00"/>
    <x v="15"/>
    <n v="6088"/>
    <n v="21"/>
    <s v=""/>
    <s v=""/>
    <x v="2"/>
    <x v="1"/>
  </r>
  <r>
    <n v="53118"/>
    <s v="Emp 246"/>
    <s v="29512210181477"/>
    <x v="4"/>
    <x v="1"/>
    <d v="1995-12-21T00:00:00"/>
    <x v="12"/>
    <x v="0"/>
    <x v="1"/>
    <x v="0"/>
    <x v="0"/>
    <d v="2005-03-02T00:00:00"/>
    <x v="12"/>
    <n v="4267"/>
    <n v="9"/>
    <s v="!"/>
    <s v=""/>
    <x v="0"/>
    <x v="0"/>
  </r>
  <r>
    <n v="53141"/>
    <s v="Emp 25"/>
    <s v="29506181356576"/>
    <x v="3"/>
    <x v="1"/>
    <d v="1995-06-18T00:00:00"/>
    <x v="0"/>
    <x v="1"/>
    <x v="2"/>
    <x v="0"/>
    <x v="4"/>
    <d v="2013-04-09T00:00:00"/>
    <x v="4"/>
    <n v="25771"/>
    <n v="17"/>
    <s v="!"/>
    <s v=""/>
    <x v="1"/>
    <x v="0"/>
  </r>
  <r>
    <n v="53143"/>
    <s v="Emp 584"/>
    <s v="27907261962885"/>
    <x v="1"/>
    <x v="0"/>
    <d v="1979-07-26T00:00:00"/>
    <x v="19"/>
    <x v="0"/>
    <x v="1"/>
    <x v="2"/>
    <x v="5"/>
    <d v="1996-01-17T00:00:00"/>
    <x v="21"/>
    <n v="4338"/>
    <n v="16"/>
    <s v="!"/>
    <s v=""/>
    <x v="2"/>
    <x v="1"/>
  </r>
  <r>
    <n v="53158"/>
    <s v="Emp 683"/>
    <s v="29006010279541"/>
    <x v="4"/>
    <x v="0"/>
    <d v="1990-06-01T00:00:00"/>
    <x v="3"/>
    <x v="1"/>
    <x v="1"/>
    <x v="4"/>
    <x v="3"/>
    <d v="2002-09-02T00:00:00"/>
    <x v="10"/>
    <n v="5785"/>
    <n v="12"/>
    <s v="!"/>
    <s v=""/>
    <x v="0"/>
    <x v="2"/>
  </r>
  <r>
    <n v="53159"/>
    <s v="Emp 166"/>
    <s v="29506200153299"/>
    <x v="5"/>
    <x v="1"/>
    <d v="1995-06-20T00:00:00"/>
    <x v="0"/>
    <x v="1"/>
    <x v="1"/>
    <x v="3"/>
    <x v="0"/>
    <d v="2010-06-04T00:00:00"/>
    <x v="9"/>
    <n v="6781"/>
    <n v="14"/>
    <s v="!"/>
    <s v=""/>
    <x v="1"/>
    <x v="0"/>
  </r>
  <r>
    <n v="53166"/>
    <s v="Emp 83"/>
    <s v="29307160191041"/>
    <x v="0"/>
    <x v="0"/>
    <d v="1993-07-16T00:00:00"/>
    <x v="15"/>
    <x v="0"/>
    <x v="2"/>
    <x v="3"/>
    <x v="0"/>
    <d v="2012-05-23T00:00:00"/>
    <x v="1"/>
    <n v="26027"/>
    <n v="18"/>
    <s v="!"/>
    <s v=""/>
    <x v="1"/>
    <x v="0"/>
  </r>
  <r>
    <n v="53167"/>
    <s v="Emp 855"/>
    <s v="28407281751553"/>
    <x v="0"/>
    <x v="1"/>
    <d v="1984-07-28T00:00:00"/>
    <x v="2"/>
    <x v="0"/>
    <x v="1"/>
    <x v="2"/>
    <x v="1"/>
    <d v="1998-04-16T00:00:00"/>
    <x v="15"/>
    <n v="3008"/>
    <n v="13"/>
    <s v="!"/>
    <s v=""/>
    <x v="2"/>
    <x v="2"/>
  </r>
  <r>
    <n v="53181"/>
    <s v="Emp 296"/>
    <s v="29509230171116"/>
    <x v="8"/>
    <x v="1"/>
    <d v="1995-09-23T00:00:00"/>
    <x v="12"/>
    <x v="1"/>
    <x v="1"/>
    <x v="3"/>
    <x v="0"/>
    <d v="2006-08-29T00:00:00"/>
    <x v="0"/>
    <n v="5763"/>
    <n v="10"/>
    <s v="!"/>
    <s v=""/>
    <x v="0"/>
    <x v="0"/>
  </r>
  <r>
    <n v="53198"/>
    <s v="Emp 837"/>
    <s v="28402081953412"/>
    <x v="1"/>
    <x v="1"/>
    <d v="1984-02-08T00:00:00"/>
    <x v="21"/>
    <x v="1"/>
    <x v="1"/>
    <x v="1"/>
    <x v="5"/>
    <d v="2014-10-11T00:00:00"/>
    <x v="20"/>
    <n v="4277"/>
    <n v="30"/>
    <s v=""/>
    <s v=""/>
    <x v="3"/>
    <x v="2"/>
  </r>
  <r>
    <n v="53199"/>
    <s v="Emp 39"/>
    <s v="27706260178277"/>
    <x v="2"/>
    <x v="1"/>
    <d v="1977-06-26T00:00:00"/>
    <x v="16"/>
    <x v="1"/>
    <x v="1"/>
    <x v="3"/>
    <x v="0"/>
    <d v="2009-04-03T00:00:00"/>
    <x v="17"/>
    <n v="4293"/>
    <n v="31"/>
    <s v=""/>
    <s v=""/>
    <x v="1"/>
    <x v="1"/>
  </r>
  <r>
    <n v="53231"/>
    <s v="Emp 716"/>
    <s v="27810140265466"/>
    <x v="0"/>
    <x v="0"/>
    <d v="1978-10-14T00:00:00"/>
    <x v="19"/>
    <x v="1"/>
    <x v="1"/>
    <x v="3"/>
    <x v="3"/>
    <d v="2004-11-23T00:00:00"/>
    <x v="12"/>
    <n v="4751"/>
    <n v="26"/>
    <s v=""/>
    <s v=""/>
    <x v="0"/>
    <x v="1"/>
  </r>
  <r>
    <n v="53238"/>
    <s v="Emp 610"/>
    <s v="28504100275799"/>
    <x v="3"/>
    <x v="1"/>
    <d v="1985-04-10T00:00:00"/>
    <x v="2"/>
    <x v="0"/>
    <x v="0"/>
    <x v="4"/>
    <x v="3"/>
    <d v="1995-06-16T00:00:00"/>
    <x v="13"/>
    <n v="13083"/>
    <n v="10"/>
    <s v="!"/>
    <s v=""/>
    <x v="2"/>
    <x v="2"/>
  </r>
  <r>
    <n v="53242"/>
    <s v="Emp 626"/>
    <s v="28412101972277"/>
    <x v="8"/>
    <x v="1"/>
    <d v="1984-12-10T00:00:00"/>
    <x v="2"/>
    <x v="1"/>
    <x v="2"/>
    <x v="0"/>
    <x v="5"/>
    <d v="2004-04-04T00:00:00"/>
    <x v="7"/>
    <n v="18521"/>
    <n v="19"/>
    <s v="!"/>
    <s v=""/>
    <x v="0"/>
    <x v="2"/>
  </r>
  <r>
    <n v="53249"/>
    <s v="Emp 667"/>
    <s v="28606030275037"/>
    <x v="7"/>
    <x v="1"/>
    <d v="1986-06-03T00:00:00"/>
    <x v="9"/>
    <x v="1"/>
    <x v="1"/>
    <x v="3"/>
    <x v="3"/>
    <d v="1996-09-27T00:00:00"/>
    <x v="19"/>
    <n v="6767"/>
    <n v="10"/>
    <s v="!"/>
    <s v=""/>
    <x v="2"/>
    <x v="2"/>
  </r>
  <r>
    <n v="53263"/>
    <s v="Emp 804"/>
    <s v="27503122183744"/>
    <x v="7"/>
    <x v="0"/>
    <d v="1975-03-12T00:00:00"/>
    <x v="13"/>
    <x v="0"/>
    <x v="1"/>
    <x v="1"/>
    <x v="2"/>
    <d v="2007-03-13T00:00:00"/>
    <x v="0"/>
    <n v="4317"/>
    <n v="32"/>
    <s v=""/>
    <s v=""/>
    <x v="0"/>
    <x v="1"/>
  </r>
  <r>
    <n v="53268"/>
    <s v="Emp 720"/>
    <s v="28208081972225"/>
    <x v="6"/>
    <x v="0"/>
    <d v="1982-08-08T00:00:00"/>
    <x v="20"/>
    <x v="1"/>
    <x v="1"/>
    <x v="1"/>
    <x v="5"/>
    <d v="2006-12-20T00:00:00"/>
    <x v="0"/>
    <n v="6212"/>
    <n v="24"/>
    <s v=""/>
    <s v=""/>
    <x v="0"/>
    <x v="2"/>
  </r>
  <r>
    <n v="53275"/>
    <s v="Emp 870"/>
    <s v="28408130188724"/>
    <x v="4"/>
    <x v="0"/>
    <d v="1984-08-13T00:00:00"/>
    <x v="2"/>
    <x v="1"/>
    <x v="2"/>
    <x v="3"/>
    <x v="0"/>
    <d v="2001-09-23T00:00:00"/>
    <x v="8"/>
    <n v="20880"/>
    <n v="17"/>
    <s v="!"/>
    <s v=""/>
    <x v="0"/>
    <x v="2"/>
  </r>
  <r>
    <n v="53300"/>
    <s v="Emp 362"/>
    <s v="28811030184038"/>
    <x v="3"/>
    <x v="1"/>
    <d v="1988-11-03T00:00:00"/>
    <x v="14"/>
    <x v="1"/>
    <x v="2"/>
    <x v="4"/>
    <x v="0"/>
    <d v="1998-03-17T00:00:00"/>
    <x v="15"/>
    <n v="21587"/>
    <n v="9"/>
    <s v="!"/>
    <n v="53300"/>
    <x v="2"/>
    <x v="2"/>
  </r>
  <r>
    <n v="53300"/>
    <s v="Emp 849"/>
    <s v="28106061959026"/>
    <x v="3"/>
    <x v="0"/>
    <d v="1981-06-06T00:00:00"/>
    <x v="5"/>
    <x v="0"/>
    <x v="0"/>
    <x v="4"/>
    <x v="5"/>
    <d v="2002-09-20T00:00:00"/>
    <x v="10"/>
    <n v="14492"/>
    <n v="21"/>
    <s v=""/>
    <s v=""/>
    <x v="0"/>
    <x v="1"/>
  </r>
  <r>
    <n v="53324"/>
    <s v="Emp 612"/>
    <s v="27705270182259"/>
    <x v="2"/>
    <x v="1"/>
    <d v="1977-05-27T00:00:00"/>
    <x v="16"/>
    <x v="1"/>
    <x v="2"/>
    <x v="0"/>
    <x v="0"/>
    <d v="2003-01-04T00:00:00"/>
    <x v="10"/>
    <n v="26046"/>
    <n v="25"/>
    <s v=""/>
    <s v=""/>
    <x v="0"/>
    <x v="1"/>
  </r>
  <r>
    <n v="53329"/>
    <s v="Emp 441"/>
    <s v="29207051382386"/>
    <x v="6"/>
    <x v="0"/>
    <d v="1992-07-05T00:00:00"/>
    <x v="6"/>
    <x v="0"/>
    <x v="2"/>
    <x v="4"/>
    <x v="4"/>
    <d v="2011-03-10T00:00:00"/>
    <x v="3"/>
    <n v="24838"/>
    <n v="18"/>
    <s v="!"/>
    <s v=""/>
    <x v="1"/>
    <x v="2"/>
  </r>
  <r>
    <n v="53351"/>
    <s v="Emp 241"/>
    <s v="29502010163679"/>
    <x v="9"/>
    <x v="1"/>
    <d v="1995-02-01T00:00:00"/>
    <x v="0"/>
    <x v="0"/>
    <x v="1"/>
    <x v="0"/>
    <x v="0"/>
    <d v="2011-02-18T00:00:00"/>
    <x v="3"/>
    <n v="4238"/>
    <n v="16"/>
    <s v="!"/>
    <s v=""/>
    <x v="1"/>
    <x v="0"/>
  </r>
  <r>
    <n v="53359"/>
    <s v="Emp 576"/>
    <s v="28208112163845"/>
    <x v="7"/>
    <x v="0"/>
    <d v="1982-08-11T00:00:00"/>
    <x v="20"/>
    <x v="1"/>
    <x v="1"/>
    <x v="1"/>
    <x v="2"/>
    <d v="2003-06-10T00:00:00"/>
    <x v="10"/>
    <n v="3147"/>
    <n v="20"/>
    <s v=""/>
    <s v=""/>
    <x v="0"/>
    <x v="2"/>
  </r>
  <r>
    <n v="53396"/>
    <s v="Emp 621"/>
    <s v="28701200158514"/>
    <x v="8"/>
    <x v="1"/>
    <d v="1987-01-20T00:00:00"/>
    <x v="8"/>
    <x v="0"/>
    <x v="1"/>
    <x v="4"/>
    <x v="0"/>
    <d v="2004-08-15T00:00:00"/>
    <x v="12"/>
    <n v="3182"/>
    <n v="17"/>
    <s v="!"/>
    <s v=""/>
    <x v="0"/>
    <x v="2"/>
  </r>
  <r>
    <n v="53403"/>
    <s v="Emp 369"/>
    <s v="29310250190355"/>
    <x v="1"/>
    <x v="1"/>
    <d v="1993-10-25T00:00:00"/>
    <x v="4"/>
    <x v="1"/>
    <x v="2"/>
    <x v="4"/>
    <x v="0"/>
    <d v="2003-02-11T00:00:00"/>
    <x v="10"/>
    <n v="25609"/>
    <n v="9"/>
    <s v="!"/>
    <s v=""/>
    <x v="0"/>
    <x v="0"/>
  </r>
  <r>
    <n v="53419"/>
    <s v="Emp 423"/>
    <s v="29510181391395"/>
    <x v="4"/>
    <x v="1"/>
    <d v="1995-10-18T00:00:00"/>
    <x v="12"/>
    <x v="1"/>
    <x v="0"/>
    <x v="3"/>
    <x v="4"/>
    <d v="2011-06-25T00:00:00"/>
    <x v="3"/>
    <n v="11106"/>
    <n v="15"/>
    <s v="!"/>
    <s v=""/>
    <x v="1"/>
    <x v="0"/>
  </r>
  <r>
    <n v="53431"/>
    <s v="Emp 924"/>
    <s v="27603151779218"/>
    <x v="9"/>
    <x v="1"/>
    <d v="1976-03-15T00:00:00"/>
    <x v="17"/>
    <x v="0"/>
    <x v="2"/>
    <x v="2"/>
    <x v="1"/>
    <d v="2003-05-11T00:00:00"/>
    <x v="10"/>
    <n v="21615"/>
    <n v="27"/>
    <s v=""/>
    <s v=""/>
    <x v="0"/>
    <x v="1"/>
  </r>
  <r>
    <n v="53437"/>
    <s v="Emp 16"/>
    <s v="28403190155848"/>
    <x v="3"/>
    <x v="0"/>
    <d v="1984-03-19T00:00:00"/>
    <x v="21"/>
    <x v="1"/>
    <x v="1"/>
    <x v="3"/>
    <x v="0"/>
    <d v="2001-10-14T00:00:00"/>
    <x v="8"/>
    <n v="4265"/>
    <n v="17"/>
    <s v="!"/>
    <s v=""/>
    <x v="0"/>
    <x v="2"/>
  </r>
  <r>
    <n v="53441"/>
    <s v="Emp 334"/>
    <s v="29501090159613"/>
    <x v="6"/>
    <x v="1"/>
    <d v="1995-01-09T00:00:00"/>
    <x v="0"/>
    <x v="0"/>
    <x v="1"/>
    <x v="4"/>
    <x v="0"/>
    <d v="2005-10-07T00:00:00"/>
    <x v="5"/>
    <n v="4894"/>
    <n v="10"/>
    <s v="!"/>
    <s v=""/>
    <x v="0"/>
    <x v="0"/>
  </r>
  <r>
    <n v="53476"/>
    <s v="Emp 436"/>
    <s v="29109110182528"/>
    <x v="3"/>
    <x v="0"/>
    <d v="1991-09-11T00:00:00"/>
    <x v="6"/>
    <x v="0"/>
    <x v="2"/>
    <x v="0"/>
    <x v="0"/>
    <d v="2010-11-06T00:00:00"/>
    <x v="3"/>
    <n v="24302"/>
    <n v="19"/>
    <s v="!"/>
    <n v="53476"/>
    <x v="1"/>
    <x v="2"/>
  </r>
  <r>
    <n v="53476"/>
    <s v="Emp 619"/>
    <s v="28305162158253"/>
    <x v="1"/>
    <x v="1"/>
    <d v="1983-05-16T00:00:00"/>
    <x v="20"/>
    <x v="1"/>
    <x v="2"/>
    <x v="0"/>
    <x v="2"/>
    <d v="2003-05-25T00:00:00"/>
    <x v="10"/>
    <n v="22740"/>
    <n v="20"/>
    <s v=""/>
    <s v=""/>
    <x v="0"/>
    <x v="2"/>
  </r>
  <r>
    <n v="53488"/>
    <s v="Emp 598"/>
    <s v="29312011390346"/>
    <x v="2"/>
    <x v="0"/>
    <d v="1993-12-01T00:00:00"/>
    <x v="4"/>
    <x v="0"/>
    <x v="0"/>
    <x v="3"/>
    <x v="4"/>
    <d v="2002-09-06T00:00:00"/>
    <x v="10"/>
    <n v="13615"/>
    <n v="8"/>
    <s v="!"/>
    <s v=""/>
    <x v="0"/>
    <x v="0"/>
  </r>
  <r>
    <n v="53492"/>
    <s v="Emp 766"/>
    <s v="27708221980761"/>
    <x v="1"/>
    <x v="0"/>
    <d v="1977-08-22T00:00:00"/>
    <x v="11"/>
    <x v="0"/>
    <x v="1"/>
    <x v="1"/>
    <x v="5"/>
    <d v="2006-05-29T00:00:00"/>
    <x v="5"/>
    <n v="4502"/>
    <n v="28"/>
    <s v=""/>
    <s v=""/>
    <x v="0"/>
    <x v="1"/>
  </r>
  <r>
    <n v="53493"/>
    <s v="Emp 173"/>
    <s v="29501120181273"/>
    <x v="6"/>
    <x v="1"/>
    <d v="1995-01-12T00:00:00"/>
    <x v="0"/>
    <x v="0"/>
    <x v="0"/>
    <x v="1"/>
    <x v="0"/>
    <d v="1995-02-19T00:00:00"/>
    <x v="13"/>
    <n v="11869"/>
    <n v="0"/>
    <s v="!"/>
    <s v=""/>
    <x v="2"/>
    <x v="0"/>
  </r>
  <r>
    <n v="53498"/>
    <s v="Emp 318"/>
    <s v="29512060160859"/>
    <x v="8"/>
    <x v="1"/>
    <d v="1995-12-06T00:00:00"/>
    <x v="12"/>
    <x v="1"/>
    <x v="1"/>
    <x v="3"/>
    <x v="0"/>
    <d v="2000-08-05T00:00:00"/>
    <x v="16"/>
    <n v="5314"/>
    <n v="4"/>
    <s v="!"/>
    <s v=""/>
    <x v="0"/>
    <x v="0"/>
  </r>
  <r>
    <n v="53521"/>
    <s v="Emp 895"/>
    <s v="28807151982855"/>
    <x v="6"/>
    <x v="1"/>
    <d v="1988-07-15T00:00:00"/>
    <x v="18"/>
    <x v="0"/>
    <x v="1"/>
    <x v="2"/>
    <x v="5"/>
    <d v="2001-05-07T00:00:00"/>
    <x v="16"/>
    <n v="4633"/>
    <n v="12"/>
    <s v="!"/>
    <s v=""/>
    <x v="0"/>
    <x v="2"/>
  </r>
  <r>
    <n v="53535"/>
    <s v="Emp 421"/>
    <s v="27512282159528"/>
    <x v="0"/>
    <x v="0"/>
    <d v="1975-12-28T00:00:00"/>
    <x v="17"/>
    <x v="0"/>
    <x v="0"/>
    <x v="2"/>
    <x v="2"/>
    <d v="2010-04-05T00:00:00"/>
    <x v="9"/>
    <n v="13096"/>
    <n v="34"/>
    <s v=""/>
    <s v=""/>
    <x v="1"/>
    <x v="1"/>
  </r>
  <r>
    <n v="53541"/>
    <s v="Emp 678"/>
    <s v="28110271785091"/>
    <x v="6"/>
    <x v="1"/>
    <d v="1981-10-27T00:00:00"/>
    <x v="7"/>
    <x v="0"/>
    <x v="1"/>
    <x v="0"/>
    <x v="1"/>
    <d v="2015-01-02T00:00:00"/>
    <x v="20"/>
    <n v="4556"/>
    <n v="33"/>
    <s v=""/>
    <s v=""/>
    <x v="3"/>
    <x v="1"/>
  </r>
  <r>
    <n v="53547"/>
    <s v="Emp 351"/>
    <s v="28003280155874"/>
    <x v="5"/>
    <x v="1"/>
    <d v="1980-03-28T00:00:00"/>
    <x v="1"/>
    <x v="1"/>
    <x v="1"/>
    <x v="3"/>
    <x v="0"/>
    <d v="2012-05-11T00:00:00"/>
    <x v="1"/>
    <n v="4494"/>
    <n v="32"/>
    <s v=""/>
    <s v=""/>
    <x v="1"/>
    <x v="1"/>
  </r>
  <r>
    <n v="53550"/>
    <s v="Emp 969"/>
    <s v="28909020254429"/>
    <x v="8"/>
    <x v="0"/>
    <d v="1989-09-02T00:00:00"/>
    <x v="3"/>
    <x v="0"/>
    <x v="1"/>
    <x v="2"/>
    <x v="3"/>
    <d v="2005-02-20T00:00:00"/>
    <x v="12"/>
    <n v="6051"/>
    <n v="15"/>
    <s v="!"/>
    <s v=""/>
    <x v="0"/>
    <x v="2"/>
  </r>
  <r>
    <n v="53552"/>
    <s v="Emp 225"/>
    <s v="27802220159612"/>
    <x v="5"/>
    <x v="1"/>
    <d v="1978-02-22T00:00:00"/>
    <x v="11"/>
    <x v="0"/>
    <x v="1"/>
    <x v="1"/>
    <x v="0"/>
    <d v="2007-09-22T00:00:00"/>
    <x v="18"/>
    <n v="3153"/>
    <n v="29"/>
    <s v=""/>
    <s v=""/>
    <x v="1"/>
    <x v="1"/>
  </r>
  <r>
    <n v="53563"/>
    <s v="Emp 659"/>
    <s v="28610071954153"/>
    <x v="0"/>
    <x v="1"/>
    <d v="1986-10-07T00:00:00"/>
    <x v="8"/>
    <x v="0"/>
    <x v="1"/>
    <x v="4"/>
    <x v="5"/>
    <d v="1998-04-09T00:00:00"/>
    <x v="15"/>
    <n v="3364"/>
    <n v="11"/>
    <s v="!"/>
    <s v=""/>
    <x v="2"/>
    <x v="2"/>
  </r>
  <r>
    <n v="53571"/>
    <s v="Emp 335"/>
    <s v="29512140151871"/>
    <x v="3"/>
    <x v="1"/>
    <d v="1995-12-14T00:00:00"/>
    <x v="12"/>
    <x v="1"/>
    <x v="1"/>
    <x v="4"/>
    <x v="0"/>
    <d v="1997-07-28T00:00:00"/>
    <x v="15"/>
    <n v="3235"/>
    <n v="1"/>
    <s v="!"/>
    <s v=""/>
    <x v="2"/>
    <x v="0"/>
  </r>
  <r>
    <n v="53582"/>
    <s v="Emp 867"/>
    <s v="28007111367587"/>
    <x v="1"/>
    <x v="0"/>
    <d v="1980-07-11T00:00:00"/>
    <x v="1"/>
    <x v="1"/>
    <x v="2"/>
    <x v="2"/>
    <x v="4"/>
    <d v="2012-05-07T00:00:00"/>
    <x v="1"/>
    <n v="27853"/>
    <n v="31"/>
    <s v=""/>
    <s v=""/>
    <x v="1"/>
    <x v="1"/>
  </r>
  <r>
    <n v="53590"/>
    <s v="Emp 768"/>
    <s v="27404110176746"/>
    <x v="3"/>
    <x v="0"/>
    <d v="1974-04-11T00:00:00"/>
    <x v="22"/>
    <x v="0"/>
    <x v="1"/>
    <x v="0"/>
    <x v="0"/>
    <d v="1997-10-18T00:00:00"/>
    <x v="15"/>
    <n v="5332"/>
    <n v="23"/>
    <s v=""/>
    <s v=""/>
    <x v="2"/>
    <x v="1"/>
  </r>
  <r>
    <n v="53600"/>
    <s v="Emp 134"/>
    <s v="29406180184842"/>
    <x v="5"/>
    <x v="0"/>
    <d v="1994-06-18T00:00:00"/>
    <x v="4"/>
    <x v="1"/>
    <x v="0"/>
    <x v="4"/>
    <x v="0"/>
    <d v="2001-01-06T00:00:00"/>
    <x v="16"/>
    <n v="12249"/>
    <n v="6"/>
    <s v="!"/>
    <s v=""/>
    <x v="0"/>
    <x v="0"/>
  </r>
  <r>
    <n v="53625"/>
    <s v="Emp 24"/>
    <s v="29501191986834"/>
    <x v="0"/>
    <x v="1"/>
    <d v="1995-01-19T00:00:00"/>
    <x v="0"/>
    <x v="1"/>
    <x v="0"/>
    <x v="3"/>
    <x v="5"/>
    <d v="2012-10-29T00:00:00"/>
    <x v="4"/>
    <n v="13991"/>
    <n v="17"/>
    <s v="!"/>
    <s v=""/>
    <x v="1"/>
    <x v="0"/>
  </r>
  <r>
    <n v="53627"/>
    <s v="Emp 382"/>
    <s v="28004201991331"/>
    <x v="1"/>
    <x v="1"/>
    <d v="1980-04-20T00:00:00"/>
    <x v="1"/>
    <x v="1"/>
    <x v="1"/>
    <x v="4"/>
    <x v="5"/>
    <d v="1999-12-17T00:00:00"/>
    <x v="14"/>
    <n v="4530"/>
    <n v="19"/>
    <s v="!"/>
    <s v=""/>
    <x v="2"/>
    <x v="1"/>
  </r>
  <r>
    <n v="53632"/>
    <s v="Emp 957"/>
    <s v="28711080172627"/>
    <x v="6"/>
    <x v="0"/>
    <d v="1987-11-08T00:00:00"/>
    <x v="18"/>
    <x v="0"/>
    <x v="1"/>
    <x v="2"/>
    <x v="0"/>
    <d v="2008-10-04T00:00:00"/>
    <x v="17"/>
    <n v="4337"/>
    <n v="20"/>
    <s v=""/>
    <s v=""/>
    <x v="1"/>
    <x v="2"/>
  </r>
  <r>
    <n v="53633"/>
    <s v="Emp 60"/>
    <s v="29503180175975"/>
    <x v="6"/>
    <x v="1"/>
    <d v="1995-03-18T00:00:00"/>
    <x v="0"/>
    <x v="1"/>
    <x v="2"/>
    <x v="4"/>
    <x v="0"/>
    <d v="2013-08-09T00:00:00"/>
    <x v="2"/>
    <n v="28150"/>
    <n v="18"/>
    <s v="!"/>
    <s v=""/>
    <x v="1"/>
    <x v="0"/>
  </r>
  <r>
    <n v="53649"/>
    <s v="Emp 566"/>
    <s v="27505211359225"/>
    <x v="0"/>
    <x v="0"/>
    <d v="1975-05-21T00:00:00"/>
    <x v="13"/>
    <x v="0"/>
    <x v="1"/>
    <x v="3"/>
    <x v="4"/>
    <d v="1998-08-18T00:00:00"/>
    <x v="6"/>
    <n v="5960"/>
    <n v="23"/>
    <s v=""/>
    <s v=""/>
    <x v="2"/>
    <x v="1"/>
  </r>
  <r>
    <n v="53651"/>
    <s v="Emp 642"/>
    <s v="28210271360624"/>
    <x v="4"/>
    <x v="0"/>
    <d v="1982-10-27T00:00:00"/>
    <x v="20"/>
    <x v="0"/>
    <x v="1"/>
    <x v="1"/>
    <x v="4"/>
    <d v="2005-09-04T00:00:00"/>
    <x v="5"/>
    <n v="6868"/>
    <n v="22"/>
    <s v=""/>
    <s v=""/>
    <x v="0"/>
    <x v="2"/>
  </r>
  <r>
    <n v="53653"/>
    <s v="Emp 709"/>
    <s v="29102121979343"/>
    <x v="2"/>
    <x v="0"/>
    <d v="1991-02-12T00:00:00"/>
    <x v="10"/>
    <x v="0"/>
    <x v="1"/>
    <x v="0"/>
    <x v="5"/>
    <d v="1996-02-19T00:00:00"/>
    <x v="21"/>
    <n v="4042"/>
    <n v="5"/>
    <s v="!"/>
    <s v=""/>
    <x v="2"/>
    <x v="2"/>
  </r>
  <r>
    <n v="53677"/>
    <s v="Emp 689"/>
    <s v="28606211368558"/>
    <x v="4"/>
    <x v="1"/>
    <d v="1986-06-21T00:00:00"/>
    <x v="9"/>
    <x v="0"/>
    <x v="1"/>
    <x v="2"/>
    <x v="4"/>
    <d v="2002-11-22T00:00:00"/>
    <x v="10"/>
    <n v="3770"/>
    <n v="16"/>
    <s v="!"/>
    <s v=""/>
    <x v="0"/>
    <x v="2"/>
  </r>
  <r>
    <n v="53688"/>
    <s v="Emp 564"/>
    <s v="28805151970627"/>
    <x v="3"/>
    <x v="0"/>
    <d v="1988-05-15T00:00:00"/>
    <x v="18"/>
    <x v="1"/>
    <x v="1"/>
    <x v="1"/>
    <x v="5"/>
    <d v="2002-02-17T00:00:00"/>
    <x v="8"/>
    <n v="4982"/>
    <n v="13"/>
    <s v="!"/>
    <s v=""/>
    <x v="0"/>
    <x v="2"/>
  </r>
  <r>
    <n v="53694"/>
    <s v="Emp 901"/>
    <s v="29301022183378"/>
    <x v="7"/>
    <x v="1"/>
    <d v="1993-01-02T00:00:00"/>
    <x v="15"/>
    <x v="0"/>
    <x v="1"/>
    <x v="1"/>
    <x v="2"/>
    <d v="2007-02-20T00:00:00"/>
    <x v="0"/>
    <n v="6669"/>
    <n v="14"/>
    <s v="!"/>
    <s v=""/>
    <x v="0"/>
    <x v="0"/>
  </r>
  <r>
    <n v="53701"/>
    <s v="Emp 240"/>
    <s v="29509190160175"/>
    <x v="0"/>
    <x v="1"/>
    <d v="1995-09-19T00:00:00"/>
    <x v="12"/>
    <x v="0"/>
    <x v="1"/>
    <x v="0"/>
    <x v="0"/>
    <d v="1998-09-13T00:00:00"/>
    <x v="6"/>
    <n v="4865"/>
    <n v="2"/>
    <s v="!"/>
    <s v=""/>
    <x v="2"/>
    <x v="0"/>
  </r>
  <r>
    <n v="53732"/>
    <s v="Emp 70"/>
    <s v="29403160168687"/>
    <x v="1"/>
    <x v="0"/>
    <d v="1994-03-16T00:00:00"/>
    <x v="4"/>
    <x v="1"/>
    <x v="1"/>
    <x v="1"/>
    <x v="0"/>
    <d v="2005-09-17T00:00:00"/>
    <x v="5"/>
    <n v="6610"/>
    <n v="11"/>
    <s v="!"/>
    <s v=""/>
    <x v="0"/>
    <x v="0"/>
  </r>
  <r>
    <n v="53744"/>
    <s v="Emp 616"/>
    <s v="27504081366986"/>
    <x v="8"/>
    <x v="0"/>
    <d v="1975-04-08T00:00:00"/>
    <x v="13"/>
    <x v="1"/>
    <x v="1"/>
    <x v="0"/>
    <x v="4"/>
    <d v="1995-01-20T00:00:00"/>
    <x v="13"/>
    <n v="5917"/>
    <n v="19"/>
    <s v="!"/>
    <s v=""/>
    <x v="2"/>
    <x v="1"/>
  </r>
  <r>
    <n v="53757"/>
    <s v="Emp 123"/>
    <s v="29503030172846"/>
    <x v="8"/>
    <x v="0"/>
    <d v="1995-03-03T00:00:00"/>
    <x v="0"/>
    <x v="0"/>
    <x v="1"/>
    <x v="1"/>
    <x v="0"/>
    <d v="2011-03-28T00:00:00"/>
    <x v="3"/>
    <n v="4959"/>
    <n v="16"/>
    <s v="!"/>
    <s v=""/>
    <x v="1"/>
    <x v="0"/>
  </r>
  <r>
    <n v="53765"/>
    <s v="Emp 208"/>
    <s v="29411140189572"/>
    <x v="6"/>
    <x v="1"/>
    <d v="1994-11-14T00:00:00"/>
    <x v="0"/>
    <x v="0"/>
    <x v="1"/>
    <x v="3"/>
    <x v="0"/>
    <d v="2013-05-17T00:00:00"/>
    <x v="4"/>
    <n v="3137"/>
    <n v="18"/>
    <s v="!"/>
    <s v=""/>
    <x v="1"/>
    <x v="0"/>
  </r>
  <r>
    <n v="53774"/>
    <s v="Emp 887"/>
    <s v="27506012182732"/>
    <x v="8"/>
    <x v="1"/>
    <d v="1975-06-01T00:00:00"/>
    <x v="13"/>
    <x v="1"/>
    <x v="1"/>
    <x v="0"/>
    <x v="2"/>
    <d v="1998-10-08T00:00:00"/>
    <x v="6"/>
    <n v="4111"/>
    <n v="23"/>
    <s v=""/>
    <s v=""/>
    <x v="2"/>
    <x v="1"/>
  </r>
  <r>
    <n v="53785"/>
    <s v="Emp 145"/>
    <s v="29403240160646"/>
    <x v="3"/>
    <x v="0"/>
    <d v="1994-03-24T00:00:00"/>
    <x v="4"/>
    <x v="1"/>
    <x v="0"/>
    <x v="2"/>
    <x v="0"/>
    <d v="1997-01-07T00:00:00"/>
    <x v="19"/>
    <n v="13151"/>
    <n v="2"/>
    <s v="!"/>
    <n v="53785"/>
    <x v="2"/>
    <x v="0"/>
  </r>
  <r>
    <n v="53785"/>
    <s v="Emp 322"/>
    <s v="29501220173815"/>
    <x v="5"/>
    <x v="1"/>
    <d v="1995-01-22T00:00:00"/>
    <x v="0"/>
    <x v="1"/>
    <x v="1"/>
    <x v="2"/>
    <x v="0"/>
    <d v="1997-03-28T00:00:00"/>
    <x v="19"/>
    <n v="4595"/>
    <n v="2"/>
    <s v="!"/>
    <s v=""/>
    <x v="2"/>
    <x v="0"/>
  </r>
  <r>
    <n v="53788"/>
    <s v="Emp 797"/>
    <s v="27403020156651"/>
    <x v="4"/>
    <x v="1"/>
    <d v="1974-03-02T00:00:00"/>
    <x v="22"/>
    <x v="1"/>
    <x v="1"/>
    <x v="1"/>
    <x v="0"/>
    <d v="2003-03-30T00:00:00"/>
    <x v="10"/>
    <n v="3389"/>
    <n v="29"/>
    <s v=""/>
    <s v=""/>
    <x v="0"/>
    <x v="1"/>
  </r>
  <r>
    <n v="53807"/>
    <s v="Emp 970"/>
    <s v="29008281382625"/>
    <x v="3"/>
    <x v="0"/>
    <d v="1990-08-28T00:00:00"/>
    <x v="10"/>
    <x v="1"/>
    <x v="1"/>
    <x v="3"/>
    <x v="4"/>
    <d v="2007-07-16T00:00:00"/>
    <x v="0"/>
    <n v="5116"/>
    <n v="16"/>
    <s v="!"/>
    <s v=""/>
    <x v="0"/>
    <x v="2"/>
  </r>
  <r>
    <n v="53817"/>
    <s v="Emp 543"/>
    <s v="29203120256492"/>
    <x v="8"/>
    <x v="1"/>
    <d v="1992-03-12T00:00:00"/>
    <x v="6"/>
    <x v="1"/>
    <x v="1"/>
    <x v="2"/>
    <x v="3"/>
    <d v="2006-08-31T00:00:00"/>
    <x v="0"/>
    <n v="3649"/>
    <n v="14"/>
    <s v="!"/>
    <s v=""/>
    <x v="0"/>
    <x v="2"/>
  </r>
  <r>
    <n v="53840"/>
    <s v="Emp 479"/>
    <s v="28801131368612"/>
    <x v="5"/>
    <x v="1"/>
    <d v="1988-01-13T00:00:00"/>
    <x v="18"/>
    <x v="1"/>
    <x v="1"/>
    <x v="2"/>
    <x v="4"/>
    <d v="2001-08-05T00:00:00"/>
    <x v="8"/>
    <n v="6586"/>
    <n v="13"/>
    <s v="!"/>
    <s v=""/>
    <x v="0"/>
    <x v="2"/>
  </r>
  <r>
    <n v="53841"/>
    <s v="Emp 46"/>
    <s v="28210170158666"/>
    <x v="0"/>
    <x v="0"/>
    <d v="1982-10-17T00:00:00"/>
    <x v="20"/>
    <x v="1"/>
    <x v="2"/>
    <x v="0"/>
    <x v="0"/>
    <d v="2012-02-29T00:00:00"/>
    <x v="1"/>
    <n v="27850"/>
    <n v="29"/>
    <s v=""/>
    <s v=""/>
    <x v="1"/>
    <x v="2"/>
  </r>
  <r>
    <n v="53896"/>
    <s v="Emp 416"/>
    <s v="28303241790928"/>
    <x v="1"/>
    <x v="0"/>
    <d v="1983-03-24T00:00:00"/>
    <x v="20"/>
    <x v="1"/>
    <x v="1"/>
    <x v="1"/>
    <x v="1"/>
    <d v="2009-01-31T00:00:00"/>
    <x v="17"/>
    <n v="3288"/>
    <n v="25"/>
    <s v=""/>
    <s v=""/>
    <x v="1"/>
    <x v="2"/>
  </r>
  <r>
    <n v="53903"/>
    <s v="Emp 733"/>
    <s v="29405180267477"/>
    <x v="8"/>
    <x v="1"/>
    <d v="1994-05-18T00:00:00"/>
    <x v="4"/>
    <x v="0"/>
    <x v="1"/>
    <x v="4"/>
    <x v="3"/>
    <d v="2009-02-01T00:00:00"/>
    <x v="17"/>
    <n v="6570"/>
    <n v="14"/>
    <s v="!"/>
    <s v=""/>
    <x v="1"/>
    <x v="0"/>
  </r>
  <r>
    <n v="53925"/>
    <s v="Emp 878"/>
    <s v="29301222162882"/>
    <x v="5"/>
    <x v="0"/>
    <d v="1993-01-22T00:00:00"/>
    <x v="15"/>
    <x v="1"/>
    <x v="1"/>
    <x v="2"/>
    <x v="2"/>
    <d v="2011-01-19T00:00:00"/>
    <x v="3"/>
    <n v="3597"/>
    <n v="17"/>
    <s v="!"/>
    <s v=""/>
    <x v="1"/>
    <x v="0"/>
  </r>
  <r>
    <n v="53936"/>
    <s v="Emp 414"/>
    <s v="27702111987426"/>
    <x v="8"/>
    <x v="0"/>
    <d v="1977-02-11T00:00:00"/>
    <x v="16"/>
    <x v="0"/>
    <x v="0"/>
    <x v="0"/>
    <x v="5"/>
    <d v="2014-11-09T00:00:00"/>
    <x v="20"/>
    <n v="13448"/>
    <n v="37"/>
    <s v=""/>
    <s v=""/>
    <x v="3"/>
    <x v="1"/>
  </r>
  <r>
    <n v="53953"/>
    <s v="Emp 51"/>
    <s v="27606220157279"/>
    <x v="1"/>
    <x v="1"/>
    <d v="1976-06-22T00:00:00"/>
    <x v="17"/>
    <x v="1"/>
    <x v="1"/>
    <x v="0"/>
    <x v="0"/>
    <d v="2006-08-22T00:00:00"/>
    <x v="0"/>
    <n v="5036"/>
    <n v="30"/>
    <s v=""/>
    <s v=""/>
    <x v="0"/>
    <x v="1"/>
  </r>
  <r>
    <n v="53971"/>
    <s v="Emp 557"/>
    <s v="29201160166412"/>
    <x v="8"/>
    <x v="1"/>
    <d v="1992-01-16T00:00:00"/>
    <x v="6"/>
    <x v="1"/>
    <x v="1"/>
    <x v="4"/>
    <x v="0"/>
    <d v="2014-03-02T00:00:00"/>
    <x v="2"/>
    <n v="4666"/>
    <n v="22"/>
    <s v=""/>
    <s v=""/>
    <x v="1"/>
    <x v="2"/>
  </r>
  <r>
    <n v="53986"/>
    <s v="Emp 647"/>
    <s v="28301101773486"/>
    <x v="4"/>
    <x v="0"/>
    <d v="1983-01-10T00:00:00"/>
    <x v="20"/>
    <x v="0"/>
    <x v="1"/>
    <x v="2"/>
    <x v="1"/>
    <d v="2001-10-03T00:00:00"/>
    <x v="8"/>
    <n v="3156"/>
    <n v="18"/>
    <s v="!"/>
    <s v=""/>
    <x v="0"/>
    <x v="2"/>
  </r>
  <r>
    <n v="53997"/>
    <s v="Emp 821"/>
    <s v="29505232190282"/>
    <x v="4"/>
    <x v="0"/>
    <d v="1995-05-23T00:00:00"/>
    <x v="0"/>
    <x v="0"/>
    <x v="1"/>
    <x v="3"/>
    <x v="2"/>
    <d v="2006-08-04T00:00:00"/>
    <x v="0"/>
    <n v="5666"/>
    <n v="11"/>
    <s v="!"/>
    <s v=""/>
    <x v="0"/>
    <x v="0"/>
  </r>
  <r>
    <n v="54013"/>
    <s v="Emp 74"/>
    <s v="28105040177344"/>
    <x v="4"/>
    <x v="0"/>
    <d v="1981-05-04T00:00:00"/>
    <x v="5"/>
    <x v="1"/>
    <x v="1"/>
    <x v="2"/>
    <x v="0"/>
    <d v="1998-12-14T00:00:00"/>
    <x v="6"/>
    <n v="4448"/>
    <n v="17"/>
    <s v="!"/>
    <s v=""/>
    <x v="2"/>
    <x v="1"/>
  </r>
  <r>
    <n v="54018"/>
    <s v="Emp 394"/>
    <s v="28402222160157"/>
    <x v="8"/>
    <x v="1"/>
    <d v="1984-02-22T00:00:00"/>
    <x v="21"/>
    <x v="1"/>
    <x v="1"/>
    <x v="1"/>
    <x v="2"/>
    <d v="1998-11-10T00:00:00"/>
    <x v="6"/>
    <n v="5996"/>
    <n v="14"/>
    <s v="!"/>
    <s v=""/>
    <x v="2"/>
    <x v="2"/>
  </r>
  <r>
    <n v="54025"/>
    <s v="Emp 613"/>
    <s v="29012060170612"/>
    <x v="4"/>
    <x v="1"/>
    <d v="1990-12-06T00:00:00"/>
    <x v="10"/>
    <x v="1"/>
    <x v="2"/>
    <x v="0"/>
    <x v="0"/>
    <d v="2013-05-07T00:00:00"/>
    <x v="4"/>
    <n v="20504"/>
    <n v="22"/>
    <s v=""/>
    <n v="54025"/>
    <x v="1"/>
    <x v="2"/>
  </r>
  <r>
    <n v="54025"/>
    <s v="Emp 884"/>
    <s v="28107071365211"/>
    <x v="0"/>
    <x v="1"/>
    <d v="1981-07-07T00:00:00"/>
    <x v="5"/>
    <x v="0"/>
    <x v="1"/>
    <x v="2"/>
    <x v="4"/>
    <d v="2003-12-20T00:00:00"/>
    <x v="7"/>
    <n v="5338"/>
    <n v="22"/>
    <s v=""/>
    <s v=""/>
    <x v="0"/>
    <x v="1"/>
  </r>
  <r>
    <n v="54027"/>
    <s v="Emp 670"/>
    <s v="28702120288123"/>
    <x v="1"/>
    <x v="0"/>
    <d v="1987-02-12T00:00:00"/>
    <x v="8"/>
    <x v="0"/>
    <x v="0"/>
    <x v="3"/>
    <x v="3"/>
    <d v="2001-11-29T00:00:00"/>
    <x v="8"/>
    <n v="14570"/>
    <n v="14"/>
    <s v="!"/>
    <s v=""/>
    <x v="0"/>
    <x v="2"/>
  </r>
  <r>
    <n v="54036"/>
    <s v="Emp 893"/>
    <s v="28511241383733"/>
    <x v="5"/>
    <x v="1"/>
    <d v="1985-11-24T00:00:00"/>
    <x v="9"/>
    <x v="0"/>
    <x v="1"/>
    <x v="3"/>
    <x v="4"/>
    <d v="2006-12-11T00:00:00"/>
    <x v="0"/>
    <n v="6458"/>
    <n v="21"/>
    <s v=""/>
    <s v=""/>
    <x v="0"/>
    <x v="2"/>
  </r>
  <r>
    <n v="54040"/>
    <s v="Emp 832"/>
    <s v="28710031981988"/>
    <x v="4"/>
    <x v="0"/>
    <d v="1987-10-03T00:00:00"/>
    <x v="18"/>
    <x v="1"/>
    <x v="1"/>
    <x v="0"/>
    <x v="5"/>
    <d v="2006-09-06T00:00:00"/>
    <x v="0"/>
    <n v="5722"/>
    <n v="18"/>
    <s v="!"/>
    <s v=""/>
    <x v="0"/>
    <x v="2"/>
  </r>
  <r>
    <n v="54041"/>
    <s v="Emp 138"/>
    <s v="27911150182413"/>
    <x v="5"/>
    <x v="1"/>
    <d v="1979-11-15T00:00:00"/>
    <x v="1"/>
    <x v="0"/>
    <x v="1"/>
    <x v="3"/>
    <x v="0"/>
    <d v="2015-08-08T00:00:00"/>
    <x v="11"/>
    <n v="6720"/>
    <n v="35"/>
    <s v=""/>
    <s v=""/>
    <x v="3"/>
    <x v="1"/>
  </r>
  <r>
    <n v="54059"/>
    <s v="Emp 236"/>
    <s v="29507030166516"/>
    <x v="3"/>
    <x v="1"/>
    <d v="1995-07-03T00:00:00"/>
    <x v="0"/>
    <x v="0"/>
    <x v="1"/>
    <x v="3"/>
    <x v="0"/>
    <d v="2002-05-27T00:00:00"/>
    <x v="8"/>
    <n v="4992"/>
    <n v="6"/>
    <s v="!"/>
    <s v=""/>
    <x v="0"/>
    <x v="0"/>
  </r>
  <r>
    <n v="54089"/>
    <s v="Emp 384"/>
    <s v="27711270289737"/>
    <x v="0"/>
    <x v="1"/>
    <d v="1977-11-27T00:00:00"/>
    <x v="11"/>
    <x v="0"/>
    <x v="1"/>
    <x v="3"/>
    <x v="3"/>
    <d v="1998-08-26T00:00:00"/>
    <x v="6"/>
    <n v="6573"/>
    <n v="20"/>
    <s v=""/>
    <s v=""/>
    <x v="2"/>
    <x v="1"/>
  </r>
  <r>
    <n v="54102"/>
    <s v="Emp 286"/>
    <s v="28206280159333"/>
    <x v="9"/>
    <x v="1"/>
    <d v="1982-06-28T00:00:00"/>
    <x v="7"/>
    <x v="1"/>
    <x v="1"/>
    <x v="0"/>
    <x v="0"/>
    <d v="2015-01-03T00:00:00"/>
    <x v="20"/>
    <n v="3606"/>
    <n v="32"/>
    <s v=""/>
    <n v="54102"/>
    <x v="3"/>
    <x v="1"/>
  </r>
  <r>
    <n v="54102"/>
    <s v="Emp 347"/>
    <s v="28009070172213"/>
    <x v="8"/>
    <x v="1"/>
    <d v="1980-09-07T00:00:00"/>
    <x v="5"/>
    <x v="0"/>
    <x v="1"/>
    <x v="3"/>
    <x v="0"/>
    <d v="2001-10-10T00:00:00"/>
    <x v="8"/>
    <n v="4392"/>
    <n v="21"/>
    <s v=""/>
    <s v=""/>
    <x v="0"/>
    <x v="1"/>
  </r>
  <r>
    <n v="54103"/>
    <s v="Emp 275"/>
    <s v="28603120176153"/>
    <x v="5"/>
    <x v="1"/>
    <d v="1986-03-12T00:00:00"/>
    <x v="9"/>
    <x v="1"/>
    <x v="2"/>
    <x v="4"/>
    <x v="0"/>
    <d v="2011-06-01T00:00:00"/>
    <x v="3"/>
    <n v="20566"/>
    <n v="25"/>
    <s v=""/>
    <s v=""/>
    <x v="1"/>
    <x v="2"/>
  </r>
  <r>
    <n v="54128"/>
    <s v="Emp 282"/>
    <s v="27402140169474"/>
    <x v="4"/>
    <x v="1"/>
    <d v="1974-02-14T00:00:00"/>
    <x v="22"/>
    <x v="1"/>
    <x v="1"/>
    <x v="3"/>
    <x v="0"/>
    <d v="2015-08-11T00:00:00"/>
    <x v="11"/>
    <n v="4014"/>
    <n v="41"/>
    <s v=""/>
    <s v=""/>
    <x v="3"/>
    <x v="1"/>
  </r>
  <r>
    <n v="54139"/>
    <s v="Emp 885"/>
    <s v="27609091762176"/>
    <x v="6"/>
    <x v="1"/>
    <d v="1976-09-09T00:00:00"/>
    <x v="16"/>
    <x v="1"/>
    <x v="2"/>
    <x v="1"/>
    <x v="1"/>
    <d v="2007-05-02T00:00:00"/>
    <x v="0"/>
    <n v="19307"/>
    <n v="30"/>
    <s v=""/>
    <s v=""/>
    <x v="0"/>
    <x v="1"/>
  </r>
  <r>
    <n v="54146"/>
    <s v="Emp 569"/>
    <s v="28310090252291"/>
    <x v="5"/>
    <x v="1"/>
    <d v="1983-10-09T00:00:00"/>
    <x v="21"/>
    <x v="1"/>
    <x v="2"/>
    <x v="3"/>
    <x v="3"/>
    <d v="2006-02-04T00:00:00"/>
    <x v="5"/>
    <n v="22589"/>
    <n v="22"/>
    <s v=""/>
    <s v=""/>
    <x v="0"/>
    <x v="2"/>
  </r>
  <r>
    <n v="54150"/>
    <s v="Emp 79"/>
    <s v="28904270188033"/>
    <x v="0"/>
    <x v="1"/>
    <d v="1989-04-27T00:00:00"/>
    <x v="14"/>
    <x v="1"/>
    <x v="0"/>
    <x v="3"/>
    <x v="0"/>
    <d v="2010-05-03T00:00:00"/>
    <x v="9"/>
    <n v="12427"/>
    <n v="21"/>
    <s v=""/>
    <s v=""/>
    <x v="1"/>
    <x v="2"/>
  </r>
  <r>
    <n v="54166"/>
    <s v="Emp 967"/>
    <s v="29108221380791"/>
    <x v="5"/>
    <x v="1"/>
    <d v="1991-08-22T00:00:00"/>
    <x v="6"/>
    <x v="1"/>
    <x v="1"/>
    <x v="1"/>
    <x v="4"/>
    <d v="2010-11-04T00:00:00"/>
    <x v="3"/>
    <n v="3209"/>
    <n v="19"/>
    <s v="!"/>
    <s v=""/>
    <x v="1"/>
    <x v="2"/>
  </r>
  <r>
    <n v="54170"/>
    <s v="Emp 762"/>
    <s v="28012190267089"/>
    <x v="8"/>
    <x v="0"/>
    <d v="1980-12-19T00:00:00"/>
    <x v="5"/>
    <x v="0"/>
    <x v="1"/>
    <x v="0"/>
    <x v="3"/>
    <d v="2001-12-28T00:00:00"/>
    <x v="8"/>
    <n v="5569"/>
    <n v="21"/>
    <s v=""/>
    <s v=""/>
    <x v="0"/>
    <x v="1"/>
  </r>
  <r>
    <n v="54172"/>
    <s v="Emp 149"/>
    <s v="29504010174117"/>
    <x v="8"/>
    <x v="1"/>
    <d v="1995-04-01T00:00:00"/>
    <x v="0"/>
    <x v="0"/>
    <x v="1"/>
    <x v="4"/>
    <x v="0"/>
    <d v="2008-06-20T00:00:00"/>
    <x v="18"/>
    <n v="3791"/>
    <n v="13"/>
    <s v="!"/>
    <n v="54172"/>
    <x v="1"/>
    <x v="0"/>
  </r>
  <r>
    <n v="54172"/>
    <s v="Emp 171"/>
    <s v="29510010165754"/>
    <x v="6"/>
    <x v="1"/>
    <d v="1995-10-01T00:00:00"/>
    <x v="12"/>
    <x v="0"/>
    <x v="1"/>
    <x v="4"/>
    <x v="0"/>
    <d v="2007-03-14T00:00:00"/>
    <x v="0"/>
    <n v="3298"/>
    <n v="11"/>
    <s v="!"/>
    <s v=""/>
    <x v="0"/>
    <x v="0"/>
  </r>
  <r>
    <n v="54175"/>
    <s v="Emp 112"/>
    <s v="29502040176274"/>
    <x v="0"/>
    <x v="1"/>
    <d v="1995-02-04T00:00:00"/>
    <x v="0"/>
    <x v="0"/>
    <x v="1"/>
    <x v="2"/>
    <x v="0"/>
    <d v="2003-07-14T00:00:00"/>
    <x v="10"/>
    <n v="6079"/>
    <n v="8"/>
    <s v="!"/>
    <s v=""/>
    <x v="0"/>
    <x v="0"/>
  </r>
  <r>
    <n v="54188"/>
    <s v="Emp 669"/>
    <s v="29407151757782"/>
    <x v="1"/>
    <x v="0"/>
    <d v="1994-07-15T00:00:00"/>
    <x v="4"/>
    <x v="0"/>
    <x v="1"/>
    <x v="3"/>
    <x v="1"/>
    <d v="1996-02-03T00:00:00"/>
    <x v="21"/>
    <n v="4211"/>
    <n v="1"/>
    <s v="!"/>
    <s v=""/>
    <x v="2"/>
    <x v="0"/>
  </r>
  <r>
    <n v="54193"/>
    <s v="Emp 14"/>
    <s v="28503120161011"/>
    <x v="0"/>
    <x v="1"/>
    <d v="1985-03-12T00:00:00"/>
    <x v="2"/>
    <x v="0"/>
    <x v="1"/>
    <x v="2"/>
    <x v="0"/>
    <d v="2007-01-27T00:00:00"/>
    <x v="0"/>
    <n v="5951"/>
    <n v="21"/>
    <s v=""/>
    <s v=""/>
    <x v="0"/>
    <x v="2"/>
  </r>
  <r>
    <n v="54201"/>
    <s v="Emp 412"/>
    <s v="27608081754374"/>
    <x v="6"/>
    <x v="1"/>
    <d v="1976-08-08T00:00:00"/>
    <x v="16"/>
    <x v="1"/>
    <x v="0"/>
    <x v="1"/>
    <x v="1"/>
    <d v="2004-04-04T00:00:00"/>
    <x v="7"/>
    <n v="13249"/>
    <n v="27"/>
    <s v=""/>
    <s v=""/>
    <x v="0"/>
    <x v="1"/>
  </r>
  <r>
    <n v="54213"/>
    <s v="Emp 563"/>
    <s v="29009091369163"/>
    <x v="1"/>
    <x v="0"/>
    <d v="1990-09-09T00:00:00"/>
    <x v="10"/>
    <x v="1"/>
    <x v="2"/>
    <x v="4"/>
    <x v="4"/>
    <d v="2002-12-29T00:00:00"/>
    <x v="10"/>
    <n v="24756"/>
    <n v="12"/>
    <s v="!"/>
    <s v=""/>
    <x v="0"/>
    <x v="2"/>
  </r>
  <r>
    <n v="54241"/>
    <s v="Emp 400"/>
    <s v="27901251354837"/>
    <x v="2"/>
    <x v="1"/>
    <d v="1979-01-25T00:00:00"/>
    <x v="19"/>
    <x v="0"/>
    <x v="2"/>
    <x v="1"/>
    <x v="4"/>
    <d v="2013-10-01T00:00:00"/>
    <x v="2"/>
    <n v="24066"/>
    <n v="34"/>
    <s v=""/>
    <s v=""/>
    <x v="1"/>
    <x v="1"/>
  </r>
  <r>
    <n v="54256"/>
    <s v="Emp 427"/>
    <s v="28808031954699"/>
    <x v="2"/>
    <x v="1"/>
    <d v="1988-08-03T00:00:00"/>
    <x v="14"/>
    <x v="1"/>
    <x v="2"/>
    <x v="3"/>
    <x v="5"/>
    <d v="2015-04-23T00:00:00"/>
    <x v="20"/>
    <n v="29116"/>
    <n v="26"/>
    <s v=""/>
    <s v=""/>
    <x v="3"/>
    <x v="2"/>
  </r>
  <r>
    <n v="54295"/>
    <s v="Emp 462"/>
    <s v="29011090286782"/>
    <x v="5"/>
    <x v="0"/>
    <d v="1990-11-09T00:00:00"/>
    <x v="10"/>
    <x v="1"/>
    <x v="1"/>
    <x v="1"/>
    <x v="3"/>
    <d v="2002-07-02T00:00:00"/>
    <x v="8"/>
    <n v="4020"/>
    <n v="11"/>
    <s v="!"/>
    <s v=""/>
    <x v="0"/>
    <x v="2"/>
  </r>
  <r>
    <n v="54319"/>
    <s v="Emp 380"/>
    <s v="28104281775779"/>
    <x v="4"/>
    <x v="1"/>
    <d v="1981-04-28T00:00:00"/>
    <x v="5"/>
    <x v="0"/>
    <x v="1"/>
    <x v="1"/>
    <x v="1"/>
    <d v="2004-09-03T00:00:00"/>
    <x v="12"/>
    <n v="6335"/>
    <n v="23"/>
    <s v=""/>
    <n v="54319"/>
    <x v="0"/>
    <x v="1"/>
  </r>
  <r>
    <n v="54319"/>
    <s v="Emp 815"/>
    <s v="28802241772522"/>
    <x v="8"/>
    <x v="0"/>
    <d v="1988-02-24T00:00:00"/>
    <x v="18"/>
    <x v="1"/>
    <x v="2"/>
    <x v="4"/>
    <x v="1"/>
    <d v="1998-04-23T00:00:00"/>
    <x v="15"/>
    <n v="15036"/>
    <n v="10"/>
    <s v="!"/>
    <s v=""/>
    <x v="2"/>
    <x v="2"/>
  </r>
  <r>
    <n v="54321"/>
    <s v="Emp 999"/>
    <s v="28301191352368"/>
    <x v="4"/>
    <x v="0"/>
    <d v="1983-01-19T00:00:00"/>
    <x v="20"/>
    <x v="0"/>
    <x v="1"/>
    <x v="3"/>
    <x v="4"/>
    <d v="2013-02-24T00:00:00"/>
    <x v="4"/>
    <n v="3141"/>
    <n v="30"/>
    <s v=""/>
    <s v=""/>
    <x v="1"/>
    <x v="2"/>
  </r>
  <r>
    <n v="54330"/>
    <s v="Emp 491"/>
    <s v="27402120172591"/>
    <x v="5"/>
    <x v="1"/>
    <d v="1974-02-12T00:00:00"/>
    <x v="22"/>
    <x v="0"/>
    <x v="0"/>
    <x v="4"/>
    <x v="0"/>
    <d v="2011-02-21T00:00:00"/>
    <x v="3"/>
    <n v="13849"/>
    <n v="37"/>
    <s v=""/>
    <s v=""/>
    <x v="1"/>
    <x v="1"/>
  </r>
  <r>
    <n v="54337"/>
    <s v="Emp 731"/>
    <s v="28706261791576"/>
    <x v="0"/>
    <x v="1"/>
    <d v="1987-06-26T00:00:00"/>
    <x v="8"/>
    <x v="0"/>
    <x v="1"/>
    <x v="2"/>
    <x v="1"/>
    <d v="1997-10-17T00:00:00"/>
    <x v="15"/>
    <n v="6109"/>
    <n v="10"/>
    <s v="!"/>
    <s v=""/>
    <x v="2"/>
    <x v="2"/>
  </r>
  <r>
    <n v="54371"/>
    <s v="Emp 835"/>
    <s v="28805031951926"/>
    <x v="1"/>
    <x v="0"/>
    <d v="1988-05-03T00:00:00"/>
    <x v="18"/>
    <x v="1"/>
    <x v="2"/>
    <x v="3"/>
    <x v="5"/>
    <d v="2008-11-03T00:00:00"/>
    <x v="17"/>
    <n v="24664"/>
    <n v="20"/>
    <s v=""/>
    <s v=""/>
    <x v="1"/>
    <x v="2"/>
  </r>
  <r>
    <n v="54372"/>
    <s v="Emp 373"/>
    <s v="28702281752275"/>
    <x v="5"/>
    <x v="1"/>
    <d v="1987-02-28T00:00:00"/>
    <x v="8"/>
    <x v="1"/>
    <x v="1"/>
    <x v="2"/>
    <x v="1"/>
    <d v="2009-03-09T00:00:00"/>
    <x v="17"/>
    <n v="3683"/>
    <n v="22"/>
    <s v=""/>
    <s v=""/>
    <x v="1"/>
    <x v="2"/>
  </r>
  <r>
    <n v="54381"/>
    <s v="Emp 818"/>
    <s v="29401011788772"/>
    <x v="0"/>
    <x v="1"/>
    <d v="1994-01-01T00:00:00"/>
    <x v="4"/>
    <x v="0"/>
    <x v="2"/>
    <x v="1"/>
    <x v="1"/>
    <d v="2000-10-25T00:00:00"/>
    <x v="16"/>
    <n v="20454"/>
    <n v="6"/>
    <s v="!"/>
    <s v=""/>
    <x v="0"/>
    <x v="0"/>
  </r>
  <r>
    <n v="54388"/>
    <s v="Emp 264"/>
    <s v="29506250176178"/>
    <x v="2"/>
    <x v="1"/>
    <d v="1995-06-25T00:00:00"/>
    <x v="0"/>
    <x v="1"/>
    <x v="1"/>
    <x v="2"/>
    <x v="0"/>
    <d v="2014-06-28T00:00:00"/>
    <x v="2"/>
    <n v="3758"/>
    <n v="19"/>
    <s v="!"/>
    <s v=""/>
    <x v="1"/>
    <x v="0"/>
  </r>
  <r>
    <n v="54408"/>
    <s v="Emp 946"/>
    <s v="28310022159387"/>
    <x v="6"/>
    <x v="0"/>
    <d v="1983-10-02T00:00:00"/>
    <x v="21"/>
    <x v="1"/>
    <x v="1"/>
    <x v="4"/>
    <x v="2"/>
    <d v="2000-03-08T00:00:00"/>
    <x v="14"/>
    <n v="3921"/>
    <n v="16"/>
    <s v="!"/>
    <s v=""/>
    <x v="2"/>
    <x v="2"/>
  </r>
  <r>
    <n v="54418"/>
    <s v="Emp 966"/>
    <s v="29508131765117"/>
    <x v="6"/>
    <x v="1"/>
    <d v="1995-08-13T00:00:00"/>
    <x v="12"/>
    <x v="0"/>
    <x v="1"/>
    <x v="1"/>
    <x v="1"/>
    <d v="2010-09-04T00:00:00"/>
    <x v="3"/>
    <n v="6448"/>
    <n v="15"/>
    <s v="!"/>
    <s v=""/>
    <x v="1"/>
    <x v="0"/>
  </r>
  <r>
    <n v="54445"/>
    <s v="Emp 595"/>
    <s v="27810231977671"/>
    <x v="4"/>
    <x v="1"/>
    <d v="1978-10-23T00:00:00"/>
    <x v="19"/>
    <x v="1"/>
    <x v="1"/>
    <x v="4"/>
    <x v="5"/>
    <d v="2014-01-15T00:00:00"/>
    <x v="2"/>
    <n v="6954"/>
    <n v="35"/>
    <s v=""/>
    <s v=""/>
    <x v="1"/>
    <x v="1"/>
  </r>
  <r>
    <n v="54448"/>
    <s v="Emp 478"/>
    <s v="29409111979192"/>
    <x v="8"/>
    <x v="1"/>
    <d v="1994-09-11T00:00:00"/>
    <x v="0"/>
    <x v="1"/>
    <x v="2"/>
    <x v="2"/>
    <x v="5"/>
    <d v="2000-07-06T00:00:00"/>
    <x v="14"/>
    <n v="28064"/>
    <n v="5"/>
    <s v="!"/>
    <s v=""/>
    <x v="2"/>
    <x v="0"/>
  </r>
  <r>
    <n v="54468"/>
    <s v="Emp 210"/>
    <s v="27410010187374"/>
    <x v="7"/>
    <x v="1"/>
    <d v="1974-10-01T00:00:00"/>
    <x v="13"/>
    <x v="1"/>
    <x v="1"/>
    <x v="2"/>
    <x v="0"/>
    <d v="1995-02-19T00:00:00"/>
    <x v="13"/>
    <n v="5604"/>
    <n v="20"/>
    <s v=""/>
    <s v=""/>
    <x v="2"/>
    <x v="1"/>
  </r>
  <r>
    <n v="54476"/>
    <s v="Emp 71"/>
    <s v="29403130168457"/>
    <x v="3"/>
    <x v="1"/>
    <d v="1994-03-13T00:00:00"/>
    <x v="4"/>
    <x v="1"/>
    <x v="1"/>
    <x v="4"/>
    <x v="0"/>
    <d v="2007-04-17T00:00:00"/>
    <x v="0"/>
    <n v="4443"/>
    <n v="13"/>
    <s v="!"/>
    <n v="54476"/>
    <x v="0"/>
    <x v="0"/>
  </r>
  <r>
    <n v="54476"/>
    <s v="Emp 601"/>
    <s v="27502160189583"/>
    <x v="7"/>
    <x v="0"/>
    <d v="1975-02-16T00:00:00"/>
    <x v="13"/>
    <x v="1"/>
    <x v="2"/>
    <x v="1"/>
    <x v="0"/>
    <d v="1997-04-27T00:00:00"/>
    <x v="19"/>
    <n v="28436"/>
    <n v="22"/>
    <s v=""/>
    <s v=""/>
    <x v="2"/>
    <x v="1"/>
  </r>
  <r>
    <n v="54492"/>
    <s v="Emp 205"/>
    <s v="29402100168775"/>
    <x v="4"/>
    <x v="1"/>
    <d v="1994-02-10T00:00:00"/>
    <x v="4"/>
    <x v="0"/>
    <x v="1"/>
    <x v="2"/>
    <x v="0"/>
    <d v="2008-02-11T00:00:00"/>
    <x v="18"/>
    <n v="4503"/>
    <n v="14"/>
    <s v="!"/>
    <s v=""/>
    <x v="1"/>
    <x v="0"/>
  </r>
  <r>
    <n v="54506"/>
    <s v="Emp 883"/>
    <s v="28507141754171"/>
    <x v="4"/>
    <x v="1"/>
    <d v="1985-07-14T00:00:00"/>
    <x v="2"/>
    <x v="0"/>
    <x v="1"/>
    <x v="1"/>
    <x v="1"/>
    <d v="2006-10-15T00:00:00"/>
    <x v="0"/>
    <n v="6079"/>
    <n v="21"/>
    <s v=""/>
    <s v=""/>
    <x v="0"/>
    <x v="2"/>
  </r>
  <r>
    <n v="54519"/>
    <s v="Emp 418"/>
    <s v="28504030259732"/>
    <x v="3"/>
    <x v="1"/>
    <d v="1985-04-03T00:00:00"/>
    <x v="2"/>
    <x v="0"/>
    <x v="0"/>
    <x v="3"/>
    <x v="3"/>
    <d v="2014-03-25T00:00:00"/>
    <x v="2"/>
    <n v="13169"/>
    <n v="28"/>
    <s v=""/>
    <s v=""/>
    <x v="1"/>
    <x v="2"/>
  </r>
  <r>
    <n v="54525"/>
    <s v="Emp 30"/>
    <s v="29503170177734"/>
    <x v="4"/>
    <x v="1"/>
    <d v="1995-03-17T00:00:00"/>
    <x v="0"/>
    <x v="1"/>
    <x v="1"/>
    <x v="1"/>
    <x v="0"/>
    <d v="2000-09-14T00:00:00"/>
    <x v="16"/>
    <n v="5407"/>
    <n v="5"/>
    <s v="!"/>
    <s v=""/>
    <x v="0"/>
    <x v="0"/>
  </r>
  <r>
    <n v="54528"/>
    <s v="Emp 307"/>
    <s v="29507220187436"/>
    <x v="8"/>
    <x v="1"/>
    <d v="1995-07-22T00:00:00"/>
    <x v="0"/>
    <x v="0"/>
    <x v="1"/>
    <x v="3"/>
    <x v="0"/>
    <d v="2006-01-21T00:00:00"/>
    <x v="5"/>
    <n v="4937"/>
    <n v="10"/>
    <s v="!"/>
    <s v=""/>
    <x v="0"/>
    <x v="0"/>
  </r>
  <r>
    <n v="54532"/>
    <s v="Emp 313"/>
    <s v="29501070172074"/>
    <x v="4"/>
    <x v="1"/>
    <d v="1995-01-07T00:00:00"/>
    <x v="0"/>
    <x v="1"/>
    <x v="1"/>
    <x v="4"/>
    <x v="0"/>
    <d v="2005-01-09T00:00:00"/>
    <x v="12"/>
    <n v="6023"/>
    <n v="10"/>
    <s v="!"/>
    <s v=""/>
    <x v="0"/>
    <x v="0"/>
  </r>
  <r>
    <n v="54546"/>
    <s v="Emp 593"/>
    <s v="27904282175678"/>
    <x v="7"/>
    <x v="1"/>
    <d v="1979-04-28T00:00:00"/>
    <x v="19"/>
    <x v="1"/>
    <x v="2"/>
    <x v="0"/>
    <x v="2"/>
    <d v="1995-05-10T00:00:00"/>
    <x v="13"/>
    <n v="26808"/>
    <n v="16"/>
    <s v="!"/>
    <s v=""/>
    <x v="2"/>
    <x v="1"/>
  </r>
  <r>
    <n v="54564"/>
    <s v="Emp 819"/>
    <s v="29008152174424"/>
    <x v="0"/>
    <x v="0"/>
    <d v="1990-08-15T00:00:00"/>
    <x v="10"/>
    <x v="0"/>
    <x v="2"/>
    <x v="2"/>
    <x v="2"/>
    <d v="2009-05-09T00:00:00"/>
    <x v="17"/>
    <n v="23329"/>
    <n v="18"/>
    <s v="!"/>
    <s v=""/>
    <x v="1"/>
    <x v="2"/>
  </r>
  <r>
    <n v="54574"/>
    <s v="Emp 354"/>
    <s v="27807070161294"/>
    <x v="1"/>
    <x v="1"/>
    <d v="1978-07-07T00:00:00"/>
    <x v="11"/>
    <x v="0"/>
    <x v="1"/>
    <x v="0"/>
    <x v="0"/>
    <d v="2005-01-18T00:00:00"/>
    <x v="12"/>
    <n v="4547"/>
    <n v="26"/>
    <s v=""/>
    <s v=""/>
    <x v="0"/>
    <x v="1"/>
  </r>
  <r>
    <n v="54592"/>
    <s v="Emp 933"/>
    <s v="29312211384763"/>
    <x v="7"/>
    <x v="0"/>
    <d v="1993-12-21T00:00:00"/>
    <x v="4"/>
    <x v="0"/>
    <x v="1"/>
    <x v="2"/>
    <x v="4"/>
    <d v="2004-09-01T00:00:00"/>
    <x v="12"/>
    <n v="5436"/>
    <n v="10"/>
    <s v="!"/>
    <s v=""/>
    <x v="0"/>
    <x v="0"/>
  </r>
  <r>
    <n v="54605"/>
    <s v="Emp 900"/>
    <s v="28411231763213"/>
    <x v="7"/>
    <x v="1"/>
    <d v="1984-11-23T00:00:00"/>
    <x v="2"/>
    <x v="1"/>
    <x v="1"/>
    <x v="4"/>
    <x v="1"/>
    <d v="2004-10-30T00:00:00"/>
    <x v="12"/>
    <n v="5441"/>
    <n v="19"/>
    <s v="!"/>
    <s v=""/>
    <x v="0"/>
    <x v="2"/>
  </r>
  <r>
    <n v="54608"/>
    <s v="Emp 588"/>
    <s v="27711111969741"/>
    <x v="6"/>
    <x v="0"/>
    <d v="1977-11-11T00:00:00"/>
    <x v="11"/>
    <x v="1"/>
    <x v="1"/>
    <x v="1"/>
    <x v="5"/>
    <d v="1997-08-30T00:00:00"/>
    <x v="15"/>
    <n v="3686"/>
    <n v="19"/>
    <s v="!"/>
    <s v=""/>
    <x v="2"/>
    <x v="1"/>
  </r>
  <r>
    <n v="54613"/>
    <s v="Emp 649"/>
    <s v="27904091388054"/>
    <x v="0"/>
    <x v="1"/>
    <d v="1979-04-09T00:00:00"/>
    <x v="19"/>
    <x v="1"/>
    <x v="1"/>
    <x v="0"/>
    <x v="4"/>
    <d v="2007-08-11T00:00:00"/>
    <x v="18"/>
    <n v="4663"/>
    <n v="28"/>
    <s v=""/>
    <s v=""/>
    <x v="1"/>
    <x v="1"/>
  </r>
  <r>
    <n v="54639"/>
    <s v="Emp 11"/>
    <s v="27402240173227"/>
    <x v="2"/>
    <x v="0"/>
    <d v="1974-02-24T00:00:00"/>
    <x v="22"/>
    <x v="0"/>
    <x v="2"/>
    <x v="0"/>
    <x v="0"/>
    <d v="2002-03-04T00:00:00"/>
    <x v="8"/>
    <n v="29222"/>
    <n v="28"/>
    <s v=""/>
    <s v=""/>
    <x v="0"/>
    <x v="1"/>
  </r>
  <r>
    <n v="54667"/>
    <s v="Emp 150"/>
    <s v="29501060155253"/>
    <x v="5"/>
    <x v="1"/>
    <d v="1995-01-06T00:00:00"/>
    <x v="0"/>
    <x v="1"/>
    <x v="0"/>
    <x v="1"/>
    <x v="0"/>
    <d v="1996-05-29T00:00:00"/>
    <x v="21"/>
    <n v="14875"/>
    <n v="1"/>
    <s v="!"/>
    <s v=""/>
    <x v="2"/>
    <x v="0"/>
  </r>
  <r>
    <n v="54671"/>
    <s v="Emp 469"/>
    <s v="27812170191264"/>
    <x v="2"/>
    <x v="0"/>
    <d v="1978-12-17T00:00:00"/>
    <x v="19"/>
    <x v="0"/>
    <x v="2"/>
    <x v="4"/>
    <x v="0"/>
    <d v="2001-08-08T00:00:00"/>
    <x v="8"/>
    <n v="27871"/>
    <n v="22"/>
    <s v=""/>
    <s v=""/>
    <x v="0"/>
    <x v="1"/>
  </r>
  <r>
    <n v="54672"/>
    <s v="Emp 622"/>
    <s v="28901061380412"/>
    <x v="1"/>
    <x v="1"/>
    <d v="1989-01-06T00:00:00"/>
    <x v="14"/>
    <x v="0"/>
    <x v="2"/>
    <x v="2"/>
    <x v="4"/>
    <d v="2013-11-13T00:00:00"/>
    <x v="2"/>
    <n v="25103"/>
    <n v="24"/>
    <s v=""/>
    <s v=""/>
    <x v="1"/>
    <x v="2"/>
  </r>
  <r>
    <n v="54676"/>
    <s v="Emp 854"/>
    <s v="27608062158241"/>
    <x v="8"/>
    <x v="0"/>
    <d v="1976-08-06T00:00:00"/>
    <x v="16"/>
    <x v="1"/>
    <x v="1"/>
    <x v="1"/>
    <x v="2"/>
    <d v="2012-12-04T00:00:00"/>
    <x v="4"/>
    <n v="4867"/>
    <n v="36"/>
    <s v=""/>
    <s v=""/>
    <x v="1"/>
    <x v="1"/>
  </r>
  <r>
    <n v="54679"/>
    <s v="Emp 466"/>
    <s v="28207141953493"/>
    <x v="4"/>
    <x v="1"/>
    <d v="1982-07-14T00:00:00"/>
    <x v="7"/>
    <x v="1"/>
    <x v="2"/>
    <x v="2"/>
    <x v="5"/>
    <d v="2010-06-06T00:00:00"/>
    <x v="9"/>
    <n v="22335"/>
    <n v="27"/>
    <s v=""/>
    <s v=""/>
    <x v="1"/>
    <x v="1"/>
  </r>
  <r>
    <n v="54693"/>
    <s v="Emp 114"/>
    <s v="29507170191078"/>
    <x v="0"/>
    <x v="1"/>
    <d v="1995-07-17T00:00:00"/>
    <x v="0"/>
    <x v="0"/>
    <x v="2"/>
    <x v="0"/>
    <x v="0"/>
    <d v="2011-08-30T00:00:00"/>
    <x v="1"/>
    <n v="15462"/>
    <n v="16"/>
    <s v="!"/>
    <s v=""/>
    <x v="1"/>
    <x v="0"/>
  </r>
  <r>
    <n v="54702"/>
    <s v="Emp 458"/>
    <s v="28303122157382"/>
    <x v="5"/>
    <x v="0"/>
    <d v="1983-03-12T00:00:00"/>
    <x v="20"/>
    <x v="1"/>
    <x v="1"/>
    <x v="2"/>
    <x v="2"/>
    <d v="2011-04-24T00:00:00"/>
    <x v="3"/>
    <n v="6894"/>
    <n v="28"/>
    <s v=""/>
    <s v=""/>
    <x v="1"/>
    <x v="2"/>
  </r>
  <r>
    <n v="54705"/>
    <s v="Emp 456"/>
    <s v="27606020151568"/>
    <x v="4"/>
    <x v="0"/>
    <d v="1976-06-02T00:00:00"/>
    <x v="17"/>
    <x v="0"/>
    <x v="1"/>
    <x v="4"/>
    <x v="0"/>
    <d v="2011-07-24T00:00:00"/>
    <x v="3"/>
    <n v="5656"/>
    <n v="35"/>
    <s v=""/>
    <s v=""/>
    <x v="1"/>
    <x v="1"/>
  </r>
  <r>
    <n v="54708"/>
    <s v="Emp 332"/>
    <s v="29509220156897"/>
    <x v="4"/>
    <x v="1"/>
    <d v="1995-09-22T00:00:00"/>
    <x v="12"/>
    <x v="0"/>
    <x v="1"/>
    <x v="2"/>
    <x v="0"/>
    <d v="1999-01-08T00:00:00"/>
    <x v="6"/>
    <n v="6073"/>
    <n v="3"/>
    <s v="!"/>
    <n v="54708"/>
    <x v="2"/>
    <x v="0"/>
  </r>
  <r>
    <n v="54708"/>
    <s v="Emp 730"/>
    <s v="27501111984898"/>
    <x v="8"/>
    <x v="1"/>
    <d v="1975-01-11T00:00:00"/>
    <x v="13"/>
    <x v="0"/>
    <x v="0"/>
    <x v="0"/>
    <x v="5"/>
    <d v="1996-01-14T00:00:00"/>
    <x v="21"/>
    <n v="14541"/>
    <n v="21"/>
    <s v=""/>
    <s v=""/>
    <x v="2"/>
    <x v="1"/>
  </r>
  <r>
    <n v="54718"/>
    <s v="Emp 437"/>
    <s v="28809181368799"/>
    <x v="8"/>
    <x v="1"/>
    <d v="1988-09-18T00:00:00"/>
    <x v="14"/>
    <x v="0"/>
    <x v="1"/>
    <x v="3"/>
    <x v="4"/>
    <d v="1997-04-21T00:00:00"/>
    <x v="19"/>
    <n v="6952"/>
    <n v="8"/>
    <s v="!"/>
    <s v=""/>
    <x v="2"/>
    <x v="2"/>
  </r>
  <r>
    <n v="54747"/>
    <s v="Emp 955"/>
    <s v="28509161390494"/>
    <x v="2"/>
    <x v="1"/>
    <d v="1985-09-16T00:00:00"/>
    <x v="9"/>
    <x v="1"/>
    <x v="1"/>
    <x v="1"/>
    <x v="4"/>
    <d v="2001-01-24T00:00:00"/>
    <x v="16"/>
    <n v="4406"/>
    <n v="15"/>
    <s v="!"/>
    <s v=""/>
    <x v="0"/>
    <x v="2"/>
  </r>
  <r>
    <n v="54756"/>
    <s v="Emp 287"/>
    <s v="28008190186517"/>
    <x v="9"/>
    <x v="1"/>
    <d v="1980-08-19T00:00:00"/>
    <x v="5"/>
    <x v="1"/>
    <x v="1"/>
    <x v="1"/>
    <x v="0"/>
    <d v="2001-01-30T00:00:00"/>
    <x v="16"/>
    <n v="5184"/>
    <n v="20"/>
    <s v=""/>
    <n v="54756"/>
    <x v="0"/>
    <x v="1"/>
  </r>
  <r>
    <n v="54756"/>
    <s v="Emp 377"/>
    <s v="29412191778197"/>
    <x v="0"/>
    <x v="1"/>
    <d v="1994-12-19T00:00:00"/>
    <x v="0"/>
    <x v="1"/>
    <x v="1"/>
    <x v="1"/>
    <x v="1"/>
    <d v="2011-08-18T00:00:00"/>
    <x v="1"/>
    <n v="5658"/>
    <n v="16"/>
    <s v="!"/>
    <s v=""/>
    <x v="1"/>
    <x v="0"/>
  </r>
  <r>
    <n v="54757"/>
    <s v="Emp 279"/>
    <s v="29108130184292"/>
    <x v="2"/>
    <x v="1"/>
    <d v="1991-08-13T00:00:00"/>
    <x v="6"/>
    <x v="0"/>
    <x v="2"/>
    <x v="0"/>
    <x v="0"/>
    <d v="2000-07-20T00:00:00"/>
    <x v="14"/>
    <n v="26142"/>
    <n v="8"/>
    <s v="!"/>
    <s v=""/>
    <x v="2"/>
    <x v="2"/>
  </r>
  <r>
    <n v="54761"/>
    <s v="Emp 574"/>
    <s v="28108180259576"/>
    <x v="4"/>
    <x v="1"/>
    <d v="1981-08-18T00:00:00"/>
    <x v="7"/>
    <x v="0"/>
    <x v="1"/>
    <x v="4"/>
    <x v="3"/>
    <d v="2015-04-04T00:00:00"/>
    <x v="20"/>
    <n v="3132"/>
    <n v="33"/>
    <s v=""/>
    <s v=""/>
    <x v="3"/>
    <x v="1"/>
  </r>
  <r>
    <n v="54763"/>
    <s v="Emp 858"/>
    <s v="29010071753266"/>
    <x v="1"/>
    <x v="0"/>
    <d v="1990-10-07T00:00:00"/>
    <x v="10"/>
    <x v="1"/>
    <x v="1"/>
    <x v="0"/>
    <x v="1"/>
    <d v="1996-10-31T00:00:00"/>
    <x v="19"/>
    <n v="4472"/>
    <n v="6"/>
    <s v="!"/>
    <s v=""/>
    <x v="2"/>
    <x v="2"/>
  </r>
  <r>
    <n v="54769"/>
    <s v="Emp 777"/>
    <s v="28102161981666"/>
    <x v="1"/>
    <x v="0"/>
    <d v="1981-02-16T00:00:00"/>
    <x v="5"/>
    <x v="1"/>
    <x v="1"/>
    <x v="1"/>
    <x v="5"/>
    <d v="1998-01-02T00:00:00"/>
    <x v="15"/>
    <n v="4757"/>
    <n v="16"/>
    <s v="!"/>
    <s v=""/>
    <x v="2"/>
    <x v="1"/>
  </r>
  <r>
    <n v="54789"/>
    <s v="Emp 661"/>
    <s v="27511101779165"/>
    <x v="1"/>
    <x v="0"/>
    <d v="1975-11-10T00:00:00"/>
    <x v="17"/>
    <x v="1"/>
    <x v="0"/>
    <x v="1"/>
    <x v="1"/>
    <d v="2008-10-05T00:00:00"/>
    <x v="17"/>
    <n v="11271"/>
    <n v="32"/>
    <s v=""/>
    <s v=""/>
    <x v="1"/>
    <x v="1"/>
  </r>
  <r>
    <n v="54793"/>
    <s v="Emp 29"/>
    <s v="29511070185514"/>
    <x v="3"/>
    <x v="1"/>
    <d v="1995-11-07T00:00:00"/>
    <x v="12"/>
    <x v="1"/>
    <x v="0"/>
    <x v="0"/>
    <x v="0"/>
    <d v="2008-05-17T00:00:00"/>
    <x v="18"/>
    <n v="13671"/>
    <n v="12"/>
    <s v="!"/>
    <s v=""/>
    <x v="1"/>
    <x v="0"/>
  </r>
  <r>
    <n v="54806"/>
    <s v="Emp 248"/>
    <s v="29507280159671"/>
    <x v="6"/>
    <x v="1"/>
    <d v="1995-07-28T00:00:00"/>
    <x v="12"/>
    <x v="0"/>
    <x v="1"/>
    <x v="2"/>
    <x v="0"/>
    <d v="2013-04-25T00:00:00"/>
    <x v="4"/>
    <n v="4161"/>
    <n v="17"/>
    <s v="!"/>
    <s v=""/>
    <x v="1"/>
    <x v="0"/>
  </r>
  <r>
    <n v="54830"/>
    <s v="Emp 916"/>
    <s v="27610240162418"/>
    <x v="6"/>
    <x v="1"/>
    <d v="1976-10-24T00:00:00"/>
    <x v="16"/>
    <x v="1"/>
    <x v="1"/>
    <x v="2"/>
    <x v="0"/>
    <d v="2008-03-03T00:00:00"/>
    <x v="18"/>
    <n v="5162"/>
    <n v="31"/>
    <s v=""/>
    <s v=""/>
    <x v="1"/>
    <x v="1"/>
  </r>
  <r>
    <n v="54834"/>
    <s v="Emp 788"/>
    <s v="29508112153649"/>
    <x v="3"/>
    <x v="0"/>
    <d v="1995-08-11T00:00:00"/>
    <x v="12"/>
    <x v="0"/>
    <x v="1"/>
    <x v="3"/>
    <x v="2"/>
    <d v="1996-11-15T00:00:00"/>
    <x v="19"/>
    <n v="6696"/>
    <n v="1"/>
    <s v="!"/>
    <s v=""/>
    <x v="2"/>
    <x v="0"/>
  </r>
  <r>
    <n v="54870"/>
    <s v="Emp 580"/>
    <s v="28508010180515"/>
    <x v="7"/>
    <x v="1"/>
    <d v="1985-08-01T00:00:00"/>
    <x v="9"/>
    <x v="1"/>
    <x v="2"/>
    <x v="1"/>
    <x v="0"/>
    <d v="2004-04-28T00:00:00"/>
    <x v="7"/>
    <n v="29868"/>
    <n v="18"/>
    <s v="!"/>
    <s v=""/>
    <x v="0"/>
    <x v="2"/>
  </r>
  <r>
    <n v="54873"/>
    <s v="Emp 37"/>
    <s v="27509180174794"/>
    <x v="7"/>
    <x v="1"/>
    <d v="1975-09-18T00:00:00"/>
    <x v="17"/>
    <x v="0"/>
    <x v="1"/>
    <x v="1"/>
    <x v="0"/>
    <d v="1995-08-25T00:00:00"/>
    <x v="21"/>
    <n v="6004"/>
    <n v="19"/>
    <s v="!"/>
    <s v=""/>
    <x v="2"/>
    <x v="1"/>
  </r>
  <r>
    <n v="54890"/>
    <s v="Emp 528"/>
    <s v="29306082155245"/>
    <x v="0"/>
    <x v="0"/>
    <d v="1993-06-08T00:00:00"/>
    <x v="15"/>
    <x v="1"/>
    <x v="2"/>
    <x v="4"/>
    <x v="2"/>
    <d v="1999-02-17T00:00:00"/>
    <x v="6"/>
    <n v="17637"/>
    <n v="5"/>
    <s v="!"/>
    <s v=""/>
    <x v="2"/>
    <x v="0"/>
  </r>
  <r>
    <n v="54914"/>
    <s v="Emp 258"/>
    <s v="29503190181156"/>
    <x v="6"/>
    <x v="1"/>
    <d v="1995-03-19T00:00:00"/>
    <x v="0"/>
    <x v="1"/>
    <x v="1"/>
    <x v="1"/>
    <x v="0"/>
    <d v="2002-11-19T00:00:00"/>
    <x v="10"/>
    <n v="3724"/>
    <n v="7"/>
    <s v="!"/>
    <s v=""/>
    <x v="0"/>
    <x v="0"/>
  </r>
  <r>
    <n v="54915"/>
    <s v="Emp 846"/>
    <s v="27712171359395"/>
    <x v="5"/>
    <x v="1"/>
    <d v="1977-12-17T00:00:00"/>
    <x v="11"/>
    <x v="1"/>
    <x v="1"/>
    <x v="1"/>
    <x v="4"/>
    <d v="1999-02-20T00:00:00"/>
    <x v="6"/>
    <n v="4126"/>
    <n v="21"/>
    <s v=""/>
    <s v=""/>
    <x v="2"/>
    <x v="1"/>
  </r>
  <r>
    <n v="54936"/>
    <s v="Emp 159"/>
    <s v="29508280161214"/>
    <x v="8"/>
    <x v="1"/>
    <d v="1995-08-28T00:00:00"/>
    <x v="12"/>
    <x v="0"/>
    <x v="1"/>
    <x v="2"/>
    <x v="0"/>
    <d v="2015-01-23T00:00:00"/>
    <x v="20"/>
    <n v="4729"/>
    <n v="19"/>
    <s v="!"/>
    <s v=""/>
    <x v="3"/>
    <x v="0"/>
  </r>
  <r>
    <n v="54954"/>
    <s v="Emp 50"/>
    <s v="29412250163363"/>
    <x v="0"/>
    <x v="0"/>
    <d v="1994-12-25T00:00:00"/>
    <x v="0"/>
    <x v="0"/>
    <x v="0"/>
    <x v="0"/>
    <x v="0"/>
    <d v="1998-04-11T00:00:00"/>
    <x v="15"/>
    <n v="10967"/>
    <n v="3"/>
    <s v="!"/>
    <s v=""/>
    <x v="2"/>
    <x v="0"/>
  </r>
  <r>
    <n v="54955"/>
    <s v="Emp 587"/>
    <s v="27507152190456"/>
    <x v="5"/>
    <x v="1"/>
    <d v="1975-07-15T00:00:00"/>
    <x v="13"/>
    <x v="0"/>
    <x v="1"/>
    <x v="0"/>
    <x v="2"/>
    <d v="1999-02-10T00:00:00"/>
    <x v="6"/>
    <n v="6382"/>
    <n v="23"/>
    <s v=""/>
    <s v=""/>
    <x v="2"/>
    <x v="1"/>
  </r>
  <r>
    <n v="54957"/>
    <s v="Emp 928"/>
    <s v="28104160184291"/>
    <x v="0"/>
    <x v="1"/>
    <d v="1981-04-16T00:00:00"/>
    <x v="5"/>
    <x v="0"/>
    <x v="0"/>
    <x v="0"/>
    <x v="0"/>
    <d v="2004-10-30T00:00:00"/>
    <x v="12"/>
    <n v="14486"/>
    <n v="23"/>
    <s v=""/>
    <s v=""/>
    <x v="0"/>
    <x v="1"/>
  </r>
  <r>
    <n v="54970"/>
    <s v="Emp 76"/>
    <s v="29303030188337"/>
    <x v="6"/>
    <x v="1"/>
    <d v="1993-03-03T00:00:00"/>
    <x v="15"/>
    <x v="0"/>
    <x v="1"/>
    <x v="3"/>
    <x v="0"/>
    <d v="2014-11-12T00:00:00"/>
    <x v="20"/>
    <n v="6638"/>
    <n v="21"/>
    <s v=""/>
    <s v=""/>
    <x v="3"/>
    <x v="0"/>
  </r>
  <r>
    <n v="55004"/>
    <s v="Emp 561"/>
    <s v="27408161369889"/>
    <x v="4"/>
    <x v="0"/>
    <d v="1974-08-16T00:00:00"/>
    <x v="13"/>
    <x v="1"/>
    <x v="1"/>
    <x v="3"/>
    <x v="4"/>
    <d v="2011-02-22T00:00:00"/>
    <x v="3"/>
    <n v="4596"/>
    <n v="36"/>
    <s v=""/>
    <s v=""/>
    <x v="1"/>
    <x v="1"/>
  </r>
  <r>
    <n v="55006"/>
    <s v="Emp 532"/>
    <s v="28209090165762"/>
    <x v="1"/>
    <x v="0"/>
    <d v="1982-09-09T00:00:00"/>
    <x v="20"/>
    <x v="0"/>
    <x v="1"/>
    <x v="1"/>
    <x v="0"/>
    <d v="2006-10-08T00:00:00"/>
    <x v="0"/>
    <n v="4130"/>
    <n v="24"/>
    <s v=""/>
    <s v=""/>
    <x v="0"/>
    <x v="2"/>
  </r>
  <r>
    <n v="55027"/>
    <s v="Emp 581"/>
    <s v="28510081787026"/>
    <x v="1"/>
    <x v="0"/>
    <d v="1985-10-08T00:00:00"/>
    <x v="9"/>
    <x v="1"/>
    <x v="1"/>
    <x v="3"/>
    <x v="1"/>
    <d v="1998-10-14T00:00:00"/>
    <x v="6"/>
    <n v="5221"/>
    <n v="13"/>
    <s v="!"/>
    <s v=""/>
    <x v="2"/>
    <x v="2"/>
  </r>
  <r>
    <n v="55030"/>
    <s v="Emp 897"/>
    <s v="27512160177078"/>
    <x v="5"/>
    <x v="1"/>
    <d v="1975-12-16T00:00:00"/>
    <x v="17"/>
    <x v="1"/>
    <x v="0"/>
    <x v="3"/>
    <x v="0"/>
    <d v="2006-08-27T00:00:00"/>
    <x v="0"/>
    <n v="11489"/>
    <n v="30"/>
    <s v=""/>
    <s v=""/>
    <x v="0"/>
    <x v="1"/>
  </r>
  <r>
    <n v="55043"/>
    <s v="Emp 973"/>
    <s v="27406182153779"/>
    <x v="7"/>
    <x v="1"/>
    <d v="1974-06-18T00:00:00"/>
    <x v="22"/>
    <x v="1"/>
    <x v="1"/>
    <x v="2"/>
    <x v="2"/>
    <d v="2010-02-22T00:00:00"/>
    <x v="9"/>
    <n v="3889"/>
    <n v="35"/>
    <s v=""/>
    <s v=""/>
    <x v="1"/>
    <x v="1"/>
  </r>
  <r>
    <n v="55050"/>
    <s v="Emp 814"/>
    <s v="29112081381997"/>
    <x v="8"/>
    <x v="1"/>
    <d v="1991-12-08T00:00:00"/>
    <x v="6"/>
    <x v="1"/>
    <x v="1"/>
    <x v="1"/>
    <x v="4"/>
    <d v="1999-01-08T00:00:00"/>
    <x v="6"/>
    <n v="5201"/>
    <n v="7"/>
    <s v="!"/>
    <s v=""/>
    <x v="2"/>
    <x v="2"/>
  </r>
  <r>
    <n v="55052"/>
    <s v="Emp 686"/>
    <s v="28203281378057"/>
    <x v="6"/>
    <x v="1"/>
    <d v="1982-03-28T00:00:00"/>
    <x v="7"/>
    <x v="0"/>
    <x v="1"/>
    <x v="2"/>
    <x v="4"/>
    <d v="2007-12-30T00:00:00"/>
    <x v="18"/>
    <n v="3087"/>
    <n v="25"/>
    <s v=""/>
    <s v=""/>
    <x v="1"/>
    <x v="1"/>
  </r>
  <r>
    <n v="55063"/>
    <s v="Emp 356"/>
    <s v="28012230176494"/>
    <x v="3"/>
    <x v="1"/>
    <d v="1980-12-23T00:00:00"/>
    <x v="5"/>
    <x v="1"/>
    <x v="2"/>
    <x v="2"/>
    <x v="0"/>
    <d v="2000-04-09T00:00:00"/>
    <x v="14"/>
    <n v="29236"/>
    <n v="19"/>
    <s v="!"/>
    <s v=""/>
    <x v="2"/>
    <x v="1"/>
  </r>
  <r>
    <n v="55082"/>
    <s v="Emp 443"/>
    <s v="29106231971539"/>
    <x v="0"/>
    <x v="1"/>
    <d v="1991-06-23T00:00:00"/>
    <x v="10"/>
    <x v="0"/>
    <x v="1"/>
    <x v="3"/>
    <x v="5"/>
    <d v="1999-11-13T00:00:00"/>
    <x v="14"/>
    <n v="6647"/>
    <n v="8"/>
    <s v="!"/>
    <s v=""/>
    <x v="2"/>
    <x v="2"/>
  </r>
  <r>
    <n v="55085"/>
    <s v="Emp 233"/>
    <s v="29510130156277"/>
    <x v="8"/>
    <x v="1"/>
    <d v="1995-10-13T00:00:00"/>
    <x v="12"/>
    <x v="1"/>
    <x v="2"/>
    <x v="3"/>
    <x v="0"/>
    <d v="2014-05-22T00:00:00"/>
    <x v="2"/>
    <n v="26183"/>
    <n v="18"/>
    <s v="!"/>
    <s v=""/>
    <x v="1"/>
    <x v="0"/>
  </r>
  <r>
    <n v="55114"/>
    <s v="Emp 522"/>
    <s v="28008111773212"/>
    <x v="7"/>
    <x v="1"/>
    <d v="1980-08-11T00:00:00"/>
    <x v="5"/>
    <x v="0"/>
    <x v="1"/>
    <x v="1"/>
    <x v="1"/>
    <d v="1997-07-13T00:00:00"/>
    <x v="19"/>
    <n v="3099"/>
    <n v="16"/>
    <s v="!"/>
    <s v=""/>
    <x v="2"/>
    <x v="1"/>
  </r>
  <r>
    <n v="55115"/>
    <s v="Emp 4"/>
    <s v="28806191791181"/>
    <x v="6"/>
    <x v="0"/>
    <d v="1988-06-19T00:00:00"/>
    <x v="18"/>
    <x v="0"/>
    <x v="1"/>
    <x v="3"/>
    <x v="1"/>
    <d v="2001-09-05T00:00:00"/>
    <x v="8"/>
    <n v="5313"/>
    <n v="13"/>
    <s v="!"/>
    <s v=""/>
    <x v="0"/>
    <x v="2"/>
  </r>
  <r>
    <n v="55122"/>
    <s v="Emp 505"/>
    <s v="27710230291475"/>
    <x v="2"/>
    <x v="1"/>
    <d v="1977-10-23T00:00:00"/>
    <x v="11"/>
    <x v="1"/>
    <x v="1"/>
    <x v="2"/>
    <x v="3"/>
    <d v="1997-07-14T00:00:00"/>
    <x v="19"/>
    <n v="5172"/>
    <n v="19"/>
    <s v="!"/>
    <s v=""/>
    <x v="2"/>
    <x v="1"/>
  </r>
  <r>
    <n v="55136"/>
    <s v="Emp 625"/>
    <s v="28212050271921"/>
    <x v="5"/>
    <x v="0"/>
    <d v="1982-12-05T00:00:00"/>
    <x v="20"/>
    <x v="1"/>
    <x v="1"/>
    <x v="4"/>
    <x v="3"/>
    <d v="1995-08-30T00:00:00"/>
    <x v="21"/>
    <n v="6846"/>
    <n v="12"/>
    <s v="!"/>
    <s v=""/>
    <x v="2"/>
    <x v="2"/>
  </r>
  <r>
    <n v="55143"/>
    <s v="Emp 772"/>
    <s v="27612231971022"/>
    <x v="2"/>
    <x v="0"/>
    <d v="1976-12-23T00:00:00"/>
    <x v="16"/>
    <x v="1"/>
    <x v="2"/>
    <x v="2"/>
    <x v="5"/>
    <d v="1997-04-25T00:00:00"/>
    <x v="19"/>
    <n v="17211"/>
    <n v="20"/>
    <s v=""/>
    <s v=""/>
    <x v="2"/>
    <x v="1"/>
  </r>
  <r>
    <n v="55151"/>
    <s v="Emp 472"/>
    <s v="29112122165134"/>
    <x v="8"/>
    <x v="1"/>
    <d v="1991-12-12T00:00:00"/>
    <x v="6"/>
    <x v="1"/>
    <x v="0"/>
    <x v="3"/>
    <x v="2"/>
    <d v="2002-02-09T00:00:00"/>
    <x v="8"/>
    <n v="13327"/>
    <n v="10"/>
    <s v="!"/>
    <s v=""/>
    <x v="0"/>
    <x v="2"/>
  </r>
  <r>
    <n v="55170"/>
    <s v="Emp 910"/>
    <s v="28003111789782"/>
    <x v="6"/>
    <x v="0"/>
    <d v="1980-03-11T00:00:00"/>
    <x v="1"/>
    <x v="0"/>
    <x v="1"/>
    <x v="0"/>
    <x v="1"/>
    <d v="1997-07-20T00:00:00"/>
    <x v="19"/>
    <n v="4257"/>
    <n v="17"/>
    <s v="!"/>
    <s v=""/>
    <x v="2"/>
    <x v="1"/>
  </r>
  <r>
    <n v="55195"/>
    <s v="Emp 630"/>
    <s v="28602211375112"/>
    <x v="8"/>
    <x v="1"/>
    <d v="1986-02-21T00:00:00"/>
    <x v="9"/>
    <x v="0"/>
    <x v="1"/>
    <x v="4"/>
    <x v="4"/>
    <d v="2013-01-19T00:00:00"/>
    <x v="4"/>
    <n v="3943"/>
    <n v="26"/>
    <s v=""/>
    <s v=""/>
    <x v="1"/>
    <x v="2"/>
  </r>
  <r>
    <n v="55197"/>
    <s v="Emp 974"/>
    <s v="29411251767245"/>
    <x v="3"/>
    <x v="0"/>
    <d v="1994-11-25T00:00:00"/>
    <x v="0"/>
    <x v="1"/>
    <x v="1"/>
    <x v="4"/>
    <x v="1"/>
    <d v="2008-06-16T00:00:00"/>
    <x v="18"/>
    <n v="4487"/>
    <n v="13"/>
    <s v="!"/>
    <s v=""/>
    <x v="1"/>
    <x v="0"/>
  </r>
  <r>
    <n v="55200"/>
    <s v="Emp 573"/>
    <s v="28802051363069"/>
    <x v="2"/>
    <x v="0"/>
    <d v="1988-02-05T00:00:00"/>
    <x v="18"/>
    <x v="1"/>
    <x v="1"/>
    <x v="0"/>
    <x v="4"/>
    <d v="1997-11-22T00:00:00"/>
    <x v="15"/>
    <n v="5248"/>
    <n v="9"/>
    <s v="!"/>
    <s v=""/>
    <x v="2"/>
    <x v="2"/>
  </r>
  <r>
    <n v="55201"/>
    <s v="Emp 718"/>
    <s v="29101231351586"/>
    <x v="8"/>
    <x v="0"/>
    <d v="1991-01-23T00:00:00"/>
    <x v="10"/>
    <x v="1"/>
    <x v="2"/>
    <x v="2"/>
    <x v="4"/>
    <d v="2012-03-15T00:00:00"/>
    <x v="1"/>
    <n v="18226"/>
    <n v="21"/>
    <s v=""/>
    <s v=""/>
    <x v="1"/>
    <x v="2"/>
  </r>
  <r>
    <n v="55218"/>
    <s v="Emp 533"/>
    <s v="28809242181473"/>
    <x v="5"/>
    <x v="1"/>
    <d v="1988-09-24T00:00:00"/>
    <x v="14"/>
    <x v="1"/>
    <x v="1"/>
    <x v="1"/>
    <x v="2"/>
    <d v="2004-09-25T00:00:00"/>
    <x v="12"/>
    <n v="5589"/>
    <n v="16"/>
    <s v="!"/>
    <s v=""/>
    <x v="0"/>
    <x v="2"/>
  </r>
  <r>
    <n v="55228"/>
    <s v="Emp 363"/>
    <s v="28207050159151"/>
    <x v="3"/>
    <x v="1"/>
    <d v="1982-07-05T00:00:00"/>
    <x v="7"/>
    <x v="0"/>
    <x v="1"/>
    <x v="1"/>
    <x v="0"/>
    <d v="2009-01-18T00:00:00"/>
    <x v="17"/>
    <n v="4392"/>
    <n v="26"/>
    <s v=""/>
    <s v=""/>
    <x v="1"/>
    <x v="1"/>
  </r>
  <r>
    <n v="55238"/>
    <s v="Emp 790"/>
    <s v="28207180255196"/>
    <x v="6"/>
    <x v="1"/>
    <d v="1982-07-18T00:00:00"/>
    <x v="7"/>
    <x v="0"/>
    <x v="0"/>
    <x v="1"/>
    <x v="3"/>
    <d v="1995-10-13T00:00:00"/>
    <x v="21"/>
    <n v="14641"/>
    <n v="13"/>
    <s v="!"/>
    <s v=""/>
    <x v="2"/>
    <x v="1"/>
  </r>
  <r>
    <n v="55239"/>
    <s v="Emp 202"/>
    <s v="27406150187473"/>
    <x v="2"/>
    <x v="1"/>
    <d v="1974-06-15T00:00:00"/>
    <x v="22"/>
    <x v="1"/>
    <x v="1"/>
    <x v="1"/>
    <x v="0"/>
    <d v="2003-08-30T00:00:00"/>
    <x v="7"/>
    <n v="4862"/>
    <n v="29"/>
    <s v=""/>
    <s v=""/>
    <x v="0"/>
    <x v="1"/>
  </r>
  <r>
    <n v="55262"/>
    <s v="Emp 254"/>
    <s v="29508060155675"/>
    <x v="6"/>
    <x v="1"/>
    <d v="1995-08-06T00:00:00"/>
    <x v="12"/>
    <x v="1"/>
    <x v="1"/>
    <x v="0"/>
    <x v="0"/>
    <d v="2004-11-02T00:00:00"/>
    <x v="12"/>
    <n v="6120"/>
    <n v="9"/>
    <s v="!"/>
    <s v=""/>
    <x v="0"/>
    <x v="0"/>
  </r>
  <r>
    <n v="55272"/>
    <s v="Emp 905"/>
    <s v="27407192169615"/>
    <x v="1"/>
    <x v="1"/>
    <d v="1974-07-19T00:00:00"/>
    <x v="22"/>
    <x v="1"/>
    <x v="0"/>
    <x v="3"/>
    <x v="2"/>
    <d v="2005-03-17T00:00:00"/>
    <x v="12"/>
    <n v="10432"/>
    <n v="30"/>
    <s v=""/>
    <s v=""/>
    <x v="0"/>
    <x v="1"/>
  </r>
  <r>
    <n v="55273"/>
    <s v="Emp 271"/>
    <s v="29509260191179"/>
    <x v="7"/>
    <x v="1"/>
    <d v="1995-09-26T00:00:00"/>
    <x v="12"/>
    <x v="1"/>
    <x v="1"/>
    <x v="3"/>
    <x v="0"/>
    <d v="2015-02-06T00:00:00"/>
    <x v="20"/>
    <n v="4318"/>
    <n v="19"/>
    <s v="!"/>
    <s v=""/>
    <x v="3"/>
    <x v="0"/>
  </r>
  <r>
    <n v="55280"/>
    <s v="Emp 987"/>
    <s v="29312281755921"/>
    <x v="1"/>
    <x v="0"/>
    <d v="1993-12-28T00:00:00"/>
    <x v="4"/>
    <x v="1"/>
    <x v="0"/>
    <x v="2"/>
    <x v="1"/>
    <d v="1998-02-04T00:00:00"/>
    <x v="15"/>
    <n v="14592"/>
    <n v="4"/>
    <s v="!"/>
    <s v=""/>
    <x v="2"/>
    <x v="0"/>
  </r>
  <r>
    <n v="55283"/>
    <s v="Emp 705"/>
    <s v="28404071369327"/>
    <x v="3"/>
    <x v="0"/>
    <d v="1984-04-07T00:00:00"/>
    <x v="21"/>
    <x v="1"/>
    <x v="1"/>
    <x v="2"/>
    <x v="4"/>
    <d v="2010-04-18T00:00:00"/>
    <x v="9"/>
    <n v="4311"/>
    <n v="26"/>
    <s v=""/>
    <s v=""/>
    <x v="1"/>
    <x v="2"/>
  </r>
  <r>
    <n v="55289"/>
    <s v="Emp 59"/>
    <s v="29510260165373"/>
    <x v="2"/>
    <x v="1"/>
    <d v="1995-10-26T00:00:00"/>
    <x v="12"/>
    <x v="1"/>
    <x v="2"/>
    <x v="2"/>
    <x v="0"/>
    <d v="1997-09-04T00:00:00"/>
    <x v="15"/>
    <n v="23688"/>
    <n v="1"/>
    <s v="!"/>
    <s v=""/>
    <x v="2"/>
    <x v="0"/>
  </r>
  <r>
    <n v="55294"/>
    <s v="Emp 67"/>
    <s v="29511050154941"/>
    <x v="1"/>
    <x v="0"/>
    <d v="1995-11-05T00:00:00"/>
    <x v="12"/>
    <x v="0"/>
    <x v="1"/>
    <x v="3"/>
    <x v="0"/>
    <d v="2002-06-14T00:00:00"/>
    <x v="8"/>
    <n v="5911"/>
    <n v="6"/>
    <s v="!"/>
    <s v=""/>
    <x v="0"/>
    <x v="0"/>
  </r>
  <r>
    <n v="55305"/>
    <s v="Emp 415"/>
    <s v="27510030266024"/>
    <x v="5"/>
    <x v="0"/>
    <d v="1975-10-03T00:00:00"/>
    <x v="17"/>
    <x v="1"/>
    <x v="1"/>
    <x v="1"/>
    <x v="3"/>
    <d v="1995-04-30T00:00:00"/>
    <x v="13"/>
    <n v="6022"/>
    <n v="19"/>
    <s v="!"/>
    <s v=""/>
    <x v="2"/>
    <x v="1"/>
  </r>
  <r>
    <n v="55312"/>
    <s v="Emp 717"/>
    <s v="28101281767654"/>
    <x v="7"/>
    <x v="1"/>
    <d v="1981-01-28T00:00:00"/>
    <x v="5"/>
    <x v="0"/>
    <x v="1"/>
    <x v="2"/>
    <x v="1"/>
    <d v="2004-01-26T00:00:00"/>
    <x v="7"/>
    <n v="6757"/>
    <n v="22"/>
    <s v=""/>
    <s v=""/>
    <x v="0"/>
    <x v="1"/>
  </r>
  <r>
    <n v="55324"/>
    <s v="Emp 891"/>
    <s v="27903221375712"/>
    <x v="5"/>
    <x v="1"/>
    <d v="1979-03-22T00:00:00"/>
    <x v="19"/>
    <x v="1"/>
    <x v="1"/>
    <x v="2"/>
    <x v="4"/>
    <d v="2008-06-25T00:00:00"/>
    <x v="18"/>
    <n v="3207"/>
    <n v="29"/>
    <s v=""/>
    <s v=""/>
    <x v="1"/>
    <x v="1"/>
  </r>
  <r>
    <n v="55362"/>
    <s v="Emp 89"/>
    <s v="29512260164741"/>
    <x v="5"/>
    <x v="0"/>
    <d v="1995-12-26T00:00:00"/>
    <x v="12"/>
    <x v="0"/>
    <x v="1"/>
    <x v="2"/>
    <x v="0"/>
    <d v="1995-01-19T00:00:00"/>
    <x v="13"/>
    <n v="3459"/>
    <s v="!!!"/>
    <s v=""/>
    <s v=""/>
    <x v="2"/>
    <x v="0"/>
  </r>
  <r>
    <n v="55408"/>
    <s v="Emp 183"/>
    <s v="29508150156913"/>
    <x v="1"/>
    <x v="1"/>
    <d v="1995-08-15T00:00:00"/>
    <x v="12"/>
    <x v="1"/>
    <x v="1"/>
    <x v="2"/>
    <x v="0"/>
    <d v="2009-03-21T00:00:00"/>
    <x v="17"/>
    <n v="4339"/>
    <n v="13"/>
    <s v="!"/>
    <s v=""/>
    <x v="1"/>
    <x v="0"/>
  </r>
  <r>
    <n v="55415"/>
    <s v="Emp 800"/>
    <s v="27410262181826"/>
    <x v="3"/>
    <x v="0"/>
    <d v="1974-10-26T00:00:00"/>
    <x v="13"/>
    <x v="0"/>
    <x v="1"/>
    <x v="1"/>
    <x v="2"/>
    <d v="2000-09-04T00:00:00"/>
    <x v="16"/>
    <n v="4296"/>
    <n v="25"/>
    <s v=""/>
    <s v=""/>
    <x v="0"/>
    <x v="1"/>
  </r>
  <r>
    <n v="55421"/>
    <s v="Emp 481"/>
    <s v="28403070261343"/>
    <x v="3"/>
    <x v="0"/>
    <d v="1984-03-07T00:00:00"/>
    <x v="21"/>
    <x v="1"/>
    <x v="1"/>
    <x v="0"/>
    <x v="3"/>
    <d v="2005-07-01T00:00:00"/>
    <x v="12"/>
    <n v="5382"/>
    <n v="21"/>
    <s v=""/>
    <s v=""/>
    <x v="0"/>
    <x v="2"/>
  </r>
  <r>
    <n v="55443"/>
    <s v="Emp 49"/>
    <s v="29002271963369"/>
    <x v="0"/>
    <x v="0"/>
    <d v="1990-02-27T00:00:00"/>
    <x v="3"/>
    <x v="0"/>
    <x v="2"/>
    <x v="2"/>
    <x v="5"/>
    <d v="1998-07-02T00:00:00"/>
    <x v="15"/>
    <n v="20311"/>
    <n v="8"/>
    <s v="!"/>
    <s v=""/>
    <x v="2"/>
    <x v="2"/>
  </r>
  <r>
    <n v="55447"/>
    <s v="Emp 398"/>
    <s v="27402032174849"/>
    <x v="5"/>
    <x v="0"/>
    <d v="1974-02-03T00:00:00"/>
    <x v="22"/>
    <x v="0"/>
    <x v="1"/>
    <x v="4"/>
    <x v="2"/>
    <d v="2004-12-31T00:00:00"/>
    <x v="12"/>
    <n v="5669"/>
    <n v="30"/>
    <s v=""/>
    <s v=""/>
    <x v="0"/>
    <x v="1"/>
  </r>
  <r>
    <n v="55451"/>
    <s v="Emp 654"/>
    <s v="27606141980476"/>
    <x v="4"/>
    <x v="1"/>
    <d v="1976-06-14T00:00:00"/>
    <x v="17"/>
    <x v="1"/>
    <x v="0"/>
    <x v="2"/>
    <x v="5"/>
    <d v="2006-05-15T00:00:00"/>
    <x v="5"/>
    <n v="12962"/>
    <n v="29"/>
    <s v=""/>
    <s v=""/>
    <x v="0"/>
    <x v="1"/>
  </r>
  <r>
    <n v="55473"/>
    <s v="Emp 265"/>
    <s v="29505250171098"/>
    <x v="0"/>
    <x v="1"/>
    <d v="1995-05-25T00:00:00"/>
    <x v="0"/>
    <x v="1"/>
    <x v="1"/>
    <x v="4"/>
    <x v="0"/>
    <d v="2009-11-26T00:00:00"/>
    <x v="9"/>
    <n v="5810"/>
    <n v="14"/>
    <s v="!"/>
    <s v=""/>
    <x v="1"/>
    <x v="0"/>
  </r>
  <r>
    <n v="55504"/>
    <s v="Emp 12"/>
    <s v="29505030155122"/>
    <x v="7"/>
    <x v="0"/>
    <d v="1995-05-03T00:00:00"/>
    <x v="0"/>
    <x v="1"/>
    <x v="0"/>
    <x v="4"/>
    <x v="0"/>
    <d v="2014-03-23T00:00:00"/>
    <x v="2"/>
    <n v="12169"/>
    <n v="18"/>
    <s v="!"/>
    <s v=""/>
    <x v="1"/>
    <x v="0"/>
  </r>
  <r>
    <n v="55511"/>
    <s v="Emp 952"/>
    <s v="28901261756527"/>
    <x v="3"/>
    <x v="0"/>
    <d v="1989-01-26T00:00:00"/>
    <x v="14"/>
    <x v="1"/>
    <x v="2"/>
    <x v="1"/>
    <x v="1"/>
    <d v="2004-10-14T00:00:00"/>
    <x v="12"/>
    <n v="28316"/>
    <n v="15"/>
    <s v="!"/>
    <s v=""/>
    <x v="0"/>
    <x v="2"/>
  </r>
  <r>
    <n v="55515"/>
    <s v="Emp 176"/>
    <s v="29508020189071"/>
    <x v="0"/>
    <x v="1"/>
    <d v="1995-08-02T00:00:00"/>
    <x v="12"/>
    <x v="1"/>
    <x v="0"/>
    <x v="4"/>
    <x v="0"/>
    <d v="1999-12-02T00:00:00"/>
    <x v="14"/>
    <n v="10566"/>
    <n v="4"/>
    <s v="!"/>
    <s v=""/>
    <x v="2"/>
    <x v="0"/>
  </r>
  <r>
    <n v="55525"/>
    <s v="Emp 244"/>
    <s v="29504090156394"/>
    <x v="2"/>
    <x v="1"/>
    <d v="1995-04-09T00:00:00"/>
    <x v="0"/>
    <x v="1"/>
    <x v="1"/>
    <x v="3"/>
    <x v="0"/>
    <d v="2008-01-20T00:00:00"/>
    <x v="18"/>
    <n v="3025"/>
    <n v="12"/>
    <s v="!"/>
    <n v="55525"/>
    <x v="1"/>
    <x v="0"/>
  </r>
  <r>
    <n v="55525"/>
    <s v="Emp 364"/>
    <s v="29111020177238"/>
    <x v="0"/>
    <x v="1"/>
    <d v="1991-11-02T00:00:00"/>
    <x v="6"/>
    <x v="1"/>
    <x v="0"/>
    <x v="3"/>
    <x v="0"/>
    <d v="2002-10-18T00:00:00"/>
    <x v="10"/>
    <n v="14997"/>
    <n v="10"/>
    <s v="!"/>
    <s v=""/>
    <x v="0"/>
    <x v="2"/>
  </r>
  <r>
    <n v="55533"/>
    <s v="Emp 52"/>
    <s v="29304030167327"/>
    <x v="1"/>
    <x v="0"/>
    <d v="1993-04-03T00:00:00"/>
    <x v="15"/>
    <x v="1"/>
    <x v="2"/>
    <x v="3"/>
    <x v="0"/>
    <d v="2011-07-04T00:00:00"/>
    <x v="3"/>
    <n v="19257"/>
    <n v="18"/>
    <s v="!"/>
    <s v=""/>
    <x v="1"/>
    <x v="0"/>
  </r>
  <r>
    <n v="55546"/>
    <s v="Emp 592"/>
    <s v="28101060161963"/>
    <x v="5"/>
    <x v="0"/>
    <d v="1981-01-06T00:00:00"/>
    <x v="5"/>
    <x v="0"/>
    <x v="1"/>
    <x v="2"/>
    <x v="0"/>
    <d v="2015-03-09T00:00:00"/>
    <x v="20"/>
    <n v="4787"/>
    <n v="34"/>
    <s v=""/>
    <s v=""/>
    <x v="3"/>
    <x v="1"/>
  </r>
  <r>
    <n v="55559"/>
    <s v="Emp 120"/>
    <s v="29508280186358"/>
    <x v="3"/>
    <x v="1"/>
    <d v="1995-08-28T00:00:00"/>
    <x v="12"/>
    <x v="0"/>
    <x v="1"/>
    <x v="1"/>
    <x v="0"/>
    <d v="1995-08-24T00:00:00"/>
    <x v="21"/>
    <n v="6444"/>
    <s v="!!!"/>
    <s v=""/>
    <n v="55559"/>
    <x v="2"/>
    <x v="0"/>
  </r>
  <r>
    <n v="55559"/>
    <s v="Emp 158"/>
    <s v="29503210176346"/>
    <x v="6"/>
    <x v="0"/>
    <d v="1995-03-21T00:00:00"/>
    <x v="0"/>
    <x v="0"/>
    <x v="1"/>
    <x v="4"/>
    <x v="0"/>
    <d v="1997-10-31T00:00:00"/>
    <x v="15"/>
    <n v="4851"/>
    <n v="2"/>
    <s v="!"/>
    <s v=""/>
    <x v="2"/>
    <x v="0"/>
  </r>
  <r>
    <n v="55566"/>
    <s v="Emp 267"/>
    <s v="29503140182471"/>
    <x v="4"/>
    <x v="1"/>
    <d v="1995-03-14T00:00:00"/>
    <x v="0"/>
    <x v="0"/>
    <x v="2"/>
    <x v="3"/>
    <x v="0"/>
    <d v="1997-07-09T00:00:00"/>
    <x v="19"/>
    <n v="22434"/>
    <n v="2"/>
    <s v="!"/>
    <s v=""/>
    <x v="2"/>
    <x v="0"/>
  </r>
  <r>
    <n v="55574"/>
    <s v="Emp 260"/>
    <s v="29512040189758"/>
    <x v="9"/>
    <x v="1"/>
    <d v="1995-12-04T00:00:00"/>
    <x v="12"/>
    <x v="0"/>
    <x v="1"/>
    <x v="4"/>
    <x v="0"/>
    <d v="2015-08-14T00:00:00"/>
    <x v="11"/>
    <n v="4267"/>
    <n v="19"/>
    <s v="!"/>
    <s v=""/>
    <x v="3"/>
    <x v="0"/>
  </r>
  <r>
    <n v="55585"/>
    <s v="Emp 618"/>
    <s v="27506040178957"/>
    <x v="1"/>
    <x v="1"/>
    <d v="1975-06-04T00:00:00"/>
    <x v="13"/>
    <x v="1"/>
    <x v="1"/>
    <x v="0"/>
    <x v="0"/>
    <d v="2013-12-24T00:00:00"/>
    <x v="2"/>
    <n v="5475"/>
    <n v="38"/>
    <s v=""/>
    <s v=""/>
    <x v="1"/>
    <x v="1"/>
  </r>
  <r>
    <n v="55586"/>
    <s v="Emp 446"/>
    <s v="29212071352992"/>
    <x v="6"/>
    <x v="1"/>
    <d v="1992-12-07T00:00:00"/>
    <x v="15"/>
    <x v="0"/>
    <x v="1"/>
    <x v="1"/>
    <x v="4"/>
    <d v="1995-12-17T00:00:00"/>
    <x v="21"/>
    <n v="5374"/>
    <n v="3"/>
    <s v="!"/>
    <s v=""/>
    <x v="2"/>
    <x v="0"/>
  </r>
  <r>
    <n v="55605"/>
    <s v="Emp 611"/>
    <s v="28408210262634"/>
    <x v="5"/>
    <x v="1"/>
    <d v="1984-08-21T00:00:00"/>
    <x v="2"/>
    <x v="1"/>
    <x v="1"/>
    <x v="4"/>
    <x v="3"/>
    <d v="2013-02-28T00:00:00"/>
    <x v="4"/>
    <n v="6864"/>
    <n v="28"/>
    <s v=""/>
    <s v=""/>
    <x v="1"/>
    <x v="2"/>
  </r>
  <r>
    <n v="55606"/>
    <s v="Emp 368"/>
    <s v="29305050188535"/>
    <x v="4"/>
    <x v="1"/>
    <d v="1993-05-05T00:00:00"/>
    <x v="15"/>
    <x v="1"/>
    <x v="0"/>
    <x v="3"/>
    <x v="0"/>
    <d v="1996-12-26T00:00:00"/>
    <x v="19"/>
    <n v="14570"/>
    <n v="3"/>
    <s v="!"/>
    <s v=""/>
    <x v="2"/>
    <x v="0"/>
  </r>
  <r>
    <n v="55642"/>
    <s v="Emp 235"/>
    <s v="29504240178874"/>
    <x v="4"/>
    <x v="1"/>
    <d v="1995-04-24T00:00:00"/>
    <x v="0"/>
    <x v="0"/>
    <x v="1"/>
    <x v="0"/>
    <x v="0"/>
    <d v="2006-09-07T00:00:00"/>
    <x v="0"/>
    <n v="3175"/>
    <n v="11"/>
    <s v="!"/>
    <s v=""/>
    <x v="0"/>
    <x v="0"/>
  </r>
  <r>
    <n v="55655"/>
    <s v="Emp 152"/>
    <s v="29509160174839"/>
    <x v="6"/>
    <x v="1"/>
    <d v="1995-09-16T00:00:00"/>
    <x v="12"/>
    <x v="0"/>
    <x v="2"/>
    <x v="3"/>
    <x v="0"/>
    <d v="2001-12-30T00:00:00"/>
    <x v="8"/>
    <n v="19711"/>
    <n v="6"/>
    <s v="!"/>
    <s v=""/>
    <x v="0"/>
    <x v="0"/>
  </r>
  <r>
    <n v="55662"/>
    <s v="Emp 390"/>
    <s v="28311170161753"/>
    <x v="7"/>
    <x v="1"/>
    <d v="1983-11-17T00:00:00"/>
    <x v="21"/>
    <x v="1"/>
    <x v="0"/>
    <x v="4"/>
    <x v="0"/>
    <d v="2012-04-14T00:00:00"/>
    <x v="1"/>
    <n v="11820"/>
    <n v="28"/>
    <s v=""/>
    <s v=""/>
    <x v="1"/>
    <x v="2"/>
  </r>
  <r>
    <n v="55663"/>
    <s v="Emp 706"/>
    <s v="28709220277324"/>
    <x v="0"/>
    <x v="0"/>
    <d v="1987-09-22T00:00:00"/>
    <x v="18"/>
    <x v="1"/>
    <x v="0"/>
    <x v="3"/>
    <x v="3"/>
    <d v="2005-11-07T00:00:00"/>
    <x v="5"/>
    <n v="14197"/>
    <n v="18"/>
    <s v="!"/>
    <s v=""/>
    <x v="0"/>
    <x v="2"/>
  </r>
  <r>
    <n v="55665"/>
    <s v="Emp 915"/>
    <s v="28703141782941"/>
    <x v="5"/>
    <x v="0"/>
    <d v="1987-03-14T00:00:00"/>
    <x v="8"/>
    <x v="0"/>
    <x v="1"/>
    <x v="3"/>
    <x v="1"/>
    <d v="1999-05-04T00:00:00"/>
    <x v="6"/>
    <n v="6444"/>
    <n v="12"/>
    <s v="!"/>
    <s v=""/>
    <x v="2"/>
    <x v="2"/>
  </r>
  <r>
    <n v="55686"/>
    <s v="Emp 439"/>
    <s v="28208111960865"/>
    <x v="9"/>
    <x v="0"/>
    <d v="1982-08-11T00:00:00"/>
    <x v="20"/>
    <x v="1"/>
    <x v="1"/>
    <x v="1"/>
    <x v="5"/>
    <d v="2000-03-30T00:00:00"/>
    <x v="14"/>
    <n v="4454"/>
    <n v="17"/>
    <s v="!"/>
    <s v=""/>
    <x v="2"/>
    <x v="2"/>
  </r>
  <r>
    <n v="55697"/>
    <s v="Emp 113"/>
    <s v="29509160180878"/>
    <x v="0"/>
    <x v="1"/>
    <d v="1995-09-16T00:00:00"/>
    <x v="12"/>
    <x v="1"/>
    <x v="1"/>
    <x v="4"/>
    <x v="0"/>
    <d v="2008-08-10T00:00:00"/>
    <x v="17"/>
    <n v="5911"/>
    <n v="12"/>
    <s v="!"/>
    <s v=""/>
    <x v="1"/>
    <x v="0"/>
  </r>
  <r>
    <n v="55700"/>
    <s v="Emp 192"/>
    <s v="28710200153599"/>
    <x v="3"/>
    <x v="1"/>
    <d v="1987-10-20T00:00:00"/>
    <x v="18"/>
    <x v="0"/>
    <x v="1"/>
    <x v="3"/>
    <x v="0"/>
    <d v="1999-03-10T00:00:00"/>
    <x v="6"/>
    <n v="3223"/>
    <n v="11"/>
    <s v="!"/>
    <s v=""/>
    <x v="2"/>
    <x v="2"/>
  </r>
  <r>
    <n v="55701"/>
    <s v="Emp 190"/>
    <s v="29506160170775"/>
    <x v="4"/>
    <x v="1"/>
    <d v="1995-06-16T00:00:00"/>
    <x v="0"/>
    <x v="1"/>
    <x v="0"/>
    <x v="2"/>
    <x v="0"/>
    <d v="2001-04-02T00:00:00"/>
    <x v="16"/>
    <n v="12572"/>
    <n v="5"/>
    <s v="!"/>
    <s v=""/>
    <x v="0"/>
    <x v="0"/>
  </r>
  <r>
    <n v="55710"/>
    <s v="Emp 740"/>
    <s v="29511251380345"/>
    <x v="5"/>
    <x v="0"/>
    <d v="1995-11-25T00:00:00"/>
    <x v="12"/>
    <x v="1"/>
    <x v="2"/>
    <x v="4"/>
    <x v="4"/>
    <d v="2010-09-06T00:00:00"/>
    <x v="3"/>
    <n v="27961"/>
    <n v="14"/>
    <s v="!"/>
    <s v=""/>
    <x v="1"/>
    <x v="0"/>
  </r>
  <r>
    <n v="55721"/>
    <s v="Emp 44"/>
    <s v="29003040264531"/>
    <x v="0"/>
    <x v="1"/>
    <d v="1990-03-04T00:00:00"/>
    <x v="3"/>
    <x v="1"/>
    <x v="2"/>
    <x v="1"/>
    <x v="3"/>
    <d v="2009-06-16T00:00:00"/>
    <x v="17"/>
    <n v="21483"/>
    <n v="19"/>
    <s v="!"/>
    <s v=""/>
    <x v="1"/>
    <x v="2"/>
  </r>
  <r>
    <n v="55725"/>
    <s v="Emp 940"/>
    <s v="27909140158891"/>
    <x v="1"/>
    <x v="1"/>
    <d v="1979-09-14T00:00:00"/>
    <x v="1"/>
    <x v="0"/>
    <x v="1"/>
    <x v="2"/>
    <x v="0"/>
    <d v="1996-07-26T00:00:00"/>
    <x v="21"/>
    <n v="6635"/>
    <n v="16"/>
    <s v="!"/>
    <s v=""/>
    <x v="2"/>
    <x v="1"/>
  </r>
  <r>
    <n v="55736"/>
    <s v="Emp 283"/>
    <s v="28501140184777"/>
    <x v="7"/>
    <x v="1"/>
    <d v="1985-01-14T00:00:00"/>
    <x v="2"/>
    <x v="1"/>
    <x v="1"/>
    <x v="0"/>
    <x v="0"/>
    <d v="2011-10-10T00:00:00"/>
    <x v="1"/>
    <n v="3105"/>
    <n v="26"/>
    <s v=""/>
    <s v=""/>
    <x v="1"/>
    <x v="2"/>
  </r>
  <r>
    <n v="55748"/>
    <s v="Emp 544"/>
    <s v="29403190158357"/>
    <x v="1"/>
    <x v="1"/>
    <d v="1994-03-19T00:00:00"/>
    <x v="4"/>
    <x v="0"/>
    <x v="1"/>
    <x v="2"/>
    <x v="0"/>
    <d v="2008-04-16T00:00:00"/>
    <x v="18"/>
    <n v="6247"/>
    <n v="14"/>
    <s v="!"/>
    <s v=""/>
    <x v="1"/>
    <x v="0"/>
  </r>
  <r>
    <n v="55749"/>
    <s v="Emp 931"/>
    <s v="28712150283392"/>
    <x v="1"/>
    <x v="1"/>
    <d v="1987-12-15T00:00:00"/>
    <x v="18"/>
    <x v="1"/>
    <x v="0"/>
    <x v="4"/>
    <x v="3"/>
    <d v="2014-05-16T00:00:00"/>
    <x v="2"/>
    <n v="11461"/>
    <n v="26"/>
    <s v=""/>
    <s v=""/>
    <x v="1"/>
    <x v="2"/>
  </r>
  <r>
    <n v="55753"/>
    <s v="Emp 161"/>
    <s v="29512140153844"/>
    <x v="3"/>
    <x v="0"/>
    <d v="1995-12-14T00:00:00"/>
    <x v="12"/>
    <x v="0"/>
    <x v="1"/>
    <x v="4"/>
    <x v="0"/>
    <d v="2011-03-11T00:00:00"/>
    <x v="3"/>
    <n v="6906"/>
    <n v="15"/>
    <s v="!"/>
    <s v=""/>
    <x v="1"/>
    <x v="0"/>
  </r>
  <r>
    <n v="55754"/>
    <s v="Emp 153"/>
    <s v="29506020153398"/>
    <x v="5"/>
    <x v="1"/>
    <d v="1995-06-02T00:00:00"/>
    <x v="0"/>
    <x v="1"/>
    <x v="1"/>
    <x v="1"/>
    <x v="0"/>
    <d v="1998-08-15T00:00:00"/>
    <x v="6"/>
    <n v="5056"/>
    <n v="3"/>
    <s v="!"/>
    <s v=""/>
    <x v="2"/>
    <x v="0"/>
  </r>
  <r>
    <n v="55783"/>
    <s v="Emp 682"/>
    <s v="28008161369749"/>
    <x v="8"/>
    <x v="0"/>
    <d v="1980-08-16T00:00:00"/>
    <x v="5"/>
    <x v="1"/>
    <x v="0"/>
    <x v="3"/>
    <x v="4"/>
    <d v="2006-10-03T00:00:00"/>
    <x v="0"/>
    <n v="12685"/>
    <n v="26"/>
    <s v=""/>
    <s v=""/>
    <x v="0"/>
    <x v="1"/>
  </r>
  <r>
    <n v="55786"/>
    <s v="Emp 960"/>
    <s v="27511051958699"/>
    <x v="4"/>
    <x v="1"/>
    <d v="1975-11-05T00:00:00"/>
    <x v="17"/>
    <x v="0"/>
    <x v="0"/>
    <x v="3"/>
    <x v="5"/>
    <d v="1995-07-15T00:00:00"/>
    <x v="13"/>
    <n v="13504"/>
    <n v="19"/>
    <s v="!"/>
    <s v=""/>
    <x v="2"/>
    <x v="1"/>
  </r>
  <r>
    <n v="55806"/>
    <s v="Emp 403"/>
    <s v="29105181776381"/>
    <x v="4"/>
    <x v="0"/>
    <d v="1991-05-18T00:00:00"/>
    <x v="10"/>
    <x v="1"/>
    <x v="1"/>
    <x v="4"/>
    <x v="1"/>
    <d v="1995-06-23T00:00:00"/>
    <x v="13"/>
    <n v="5523"/>
    <n v="4"/>
    <s v="!"/>
    <s v=""/>
    <x v="2"/>
    <x v="2"/>
  </r>
  <r>
    <n v="55816"/>
    <s v="Emp 791"/>
    <s v="28511220156459"/>
    <x v="0"/>
    <x v="1"/>
    <d v="1985-11-22T00:00:00"/>
    <x v="9"/>
    <x v="0"/>
    <x v="1"/>
    <x v="3"/>
    <x v="0"/>
    <d v="2008-10-03T00:00:00"/>
    <x v="17"/>
    <n v="6835"/>
    <n v="22"/>
    <s v=""/>
    <s v=""/>
    <x v="1"/>
    <x v="2"/>
  </r>
  <r>
    <n v="55831"/>
    <s v="Emp 756"/>
    <s v="27905062174959"/>
    <x v="4"/>
    <x v="1"/>
    <d v="1979-05-06T00:00:00"/>
    <x v="19"/>
    <x v="0"/>
    <x v="1"/>
    <x v="3"/>
    <x v="2"/>
    <d v="1995-08-18T00:00:00"/>
    <x v="21"/>
    <n v="6800"/>
    <n v="16"/>
    <s v="!"/>
    <s v=""/>
    <x v="2"/>
    <x v="1"/>
  </r>
  <r>
    <n v="55845"/>
    <s v="Emp 968"/>
    <s v="29203021768575"/>
    <x v="2"/>
    <x v="1"/>
    <d v="1992-03-02T00:00:00"/>
    <x v="6"/>
    <x v="1"/>
    <x v="1"/>
    <x v="4"/>
    <x v="1"/>
    <d v="2012-03-07T00:00:00"/>
    <x v="1"/>
    <n v="6453"/>
    <n v="20"/>
    <s v=""/>
    <s v=""/>
    <x v="1"/>
    <x v="2"/>
  </r>
  <r>
    <n v="55854"/>
    <s v="Emp 820"/>
    <s v="28212060274724"/>
    <x v="8"/>
    <x v="0"/>
    <d v="1982-12-06T00:00:00"/>
    <x v="20"/>
    <x v="1"/>
    <x v="1"/>
    <x v="2"/>
    <x v="3"/>
    <d v="2009-12-11T00:00:00"/>
    <x v="9"/>
    <n v="5794"/>
    <n v="27"/>
    <s v=""/>
    <s v=""/>
    <x v="1"/>
    <x v="2"/>
  </r>
  <r>
    <n v="55855"/>
    <s v="Emp 515"/>
    <s v="27403200264968"/>
    <x v="7"/>
    <x v="0"/>
    <d v="1974-03-20T00:00:00"/>
    <x v="22"/>
    <x v="1"/>
    <x v="1"/>
    <x v="0"/>
    <x v="3"/>
    <d v="2001-09-16T00:00:00"/>
    <x v="8"/>
    <n v="6138"/>
    <n v="27"/>
    <s v=""/>
    <s v=""/>
    <x v="0"/>
    <x v="1"/>
  </r>
  <r>
    <n v="55870"/>
    <s v="Emp 216"/>
    <s v="27910270173571"/>
    <x v="8"/>
    <x v="1"/>
    <d v="1979-10-27T00:00:00"/>
    <x v="1"/>
    <x v="0"/>
    <x v="1"/>
    <x v="0"/>
    <x v="0"/>
    <d v="2006-07-22T00:00:00"/>
    <x v="5"/>
    <n v="6055"/>
    <n v="26"/>
    <s v=""/>
    <s v=""/>
    <x v="0"/>
    <x v="1"/>
  </r>
  <r>
    <n v="55886"/>
    <s v="Emp 170"/>
    <s v="29505240191077"/>
    <x v="7"/>
    <x v="1"/>
    <d v="1995-05-24T00:00:00"/>
    <x v="0"/>
    <x v="1"/>
    <x v="1"/>
    <x v="1"/>
    <x v="0"/>
    <d v="2001-03-09T00:00:00"/>
    <x v="16"/>
    <n v="4663"/>
    <n v="5"/>
    <s v="!"/>
    <s v=""/>
    <x v="0"/>
    <x v="0"/>
  </r>
  <r>
    <n v="55890"/>
    <s v="Emp 191"/>
    <s v="28908170177434"/>
    <x v="8"/>
    <x v="1"/>
    <d v="1989-08-17T00:00:00"/>
    <x v="3"/>
    <x v="1"/>
    <x v="1"/>
    <x v="4"/>
    <x v="0"/>
    <d v="2009-03-28T00:00:00"/>
    <x v="17"/>
    <n v="3985"/>
    <n v="19"/>
    <s v="!"/>
    <s v=""/>
    <x v="1"/>
    <x v="2"/>
  </r>
  <r>
    <n v="55897"/>
    <s v="Emp 182"/>
    <s v="29511040173176"/>
    <x v="1"/>
    <x v="1"/>
    <d v="1995-11-04T00:00:00"/>
    <x v="12"/>
    <x v="0"/>
    <x v="0"/>
    <x v="3"/>
    <x v="0"/>
    <d v="2011-08-16T00:00:00"/>
    <x v="1"/>
    <n v="10547"/>
    <n v="15"/>
    <s v="!"/>
    <s v=""/>
    <x v="1"/>
    <x v="0"/>
  </r>
  <r>
    <n v="55902"/>
    <s v="Emp 303"/>
    <s v="29502190162991"/>
    <x v="2"/>
    <x v="1"/>
    <d v="1995-02-19T00:00:00"/>
    <x v="0"/>
    <x v="0"/>
    <x v="1"/>
    <x v="2"/>
    <x v="0"/>
    <d v="1997-11-18T00:00:00"/>
    <x v="15"/>
    <n v="3739"/>
    <n v="2"/>
    <s v="!"/>
    <s v=""/>
    <x v="2"/>
    <x v="0"/>
  </r>
  <r>
    <n v="55913"/>
    <s v="Emp 38"/>
    <s v="28612210179157"/>
    <x v="4"/>
    <x v="1"/>
    <d v="1986-12-21T00:00:00"/>
    <x v="8"/>
    <x v="0"/>
    <x v="0"/>
    <x v="0"/>
    <x v="0"/>
    <d v="2012-08-23T00:00:00"/>
    <x v="4"/>
    <n v="13635"/>
    <n v="25"/>
    <s v=""/>
    <s v=""/>
    <x v="1"/>
    <x v="2"/>
  </r>
  <r>
    <n v="55935"/>
    <s v="Emp 771"/>
    <s v="29408181389997"/>
    <x v="6"/>
    <x v="1"/>
    <d v="1994-08-18T00:00:00"/>
    <x v="0"/>
    <x v="0"/>
    <x v="0"/>
    <x v="2"/>
    <x v="4"/>
    <d v="2003-08-22T00:00:00"/>
    <x v="7"/>
    <n v="13554"/>
    <n v="9"/>
    <s v="!"/>
    <s v=""/>
    <x v="0"/>
    <x v="0"/>
  </r>
  <r>
    <n v="55946"/>
    <s v="Emp 229"/>
    <s v="29507010168299"/>
    <x v="7"/>
    <x v="1"/>
    <d v="1995-07-01T00:00:00"/>
    <x v="0"/>
    <x v="0"/>
    <x v="0"/>
    <x v="0"/>
    <x v="0"/>
    <d v="2009-03-28T00:00:00"/>
    <x v="17"/>
    <n v="14646"/>
    <n v="13"/>
    <s v="!"/>
    <n v="55946"/>
    <x v="1"/>
    <x v="0"/>
  </r>
  <r>
    <n v="55946"/>
    <s v="Emp 451"/>
    <s v="28701051973758"/>
    <x v="6"/>
    <x v="1"/>
    <d v="1987-01-05T00:00:00"/>
    <x v="8"/>
    <x v="0"/>
    <x v="1"/>
    <x v="0"/>
    <x v="5"/>
    <d v="2002-03-02T00:00:00"/>
    <x v="8"/>
    <n v="6326"/>
    <n v="15"/>
    <s v="!"/>
    <s v=""/>
    <x v="0"/>
    <x v="2"/>
  </r>
  <r>
    <n v="55955"/>
    <s v="Emp 8"/>
    <s v="28103060171174"/>
    <x v="7"/>
    <x v="1"/>
    <d v="1981-03-06T00:00:00"/>
    <x v="5"/>
    <x v="0"/>
    <x v="0"/>
    <x v="2"/>
    <x v="0"/>
    <d v="2003-05-15T00:00:00"/>
    <x v="10"/>
    <n v="10027"/>
    <n v="22"/>
    <s v=""/>
    <s v=""/>
    <x v="0"/>
    <x v="1"/>
  </r>
  <r>
    <n v="55965"/>
    <s v="Emp 792"/>
    <s v="29104190153786"/>
    <x v="4"/>
    <x v="0"/>
    <d v="1991-04-19T00:00:00"/>
    <x v="10"/>
    <x v="0"/>
    <x v="1"/>
    <x v="2"/>
    <x v="0"/>
    <d v="2013-04-08T00:00:00"/>
    <x v="4"/>
    <n v="3196"/>
    <n v="21"/>
    <s v=""/>
    <s v=""/>
    <x v="1"/>
    <x v="2"/>
  </r>
  <r>
    <n v="55974"/>
    <s v="Emp 339"/>
    <s v="29503060188679"/>
    <x v="5"/>
    <x v="1"/>
    <d v="1995-03-06T00:00:00"/>
    <x v="0"/>
    <x v="0"/>
    <x v="1"/>
    <x v="2"/>
    <x v="0"/>
    <d v="2015-08-12T00:00:00"/>
    <x v="11"/>
    <n v="3462"/>
    <n v="20"/>
    <s v=""/>
    <s v=""/>
    <x v="3"/>
    <x v="0"/>
  </r>
  <r>
    <n v="55990"/>
    <s v="Emp 949"/>
    <s v="29202252155184"/>
    <x v="8"/>
    <x v="0"/>
    <d v="1992-02-25T00:00:00"/>
    <x v="6"/>
    <x v="1"/>
    <x v="0"/>
    <x v="2"/>
    <x v="2"/>
    <d v="2010-10-08T00:00:00"/>
    <x v="3"/>
    <n v="13787"/>
    <n v="18"/>
    <s v="!"/>
    <s v=""/>
    <x v="1"/>
    <x v="2"/>
  </r>
  <r>
    <n v="56004"/>
    <s v="Emp 440"/>
    <s v="29412202185637"/>
    <x v="3"/>
    <x v="1"/>
    <d v="1994-12-20T00:00:00"/>
    <x v="0"/>
    <x v="0"/>
    <x v="2"/>
    <x v="3"/>
    <x v="2"/>
    <d v="2010-10-05T00:00:00"/>
    <x v="3"/>
    <n v="29258"/>
    <n v="15"/>
    <s v="!"/>
    <s v=""/>
    <x v="1"/>
    <x v="0"/>
  </r>
  <r>
    <n v="56005"/>
    <s v="Emp 738"/>
    <s v="28904250179627"/>
    <x v="6"/>
    <x v="0"/>
    <d v="1989-04-25T00:00:00"/>
    <x v="14"/>
    <x v="0"/>
    <x v="1"/>
    <x v="2"/>
    <x v="0"/>
    <d v="2006-07-17T00:00:00"/>
    <x v="5"/>
    <n v="3064"/>
    <n v="17"/>
    <s v="!"/>
    <s v=""/>
    <x v="0"/>
    <x v="2"/>
  </r>
  <r>
    <n v="56006"/>
    <s v="Emp 420"/>
    <s v="28801192175142"/>
    <x v="5"/>
    <x v="0"/>
    <d v="1988-01-19T00:00:00"/>
    <x v="18"/>
    <x v="1"/>
    <x v="1"/>
    <x v="2"/>
    <x v="2"/>
    <d v="2014-05-12T00:00:00"/>
    <x v="2"/>
    <n v="3707"/>
    <n v="26"/>
    <s v=""/>
    <s v=""/>
    <x v="1"/>
    <x v="2"/>
  </r>
  <r>
    <n v="56053"/>
    <s v="Emp 636"/>
    <s v="28604070278325"/>
    <x v="0"/>
    <x v="0"/>
    <d v="1986-04-07T00:00:00"/>
    <x v="9"/>
    <x v="0"/>
    <x v="1"/>
    <x v="4"/>
    <x v="3"/>
    <d v="2006-05-20T00:00:00"/>
    <x v="5"/>
    <n v="6080"/>
    <n v="20"/>
    <s v=""/>
    <s v=""/>
    <x v="0"/>
    <x v="2"/>
  </r>
  <r>
    <n v="56055"/>
    <s v="Emp 590"/>
    <s v="27504232187012"/>
    <x v="5"/>
    <x v="1"/>
    <d v="1975-04-23T00:00:00"/>
    <x v="13"/>
    <x v="0"/>
    <x v="1"/>
    <x v="3"/>
    <x v="2"/>
    <d v="2005-11-20T00:00:00"/>
    <x v="5"/>
    <n v="3584"/>
    <n v="30"/>
    <s v=""/>
    <n v="56055"/>
    <x v="0"/>
    <x v="1"/>
  </r>
  <r>
    <n v="56055"/>
    <s v="Emp 912"/>
    <s v="27805210278671"/>
    <x v="8"/>
    <x v="1"/>
    <d v="1978-05-21T00:00:00"/>
    <x v="11"/>
    <x v="1"/>
    <x v="0"/>
    <x v="1"/>
    <x v="3"/>
    <d v="2003-06-29T00:00:00"/>
    <x v="10"/>
    <n v="14589"/>
    <n v="25"/>
    <s v=""/>
    <s v=""/>
    <x v="0"/>
    <x v="1"/>
  </r>
  <r>
    <n v="56058"/>
    <s v="Emp 597"/>
    <s v="29301151357349"/>
    <x v="5"/>
    <x v="0"/>
    <d v="1993-01-15T00:00:00"/>
    <x v="15"/>
    <x v="1"/>
    <x v="1"/>
    <x v="3"/>
    <x v="4"/>
    <d v="2014-12-03T00:00:00"/>
    <x v="20"/>
    <n v="3866"/>
    <n v="21"/>
    <s v=""/>
    <s v=""/>
    <x v="3"/>
    <x v="0"/>
  </r>
  <r>
    <n v="56068"/>
    <s v="Emp 497"/>
    <s v="27410220290845"/>
    <x v="3"/>
    <x v="0"/>
    <d v="1974-10-22T00:00:00"/>
    <x v="13"/>
    <x v="0"/>
    <x v="1"/>
    <x v="1"/>
    <x v="3"/>
    <d v="1997-10-19T00:00:00"/>
    <x v="15"/>
    <n v="6119"/>
    <n v="22"/>
    <s v=""/>
    <s v=""/>
    <x v="2"/>
    <x v="1"/>
  </r>
  <r>
    <n v="56095"/>
    <s v="Emp 91"/>
    <s v="29512060154214"/>
    <x v="2"/>
    <x v="1"/>
    <d v="1995-12-06T00:00:00"/>
    <x v="12"/>
    <x v="0"/>
    <x v="1"/>
    <x v="2"/>
    <x v="0"/>
    <d v="2013-11-19T00:00:00"/>
    <x v="2"/>
    <n v="3737"/>
    <n v="17"/>
    <s v="!"/>
    <s v=""/>
    <x v="1"/>
    <x v="0"/>
  </r>
  <r>
    <n v="56098"/>
    <s v="Emp 769"/>
    <s v="29110280255664"/>
    <x v="4"/>
    <x v="0"/>
    <d v="1991-10-28T00:00:00"/>
    <x v="6"/>
    <x v="0"/>
    <x v="0"/>
    <x v="4"/>
    <x v="3"/>
    <d v="2005-03-26T00:00:00"/>
    <x v="12"/>
    <n v="11290"/>
    <n v="13"/>
    <s v="!"/>
    <s v=""/>
    <x v="0"/>
    <x v="2"/>
  </r>
  <r>
    <n v="56113"/>
    <s v="Emp 344"/>
    <s v="29311080168971"/>
    <x v="9"/>
    <x v="1"/>
    <d v="1993-11-08T00:00:00"/>
    <x v="4"/>
    <x v="1"/>
    <x v="1"/>
    <x v="1"/>
    <x v="0"/>
    <d v="2002-06-21T00:00:00"/>
    <x v="8"/>
    <n v="5632"/>
    <n v="8"/>
    <s v="!"/>
    <s v=""/>
    <x v="0"/>
    <x v="0"/>
  </r>
  <r>
    <n v="56134"/>
    <s v="Emp 963"/>
    <s v="28610120185162"/>
    <x v="2"/>
    <x v="0"/>
    <d v="1986-10-12T00:00:00"/>
    <x v="8"/>
    <x v="1"/>
    <x v="1"/>
    <x v="0"/>
    <x v="0"/>
    <d v="1997-12-02T00:00:00"/>
    <x v="15"/>
    <n v="3589"/>
    <n v="11"/>
    <s v="!"/>
    <s v=""/>
    <x v="2"/>
    <x v="2"/>
  </r>
  <r>
    <n v="56154"/>
    <s v="Emp 527"/>
    <s v="29102261953849"/>
    <x v="1"/>
    <x v="0"/>
    <d v="1991-02-26T00:00:00"/>
    <x v="10"/>
    <x v="1"/>
    <x v="1"/>
    <x v="2"/>
    <x v="5"/>
    <d v="1998-11-24T00:00:00"/>
    <x v="6"/>
    <n v="5366"/>
    <n v="7"/>
    <s v="!"/>
    <s v=""/>
    <x v="2"/>
    <x v="2"/>
  </r>
  <r>
    <n v="56158"/>
    <s v="Emp 261"/>
    <s v="29510140172917"/>
    <x v="8"/>
    <x v="1"/>
    <d v="1995-10-14T00:00:00"/>
    <x v="12"/>
    <x v="1"/>
    <x v="0"/>
    <x v="1"/>
    <x v="0"/>
    <d v="2002-08-30T00:00:00"/>
    <x v="10"/>
    <n v="13178"/>
    <n v="6"/>
    <s v="!"/>
    <s v=""/>
    <x v="0"/>
    <x v="0"/>
  </r>
  <r>
    <n v="56184"/>
    <s v="Emp 459"/>
    <s v="27401151988264"/>
    <x v="0"/>
    <x v="0"/>
    <d v="1974-01-15T00:00:00"/>
    <x v="22"/>
    <x v="0"/>
    <x v="1"/>
    <x v="4"/>
    <x v="5"/>
    <d v="2015-03-31T00:00:00"/>
    <x v="20"/>
    <n v="3074"/>
    <n v="41"/>
    <s v=""/>
    <s v=""/>
    <x v="3"/>
    <x v="1"/>
  </r>
  <r>
    <n v="56202"/>
    <s v="Emp 119"/>
    <s v="29504240178042"/>
    <x v="2"/>
    <x v="0"/>
    <d v="1995-04-24T00:00:00"/>
    <x v="0"/>
    <x v="0"/>
    <x v="1"/>
    <x v="4"/>
    <x v="0"/>
    <d v="2012-04-02T00:00:00"/>
    <x v="1"/>
    <n v="6794"/>
    <n v="16"/>
    <s v="!"/>
    <s v=""/>
    <x v="1"/>
    <x v="0"/>
  </r>
  <r>
    <n v="56204"/>
    <s v="Emp 124"/>
    <s v="29207190185291"/>
    <x v="1"/>
    <x v="1"/>
    <d v="1992-07-19T00:00:00"/>
    <x v="6"/>
    <x v="1"/>
    <x v="1"/>
    <x v="3"/>
    <x v="0"/>
    <d v="1995-05-03T00:00:00"/>
    <x v="13"/>
    <n v="5042"/>
    <n v="2"/>
    <s v="!"/>
    <s v=""/>
    <x v="2"/>
    <x v="2"/>
  </r>
  <r>
    <n v="56206"/>
    <s v="Emp 555"/>
    <s v="28311051758633"/>
    <x v="6"/>
    <x v="1"/>
    <d v="1983-11-05T00:00:00"/>
    <x v="21"/>
    <x v="0"/>
    <x v="1"/>
    <x v="2"/>
    <x v="1"/>
    <d v="2004-06-08T00:00:00"/>
    <x v="7"/>
    <n v="6707"/>
    <n v="20"/>
    <s v=""/>
    <s v=""/>
    <x v="0"/>
    <x v="2"/>
  </r>
  <r>
    <n v="56215"/>
    <s v="Emp 624"/>
    <s v="28401042159859"/>
    <x v="8"/>
    <x v="1"/>
    <d v="1984-01-04T00:00:00"/>
    <x v="21"/>
    <x v="0"/>
    <x v="1"/>
    <x v="4"/>
    <x v="2"/>
    <d v="2010-05-06T00:00:00"/>
    <x v="9"/>
    <n v="3801"/>
    <n v="26"/>
    <s v=""/>
    <s v=""/>
    <x v="1"/>
    <x v="2"/>
  </r>
  <r>
    <n v="56227"/>
    <s v="Emp 408"/>
    <s v="29007021981489"/>
    <x v="0"/>
    <x v="0"/>
    <d v="1990-07-02T00:00:00"/>
    <x v="3"/>
    <x v="0"/>
    <x v="1"/>
    <x v="4"/>
    <x v="5"/>
    <d v="1998-05-15T00:00:00"/>
    <x v="15"/>
    <n v="5576"/>
    <n v="7"/>
    <s v="!"/>
    <s v=""/>
    <x v="2"/>
    <x v="2"/>
  </r>
  <r>
    <n v="56239"/>
    <s v="Emp 495"/>
    <s v="27504211961271"/>
    <x v="3"/>
    <x v="1"/>
    <d v="1975-04-21T00:00:00"/>
    <x v="13"/>
    <x v="0"/>
    <x v="1"/>
    <x v="1"/>
    <x v="5"/>
    <d v="2005-05-28T00:00:00"/>
    <x v="12"/>
    <n v="4815"/>
    <n v="30"/>
    <s v=""/>
    <s v=""/>
    <x v="0"/>
    <x v="1"/>
  </r>
  <r>
    <n v="56240"/>
    <s v="Emp 215"/>
    <s v="28305180173756"/>
    <x v="7"/>
    <x v="1"/>
    <d v="1983-05-18T00:00:00"/>
    <x v="20"/>
    <x v="0"/>
    <x v="1"/>
    <x v="0"/>
    <x v="0"/>
    <d v="1997-11-01T00:00:00"/>
    <x v="15"/>
    <n v="6135"/>
    <n v="14"/>
    <s v="!"/>
    <s v=""/>
    <x v="2"/>
    <x v="2"/>
  </r>
  <r>
    <n v="56242"/>
    <s v="Emp 714"/>
    <s v="28607201382112"/>
    <x v="6"/>
    <x v="1"/>
    <d v="1986-07-20T00:00:00"/>
    <x v="9"/>
    <x v="1"/>
    <x v="1"/>
    <x v="0"/>
    <x v="4"/>
    <d v="2004-06-22T00:00:00"/>
    <x v="7"/>
    <n v="5631"/>
    <n v="17"/>
    <s v="!"/>
    <s v=""/>
    <x v="0"/>
    <x v="2"/>
  </r>
  <r>
    <n v="56255"/>
    <s v="Emp 453"/>
    <s v="27903100289056"/>
    <x v="4"/>
    <x v="1"/>
    <d v="1979-03-10T00:00:00"/>
    <x v="19"/>
    <x v="0"/>
    <x v="1"/>
    <x v="0"/>
    <x v="3"/>
    <d v="2001-10-28T00:00:00"/>
    <x v="8"/>
    <n v="5744"/>
    <n v="22"/>
    <s v=""/>
    <s v=""/>
    <x v="0"/>
    <x v="1"/>
  </r>
  <r>
    <n v="56261"/>
    <s v="Emp 68"/>
    <s v="29506210164164"/>
    <x v="5"/>
    <x v="0"/>
    <d v="1995-06-21T00:00:00"/>
    <x v="0"/>
    <x v="0"/>
    <x v="1"/>
    <x v="0"/>
    <x v="0"/>
    <d v="2002-01-09T00:00:00"/>
    <x v="8"/>
    <n v="6353"/>
    <n v="6"/>
    <s v="!"/>
    <s v=""/>
    <x v="0"/>
    <x v="0"/>
  </r>
  <r>
    <n v="56263"/>
    <s v="Emp 646"/>
    <s v="29005161971358"/>
    <x v="0"/>
    <x v="1"/>
    <d v="1990-05-16T00:00:00"/>
    <x v="3"/>
    <x v="0"/>
    <x v="1"/>
    <x v="2"/>
    <x v="5"/>
    <d v="2012-01-10T00:00:00"/>
    <x v="1"/>
    <n v="5712"/>
    <n v="21"/>
    <s v=""/>
    <s v=""/>
    <x v="1"/>
    <x v="2"/>
  </r>
  <r>
    <n v="56268"/>
    <s v="Emp 297"/>
    <s v="29511130185376"/>
    <x v="9"/>
    <x v="1"/>
    <d v="1995-11-13T00:00:00"/>
    <x v="12"/>
    <x v="0"/>
    <x v="1"/>
    <x v="1"/>
    <x v="0"/>
    <d v="2004-03-22T00:00:00"/>
    <x v="7"/>
    <n v="4079"/>
    <n v="8"/>
    <s v="!"/>
    <s v=""/>
    <x v="0"/>
    <x v="0"/>
  </r>
  <r>
    <n v="56278"/>
    <s v="Emp 188"/>
    <s v="29501030161057"/>
    <x v="6"/>
    <x v="1"/>
    <d v="1995-01-03T00:00:00"/>
    <x v="0"/>
    <x v="1"/>
    <x v="2"/>
    <x v="3"/>
    <x v="0"/>
    <d v="2006-02-09T00:00:00"/>
    <x v="5"/>
    <n v="28950"/>
    <n v="11"/>
    <s v="!"/>
    <n v="56278"/>
    <x v="0"/>
    <x v="0"/>
  </r>
  <r>
    <n v="56278"/>
    <s v="Emp 480"/>
    <s v="28310070157998"/>
    <x v="1"/>
    <x v="1"/>
    <d v="1983-10-07T00:00:00"/>
    <x v="21"/>
    <x v="1"/>
    <x v="1"/>
    <x v="0"/>
    <x v="0"/>
    <d v="2015-03-24T00:00:00"/>
    <x v="20"/>
    <n v="3204"/>
    <n v="31"/>
    <s v=""/>
    <s v=""/>
    <x v="3"/>
    <x v="2"/>
  </r>
  <r>
    <n v="56283"/>
    <s v="Emp 780"/>
    <s v="28305082160124"/>
    <x v="0"/>
    <x v="0"/>
    <d v="1983-05-08T00:00:00"/>
    <x v="20"/>
    <x v="0"/>
    <x v="1"/>
    <x v="3"/>
    <x v="2"/>
    <d v="2004-07-31T00:00:00"/>
    <x v="12"/>
    <n v="5345"/>
    <n v="21"/>
    <s v=""/>
    <s v=""/>
    <x v="0"/>
    <x v="2"/>
  </r>
  <r>
    <n v="56284"/>
    <s v="Emp 302"/>
    <s v="29510090155116"/>
    <x v="5"/>
    <x v="1"/>
    <d v="1995-10-09T00:00:00"/>
    <x v="12"/>
    <x v="0"/>
    <x v="0"/>
    <x v="3"/>
    <x v="0"/>
    <d v="2014-01-31T00:00:00"/>
    <x v="2"/>
    <n v="12003"/>
    <n v="18"/>
    <s v="!"/>
    <s v=""/>
    <x v="1"/>
    <x v="0"/>
  </r>
  <r>
    <n v="56291"/>
    <s v="Emp 226"/>
    <s v="29004270186075"/>
    <x v="0"/>
    <x v="1"/>
    <d v="1990-04-27T00:00:00"/>
    <x v="3"/>
    <x v="0"/>
    <x v="1"/>
    <x v="3"/>
    <x v="0"/>
    <d v="2001-08-01T00:00:00"/>
    <x v="8"/>
    <n v="4466"/>
    <n v="11"/>
    <s v="!"/>
    <s v=""/>
    <x v="0"/>
    <x v="2"/>
  </r>
  <r>
    <n v="56295"/>
    <s v="Emp 507"/>
    <s v="27908220286555"/>
    <x v="5"/>
    <x v="1"/>
    <d v="1979-08-22T00:00:00"/>
    <x v="1"/>
    <x v="1"/>
    <x v="1"/>
    <x v="0"/>
    <x v="3"/>
    <d v="2010-05-27T00:00:00"/>
    <x v="9"/>
    <n v="3212"/>
    <n v="30"/>
    <s v=""/>
    <s v=""/>
    <x v="1"/>
    <x v="1"/>
  </r>
  <r>
    <n v="56303"/>
    <s v="Emp 743"/>
    <s v="28805111767076"/>
    <x v="1"/>
    <x v="1"/>
    <d v="1988-05-11T00:00:00"/>
    <x v="18"/>
    <x v="0"/>
    <x v="1"/>
    <x v="2"/>
    <x v="1"/>
    <d v="2001-01-22T00:00:00"/>
    <x v="16"/>
    <n v="6276"/>
    <n v="12"/>
    <s v="!"/>
    <s v=""/>
    <x v="0"/>
    <x v="2"/>
  </r>
  <r>
    <n v="56309"/>
    <s v="Emp 776"/>
    <s v="28206121755897"/>
    <x v="0"/>
    <x v="1"/>
    <d v="1982-06-12T00:00:00"/>
    <x v="7"/>
    <x v="1"/>
    <x v="0"/>
    <x v="0"/>
    <x v="1"/>
    <d v="2001-10-04T00:00:00"/>
    <x v="8"/>
    <n v="11521"/>
    <n v="19"/>
    <s v="!"/>
    <s v=""/>
    <x v="0"/>
    <x v="1"/>
  </r>
  <r>
    <n v="56311"/>
    <s v="Emp 658"/>
    <s v="29110062155545"/>
    <x v="6"/>
    <x v="0"/>
    <d v="1991-10-06T00:00:00"/>
    <x v="6"/>
    <x v="0"/>
    <x v="1"/>
    <x v="0"/>
    <x v="2"/>
    <d v="2000-11-27T00:00:00"/>
    <x v="16"/>
    <n v="6579"/>
    <n v="9"/>
    <s v="!"/>
    <s v=""/>
    <x v="0"/>
    <x v="2"/>
  </r>
  <r>
    <n v="56317"/>
    <s v="Emp 397"/>
    <s v="28005231978662"/>
    <x v="3"/>
    <x v="0"/>
    <d v="1980-05-23T00:00:00"/>
    <x v="1"/>
    <x v="1"/>
    <x v="0"/>
    <x v="3"/>
    <x v="5"/>
    <d v="2012-09-29T00:00:00"/>
    <x v="4"/>
    <n v="11719"/>
    <n v="32"/>
    <s v=""/>
    <s v=""/>
    <x v="1"/>
    <x v="1"/>
  </r>
  <r>
    <n v="56327"/>
    <s v="Emp 575"/>
    <s v="29001042155887"/>
    <x v="7"/>
    <x v="0"/>
    <d v="1990-01-04T00:00:00"/>
    <x v="3"/>
    <x v="0"/>
    <x v="1"/>
    <x v="4"/>
    <x v="2"/>
    <d v="1998-08-01T00:00:00"/>
    <x v="6"/>
    <n v="5014"/>
    <n v="8"/>
    <s v="!"/>
    <s v=""/>
    <x v="2"/>
    <x v="2"/>
  </r>
  <r>
    <n v="56342"/>
    <s v="Emp 212"/>
    <s v="28307110178074"/>
    <x v="5"/>
    <x v="1"/>
    <d v="1983-07-11T00:00:00"/>
    <x v="20"/>
    <x v="1"/>
    <x v="2"/>
    <x v="2"/>
    <x v="0"/>
    <d v="1995-09-16T00:00:00"/>
    <x v="21"/>
    <n v="27026"/>
    <n v="12"/>
    <s v="!"/>
    <s v=""/>
    <x v="2"/>
    <x v="2"/>
  </r>
  <r>
    <n v="56343"/>
    <s v="Emp 690"/>
    <s v="27912111361965"/>
    <x v="5"/>
    <x v="0"/>
    <d v="1979-12-11T00:00:00"/>
    <x v="1"/>
    <x v="0"/>
    <x v="1"/>
    <x v="4"/>
    <x v="4"/>
    <d v="2000-01-01T00:00:00"/>
    <x v="14"/>
    <n v="3353"/>
    <n v="20"/>
    <s v=""/>
    <n v="56343"/>
    <x v="2"/>
    <x v="1"/>
  </r>
  <r>
    <n v="56343"/>
    <s v="Emp 988"/>
    <s v="28405192190249"/>
    <x v="1"/>
    <x v="0"/>
    <d v="1984-05-19T00:00:00"/>
    <x v="21"/>
    <x v="0"/>
    <x v="1"/>
    <x v="3"/>
    <x v="2"/>
    <d v="2005-05-14T00:00:00"/>
    <x v="12"/>
    <n v="6790"/>
    <n v="20"/>
    <s v=""/>
    <s v=""/>
    <x v="0"/>
    <x v="2"/>
  </r>
  <r>
    <n v="56350"/>
    <s v="Emp 565"/>
    <s v="28607042188223"/>
    <x v="6"/>
    <x v="0"/>
    <d v="1986-07-04T00:00:00"/>
    <x v="9"/>
    <x v="1"/>
    <x v="1"/>
    <x v="1"/>
    <x v="2"/>
    <d v="1995-10-11T00:00:00"/>
    <x v="21"/>
    <n v="4023"/>
    <n v="9"/>
    <s v="!"/>
    <s v=""/>
    <x v="2"/>
    <x v="2"/>
  </r>
  <r>
    <n v="56358"/>
    <s v="Emp 186"/>
    <s v="29512250177332"/>
    <x v="5"/>
    <x v="1"/>
    <d v="1995-12-25T00:00:00"/>
    <x v="12"/>
    <x v="1"/>
    <x v="2"/>
    <x v="0"/>
    <x v="0"/>
    <d v="2015-08-10T00:00:00"/>
    <x v="11"/>
    <n v="24463"/>
    <n v="19"/>
    <s v="!"/>
    <s v=""/>
    <x v="3"/>
    <x v="0"/>
  </r>
  <r>
    <n v="56363"/>
    <s v="Emp 579"/>
    <s v="29308010153282"/>
    <x v="4"/>
    <x v="0"/>
    <d v="1993-08-01T00:00:00"/>
    <x v="4"/>
    <x v="0"/>
    <x v="1"/>
    <x v="0"/>
    <x v="0"/>
    <d v="2002-01-01T00:00:00"/>
    <x v="8"/>
    <n v="6342"/>
    <n v="8"/>
    <s v="!"/>
    <s v=""/>
    <x v="0"/>
    <x v="0"/>
  </r>
  <r>
    <n v="56374"/>
    <s v="Emp 704"/>
    <s v="27406161373716"/>
    <x v="6"/>
    <x v="1"/>
    <d v="1974-06-16T00:00:00"/>
    <x v="22"/>
    <x v="0"/>
    <x v="0"/>
    <x v="0"/>
    <x v="4"/>
    <d v="2011-06-15T00:00:00"/>
    <x v="3"/>
    <n v="12709"/>
    <n v="36"/>
    <s v=""/>
    <s v=""/>
    <x v="1"/>
    <x v="1"/>
  </r>
  <r>
    <n v="56382"/>
    <s v="Emp 445"/>
    <s v="29406011985462"/>
    <x v="4"/>
    <x v="0"/>
    <d v="1994-06-01T00:00:00"/>
    <x v="4"/>
    <x v="0"/>
    <x v="1"/>
    <x v="1"/>
    <x v="5"/>
    <d v="1997-03-13T00:00:00"/>
    <x v="19"/>
    <n v="6348"/>
    <n v="2"/>
    <s v="!"/>
    <s v=""/>
    <x v="2"/>
    <x v="0"/>
  </r>
  <r>
    <n v="56388"/>
    <s v="Emp 513"/>
    <s v="29505251967318"/>
    <x v="9"/>
    <x v="1"/>
    <d v="1995-05-25T00:00:00"/>
    <x v="0"/>
    <x v="1"/>
    <x v="1"/>
    <x v="1"/>
    <x v="5"/>
    <d v="2008-03-18T00:00:00"/>
    <x v="18"/>
    <n v="3614"/>
    <n v="12"/>
    <s v="!"/>
    <s v=""/>
    <x v="1"/>
    <x v="0"/>
  </r>
  <r>
    <n v="56402"/>
    <s v="Emp 133"/>
    <s v="29407060184555"/>
    <x v="1"/>
    <x v="1"/>
    <d v="1994-07-06T00:00:00"/>
    <x v="4"/>
    <x v="1"/>
    <x v="2"/>
    <x v="1"/>
    <x v="0"/>
    <d v="1998-11-17T00:00:00"/>
    <x v="6"/>
    <n v="21908"/>
    <n v="4"/>
    <s v="!"/>
    <s v=""/>
    <x v="2"/>
    <x v="0"/>
  </r>
  <r>
    <n v="56404"/>
    <s v="Emp 922"/>
    <s v="28708060276088"/>
    <x v="7"/>
    <x v="0"/>
    <d v="1987-08-06T00:00:00"/>
    <x v="18"/>
    <x v="0"/>
    <x v="1"/>
    <x v="0"/>
    <x v="3"/>
    <d v="2009-05-31T00:00:00"/>
    <x v="17"/>
    <n v="6698"/>
    <n v="21"/>
    <s v=""/>
    <s v=""/>
    <x v="1"/>
    <x v="2"/>
  </r>
  <r>
    <n v="56432"/>
    <s v="Emp 139"/>
    <s v="28703030156738"/>
    <x v="1"/>
    <x v="1"/>
    <d v="1987-03-03T00:00:00"/>
    <x v="8"/>
    <x v="1"/>
    <x v="1"/>
    <x v="3"/>
    <x v="0"/>
    <d v="2010-04-24T00:00:00"/>
    <x v="9"/>
    <n v="3707"/>
    <n v="23"/>
    <s v=""/>
    <s v=""/>
    <x v="1"/>
    <x v="2"/>
  </r>
  <r>
    <n v="56443"/>
    <s v="Emp 959"/>
    <s v="28907120289253"/>
    <x v="1"/>
    <x v="1"/>
    <d v="1989-07-12T00:00:00"/>
    <x v="14"/>
    <x v="0"/>
    <x v="1"/>
    <x v="2"/>
    <x v="3"/>
    <d v="2003-04-27T00:00:00"/>
    <x v="10"/>
    <n v="4427"/>
    <n v="13"/>
    <s v="!"/>
    <s v=""/>
    <x v="0"/>
    <x v="2"/>
  </r>
  <r>
    <n v="56466"/>
    <s v="Emp 721"/>
    <s v="29407261960874"/>
    <x v="4"/>
    <x v="1"/>
    <d v="1994-07-26T00:00:00"/>
    <x v="4"/>
    <x v="0"/>
    <x v="2"/>
    <x v="4"/>
    <x v="5"/>
    <d v="2001-02-17T00:00:00"/>
    <x v="16"/>
    <n v="15602"/>
    <n v="6"/>
    <s v="!"/>
    <s v=""/>
    <x v="0"/>
    <x v="0"/>
  </r>
  <r>
    <n v="56498"/>
    <s v="Emp 632"/>
    <s v="27811070170174"/>
    <x v="0"/>
    <x v="1"/>
    <d v="1978-11-07T00:00:00"/>
    <x v="19"/>
    <x v="0"/>
    <x v="0"/>
    <x v="3"/>
    <x v="0"/>
    <d v="2000-03-04T00:00:00"/>
    <x v="14"/>
    <n v="10264"/>
    <n v="21"/>
    <s v=""/>
    <s v=""/>
    <x v="2"/>
    <x v="1"/>
  </r>
  <r>
    <n v="56509"/>
    <s v="Emp 169"/>
    <s v="29512150152173"/>
    <x v="7"/>
    <x v="1"/>
    <d v="1995-12-15T00:00:00"/>
    <x v="12"/>
    <x v="1"/>
    <x v="2"/>
    <x v="1"/>
    <x v="0"/>
    <d v="2011-11-11T00:00:00"/>
    <x v="1"/>
    <n v="27462"/>
    <n v="15"/>
    <s v="!"/>
    <s v=""/>
    <x v="1"/>
    <x v="0"/>
  </r>
  <r>
    <n v="56510"/>
    <s v="Emp 874"/>
    <s v="28403130173462"/>
    <x v="5"/>
    <x v="0"/>
    <d v="1984-03-13T00:00:00"/>
    <x v="21"/>
    <x v="1"/>
    <x v="1"/>
    <x v="2"/>
    <x v="0"/>
    <d v="2005-10-06T00:00:00"/>
    <x v="5"/>
    <n v="3380"/>
    <n v="21"/>
    <s v=""/>
    <s v=""/>
    <x v="0"/>
    <x v="2"/>
  </r>
  <r>
    <n v="56512"/>
    <s v="Emp 715"/>
    <s v="27408161767489"/>
    <x v="6"/>
    <x v="0"/>
    <d v="1974-08-16T00:00:00"/>
    <x v="13"/>
    <x v="0"/>
    <x v="0"/>
    <x v="0"/>
    <x v="1"/>
    <d v="2008-09-18T00:00:00"/>
    <x v="17"/>
    <n v="11151"/>
    <n v="34"/>
    <s v=""/>
    <s v=""/>
    <x v="1"/>
    <x v="1"/>
  </r>
  <r>
    <n v="56518"/>
    <s v="Emp 635"/>
    <s v="28503220252645"/>
    <x v="8"/>
    <x v="0"/>
    <d v="1985-03-22T00:00:00"/>
    <x v="2"/>
    <x v="0"/>
    <x v="2"/>
    <x v="1"/>
    <x v="3"/>
    <d v="2012-10-26T00:00:00"/>
    <x v="4"/>
    <n v="19208"/>
    <n v="27"/>
    <s v=""/>
    <n v="56518"/>
    <x v="1"/>
    <x v="2"/>
  </r>
  <r>
    <n v="56518"/>
    <s v="Emp 903"/>
    <s v="29106282155323"/>
    <x v="6"/>
    <x v="0"/>
    <d v="1991-06-28T00:00:00"/>
    <x v="10"/>
    <x v="1"/>
    <x v="1"/>
    <x v="0"/>
    <x v="2"/>
    <d v="2012-11-14T00:00:00"/>
    <x v="4"/>
    <n v="4303"/>
    <n v="21"/>
    <s v=""/>
    <s v=""/>
    <x v="1"/>
    <x v="2"/>
  </r>
  <r>
    <n v="56530"/>
    <s v="Emp 484"/>
    <s v="28912262186872"/>
    <x v="9"/>
    <x v="1"/>
    <d v="1989-12-26T00:00:00"/>
    <x v="3"/>
    <x v="1"/>
    <x v="1"/>
    <x v="2"/>
    <x v="2"/>
    <d v="2007-04-03T00:00:00"/>
    <x v="0"/>
    <n v="6314"/>
    <n v="17"/>
    <s v="!"/>
    <s v=""/>
    <x v="0"/>
    <x v="2"/>
  </r>
  <r>
    <n v="56554"/>
    <s v="Emp 110"/>
    <s v="29509220165141"/>
    <x v="0"/>
    <x v="0"/>
    <d v="1995-09-22T00:00:00"/>
    <x v="12"/>
    <x v="0"/>
    <x v="1"/>
    <x v="3"/>
    <x v="0"/>
    <d v="2004-05-15T00:00:00"/>
    <x v="7"/>
    <n v="6785"/>
    <n v="8"/>
    <s v="!"/>
    <s v=""/>
    <x v="0"/>
    <x v="0"/>
  </r>
  <r>
    <n v="56567"/>
    <s v="Emp 799"/>
    <s v="27909050270884"/>
    <x v="8"/>
    <x v="0"/>
    <d v="1979-09-05T00:00:00"/>
    <x v="1"/>
    <x v="1"/>
    <x v="1"/>
    <x v="2"/>
    <x v="3"/>
    <d v="2011-02-28T00:00:00"/>
    <x v="3"/>
    <n v="3492"/>
    <n v="31"/>
    <s v=""/>
    <s v=""/>
    <x v="1"/>
    <x v="1"/>
  </r>
  <r>
    <n v="56583"/>
    <s v="Emp 277"/>
    <s v="27504050160837"/>
    <x v="0"/>
    <x v="1"/>
    <d v="1975-04-05T00:00:00"/>
    <x v="13"/>
    <x v="0"/>
    <x v="0"/>
    <x v="4"/>
    <x v="0"/>
    <d v="2001-08-17T00:00:00"/>
    <x v="8"/>
    <n v="10112"/>
    <n v="26"/>
    <s v=""/>
    <s v=""/>
    <x v="0"/>
    <x v="1"/>
  </r>
  <r>
    <n v="56586"/>
    <s v="Emp 300"/>
    <s v="29501270156172"/>
    <x v="2"/>
    <x v="1"/>
    <d v="1995-01-27T00:00:00"/>
    <x v="0"/>
    <x v="0"/>
    <x v="0"/>
    <x v="1"/>
    <x v="0"/>
    <d v="2013-03-24T00:00:00"/>
    <x v="4"/>
    <n v="13885"/>
    <n v="18"/>
    <s v="!"/>
    <s v=""/>
    <x v="1"/>
    <x v="0"/>
  </r>
  <r>
    <n v="56590"/>
    <s v="Emp 657"/>
    <s v="28603232184777"/>
    <x v="5"/>
    <x v="1"/>
    <d v="1986-03-23T00:00:00"/>
    <x v="9"/>
    <x v="1"/>
    <x v="0"/>
    <x v="0"/>
    <x v="2"/>
    <d v="2004-12-27T00:00:00"/>
    <x v="12"/>
    <n v="14246"/>
    <n v="18"/>
    <s v="!"/>
    <s v=""/>
    <x v="0"/>
    <x v="2"/>
  </r>
  <r>
    <n v="56628"/>
    <s v="Emp 108"/>
    <s v="29507080170453"/>
    <x v="3"/>
    <x v="1"/>
    <d v="1995-07-08T00:00:00"/>
    <x v="0"/>
    <x v="1"/>
    <x v="1"/>
    <x v="2"/>
    <x v="0"/>
    <d v="2001-04-05T00:00:00"/>
    <x v="16"/>
    <n v="3566"/>
    <n v="5"/>
    <s v="!"/>
    <s v=""/>
    <x v="0"/>
    <x v="0"/>
  </r>
  <r>
    <n v="56655"/>
    <s v="Emp 591"/>
    <s v="28603200274955"/>
    <x v="7"/>
    <x v="1"/>
    <d v="1986-03-20T00:00:00"/>
    <x v="9"/>
    <x v="0"/>
    <x v="1"/>
    <x v="3"/>
    <x v="3"/>
    <d v="2015-01-24T00:00:00"/>
    <x v="20"/>
    <n v="6124"/>
    <n v="28"/>
    <s v=""/>
    <s v=""/>
    <x v="3"/>
    <x v="2"/>
  </r>
  <r>
    <n v="56658"/>
    <s v="Emp 175"/>
    <s v="29510280157339"/>
    <x v="2"/>
    <x v="1"/>
    <d v="1995-10-28T00:00:00"/>
    <x v="12"/>
    <x v="0"/>
    <x v="1"/>
    <x v="1"/>
    <x v="0"/>
    <d v="1997-02-27T00:00:00"/>
    <x v="19"/>
    <n v="6822"/>
    <n v="1"/>
    <s v="!"/>
    <s v=""/>
    <x v="2"/>
    <x v="0"/>
  </r>
  <r>
    <n v="56662"/>
    <s v="Emp 784"/>
    <s v="27809180161888"/>
    <x v="5"/>
    <x v="0"/>
    <d v="1978-09-18T00:00:00"/>
    <x v="19"/>
    <x v="1"/>
    <x v="1"/>
    <x v="1"/>
    <x v="0"/>
    <d v="1995-09-14T00:00:00"/>
    <x v="21"/>
    <n v="4019"/>
    <n v="16"/>
    <s v="!"/>
    <s v=""/>
    <x v="2"/>
    <x v="1"/>
  </r>
  <r>
    <n v="56664"/>
    <s v="Emp 355"/>
    <s v="28312140174297"/>
    <x v="1"/>
    <x v="1"/>
    <d v="1983-12-14T00:00:00"/>
    <x v="21"/>
    <x v="1"/>
    <x v="1"/>
    <x v="2"/>
    <x v="0"/>
    <d v="2002-09-22T00:00:00"/>
    <x v="10"/>
    <n v="6119"/>
    <n v="18"/>
    <s v="!"/>
    <s v=""/>
    <x v="0"/>
    <x v="2"/>
  </r>
  <r>
    <n v="56665"/>
    <s v="Emp 58"/>
    <s v="29502040154485"/>
    <x v="0"/>
    <x v="0"/>
    <d v="1995-02-04T00:00:00"/>
    <x v="0"/>
    <x v="1"/>
    <x v="1"/>
    <x v="0"/>
    <x v="0"/>
    <d v="2005-07-14T00:00:00"/>
    <x v="12"/>
    <n v="3285"/>
    <n v="10"/>
    <s v="!"/>
    <s v=""/>
    <x v="0"/>
    <x v="0"/>
  </r>
  <r>
    <n v="56667"/>
    <s v="Emp 291"/>
    <s v="28007190185758"/>
    <x v="7"/>
    <x v="1"/>
    <d v="1980-07-19T00:00:00"/>
    <x v="1"/>
    <x v="0"/>
    <x v="1"/>
    <x v="0"/>
    <x v="0"/>
    <d v="2004-11-24T00:00:00"/>
    <x v="12"/>
    <n v="5405"/>
    <n v="24"/>
    <s v=""/>
    <s v=""/>
    <x v="0"/>
    <x v="1"/>
  </r>
  <r>
    <n v="56671"/>
    <s v="Emp 162"/>
    <s v="29511140154249"/>
    <x v="6"/>
    <x v="0"/>
    <d v="1995-11-14T00:00:00"/>
    <x v="12"/>
    <x v="0"/>
    <x v="1"/>
    <x v="0"/>
    <x v="0"/>
    <d v="2010-08-19T00:00:00"/>
    <x v="3"/>
    <n v="5811"/>
    <n v="14"/>
    <s v="!"/>
    <s v=""/>
    <x v="1"/>
    <x v="0"/>
  </r>
  <r>
    <n v="56679"/>
    <s v="Emp 873"/>
    <s v="27403220157666"/>
    <x v="2"/>
    <x v="0"/>
    <d v="1974-03-22T00:00:00"/>
    <x v="22"/>
    <x v="0"/>
    <x v="1"/>
    <x v="2"/>
    <x v="0"/>
    <d v="2013-09-30T00:00:00"/>
    <x v="2"/>
    <n v="6913"/>
    <n v="39"/>
    <s v=""/>
    <s v=""/>
    <x v="1"/>
    <x v="1"/>
  </r>
  <r>
    <n v="56680"/>
    <s v="Emp 860"/>
    <s v="28302210154038"/>
    <x v="1"/>
    <x v="1"/>
    <d v="1983-02-21T00:00:00"/>
    <x v="20"/>
    <x v="0"/>
    <x v="1"/>
    <x v="1"/>
    <x v="0"/>
    <d v="1995-10-18T00:00:00"/>
    <x v="21"/>
    <n v="4209"/>
    <n v="12"/>
    <s v="!"/>
    <s v=""/>
    <x v="2"/>
    <x v="2"/>
  </r>
  <r>
    <n v="56684"/>
    <s v="Emp 42"/>
    <s v="28603282162257"/>
    <x v="2"/>
    <x v="1"/>
    <d v="1986-03-28T00:00:00"/>
    <x v="9"/>
    <x v="1"/>
    <x v="2"/>
    <x v="0"/>
    <x v="2"/>
    <d v="2008-08-10T00:00:00"/>
    <x v="17"/>
    <n v="25288"/>
    <n v="22"/>
    <s v=""/>
    <s v=""/>
    <x v="1"/>
    <x v="2"/>
  </r>
  <r>
    <n v="56690"/>
    <s v="Emp 727"/>
    <s v="28003081375961"/>
    <x v="7"/>
    <x v="0"/>
    <d v="1980-03-08T00:00:00"/>
    <x v="1"/>
    <x v="0"/>
    <x v="1"/>
    <x v="1"/>
    <x v="4"/>
    <d v="2009-10-31T00:00:00"/>
    <x v="9"/>
    <n v="5791"/>
    <n v="29"/>
    <s v=""/>
    <s v=""/>
    <x v="1"/>
    <x v="1"/>
  </r>
  <r>
    <n v="56703"/>
    <s v="Emp 213"/>
    <s v="28507190171099"/>
    <x v="7"/>
    <x v="1"/>
    <d v="1985-07-19T00:00:00"/>
    <x v="2"/>
    <x v="0"/>
    <x v="1"/>
    <x v="0"/>
    <x v="0"/>
    <d v="2014-03-18T00:00:00"/>
    <x v="2"/>
    <n v="4321"/>
    <n v="28"/>
    <s v=""/>
    <s v=""/>
    <x v="1"/>
    <x v="2"/>
  </r>
  <r>
    <n v="56735"/>
    <s v="Emp 778"/>
    <s v="28407010257763"/>
    <x v="1"/>
    <x v="0"/>
    <d v="1984-07-01T00:00:00"/>
    <x v="21"/>
    <x v="0"/>
    <x v="0"/>
    <x v="0"/>
    <x v="3"/>
    <d v="2007-06-15T00:00:00"/>
    <x v="0"/>
    <n v="10685"/>
    <n v="22"/>
    <s v=""/>
    <s v=""/>
    <x v="0"/>
    <x v="2"/>
  </r>
  <r>
    <n v="56745"/>
    <s v="Emp 353"/>
    <s v="28205070184775"/>
    <x v="3"/>
    <x v="1"/>
    <d v="1982-05-07T00:00:00"/>
    <x v="7"/>
    <x v="1"/>
    <x v="2"/>
    <x v="2"/>
    <x v="0"/>
    <d v="2010-01-22T00:00:00"/>
    <x v="9"/>
    <n v="23824"/>
    <n v="27"/>
    <s v=""/>
    <s v=""/>
    <x v="1"/>
    <x v="1"/>
  </r>
  <r>
    <n v="56784"/>
    <s v="Emp 426"/>
    <s v="28108061386879"/>
    <x v="3"/>
    <x v="1"/>
    <d v="1981-08-06T00:00:00"/>
    <x v="7"/>
    <x v="0"/>
    <x v="0"/>
    <x v="4"/>
    <x v="4"/>
    <d v="1999-09-27T00:00:00"/>
    <x v="14"/>
    <n v="11004"/>
    <n v="18"/>
    <s v="!"/>
    <s v=""/>
    <x v="2"/>
    <x v="1"/>
  </r>
  <r>
    <n v="56798"/>
    <s v="Emp 32"/>
    <s v="29505210153537"/>
    <x v="6"/>
    <x v="1"/>
    <d v="1995-05-21T00:00:00"/>
    <x v="0"/>
    <x v="1"/>
    <x v="1"/>
    <x v="3"/>
    <x v="0"/>
    <d v="1995-07-16T00:00:00"/>
    <x v="13"/>
    <n v="4735"/>
    <n v="0"/>
    <s v="!"/>
    <s v=""/>
    <x v="2"/>
    <x v="0"/>
  </r>
  <r>
    <n v="56803"/>
    <s v="Emp 136"/>
    <s v="28704220161817"/>
    <x v="4"/>
    <x v="1"/>
    <d v="1987-04-22T00:00:00"/>
    <x v="8"/>
    <x v="1"/>
    <x v="2"/>
    <x v="3"/>
    <x v="0"/>
    <d v="1999-11-15T00:00:00"/>
    <x v="14"/>
    <n v="18373"/>
    <n v="12"/>
    <s v="!"/>
    <s v=""/>
    <x v="2"/>
    <x v="2"/>
  </r>
  <r>
    <n v="56812"/>
    <s v="Emp 168"/>
    <s v="29511280191158"/>
    <x v="1"/>
    <x v="1"/>
    <d v="1995-11-28T00:00:00"/>
    <x v="12"/>
    <x v="1"/>
    <x v="1"/>
    <x v="4"/>
    <x v="0"/>
    <d v="2003-06-27T00:00:00"/>
    <x v="10"/>
    <n v="5141"/>
    <n v="7"/>
    <s v="!"/>
    <s v=""/>
    <x v="0"/>
    <x v="0"/>
  </r>
  <r>
    <n v="56829"/>
    <s v="Emp 449"/>
    <s v="29002010272754"/>
    <x v="8"/>
    <x v="1"/>
    <d v="1990-02-01T00:00:00"/>
    <x v="3"/>
    <x v="0"/>
    <x v="1"/>
    <x v="2"/>
    <x v="3"/>
    <d v="2004-05-05T00:00:00"/>
    <x v="7"/>
    <n v="3305"/>
    <n v="14"/>
    <s v="!"/>
    <s v=""/>
    <x v="0"/>
    <x v="2"/>
  </r>
  <r>
    <n v="56856"/>
    <s v="Emp 198"/>
    <s v="27606080180076"/>
    <x v="7"/>
    <x v="1"/>
    <d v="1976-06-08T00:00:00"/>
    <x v="17"/>
    <x v="0"/>
    <x v="1"/>
    <x v="3"/>
    <x v="0"/>
    <d v="2010-01-25T00:00:00"/>
    <x v="9"/>
    <n v="5946"/>
    <n v="33"/>
    <s v=""/>
    <s v=""/>
    <x v="1"/>
    <x v="1"/>
  </r>
  <r>
    <n v="56858"/>
    <s v="Emp 81"/>
    <s v="28204050168366"/>
    <x v="0"/>
    <x v="0"/>
    <d v="1982-04-05T00:00:00"/>
    <x v="7"/>
    <x v="0"/>
    <x v="1"/>
    <x v="4"/>
    <x v="0"/>
    <d v="1997-08-29T00:00:00"/>
    <x v="15"/>
    <n v="6359"/>
    <n v="15"/>
    <s v="!"/>
    <s v=""/>
    <x v="2"/>
    <x v="1"/>
  </r>
  <r>
    <n v="56862"/>
    <s v="Emp 122"/>
    <s v="29512060191147"/>
    <x v="5"/>
    <x v="0"/>
    <d v="1995-12-06T00:00:00"/>
    <x v="12"/>
    <x v="1"/>
    <x v="1"/>
    <x v="0"/>
    <x v="0"/>
    <d v="2011-09-22T00:00:00"/>
    <x v="1"/>
    <n v="4795"/>
    <n v="15"/>
    <s v="!"/>
    <s v=""/>
    <x v="1"/>
    <x v="0"/>
  </r>
  <r>
    <n v="56869"/>
    <s v="Emp 63"/>
    <s v="29504110162669"/>
    <x v="0"/>
    <x v="0"/>
    <d v="1995-04-11T00:00:00"/>
    <x v="0"/>
    <x v="1"/>
    <x v="1"/>
    <x v="4"/>
    <x v="0"/>
    <d v="1998-02-04T00:00:00"/>
    <x v="15"/>
    <n v="4163"/>
    <n v="2"/>
    <s v="!"/>
    <s v=""/>
    <x v="2"/>
    <x v="0"/>
  </r>
  <r>
    <n v="56874"/>
    <s v="Emp 562"/>
    <s v="28408211955232"/>
    <x v="4"/>
    <x v="1"/>
    <d v="1984-08-21T00:00:00"/>
    <x v="2"/>
    <x v="1"/>
    <x v="1"/>
    <x v="1"/>
    <x v="5"/>
    <d v="2012-12-19T00:00:00"/>
    <x v="4"/>
    <n v="6193"/>
    <n v="28"/>
    <s v=""/>
    <s v=""/>
    <x v="1"/>
    <x v="2"/>
  </r>
  <r>
    <n v="56886"/>
    <s v="Emp 201"/>
    <s v="28402050174696"/>
    <x v="2"/>
    <x v="1"/>
    <d v="1984-02-05T00:00:00"/>
    <x v="21"/>
    <x v="1"/>
    <x v="1"/>
    <x v="3"/>
    <x v="0"/>
    <d v="2009-04-19T00:00:00"/>
    <x v="17"/>
    <n v="5135"/>
    <n v="25"/>
    <s v=""/>
    <s v=""/>
    <x v="1"/>
    <x v="2"/>
  </r>
  <r>
    <n v="56888"/>
    <s v="Emp 958"/>
    <s v="29510030285073"/>
    <x v="2"/>
    <x v="1"/>
    <d v="1995-10-03T00:00:00"/>
    <x v="12"/>
    <x v="0"/>
    <x v="0"/>
    <x v="4"/>
    <x v="3"/>
    <d v="2002-10-29T00:00:00"/>
    <x v="10"/>
    <n v="10944"/>
    <n v="7"/>
    <s v="!"/>
    <s v=""/>
    <x v="0"/>
    <x v="0"/>
  </r>
  <r>
    <n v="56899"/>
    <s v="Emp 465"/>
    <s v="28011010283052"/>
    <x v="4"/>
    <x v="1"/>
    <d v="1980-11-01T00:00:00"/>
    <x v="5"/>
    <x v="1"/>
    <x v="0"/>
    <x v="4"/>
    <x v="3"/>
    <d v="2008-03-11T00:00:00"/>
    <x v="18"/>
    <n v="13451"/>
    <n v="27"/>
    <s v=""/>
    <s v=""/>
    <x v="1"/>
    <x v="1"/>
  </r>
  <r>
    <n v="56920"/>
    <s v="Emp 518"/>
    <s v="29510191381619"/>
    <x v="9"/>
    <x v="1"/>
    <d v="1995-10-19T00:00:00"/>
    <x v="12"/>
    <x v="0"/>
    <x v="1"/>
    <x v="2"/>
    <x v="4"/>
    <d v="2010-07-11T00:00:00"/>
    <x v="9"/>
    <n v="4994"/>
    <n v="14"/>
    <s v="!"/>
    <s v=""/>
    <x v="1"/>
    <x v="0"/>
  </r>
  <r>
    <n v="56941"/>
    <s v="Emp 325"/>
    <s v="29512120159755"/>
    <x v="2"/>
    <x v="1"/>
    <d v="1995-12-12T00:00:00"/>
    <x v="12"/>
    <x v="0"/>
    <x v="1"/>
    <x v="1"/>
    <x v="0"/>
    <d v="2008-08-06T00:00:00"/>
    <x v="17"/>
    <n v="5130"/>
    <n v="12"/>
    <s v="!"/>
    <n v="56941"/>
    <x v="1"/>
    <x v="0"/>
  </r>
  <r>
    <n v="56941"/>
    <s v="Emp 742"/>
    <s v="28207092156032"/>
    <x v="1"/>
    <x v="1"/>
    <d v="1982-07-09T00:00:00"/>
    <x v="7"/>
    <x v="1"/>
    <x v="1"/>
    <x v="4"/>
    <x v="2"/>
    <d v="2010-07-21T00:00:00"/>
    <x v="9"/>
    <n v="5485"/>
    <n v="28"/>
    <s v=""/>
    <s v=""/>
    <x v="1"/>
    <x v="1"/>
  </r>
  <r>
    <n v="56956"/>
    <s v="Emp 295"/>
    <s v="29509060184895"/>
    <x v="7"/>
    <x v="1"/>
    <d v="1995-09-06T00:00:00"/>
    <x v="12"/>
    <x v="0"/>
    <x v="1"/>
    <x v="2"/>
    <x v="0"/>
    <d v="2003-11-14T00:00:00"/>
    <x v="7"/>
    <n v="6651"/>
    <n v="8"/>
    <s v="!"/>
    <s v=""/>
    <x v="0"/>
    <x v="0"/>
  </r>
  <r>
    <n v="56958"/>
    <s v="Emp 345"/>
    <s v="28901060160899"/>
    <x v="1"/>
    <x v="1"/>
    <d v="1989-01-06T00:00:00"/>
    <x v="14"/>
    <x v="1"/>
    <x v="1"/>
    <x v="0"/>
    <x v="0"/>
    <d v="2005-06-09T00:00:00"/>
    <x v="12"/>
    <n v="3152"/>
    <n v="16"/>
    <s v="!"/>
    <s v=""/>
    <x v="0"/>
    <x v="2"/>
  </r>
  <r>
    <n v="56978"/>
    <s v="Emp 127"/>
    <s v="28201240183958"/>
    <x v="1"/>
    <x v="1"/>
    <d v="1982-01-24T00:00:00"/>
    <x v="7"/>
    <x v="1"/>
    <x v="2"/>
    <x v="0"/>
    <x v="0"/>
    <d v="2001-03-04T00:00:00"/>
    <x v="16"/>
    <n v="22646"/>
    <n v="19"/>
    <s v="!"/>
    <s v=""/>
    <x v="0"/>
    <x v="1"/>
  </r>
  <r>
    <n v="56999"/>
    <s v="Emp 822"/>
    <s v="29511031764838"/>
    <x v="3"/>
    <x v="1"/>
    <d v="1995-11-03T00:00:00"/>
    <x v="12"/>
    <x v="0"/>
    <x v="2"/>
    <x v="2"/>
    <x v="1"/>
    <d v="2012-05-18T00:00:00"/>
    <x v="1"/>
    <n v="26651"/>
    <n v="16"/>
    <s v="!"/>
    <s v=""/>
    <x v="1"/>
    <x v="0"/>
  </r>
  <r>
    <n v="57008"/>
    <s v="Emp 838"/>
    <s v="29302170184953"/>
    <x v="5"/>
    <x v="1"/>
    <d v="1993-02-17T00:00:00"/>
    <x v="15"/>
    <x v="0"/>
    <x v="1"/>
    <x v="3"/>
    <x v="0"/>
    <d v="2015-05-21T00:00:00"/>
    <x v="20"/>
    <n v="6361"/>
    <n v="22"/>
    <s v=""/>
    <s v=""/>
    <x v="3"/>
    <x v="0"/>
  </r>
  <r>
    <n v="57030"/>
    <s v="Emp 502"/>
    <s v="28604100174954"/>
    <x v="1"/>
    <x v="1"/>
    <d v="1986-04-10T00:00:00"/>
    <x v="9"/>
    <x v="0"/>
    <x v="1"/>
    <x v="4"/>
    <x v="0"/>
    <d v="2010-06-28T00:00:00"/>
    <x v="9"/>
    <n v="5638"/>
    <n v="24"/>
    <s v=""/>
    <n v="57030"/>
    <x v="1"/>
    <x v="2"/>
  </r>
  <r>
    <n v="57030"/>
    <s v="Emp 666"/>
    <s v="27709112170956"/>
    <x v="8"/>
    <x v="1"/>
    <d v="1977-09-11T00:00:00"/>
    <x v="11"/>
    <x v="1"/>
    <x v="2"/>
    <x v="3"/>
    <x v="2"/>
    <d v="2015-08-21T00:00:00"/>
    <x v="11"/>
    <n v="22692"/>
    <n v="37"/>
    <s v=""/>
    <s v=""/>
    <x v="3"/>
    <x v="1"/>
  </r>
  <r>
    <n v="57034"/>
    <s v="Emp 292"/>
    <s v="27407130156171"/>
    <x v="4"/>
    <x v="1"/>
    <d v="1974-07-13T00:00:00"/>
    <x v="22"/>
    <x v="0"/>
    <x v="2"/>
    <x v="2"/>
    <x v="0"/>
    <d v="2004-09-12T00:00:00"/>
    <x v="12"/>
    <n v="18892"/>
    <n v="30"/>
    <s v=""/>
    <s v=""/>
    <x v="0"/>
    <x v="1"/>
  </r>
  <r>
    <n v="57060"/>
    <s v="Emp 902"/>
    <s v="29010031990263"/>
    <x v="5"/>
    <x v="0"/>
    <d v="1990-10-03T00:00:00"/>
    <x v="10"/>
    <x v="1"/>
    <x v="0"/>
    <x v="0"/>
    <x v="5"/>
    <d v="2003-10-15T00:00:00"/>
    <x v="7"/>
    <n v="10986"/>
    <n v="13"/>
    <s v="!"/>
    <s v=""/>
    <x v="0"/>
    <x v="2"/>
  </r>
  <r>
    <n v="57061"/>
    <s v="Emp 200"/>
    <s v="29404090158794"/>
    <x v="5"/>
    <x v="1"/>
    <d v="1994-04-09T00:00:00"/>
    <x v="4"/>
    <x v="0"/>
    <x v="1"/>
    <x v="2"/>
    <x v="0"/>
    <d v="1999-06-14T00:00:00"/>
    <x v="6"/>
    <n v="4950"/>
    <n v="5"/>
    <s v="!"/>
    <s v=""/>
    <x v="2"/>
    <x v="0"/>
  </r>
  <r>
    <n v="57099"/>
    <s v="Emp 155"/>
    <s v="29501040190117"/>
    <x v="5"/>
    <x v="1"/>
    <d v="1995-01-04T00:00:00"/>
    <x v="0"/>
    <x v="0"/>
    <x v="1"/>
    <x v="4"/>
    <x v="0"/>
    <d v="1999-11-19T00:00:00"/>
    <x v="14"/>
    <n v="6699"/>
    <n v="4"/>
    <s v="!"/>
    <s v=""/>
    <x v="2"/>
    <x v="0"/>
  </r>
  <r>
    <n v="57106"/>
    <s v="Emp 607"/>
    <s v="29211221781274"/>
    <x v="1"/>
    <x v="1"/>
    <d v="1992-11-22T00:00:00"/>
    <x v="15"/>
    <x v="1"/>
    <x v="1"/>
    <x v="3"/>
    <x v="1"/>
    <d v="2003-11-10T00:00:00"/>
    <x v="7"/>
    <n v="6527"/>
    <n v="10"/>
    <s v="!"/>
    <s v=""/>
    <x v="0"/>
    <x v="0"/>
  </r>
  <r>
    <n v="57114"/>
    <s v="Emp 144"/>
    <s v="27807170178945"/>
    <x v="5"/>
    <x v="0"/>
    <d v="1978-07-17T00:00:00"/>
    <x v="11"/>
    <x v="0"/>
    <x v="1"/>
    <x v="2"/>
    <x v="0"/>
    <d v="2014-07-30T00:00:00"/>
    <x v="20"/>
    <n v="5881"/>
    <n v="36"/>
    <s v=""/>
    <s v=""/>
    <x v="3"/>
    <x v="1"/>
  </r>
  <r>
    <n v="57127"/>
    <s v="Emp 809"/>
    <s v="27412221954762"/>
    <x v="4"/>
    <x v="0"/>
    <d v="1974-12-22T00:00:00"/>
    <x v="13"/>
    <x v="1"/>
    <x v="2"/>
    <x v="0"/>
    <x v="5"/>
    <d v="2010-05-20T00:00:00"/>
    <x v="9"/>
    <n v="19161"/>
    <n v="35"/>
    <s v=""/>
    <s v=""/>
    <x v="1"/>
    <x v="1"/>
  </r>
  <r>
    <n v="57138"/>
    <s v="Emp 679"/>
    <s v="28605232185341"/>
    <x v="1"/>
    <x v="0"/>
    <d v="1986-05-23T00:00:00"/>
    <x v="9"/>
    <x v="1"/>
    <x v="1"/>
    <x v="0"/>
    <x v="2"/>
    <d v="2007-11-10T00:00:00"/>
    <x v="18"/>
    <n v="4154"/>
    <n v="21"/>
    <s v=""/>
    <s v=""/>
    <x v="1"/>
    <x v="2"/>
  </r>
  <r>
    <n v="57141"/>
    <s v="Emp 571"/>
    <s v="28307250263286"/>
    <x v="3"/>
    <x v="0"/>
    <d v="1983-07-25T00:00:00"/>
    <x v="20"/>
    <x v="1"/>
    <x v="1"/>
    <x v="1"/>
    <x v="3"/>
    <d v="1997-06-18T00:00:00"/>
    <x v="19"/>
    <n v="3425"/>
    <n v="13"/>
    <s v="!"/>
    <s v=""/>
    <x v="2"/>
    <x v="2"/>
  </r>
  <r>
    <n v="57149"/>
    <s v="Emp 992"/>
    <s v="27612201986978"/>
    <x v="7"/>
    <x v="1"/>
    <d v="1976-12-20T00:00:00"/>
    <x v="16"/>
    <x v="0"/>
    <x v="0"/>
    <x v="3"/>
    <x v="5"/>
    <d v="2000-10-05T00:00:00"/>
    <x v="16"/>
    <n v="14913"/>
    <n v="23"/>
    <s v=""/>
    <s v=""/>
    <x v="0"/>
    <x v="1"/>
  </r>
  <r>
    <n v="57163"/>
    <s v="Emp 617"/>
    <s v="29209071374883"/>
    <x v="1"/>
    <x v="0"/>
    <d v="1992-09-07T00:00:00"/>
    <x v="15"/>
    <x v="0"/>
    <x v="0"/>
    <x v="4"/>
    <x v="4"/>
    <d v="2010-11-05T00:00:00"/>
    <x v="3"/>
    <n v="12589"/>
    <n v="18"/>
    <s v="!"/>
    <s v=""/>
    <x v="1"/>
    <x v="0"/>
  </r>
  <r>
    <n v="57170"/>
    <s v="Emp 993"/>
    <s v="28408171978315"/>
    <x v="3"/>
    <x v="1"/>
    <d v="1984-08-17T00:00:00"/>
    <x v="2"/>
    <x v="0"/>
    <x v="1"/>
    <x v="1"/>
    <x v="5"/>
    <d v="2011-02-06T00:00:00"/>
    <x v="3"/>
    <n v="5445"/>
    <n v="26"/>
    <s v=""/>
    <s v=""/>
    <x v="1"/>
    <x v="2"/>
  </r>
  <r>
    <n v="57179"/>
    <s v="Emp 53"/>
    <s v="29406230188597"/>
    <x v="7"/>
    <x v="1"/>
    <d v="1994-06-23T00:00:00"/>
    <x v="4"/>
    <x v="0"/>
    <x v="1"/>
    <x v="0"/>
    <x v="0"/>
    <d v="1995-09-26T00:00:00"/>
    <x v="21"/>
    <n v="3384"/>
    <n v="1"/>
    <s v="!"/>
    <s v=""/>
    <x v="2"/>
    <x v="0"/>
  </r>
  <r>
    <n v="57192"/>
    <s v="Emp 129"/>
    <s v="29003070171498"/>
    <x v="3"/>
    <x v="1"/>
    <d v="1990-03-07T00:00:00"/>
    <x v="3"/>
    <x v="1"/>
    <x v="1"/>
    <x v="2"/>
    <x v="0"/>
    <d v="1998-07-07T00:00:00"/>
    <x v="15"/>
    <n v="3431"/>
    <n v="8"/>
    <s v="!"/>
    <s v=""/>
    <x v="2"/>
    <x v="2"/>
  </r>
  <r>
    <n v="57195"/>
    <s v="Emp 477"/>
    <s v="27908101379629"/>
    <x v="6"/>
    <x v="0"/>
    <d v="1979-08-10T00:00:00"/>
    <x v="1"/>
    <x v="0"/>
    <x v="1"/>
    <x v="2"/>
    <x v="4"/>
    <d v="2015-02-17T00:00:00"/>
    <x v="20"/>
    <n v="4225"/>
    <n v="35"/>
    <s v=""/>
    <s v=""/>
    <x v="3"/>
    <x v="1"/>
  </r>
  <r>
    <n v="57198"/>
    <s v="Emp 972"/>
    <s v="28403261389353"/>
    <x v="7"/>
    <x v="1"/>
    <d v="1984-03-26T00:00:00"/>
    <x v="21"/>
    <x v="0"/>
    <x v="1"/>
    <x v="3"/>
    <x v="4"/>
    <d v="2013-10-26T00:00:00"/>
    <x v="2"/>
    <n v="6581"/>
    <n v="29"/>
    <s v=""/>
    <s v=""/>
    <x v="1"/>
    <x v="2"/>
  </r>
  <r>
    <n v="57207"/>
    <s v="Emp 314"/>
    <s v="29502180180995"/>
    <x v="3"/>
    <x v="1"/>
    <d v="1995-02-18T00:00:00"/>
    <x v="0"/>
    <x v="1"/>
    <x v="1"/>
    <x v="2"/>
    <x v="0"/>
    <d v="1996-02-05T00:00:00"/>
    <x v="21"/>
    <n v="5826"/>
    <n v="0"/>
    <s v="!"/>
    <s v=""/>
    <x v="2"/>
    <x v="0"/>
  </r>
  <r>
    <n v="57210"/>
    <s v="Emp 224"/>
    <s v="28110110176477"/>
    <x v="8"/>
    <x v="1"/>
    <d v="1981-10-11T00:00:00"/>
    <x v="7"/>
    <x v="0"/>
    <x v="1"/>
    <x v="2"/>
    <x v="0"/>
    <d v="2012-03-08T00:00:00"/>
    <x v="1"/>
    <n v="6526"/>
    <n v="30"/>
    <s v=""/>
    <s v=""/>
    <x v="1"/>
    <x v="1"/>
  </r>
  <r>
    <n v="57212"/>
    <s v="Emp 482"/>
    <s v="28102200274738"/>
    <x v="8"/>
    <x v="1"/>
    <d v="1981-02-20T00:00:00"/>
    <x v="5"/>
    <x v="1"/>
    <x v="1"/>
    <x v="3"/>
    <x v="3"/>
    <d v="2012-07-25T00:00:00"/>
    <x v="1"/>
    <n v="4548"/>
    <n v="31"/>
    <s v=""/>
    <s v=""/>
    <x v="1"/>
    <x v="1"/>
  </r>
  <r>
    <n v="57221"/>
    <s v="Emp 250"/>
    <s v="29504040189876"/>
    <x v="1"/>
    <x v="1"/>
    <d v="1995-04-04T00:00:00"/>
    <x v="0"/>
    <x v="1"/>
    <x v="1"/>
    <x v="3"/>
    <x v="0"/>
    <d v="2014-08-19T00:00:00"/>
    <x v="20"/>
    <n v="4322"/>
    <n v="19"/>
    <s v="!"/>
    <s v=""/>
    <x v="3"/>
    <x v="0"/>
  </r>
  <r>
    <n v="57227"/>
    <s v="Emp 100"/>
    <s v="29510230163411"/>
    <x v="2"/>
    <x v="1"/>
    <d v="1995-10-23T00:00:00"/>
    <x v="12"/>
    <x v="1"/>
    <x v="1"/>
    <x v="0"/>
    <x v="0"/>
    <d v="1998-09-05T00:00:00"/>
    <x v="6"/>
    <n v="3114"/>
    <n v="2"/>
    <s v="!"/>
    <s v=""/>
    <x v="2"/>
    <x v="0"/>
  </r>
  <r>
    <n v="57239"/>
    <s v="Emp 703"/>
    <s v="28105200275281"/>
    <x v="8"/>
    <x v="0"/>
    <d v="1981-05-20T00:00:00"/>
    <x v="5"/>
    <x v="1"/>
    <x v="1"/>
    <x v="1"/>
    <x v="3"/>
    <d v="1999-12-02T00:00:00"/>
    <x v="14"/>
    <n v="4962"/>
    <n v="18"/>
    <s v="!"/>
    <s v=""/>
    <x v="2"/>
    <x v="1"/>
  </r>
  <r>
    <n v="57242"/>
    <s v="Emp 340"/>
    <s v="27605050154553"/>
    <x v="2"/>
    <x v="1"/>
    <d v="1976-05-05T00:00:00"/>
    <x v="17"/>
    <x v="1"/>
    <x v="1"/>
    <x v="2"/>
    <x v="0"/>
    <d v="2001-09-19T00:00:00"/>
    <x v="8"/>
    <n v="6193"/>
    <n v="25"/>
    <s v=""/>
    <s v=""/>
    <x v="0"/>
    <x v="1"/>
  </r>
  <r>
    <n v="57243"/>
    <s v="Emp 879"/>
    <s v="28808090171793"/>
    <x v="0"/>
    <x v="1"/>
    <d v="1988-08-09T00:00:00"/>
    <x v="14"/>
    <x v="1"/>
    <x v="0"/>
    <x v="3"/>
    <x v="0"/>
    <d v="2012-10-26T00:00:00"/>
    <x v="4"/>
    <n v="13430"/>
    <n v="24"/>
    <s v=""/>
    <s v=""/>
    <x v="1"/>
    <x v="2"/>
  </r>
  <r>
    <n v="57263"/>
    <s v="Emp 142"/>
    <s v="27904120154534"/>
    <x v="0"/>
    <x v="1"/>
    <d v="1979-04-12T00:00:00"/>
    <x v="19"/>
    <x v="0"/>
    <x v="2"/>
    <x v="3"/>
    <x v="0"/>
    <d v="1998-01-14T00:00:00"/>
    <x v="15"/>
    <n v="17453"/>
    <n v="18"/>
    <s v="!"/>
    <s v=""/>
    <x v="2"/>
    <x v="1"/>
  </r>
  <r>
    <n v="57276"/>
    <s v="Emp 506"/>
    <s v="28704251757846"/>
    <x v="7"/>
    <x v="0"/>
    <d v="1987-04-25T00:00:00"/>
    <x v="8"/>
    <x v="1"/>
    <x v="1"/>
    <x v="3"/>
    <x v="1"/>
    <d v="2005-04-17T00:00:00"/>
    <x v="12"/>
    <n v="5390"/>
    <n v="17"/>
    <s v="!"/>
    <s v=""/>
    <x v="0"/>
    <x v="2"/>
  </r>
  <r>
    <n v="57286"/>
    <s v="Emp 865"/>
    <s v="29502061775379"/>
    <x v="1"/>
    <x v="1"/>
    <d v="1995-02-06T00:00:00"/>
    <x v="0"/>
    <x v="1"/>
    <x v="2"/>
    <x v="4"/>
    <x v="1"/>
    <d v="2003-07-06T00:00:00"/>
    <x v="10"/>
    <n v="25572"/>
    <n v="8"/>
    <s v="!"/>
    <n v="57286"/>
    <x v="0"/>
    <x v="0"/>
  </r>
  <r>
    <n v="57286"/>
    <s v="Emp 914"/>
    <s v="28211251955479"/>
    <x v="1"/>
    <x v="1"/>
    <d v="1982-11-25T00:00:00"/>
    <x v="20"/>
    <x v="0"/>
    <x v="1"/>
    <x v="3"/>
    <x v="5"/>
    <d v="2003-11-30T00:00:00"/>
    <x v="7"/>
    <n v="4068"/>
    <n v="21"/>
    <s v=""/>
    <s v=""/>
    <x v="0"/>
    <x v="2"/>
  </r>
  <r>
    <n v="57330"/>
    <s v="Emp 628"/>
    <s v="29401230176954"/>
    <x v="2"/>
    <x v="1"/>
    <d v="1994-01-23T00:00:00"/>
    <x v="4"/>
    <x v="1"/>
    <x v="1"/>
    <x v="0"/>
    <x v="0"/>
    <d v="2015-04-22T00:00:00"/>
    <x v="20"/>
    <n v="5499"/>
    <n v="21"/>
    <s v=""/>
    <s v=""/>
    <x v="3"/>
    <x v="0"/>
  </r>
  <r>
    <n v="57334"/>
    <s v="Emp 519"/>
    <s v="28810170151972"/>
    <x v="4"/>
    <x v="1"/>
    <d v="1988-10-17T00:00:00"/>
    <x v="14"/>
    <x v="0"/>
    <x v="2"/>
    <x v="1"/>
    <x v="0"/>
    <d v="2007-01-10T00:00:00"/>
    <x v="0"/>
    <n v="27240"/>
    <n v="18"/>
    <s v="!"/>
    <s v=""/>
    <x v="0"/>
    <x v="2"/>
  </r>
  <r>
    <n v="57337"/>
    <s v="Emp 3"/>
    <s v="29210092190635"/>
    <x v="7"/>
    <x v="1"/>
    <d v="1992-10-09T00:00:00"/>
    <x v="15"/>
    <x v="1"/>
    <x v="1"/>
    <x v="4"/>
    <x v="2"/>
    <d v="2012-01-12T00:00:00"/>
    <x v="1"/>
    <n v="3009"/>
    <n v="19"/>
    <s v="!"/>
    <s v=""/>
    <x v="1"/>
    <x v="0"/>
  </r>
  <r>
    <n v="57354"/>
    <s v="Emp 758"/>
    <s v="29108110257037"/>
    <x v="8"/>
    <x v="1"/>
    <d v="1991-08-11T00:00:00"/>
    <x v="6"/>
    <x v="0"/>
    <x v="1"/>
    <x v="3"/>
    <x v="3"/>
    <d v="2015-09-02T00:00:00"/>
    <x v="11"/>
    <n v="6563"/>
    <n v="24"/>
    <s v=""/>
    <s v=""/>
    <x v="3"/>
    <x v="2"/>
  </r>
  <r>
    <n v="57355"/>
    <s v="Emp 908"/>
    <s v="28411101980384"/>
    <x v="5"/>
    <x v="0"/>
    <d v="1984-11-10T00:00:00"/>
    <x v="2"/>
    <x v="1"/>
    <x v="1"/>
    <x v="1"/>
    <x v="5"/>
    <d v="2007-02-22T00:00:00"/>
    <x v="0"/>
    <n v="4091"/>
    <n v="22"/>
    <s v=""/>
    <s v=""/>
    <x v="0"/>
    <x v="2"/>
  </r>
  <r>
    <n v="57363"/>
    <s v="Emp 599"/>
    <s v="28703251975898"/>
    <x v="7"/>
    <x v="1"/>
    <d v="1987-03-25T00:00:00"/>
    <x v="8"/>
    <x v="1"/>
    <x v="0"/>
    <x v="0"/>
    <x v="5"/>
    <d v="2003-05-28T00:00:00"/>
    <x v="10"/>
    <n v="10057"/>
    <n v="16"/>
    <s v="!"/>
    <s v=""/>
    <x v="0"/>
    <x v="2"/>
  </r>
  <r>
    <n v="57369"/>
    <s v="Emp 816"/>
    <s v="29112170255693"/>
    <x v="3"/>
    <x v="1"/>
    <d v="1991-12-17T00:00:00"/>
    <x v="6"/>
    <x v="1"/>
    <x v="1"/>
    <x v="0"/>
    <x v="3"/>
    <d v="2011-05-31T00:00:00"/>
    <x v="3"/>
    <n v="5557"/>
    <n v="19"/>
    <s v="!"/>
    <s v=""/>
    <x v="1"/>
    <x v="2"/>
  </r>
  <r>
    <n v="57372"/>
    <s v="Emp 431"/>
    <s v="29408061391192"/>
    <x v="8"/>
    <x v="1"/>
    <d v="1994-08-06T00:00:00"/>
    <x v="0"/>
    <x v="1"/>
    <x v="1"/>
    <x v="1"/>
    <x v="4"/>
    <d v="2013-10-16T00:00:00"/>
    <x v="2"/>
    <n v="3391"/>
    <n v="19"/>
    <s v="!"/>
    <s v=""/>
    <x v="1"/>
    <x v="0"/>
  </r>
  <r>
    <n v="57373"/>
    <s v="Emp 333"/>
    <s v="29510220157874"/>
    <x v="2"/>
    <x v="1"/>
    <d v="1995-10-22T00:00:00"/>
    <x v="12"/>
    <x v="1"/>
    <x v="0"/>
    <x v="1"/>
    <x v="0"/>
    <d v="1996-10-24T00:00:00"/>
    <x v="19"/>
    <n v="10433"/>
    <n v="1"/>
    <s v="!"/>
    <s v=""/>
    <x v="2"/>
    <x v="0"/>
  </r>
  <r>
    <n v="57378"/>
    <s v="Emp 977"/>
    <s v="29505240153738"/>
    <x v="1"/>
    <x v="1"/>
    <d v="1995-05-24T00:00:00"/>
    <x v="0"/>
    <x v="1"/>
    <x v="2"/>
    <x v="0"/>
    <x v="0"/>
    <d v="2014-03-05T00:00:00"/>
    <x v="2"/>
    <n v="15419"/>
    <n v="18"/>
    <s v="!"/>
    <s v=""/>
    <x v="1"/>
    <x v="0"/>
  </r>
  <r>
    <n v="57396"/>
    <s v="Emp 857"/>
    <s v="28910052190079"/>
    <x v="4"/>
    <x v="1"/>
    <d v="1989-10-05T00:00:00"/>
    <x v="3"/>
    <x v="0"/>
    <x v="1"/>
    <x v="3"/>
    <x v="2"/>
    <d v="1996-01-03T00:00:00"/>
    <x v="21"/>
    <n v="3309"/>
    <n v="6"/>
    <s v="!"/>
    <s v=""/>
    <x v="2"/>
    <x v="2"/>
  </r>
  <r>
    <n v="57402"/>
    <s v="Emp 524"/>
    <s v="29308131378483"/>
    <x v="5"/>
    <x v="0"/>
    <d v="1993-08-13T00:00:00"/>
    <x v="4"/>
    <x v="1"/>
    <x v="1"/>
    <x v="2"/>
    <x v="4"/>
    <d v="1997-07-07T00:00:00"/>
    <x v="19"/>
    <n v="3610"/>
    <n v="3"/>
    <s v="!"/>
    <s v=""/>
    <x v="2"/>
    <x v="0"/>
  </r>
  <r>
    <n v="57409"/>
    <s v="Emp 755"/>
    <s v="28602122156815"/>
    <x v="8"/>
    <x v="1"/>
    <d v="1986-02-12T00:00:00"/>
    <x v="9"/>
    <x v="1"/>
    <x v="1"/>
    <x v="3"/>
    <x v="2"/>
    <d v="1997-04-23T00:00:00"/>
    <x v="19"/>
    <n v="3507"/>
    <n v="11"/>
    <s v="!"/>
    <s v=""/>
    <x v="2"/>
    <x v="2"/>
  </r>
  <r>
    <n v="57410"/>
    <s v="Emp 187"/>
    <s v="29504080168596"/>
    <x v="0"/>
    <x v="1"/>
    <d v="1995-04-08T00:00:00"/>
    <x v="0"/>
    <x v="0"/>
    <x v="0"/>
    <x v="3"/>
    <x v="0"/>
    <d v="2002-08-05T00:00:00"/>
    <x v="10"/>
    <n v="10684"/>
    <n v="7"/>
    <s v="!"/>
    <s v=""/>
    <x v="0"/>
    <x v="0"/>
  </r>
  <r>
    <n v="57415"/>
    <s v="Emp 389"/>
    <s v="27905181371276"/>
    <x v="5"/>
    <x v="1"/>
    <d v="1979-05-18T00:00:00"/>
    <x v="19"/>
    <x v="1"/>
    <x v="1"/>
    <x v="1"/>
    <x v="4"/>
    <d v="2002-06-17T00:00:00"/>
    <x v="8"/>
    <n v="4480"/>
    <n v="23"/>
    <s v=""/>
    <s v=""/>
    <x v="0"/>
    <x v="1"/>
  </r>
  <r>
    <n v="57430"/>
    <s v="Emp 131"/>
    <s v="29406240176646"/>
    <x v="7"/>
    <x v="0"/>
    <d v="1994-06-24T00:00:00"/>
    <x v="4"/>
    <x v="1"/>
    <x v="0"/>
    <x v="3"/>
    <x v="0"/>
    <d v="2012-11-07T00:00:00"/>
    <x v="4"/>
    <n v="12526"/>
    <n v="18"/>
    <s v="!"/>
    <s v=""/>
    <x v="1"/>
    <x v="0"/>
  </r>
  <r>
    <n v="57432"/>
    <s v="Emp 950"/>
    <s v="28708220254964"/>
    <x v="1"/>
    <x v="0"/>
    <d v="1987-08-22T00:00:00"/>
    <x v="18"/>
    <x v="1"/>
    <x v="1"/>
    <x v="0"/>
    <x v="3"/>
    <d v="2014-12-11T00:00:00"/>
    <x v="20"/>
    <n v="6312"/>
    <n v="27"/>
    <s v=""/>
    <s v=""/>
    <x v="3"/>
    <x v="2"/>
  </r>
  <r>
    <n v="57438"/>
    <s v="Emp 126"/>
    <s v="29106230173199"/>
    <x v="1"/>
    <x v="1"/>
    <d v="1991-06-23T00:00:00"/>
    <x v="10"/>
    <x v="1"/>
    <x v="1"/>
    <x v="3"/>
    <x v="0"/>
    <d v="1995-04-10T00:00:00"/>
    <x v="13"/>
    <n v="4055"/>
    <n v="3"/>
    <s v="!"/>
    <s v=""/>
    <x v="2"/>
    <x v="2"/>
  </r>
  <r>
    <n v="57443"/>
    <s v="Emp 600"/>
    <s v="27501250269936"/>
    <x v="1"/>
    <x v="1"/>
    <d v="1975-01-25T00:00:00"/>
    <x v="13"/>
    <x v="1"/>
    <x v="0"/>
    <x v="1"/>
    <x v="3"/>
    <d v="2005-05-28T00:00:00"/>
    <x v="12"/>
    <n v="11769"/>
    <n v="30"/>
    <s v=""/>
    <s v=""/>
    <x v="0"/>
    <x v="1"/>
  </r>
  <r>
    <n v="57460"/>
    <s v="Emp 526"/>
    <s v="29210161984392"/>
    <x v="8"/>
    <x v="1"/>
    <d v="1992-10-16T00:00:00"/>
    <x v="15"/>
    <x v="1"/>
    <x v="1"/>
    <x v="2"/>
    <x v="5"/>
    <d v="2006-01-05T00:00:00"/>
    <x v="5"/>
    <n v="4178"/>
    <n v="13"/>
    <s v="!"/>
    <s v=""/>
    <x v="0"/>
    <x v="0"/>
  </r>
  <r>
    <n v="57464"/>
    <s v="Emp 736"/>
    <s v="28706171964569"/>
    <x v="2"/>
    <x v="0"/>
    <d v="1987-06-17T00:00:00"/>
    <x v="8"/>
    <x v="0"/>
    <x v="0"/>
    <x v="4"/>
    <x v="5"/>
    <d v="2013-09-22T00:00:00"/>
    <x v="2"/>
    <n v="11602"/>
    <n v="26"/>
    <s v=""/>
    <s v=""/>
    <x v="1"/>
    <x v="2"/>
  </r>
  <r>
    <n v="57509"/>
    <s v="Emp 764"/>
    <s v="29312070163478"/>
    <x v="5"/>
    <x v="1"/>
    <d v="1993-12-07T00:00:00"/>
    <x v="4"/>
    <x v="1"/>
    <x v="0"/>
    <x v="2"/>
    <x v="0"/>
    <d v="2005-02-13T00:00:00"/>
    <x v="12"/>
    <n v="12840"/>
    <n v="11"/>
    <s v="!"/>
    <s v=""/>
    <x v="0"/>
    <x v="0"/>
  </r>
  <r>
    <n v="57529"/>
    <s v="Emp 167"/>
    <s v="29502020168953"/>
    <x v="0"/>
    <x v="1"/>
    <d v="1995-02-02T00:00:00"/>
    <x v="0"/>
    <x v="1"/>
    <x v="1"/>
    <x v="1"/>
    <x v="0"/>
    <d v="2006-04-30T00:00:00"/>
    <x v="5"/>
    <n v="3054"/>
    <n v="11"/>
    <s v="!"/>
    <s v=""/>
    <x v="0"/>
    <x v="0"/>
  </r>
  <r>
    <n v="57535"/>
    <s v="Emp 401"/>
    <s v="29506170157334"/>
    <x v="2"/>
    <x v="1"/>
    <d v="1995-06-17T00:00:00"/>
    <x v="0"/>
    <x v="1"/>
    <x v="1"/>
    <x v="1"/>
    <x v="0"/>
    <d v="1999-11-08T00:00:00"/>
    <x v="14"/>
    <n v="5314"/>
    <n v="4"/>
    <s v="!"/>
    <s v=""/>
    <x v="2"/>
    <x v="0"/>
  </r>
  <r>
    <n v="57541"/>
    <s v="Emp 238"/>
    <s v="29512160188477"/>
    <x v="5"/>
    <x v="1"/>
    <d v="1995-12-16T00:00:00"/>
    <x v="12"/>
    <x v="1"/>
    <x v="0"/>
    <x v="4"/>
    <x v="0"/>
    <d v="2014-01-09T00:00:00"/>
    <x v="2"/>
    <n v="12345"/>
    <n v="18"/>
    <s v="!"/>
    <s v=""/>
    <x v="1"/>
    <x v="0"/>
  </r>
  <r>
    <n v="57543"/>
    <s v="Emp 197"/>
    <s v="29407140188674"/>
    <x v="4"/>
    <x v="1"/>
    <d v="1994-07-14T00:00:00"/>
    <x v="4"/>
    <x v="1"/>
    <x v="1"/>
    <x v="0"/>
    <x v="0"/>
    <d v="2005-09-22T00:00:00"/>
    <x v="5"/>
    <n v="3114"/>
    <n v="11"/>
    <s v="!"/>
    <s v=""/>
    <x v="0"/>
    <x v="0"/>
  </r>
  <r>
    <n v="57544"/>
    <s v="Emp 270"/>
    <s v="29506260174437"/>
    <x v="1"/>
    <x v="1"/>
    <d v="1995-06-26T00:00:00"/>
    <x v="0"/>
    <x v="1"/>
    <x v="0"/>
    <x v="1"/>
    <x v="0"/>
    <d v="2009-06-25T00:00:00"/>
    <x v="17"/>
    <n v="11735"/>
    <n v="13"/>
    <s v="!"/>
    <s v=""/>
    <x v="1"/>
    <x v="0"/>
  </r>
  <r>
    <n v="57558"/>
    <s v="Emp 747"/>
    <s v="27805101782588"/>
    <x v="0"/>
    <x v="0"/>
    <d v="1978-05-10T00:00:00"/>
    <x v="11"/>
    <x v="0"/>
    <x v="2"/>
    <x v="0"/>
    <x v="1"/>
    <d v="2015-06-10T00:00:00"/>
    <x v="20"/>
    <n v="20407"/>
    <n v="37"/>
    <s v=""/>
    <s v=""/>
    <x v="3"/>
    <x v="1"/>
  </r>
  <r>
    <n v="57568"/>
    <s v="Emp 424"/>
    <s v="28908190266877"/>
    <x v="5"/>
    <x v="1"/>
    <d v="1989-08-19T00:00:00"/>
    <x v="3"/>
    <x v="1"/>
    <x v="1"/>
    <x v="3"/>
    <x v="3"/>
    <d v="2015-06-29T00:00:00"/>
    <x v="20"/>
    <n v="4556"/>
    <n v="25"/>
    <s v=""/>
    <s v=""/>
    <x v="3"/>
    <x v="2"/>
  </r>
  <r>
    <n v="57571"/>
    <s v="Emp 141"/>
    <s v="29301070191477"/>
    <x v="1"/>
    <x v="1"/>
    <d v="1993-01-07T00:00:00"/>
    <x v="15"/>
    <x v="1"/>
    <x v="1"/>
    <x v="0"/>
    <x v="0"/>
    <d v="2003-12-23T00:00:00"/>
    <x v="7"/>
    <n v="3577"/>
    <n v="10"/>
    <s v="!"/>
    <s v=""/>
    <x v="0"/>
    <x v="0"/>
  </r>
  <r>
    <n v="57574"/>
    <s v="Emp 82"/>
    <s v="28111200187841"/>
    <x v="0"/>
    <x v="0"/>
    <d v="1981-11-20T00:00:00"/>
    <x v="7"/>
    <x v="0"/>
    <x v="0"/>
    <x v="2"/>
    <x v="0"/>
    <d v="2006-02-20T00:00:00"/>
    <x v="5"/>
    <n v="14324"/>
    <n v="24"/>
    <s v=""/>
    <s v=""/>
    <x v="0"/>
    <x v="1"/>
  </r>
  <r>
    <n v="57592"/>
    <s v="Emp 7"/>
    <s v="27508071379248"/>
    <x v="0"/>
    <x v="0"/>
    <d v="1975-08-07T00:00:00"/>
    <x v="17"/>
    <x v="1"/>
    <x v="0"/>
    <x v="4"/>
    <x v="4"/>
    <d v="2001-01-22T00:00:00"/>
    <x v="16"/>
    <n v="12074"/>
    <n v="25"/>
    <s v=""/>
    <s v=""/>
    <x v="0"/>
    <x v="1"/>
  </r>
  <r>
    <n v="57613"/>
    <s v="Emp 256"/>
    <s v="29512080168972"/>
    <x v="7"/>
    <x v="1"/>
    <d v="1995-12-08T00:00:00"/>
    <x v="12"/>
    <x v="0"/>
    <x v="1"/>
    <x v="0"/>
    <x v="0"/>
    <d v="2013-02-04T00:00:00"/>
    <x v="4"/>
    <n v="6959"/>
    <n v="17"/>
    <s v="!"/>
    <s v=""/>
    <x v="1"/>
    <x v="0"/>
  </r>
  <r>
    <n v="57614"/>
    <s v="Emp 107"/>
    <s v="29506100183994"/>
    <x v="0"/>
    <x v="1"/>
    <d v="1995-06-10T00:00:00"/>
    <x v="0"/>
    <x v="0"/>
    <x v="0"/>
    <x v="2"/>
    <x v="0"/>
    <d v="2010-05-01T00:00:00"/>
    <x v="9"/>
    <n v="13927"/>
    <n v="14"/>
    <s v="!"/>
    <s v=""/>
    <x v="1"/>
    <x v="0"/>
  </r>
  <r>
    <n v="57617"/>
    <s v="Emp 827"/>
    <s v="28703171766264"/>
    <x v="2"/>
    <x v="0"/>
    <d v="1987-03-17T00:00:00"/>
    <x v="8"/>
    <x v="1"/>
    <x v="0"/>
    <x v="2"/>
    <x v="1"/>
    <d v="2011-01-02T00:00:00"/>
    <x v="3"/>
    <n v="13384"/>
    <n v="23"/>
    <s v=""/>
    <s v=""/>
    <x v="1"/>
    <x v="2"/>
  </r>
  <r>
    <n v="57628"/>
    <s v="Emp 877"/>
    <s v="28810041390886"/>
    <x v="5"/>
    <x v="0"/>
    <d v="1988-10-04T00:00:00"/>
    <x v="14"/>
    <x v="0"/>
    <x v="1"/>
    <x v="2"/>
    <x v="4"/>
    <d v="1996-11-27T00:00:00"/>
    <x v="19"/>
    <n v="6628"/>
    <n v="8"/>
    <s v="!"/>
    <s v=""/>
    <x v="2"/>
    <x v="2"/>
  </r>
  <r>
    <n v="57635"/>
    <s v="Emp 184"/>
    <s v="29510260174735"/>
    <x v="1"/>
    <x v="1"/>
    <d v="1995-10-26T00:00:00"/>
    <x v="12"/>
    <x v="1"/>
    <x v="2"/>
    <x v="4"/>
    <x v="0"/>
    <d v="2013-05-16T00:00:00"/>
    <x v="4"/>
    <n v="29179"/>
    <n v="17"/>
    <s v="!"/>
    <s v=""/>
    <x v="1"/>
    <x v="0"/>
  </r>
  <r>
    <n v="57638"/>
    <s v="Emp 378"/>
    <s v="28303242162276"/>
    <x v="4"/>
    <x v="1"/>
    <d v="1983-03-24T00:00:00"/>
    <x v="20"/>
    <x v="1"/>
    <x v="1"/>
    <x v="1"/>
    <x v="2"/>
    <d v="2004-11-18T00:00:00"/>
    <x v="12"/>
    <n v="4446"/>
    <n v="21"/>
    <s v=""/>
    <n v="57638"/>
    <x v="0"/>
    <x v="2"/>
  </r>
  <r>
    <n v="57638"/>
    <s v="Emp 487"/>
    <s v="29310040291222"/>
    <x v="8"/>
    <x v="0"/>
    <d v="1993-10-04T00:00:00"/>
    <x v="4"/>
    <x v="1"/>
    <x v="2"/>
    <x v="0"/>
    <x v="3"/>
    <d v="2014-12-27T00:00:00"/>
    <x v="20"/>
    <n v="16318"/>
    <n v="21"/>
    <s v=""/>
    <n v="57638"/>
    <x v="3"/>
    <x v="0"/>
  </r>
  <r>
    <n v="57638"/>
    <s v="Emp 503"/>
    <s v="27903200181894"/>
    <x v="7"/>
    <x v="1"/>
    <d v="1979-03-20T00:00:00"/>
    <x v="19"/>
    <x v="1"/>
    <x v="0"/>
    <x v="1"/>
    <x v="0"/>
    <d v="2011-11-30T00:00:00"/>
    <x v="1"/>
    <n v="12435"/>
    <n v="32"/>
    <s v=""/>
    <s v=""/>
    <x v="1"/>
    <x v="1"/>
  </r>
  <r>
    <n v="57640"/>
    <s v="Emp 641"/>
    <s v="29510161967326"/>
    <x v="3"/>
    <x v="0"/>
    <d v="1995-10-16T00:00:00"/>
    <x v="12"/>
    <x v="0"/>
    <x v="1"/>
    <x v="0"/>
    <x v="5"/>
    <d v="2009-11-24T00:00:00"/>
    <x v="9"/>
    <n v="4817"/>
    <n v="14"/>
    <s v="!"/>
    <s v=""/>
    <x v="1"/>
    <x v="0"/>
  </r>
  <r>
    <n v="57649"/>
    <s v="Emp 662"/>
    <s v="28302210162655"/>
    <x v="8"/>
    <x v="1"/>
    <d v="1983-02-21T00:00:00"/>
    <x v="20"/>
    <x v="1"/>
    <x v="1"/>
    <x v="2"/>
    <x v="0"/>
    <d v="2008-03-26T00:00:00"/>
    <x v="18"/>
    <n v="5825"/>
    <n v="25"/>
    <s v=""/>
    <s v=""/>
    <x v="1"/>
    <x v="2"/>
  </r>
  <r>
    <n v="57676"/>
    <s v="Emp 656"/>
    <s v="27706120263486"/>
    <x v="1"/>
    <x v="0"/>
    <d v="1977-06-12T00:00:00"/>
    <x v="16"/>
    <x v="1"/>
    <x v="2"/>
    <x v="0"/>
    <x v="3"/>
    <d v="2004-06-06T00:00:00"/>
    <x v="7"/>
    <n v="29911"/>
    <n v="26"/>
    <s v=""/>
    <s v=""/>
    <x v="0"/>
    <x v="1"/>
  </r>
  <r>
    <n v="57687"/>
    <s v="Emp 115"/>
    <s v="29508190182956"/>
    <x v="1"/>
    <x v="1"/>
    <d v="1995-08-19T00:00:00"/>
    <x v="12"/>
    <x v="0"/>
    <x v="1"/>
    <x v="3"/>
    <x v="0"/>
    <d v="2012-04-11T00:00:00"/>
    <x v="1"/>
    <n v="4865"/>
    <n v="16"/>
    <s v="!"/>
    <s v=""/>
    <x v="1"/>
    <x v="0"/>
  </r>
  <r>
    <n v="57695"/>
    <s v="Emp 831"/>
    <s v="28307231977832"/>
    <x v="2"/>
    <x v="1"/>
    <d v="1983-07-23T00:00:00"/>
    <x v="20"/>
    <x v="0"/>
    <x v="2"/>
    <x v="4"/>
    <x v="5"/>
    <d v="2008-04-24T00:00:00"/>
    <x v="18"/>
    <n v="19170"/>
    <n v="24"/>
    <s v=""/>
    <s v=""/>
    <x v="1"/>
    <x v="2"/>
  </r>
  <r>
    <n v="57703"/>
    <s v="Emp 331"/>
    <s v="29504080175375"/>
    <x v="0"/>
    <x v="1"/>
    <d v="1995-04-08T00:00:00"/>
    <x v="0"/>
    <x v="1"/>
    <x v="2"/>
    <x v="3"/>
    <x v="0"/>
    <d v="2003-11-07T00:00:00"/>
    <x v="7"/>
    <n v="22676"/>
    <n v="8"/>
    <s v="!"/>
    <s v=""/>
    <x v="0"/>
    <x v="0"/>
  </r>
  <r>
    <n v="57707"/>
    <s v="Emp 164"/>
    <s v="29511150158276"/>
    <x v="0"/>
    <x v="1"/>
    <d v="1995-11-15T00:00:00"/>
    <x v="12"/>
    <x v="1"/>
    <x v="2"/>
    <x v="4"/>
    <x v="0"/>
    <d v="1996-01-13T00:00:00"/>
    <x v="21"/>
    <n v="20332"/>
    <n v="0"/>
    <s v="!"/>
    <s v=""/>
    <x v="2"/>
    <x v="0"/>
  </r>
  <r>
    <n v="57712"/>
    <s v="Emp 888"/>
    <s v="29101080173132"/>
    <x v="1"/>
    <x v="1"/>
    <d v="1991-01-08T00:00:00"/>
    <x v="10"/>
    <x v="1"/>
    <x v="2"/>
    <x v="0"/>
    <x v="0"/>
    <d v="2006-04-11T00:00:00"/>
    <x v="5"/>
    <n v="22532"/>
    <n v="15"/>
    <s v="!"/>
    <s v=""/>
    <x v="0"/>
    <x v="2"/>
  </r>
  <r>
    <n v="57713"/>
    <s v="Emp 836"/>
    <s v="28312071374479"/>
    <x v="8"/>
    <x v="1"/>
    <d v="1983-12-07T00:00:00"/>
    <x v="21"/>
    <x v="0"/>
    <x v="1"/>
    <x v="2"/>
    <x v="4"/>
    <d v="2011-01-04T00:00:00"/>
    <x v="3"/>
    <n v="5775"/>
    <n v="27"/>
    <s v=""/>
    <s v=""/>
    <x v="1"/>
    <x v="2"/>
  </r>
  <r>
    <n v="57731"/>
    <s v="Emp 523"/>
    <s v="29209092184148"/>
    <x v="8"/>
    <x v="0"/>
    <d v="1992-09-09T00:00:00"/>
    <x v="15"/>
    <x v="1"/>
    <x v="1"/>
    <x v="4"/>
    <x v="2"/>
    <d v="2012-11-29T00:00:00"/>
    <x v="4"/>
    <n v="5943"/>
    <n v="20"/>
    <s v=""/>
    <s v=""/>
    <x v="1"/>
    <x v="0"/>
  </r>
  <r>
    <n v="57767"/>
    <s v="Emp 578"/>
    <s v="28901281770499"/>
    <x v="5"/>
    <x v="1"/>
    <d v="1989-01-28T00:00:00"/>
    <x v="14"/>
    <x v="1"/>
    <x v="1"/>
    <x v="4"/>
    <x v="1"/>
    <d v="2002-11-10T00:00:00"/>
    <x v="10"/>
    <n v="6602"/>
    <n v="13"/>
    <s v="!"/>
    <s v=""/>
    <x v="0"/>
    <x v="2"/>
  </r>
  <r>
    <n v="57789"/>
    <s v="Emp 834"/>
    <s v="28010131756121"/>
    <x v="5"/>
    <x v="0"/>
    <d v="1980-10-13T00:00:00"/>
    <x v="5"/>
    <x v="1"/>
    <x v="1"/>
    <x v="4"/>
    <x v="1"/>
    <d v="1996-07-02T00:00:00"/>
    <x v="21"/>
    <n v="3501"/>
    <n v="15"/>
    <s v="!"/>
    <s v=""/>
    <x v="2"/>
    <x v="1"/>
  </r>
  <r>
    <n v="57799"/>
    <s v="Emp 991"/>
    <s v="29507161787432"/>
    <x v="4"/>
    <x v="1"/>
    <d v="1995-07-16T00:00:00"/>
    <x v="0"/>
    <x v="1"/>
    <x v="1"/>
    <x v="4"/>
    <x v="1"/>
    <d v="2001-05-19T00:00:00"/>
    <x v="16"/>
    <n v="5050"/>
    <n v="5"/>
    <s v="!"/>
    <s v=""/>
    <x v="0"/>
    <x v="0"/>
  </r>
  <r>
    <n v="57806"/>
    <s v="Emp 40"/>
    <s v="28305121756033"/>
    <x v="5"/>
    <x v="1"/>
    <d v="1983-05-12T00:00:00"/>
    <x v="20"/>
    <x v="1"/>
    <x v="1"/>
    <x v="1"/>
    <x v="1"/>
    <d v="2007-10-09T00:00:00"/>
    <x v="18"/>
    <n v="6381"/>
    <n v="24"/>
    <s v=""/>
    <s v=""/>
    <x v="1"/>
    <x v="2"/>
  </r>
  <r>
    <n v="57816"/>
    <s v="Emp 643"/>
    <s v="27907111380935"/>
    <x v="3"/>
    <x v="1"/>
    <d v="1979-07-11T00:00:00"/>
    <x v="19"/>
    <x v="1"/>
    <x v="1"/>
    <x v="2"/>
    <x v="4"/>
    <d v="2009-04-06T00:00:00"/>
    <x v="17"/>
    <n v="6951"/>
    <n v="29"/>
    <s v=""/>
    <s v=""/>
    <x v="1"/>
    <x v="1"/>
  </r>
  <r>
    <n v="57829"/>
    <s v="Emp 937"/>
    <s v="27405220288038"/>
    <x v="5"/>
    <x v="1"/>
    <d v="1974-05-22T00:00:00"/>
    <x v="22"/>
    <x v="1"/>
    <x v="1"/>
    <x v="3"/>
    <x v="3"/>
    <d v="2009-05-12T00:00:00"/>
    <x v="17"/>
    <n v="5879"/>
    <n v="34"/>
    <s v=""/>
    <s v=""/>
    <x v="1"/>
    <x v="1"/>
  </r>
  <r>
    <n v="57846"/>
    <s v="Emp 698"/>
    <s v="28707191751781"/>
    <x v="1"/>
    <x v="0"/>
    <d v="1987-07-19T00:00:00"/>
    <x v="8"/>
    <x v="0"/>
    <x v="1"/>
    <x v="3"/>
    <x v="1"/>
    <d v="1995-06-10T00:00:00"/>
    <x v="13"/>
    <n v="5823"/>
    <n v="7"/>
    <s v="!"/>
    <s v=""/>
    <x v="2"/>
    <x v="2"/>
  </r>
  <r>
    <n v="57853"/>
    <s v="Emp 417"/>
    <s v="28210101960366"/>
    <x v="5"/>
    <x v="0"/>
    <d v="1982-10-10T00:00:00"/>
    <x v="20"/>
    <x v="0"/>
    <x v="2"/>
    <x v="2"/>
    <x v="5"/>
    <d v="1997-01-29T00:00:00"/>
    <x v="19"/>
    <n v="26028"/>
    <n v="14"/>
    <s v="!"/>
    <s v=""/>
    <x v="2"/>
    <x v="2"/>
  </r>
  <r>
    <n v="57857"/>
    <s v="Emp 101"/>
    <s v="29501160168544"/>
    <x v="6"/>
    <x v="0"/>
    <d v="1995-01-16T00:00:00"/>
    <x v="0"/>
    <x v="1"/>
    <x v="0"/>
    <x v="2"/>
    <x v="0"/>
    <d v="2004-04-04T00:00:00"/>
    <x v="7"/>
    <n v="13729"/>
    <n v="9"/>
    <s v="!"/>
    <s v=""/>
    <x v="0"/>
    <x v="0"/>
  </r>
  <r>
    <n v="57910"/>
    <s v="Emp 327"/>
    <s v="29512190165657"/>
    <x v="0"/>
    <x v="1"/>
    <d v="1995-12-19T00:00:00"/>
    <x v="12"/>
    <x v="0"/>
    <x v="2"/>
    <x v="2"/>
    <x v="0"/>
    <d v="2014-03-12T00:00:00"/>
    <x v="2"/>
    <n v="29002"/>
    <n v="18"/>
    <s v="!"/>
    <s v=""/>
    <x v="1"/>
    <x v="0"/>
  </r>
  <r>
    <n v="57913"/>
    <s v="Emp 951"/>
    <s v="28607180260432"/>
    <x v="1"/>
    <x v="1"/>
    <d v="1986-07-18T00:00:00"/>
    <x v="9"/>
    <x v="1"/>
    <x v="1"/>
    <x v="4"/>
    <x v="3"/>
    <d v="1998-09-25T00:00:00"/>
    <x v="6"/>
    <n v="6363"/>
    <n v="12"/>
    <s v="!"/>
    <s v=""/>
    <x v="2"/>
    <x v="2"/>
  </r>
  <r>
    <n v="57922"/>
    <s v="Emp 88"/>
    <s v="29509230158544"/>
    <x v="3"/>
    <x v="0"/>
    <d v="1995-09-23T00:00:00"/>
    <x v="12"/>
    <x v="1"/>
    <x v="2"/>
    <x v="0"/>
    <x v="0"/>
    <d v="2010-08-23T00:00:00"/>
    <x v="3"/>
    <n v="15652"/>
    <n v="14"/>
    <s v="!"/>
    <s v=""/>
    <x v="1"/>
    <x v="0"/>
  </r>
  <r>
    <n v="57928"/>
    <s v="Emp 160"/>
    <s v="29502090177046"/>
    <x v="6"/>
    <x v="0"/>
    <d v="1995-02-09T00:00:00"/>
    <x v="0"/>
    <x v="0"/>
    <x v="1"/>
    <x v="4"/>
    <x v="0"/>
    <d v="2008-01-20T00:00:00"/>
    <x v="18"/>
    <n v="6341"/>
    <n v="12"/>
    <s v="!"/>
    <s v=""/>
    <x v="1"/>
    <x v="0"/>
  </r>
  <r>
    <n v="57932"/>
    <s v="Emp 84"/>
    <s v="28906220156541"/>
    <x v="1"/>
    <x v="0"/>
    <d v="1989-06-22T00:00:00"/>
    <x v="14"/>
    <x v="1"/>
    <x v="1"/>
    <x v="2"/>
    <x v="0"/>
    <d v="1997-08-19T00:00:00"/>
    <x v="15"/>
    <n v="4411"/>
    <n v="8"/>
    <s v="!"/>
    <n v="57932"/>
    <x v="2"/>
    <x v="2"/>
  </r>
  <r>
    <n v="57932"/>
    <s v="Emp 644"/>
    <s v="28008182168237"/>
    <x v="6"/>
    <x v="1"/>
    <d v="1980-08-18T00:00:00"/>
    <x v="5"/>
    <x v="1"/>
    <x v="1"/>
    <x v="1"/>
    <x v="2"/>
    <d v="1995-12-07T00:00:00"/>
    <x v="21"/>
    <n v="5779"/>
    <n v="15"/>
    <s v="!"/>
    <s v=""/>
    <x v="2"/>
    <x v="1"/>
  </r>
  <r>
    <n v="57941"/>
    <s v="Emp 10"/>
    <s v="29503060168572"/>
    <x v="2"/>
    <x v="1"/>
    <d v="1995-03-06T00:00:00"/>
    <x v="0"/>
    <x v="0"/>
    <x v="1"/>
    <x v="2"/>
    <x v="0"/>
    <d v="2011-03-25T00:00:00"/>
    <x v="3"/>
    <n v="4444"/>
    <n v="16"/>
    <s v="!"/>
    <s v=""/>
    <x v="1"/>
    <x v="0"/>
  </r>
  <r>
    <n v="57949"/>
    <s v="Emp 944"/>
    <s v="29206011354027"/>
    <x v="6"/>
    <x v="0"/>
    <d v="1992-06-01T00:00:00"/>
    <x v="6"/>
    <x v="0"/>
    <x v="2"/>
    <x v="4"/>
    <x v="4"/>
    <d v="2002-02-01T00:00:00"/>
    <x v="8"/>
    <n v="16042"/>
    <n v="9"/>
    <s v="!"/>
    <s v=""/>
    <x v="0"/>
    <x v="2"/>
  </r>
  <r>
    <n v="57994"/>
    <s v="Emp 577"/>
    <s v="29108012180021"/>
    <x v="8"/>
    <x v="0"/>
    <d v="1991-08-01T00:00:00"/>
    <x v="6"/>
    <x v="0"/>
    <x v="2"/>
    <x v="2"/>
    <x v="2"/>
    <d v="2003-02-05T00:00:00"/>
    <x v="10"/>
    <n v="28349"/>
    <n v="11"/>
    <s v="!"/>
    <s v=""/>
    <x v="0"/>
    <x v="2"/>
  </r>
  <r>
    <n v="58004"/>
    <s v="Emp 447"/>
    <s v="29202010253434"/>
    <x v="2"/>
    <x v="1"/>
    <d v="1992-02-01T00:00:00"/>
    <x v="6"/>
    <x v="0"/>
    <x v="1"/>
    <x v="1"/>
    <x v="3"/>
    <d v="2013-03-19T00:00:00"/>
    <x v="4"/>
    <n v="4500"/>
    <n v="21"/>
    <s v=""/>
    <s v=""/>
    <x v="1"/>
    <x v="2"/>
  </r>
  <r>
    <n v="58008"/>
    <s v="Emp 753"/>
    <s v="27610262165776"/>
    <x v="3"/>
    <x v="1"/>
    <d v="1976-10-26T00:00:00"/>
    <x v="16"/>
    <x v="0"/>
    <x v="1"/>
    <x v="0"/>
    <x v="2"/>
    <d v="1997-02-25T00:00:00"/>
    <x v="19"/>
    <n v="6328"/>
    <n v="20"/>
    <s v=""/>
    <s v=""/>
    <x v="2"/>
    <x v="1"/>
  </r>
  <r>
    <n v="58021"/>
    <s v="Emp 637"/>
    <s v="29102280187665"/>
    <x v="8"/>
    <x v="0"/>
    <d v="1991-02-28T00:00:00"/>
    <x v="10"/>
    <x v="0"/>
    <x v="1"/>
    <x v="3"/>
    <x v="0"/>
    <d v="1999-08-09T00:00:00"/>
    <x v="14"/>
    <n v="4053"/>
    <n v="8"/>
    <s v="!"/>
    <s v=""/>
    <x v="2"/>
    <x v="2"/>
  </r>
  <r>
    <n v="58042"/>
    <s v="Emp 488"/>
    <s v="28902010252856"/>
    <x v="1"/>
    <x v="1"/>
    <d v="1989-02-01T00:00:00"/>
    <x v="14"/>
    <x v="1"/>
    <x v="1"/>
    <x v="3"/>
    <x v="3"/>
    <d v="2004-09-18T00:00:00"/>
    <x v="12"/>
    <n v="6488"/>
    <n v="15"/>
    <s v="!"/>
    <s v=""/>
    <x v="0"/>
    <x v="2"/>
  </r>
  <r>
    <n v="58050"/>
    <s v="Emp 55"/>
    <s v="29109130154266"/>
    <x v="8"/>
    <x v="0"/>
    <d v="1991-09-13T00:00:00"/>
    <x v="6"/>
    <x v="0"/>
    <x v="1"/>
    <x v="4"/>
    <x v="0"/>
    <d v="2003-07-18T00:00:00"/>
    <x v="10"/>
    <n v="5947"/>
    <n v="11"/>
    <s v="!"/>
    <s v=""/>
    <x v="0"/>
    <x v="2"/>
  </r>
  <r>
    <n v="58069"/>
    <s v="Emp 430"/>
    <s v="27505271377956"/>
    <x v="9"/>
    <x v="1"/>
    <d v="1975-05-27T00:00:00"/>
    <x v="13"/>
    <x v="1"/>
    <x v="1"/>
    <x v="4"/>
    <x v="4"/>
    <d v="2011-11-19T00:00:00"/>
    <x v="1"/>
    <n v="4437"/>
    <n v="36"/>
    <s v=""/>
    <s v=""/>
    <x v="1"/>
    <x v="1"/>
  </r>
  <r>
    <n v="58071"/>
    <s v="Emp 371"/>
    <s v="28901080174934"/>
    <x v="4"/>
    <x v="1"/>
    <d v="1989-01-08T00:00:00"/>
    <x v="14"/>
    <x v="0"/>
    <x v="1"/>
    <x v="0"/>
    <x v="0"/>
    <d v="2002-11-05T00:00:00"/>
    <x v="10"/>
    <n v="3536"/>
    <n v="13"/>
    <s v="!"/>
    <s v=""/>
    <x v="0"/>
    <x v="2"/>
  </r>
  <r>
    <n v="58099"/>
    <s v="Emp 984"/>
    <s v="27407050162753"/>
    <x v="3"/>
    <x v="1"/>
    <d v="1974-07-05T00:00:00"/>
    <x v="22"/>
    <x v="1"/>
    <x v="2"/>
    <x v="2"/>
    <x v="0"/>
    <d v="2011-03-23T00:00:00"/>
    <x v="3"/>
    <n v="18042"/>
    <n v="36"/>
    <s v=""/>
    <s v=""/>
    <x v="1"/>
    <x v="1"/>
  </r>
  <r>
    <n v="58108"/>
    <s v="Emp 34"/>
    <s v="29501040157337"/>
    <x v="4"/>
    <x v="1"/>
    <d v="1995-01-04T00:00:00"/>
    <x v="0"/>
    <x v="1"/>
    <x v="1"/>
    <x v="1"/>
    <x v="0"/>
    <d v="2005-01-11T00:00:00"/>
    <x v="12"/>
    <n v="5609"/>
    <n v="10"/>
    <s v="!"/>
    <s v=""/>
    <x v="0"/>
    <x v="0"/>
  </r>
  <r>
    <n v="58109"/>
    <s v="Emp 47"/>
    <s v="28309041964255"/>
    <x v="0"/>
    <x v="1"/>
    <d v="1983-09-04T00:00:00"/>
    <x v="21"/>
    <x v="0"/>
    <x v="2"/>
    <x v="0"/>
    <x v="5"/>
    <d v="1997-08-05T00:00:00"/>
    <x v="15"/>
    <n v="18274"/>
    <n v="13"/>
    <s v="!"/>
    <s v=""/>
    <x v="2"/>
    <x v="2"/>
  </r>
  <r>
    <n v="58118"/>
    <s v="Emp 918"/>
    <s v="29311030268321"/>
    <x v="8"/>
    <x v="0"/>
    <d v="1993-11-03T00:00:00"/>
    <x v="4"/>
    <x v="1"/>
    <x v="1"/>
    <x v="1"/>
    <x v="3"/>
    <d v="1996-07-20T00:00:00"/>
    <x v="21"/>
    <n v="6582"/>
    <n v="2"/>
    <s v="!"/>
    <s v=""/>
    <x v="2"/>
    <x v="0"/>
  </r>
  <r>
    <n v="58125"/>
    <s v="Emp 485"/>
    <s v="29406090261575"/>
    <x v="2"/>
    <x v="1"/>
    <d v="1994-06-09T00:00:00"/>
    <x v="4"/>
    <x v="1"/>
    <x v="1"/>
    <x v="3"/>
    <x v="3"/>
    <d v="2003-06-20T00:00:00"/>
    <x v="10"/>
    <n v="3713"/>
    <n v="9"/>
    <s v="!"/>
    <s v=""/>
    <x v="0"/>
    <x v="0"/>
  </r>
  <r>
    <n v="58133"/>
    <s v="Emp 499"/>
    <s v="28006061765115"/>
    <x v="8"/>
    <x v="1"/>
    <d v="1980-06-06T00:00:00"/>
    <x v="1"/>
    <x v="1"/>
    <x v="0"/>
    <x v="1"/>
    <x v="1"/>
    <d v="2003-12-29T00:00:00"/>
    <x v="7"/>
    <n v="11626"/>
    <n v="23"/>
    <s v=""/>
    <s v=""/>
    <x v="0"/>
    <x v="1"/>
  </r>
  <r>
    <n v="58135"/>
    <s v="Emp 366"/>
    <s v="29404040162973"/>
    <x v="4"/>
    <x v="1"/>
    <d v="1994-04-04T00:00:00"/>
    <x v="4"/>
    <x v="1"/>
    <x v="2"/>
    <x v="2"/>
    <x v="0"/>
    <d v="2000-09-22T00:00:00"/>
    <x v="16"/>
    <n v="29078"/>
    <n v="6"/>
    <s v="!"/>
    <s v=""/>
    <x v="0"/>
    <x v="0"/>
  </r>
  <r>
    <n v="58145"/>
    <s v="Emp 128"/>
    <s v="28612110153142"/>
    <x v="3"/>
    <x v="0"/>
    <d v="1986-12-11T00:00:00"/>
    <x v="8"/>
    <x v="1"/>
    <x v="1"/>
    <x v="2"/>
    <x v="0"/>
    <d v="2005-05-20T00:00:00"/>
    <x v="12"/>
    <n v="4445"/>
    <n v="18"/>
    <s v="!"/>
    <s v=""/>
    <x v="0"/>
    <x v="2"/>
  </r>
  <r>
    <n v="58158"/>
    <s v="Emp 807"/>
    <s v="28404160280561"/>
    <x v="7"/>
    <x v="0"/>
    <d v="1984-04-16T00:00:00"/>
    <x v="21"/>
    <x v="1"/>
    <x v="1"/>
    <x v="1"/>
    <x v="3"/>
    <d v="2005-09-18T00:00:00"/>
    <x v="5"/>
    <n v="3679"/>
    <n v="21"/>
    <s v=""/>
    <s v=""/>
    <x v="0"/>
    <x v="2"/>
  </r>
  <r>
    <n v="58164"/>
    <s v="Emp 460"/>
    <s v="27903130169646"/>
    <x v="8"/>
    <x v="0"/>
    <d v="1979-03-13T00:00:00"/>
    <x v="19"/>
    <x v="1"/>
    <x v="1"/>
    <x v="2"/>
    <x v="0"/>
    <d v="2004-06-28T00:00:00"/>
    <x v="7"/>
    <n v="3139"/>
    <n v="25"/>
    <s v=""/>
    <s v=""/>
    <x v="0"/>
    <x v="1"/>
  </r>
  <r>
    <n v="58176"/>
    <s v="Emp 672"/>
    <s v="28504252182993"/>
    <x v="1"/>
    <x v="1"/>
    <d v="1985-04-25T00:00:00"/>
    <x v="2"/>
    <x v="0"/>
    <x v="1"/>
    <x v="4"/>
    <x v="2"/>
    <d v="2011-03-26T00:00:00"/>
    <x v="3"/>
    <n v="6286"/>
    <n v="25"/>
    <s v=""/>
    <s v=""/>
    <x v="1"/>
    <x v="2"/>
  </r>
  <r>
    <n v="58195"/>
    <s v="Emp 935"/>
    <s v="29402251978126"/>
    <x v="6"/>
    <x v="0"/>
    <d v="1994-02-25T00:00:00"/>
    <x v="4"/>
    <x v="0"/>
    <x v="1"/>
    <x v="0"/>
    <x v="5"/>
    <d v="2005-01-27T00:00:00"/>
    <x v="12"/>
    <n v="5739"/>
    <n v="10"/>
    <s v="!"/>
    <s v=""/>
    <x v="0"/>
    <x v="0"/>
  </r>
  <r>
    <n v="58229"/>
    <s v="Emp 381"/>
    <s v="28408241788674"/>
    <x v="1"/>
    <x v="1"/>
    <d v="1984-08-24T00:00:00"/>
    <x v="2"/>
    <x v="1"/>
    <x v="2"/>
    <x v="3"/>
    <x v="1"/>
    <d v="2012-09-16T00:00:00"/>
    <x v="4"/>
    <n v="23948"/>
    <n v="28"/>
    <s v=""/>
    <s v=""/>
    <x v="1"/>
    <x v="2"/>
  </r>
  <r>
    <n v="58231"/>
    <s v="Emp 760"/>
    <s v="28108260174834"/>
    <x v="8"/>
    <x v="1"/>
    <d v="1981-08-26T00:00:00"/>
    <x v="7"/>
    <x v="0"/>
    <x v="1"/>
    <x v="0"/>
    <x v="0"/>
    <d v="2005-06-04T00:00:00"/>
    <x v="12"/>
    <n v="6599"/>
    <n v="23"/>
    <s v=""/>
    <s v=""/>
    <x v="0"/>
    <x v="1"/>
  </r>
  <r>
    <n v="58232"/>
    <s v="Emp 194"/>
    <s v="29301140171798"/>
    <x v="1"/>
    <x v="1"/>
    <d v="1993-01-14T00:00:00"/>
    <x v="15"/>
    <x v="1"/>
    <x v="1"/>
    <x v="4"/>
    <x v="0"/>
    <d v="2012-09-18T00:00:00"/>
    <x v="4"/>
    <n v="3416"/>
    <n v="19"/>
    <s v="!"/>
    <s v=""/>
    <x v="1"/>
    <x v="0"/>
  </r>
  <r>
    <n v="58242"/>
    <s v="Emp 220"/>
    <s v="27502230172674"/>
    <x v="0"/>
    <x v="1"/>
    <d v="1975-02-23T00:00:00"/>
    <x v="13"/>
    <x v="1"/>
    <x v="1"/>
    <x v="3"/>
    <x v="0"/>
    <d v="2000-04-12T00:00:00"/>
    <x v="14"/>
    <n v="4454"/>
    <n v="25"/>
    <s v=""/>
    <s v=""/>
    <x v="2"/>
    <x v="1"/>
  </r>
  <r>
    <n v="58259"/>
    <s v="Emp 455"/>
    <s v="28305181787532"/>
    <x v="9"/>
    <x v="1"/>
    <d v="1983-05-18T00:00:00"/>
    <x v="20"/>
    <x v="0"/>
    <x v="2"/>
    <x v="1"/>
    <x v="1"/>
    <d v="2004-01-09T00:00:00"/>
    <x v="7"/>
    <n v="22842"/>
    <n v="20"/>
    <s v=""/>
    <s v=""/>
    <x v="0"/>
    <x v="2"/>
  </r>
  <r>
    <n v="58284"/>
    <s v="Emp 269"/>
    <s v="29511190157338"/>
    <x v="0"/>
    <x v="1"/>
    <d v="1995-11-19T00:00:00"/>
    <x v="12"/>
    <x v="0"/>
    <x v="2"/>
    <x v="4"/>
    <x v="0"/>
    <d v="2007-10-05T00:00:00"/>
    <x v="18"/>
    <n v="29382"/>
    <n v="11"/>
    <s v="!"/>
    <s v=""/>
    <x v="1"/>
    <x v="0"/>
  </r>
  <r>
    <n v="58293"/>
    <s v="Emp 73"/>
    <s v="29402220159543"/>
    <x v="3"/>
    <x v="0"/>
    <d v="1994-02-22T00:00:00"/>
    <x v="4"/>
    <x v="1"/>
    <x v="2"/>
    <x v="2"/>
    <x v="0"/>
    <d v="1999-10-11T00:00:00"/>
    <x v="14"/>
    <n v="26409"/>
    <n v="5"/>
    <s v="!"/>
    <s v=""/>
    <x v="2"/>
    <x v="0"/>
  </r>
  <r>
    <n v="58302"/>
    <s v="Emp 783"/>
    <s v="27712100265316"/>
    <x v="1"/>
    <x v="1"/>
    <d v="1977-12-10T00:00:00"/>
    <x v="11"/>
    <x v="1"/>
    <x v="1"/>
    <x v="1"/>
    <x v="3"/>
    <d v="2003-11-29T00:00:00"/>
    <x v="7"/>
    <n v="4394"/>
    <n v="25"/>
    <s v=""/>
    <s v=""/>
    <x v="0"/>
    <x v="1"/>
  </r>
  <r>
    <n v="58303"/>
    <s v="Emp 639"/>
    <s v="28309281382289"/>
    <x v="7"/>
    <x v="0"/>
    <d v="1983-09-28T00:00:00"/>
    <x v="21"/>
    <x v="1"/>
    <x v="1"/>
    <x v="3"/>
    <x v="4"/>
    <d v="1999-11-04T00:00:00"/>
    <x v="14"/>
    <n v="5859"/>
    <n v="16"/>
    <s v="!"/>
    <s v=""/>
    <x v="2"/>
    <x v="2"/>
  </r>
  <r>
    <n v="58305"/>
    <s v="Emp 677"/>
    <s v="27703251959189"/>
    <x v="5"/>
    <x v="0"/>
    <d v="1977-03-25T00:00:00"/>
    <x v="16"/>
    <x v="0"/>
    <x v="1"/>
    <x v="0"/>
    <x v="5"/>
    <d v="2008-05-01T00:00:00"/>
    <x v="18"/>
    <n v="5990"/>
    <n v="31"/>
    <s v=""/>
    <s v=""/>
    <x v="1"/>
    <x v="1"/>
  </r>
  <r>
    <n v="58312"/>
    <s v="Emp 603"/>
    <s v="29307230176386"/>
    <x v="6"/>
    <x v="0"/>
    <d v="1993-07-23T00:00:00"/>
    <x v="15"/>
    <x v="1"/>
    <x v="1"/>
    <x v="4"/>
    <x v="0"/>
    <d v="1995-12-23T00:00:00"/>
    <x v="21"/>
    <n v="4962"/>
    <n v="2"/>
    <s v="!"/>
    <s v=""/>
    <x v="2"/>
    <x v="0"/>
  </r>
  <r>
    <n v="58326"/>
    <s v="Emp 735"/>
    <s v="28201270290141"/>
    <x v="3"/>
    <x v="0"/>
    <d v="1982-01-27T00:00:00"/>
    <x v="7"/>
    <x v="1"/>
    <x v="1"/>
    <x v="2"/>
    <x v="3"/>
    <d v="2002-04-29T00:00:00"/>
    <x v="8"/>
    <n v="6606"/>
    <n v="20"/>
    <s v=""/>
    <s v=""/>
    <x v="0"/>
    <x v="1"/>
  </r>
  <r>
    <n v="58328"/>
    <s v="Emp 781"/>
    <s v="27806031764849"/>
    <x v="8"/>
    <x v="0"/>
    <d v="1978-06-03T00:00:00"/>
    <x v="11"/>
    <x v="0"/>
    <x v="2"/>
    <x v="2"/>
    <x v="1"/>
    <d v="1997-03-20T00:00:00"/>
    <x v="19"/>
    <n v="23490"/>
    <n v="18"/>
    <s v="!"/>
    <s v=""/>
    <x v="2"/>
    <x v="1"/>
  </r>
  <r>
    <n v="58329"/>
    <s v="Emp 409"/>
    <s v="28611041764915"/>
    <x v="1"/>
    <x v="1"/>
    <d v="1986-11-04T00:00:00"/>
    <x v="8"/>
    <x v="1"/>
    <x v="0"/>
    <x v="1"/>
    <x v="1"/>
    <d v="2013-10-22T00:00:00"/>
    <x v="2"/>
    <n v="10531"/>
    <n v="26"/>
    <s v=""/>
    <s v=""/>
    <x v="1"/>
    <x v="2"/>
  </r>
  <r>
    <n v="58343"/>
    <s v="Emp 681"/>
    <s v="29408200256158"/>
    <x v="2"/>
    <x v="1"/>
    <d v="1994-08-20T00:00:00"/>
    <x v="0"/>
    <x v="1"/>
    <x v="1"/>
    <x v="0"/>
    <x v="3"/>
    <d v="2009-09-01T00:00:00"/>
    <x v="9"/>
    <n v="5341"/>
    <n v="15"/>
    <s v="!"/>
    <s v=""/>
    <x v="1"/>
    <x v="0"/>
  </r>
  <r>
    <n v="58349"/>
    <s v="Emp 348"/>
    <s v="27506280175838"/>
    <x v="9"/>
    <x v="1"/>
    <d v="1975-06-28T00:00:00"/>
    <x v="13"/>
    <x v="1"/>
    <x v="0"/>
    <x v="1"/>
    <x v="0"/>
    <d v="1995-09-19T00:00:00"/>
    <x v="21"/>
    <n v="12122"/>
    <n v="20"/>
    <s v=""/>
    <s v=""/>
    <x v="2"/>
    <x v="1"/>
  </r>
  <r>
    <n v="58376"/>
    <s v="Emp 290"/>
    <s v="29002110180378"/>
    <x v="8"/>
    <x v="1"/>
    <d v="1990-02-11T00:00:00"/>
    <x v="3"/>
    <x v="0"/>
    <x v="1"/>
    <x v="4"/>
    <x v="0"/>
    <d v="1995-08-16T00:00:00"/>
    <x v="21"/>
    <n v="5945"/>
    <n v="5"/>
    <s v="!"/>
    <s v=""/>
    <x v="2"/>
    <x v="2"/>
  </r>
  <r>
    <n v="58381"/>
    <s v="Emp 701"/>
    <s v="27511141370772"/>
    <x v="5"/>
    <x v="1"/>
    <d v="1975-11-14T00:00:00"/>
    <x v="17"/>
    <x v="1"/>
    <x v="1"/>
    <x v="0"/>
    <x v="4"/>
    <d v="2009-07-02T00:00:00"/>
    <x v="17"/>
    <n v="5900"/>
    <n v="33"/>
    <s v=""/>
    <s v=""/>
    <x v="1"/>
    <x v="1"/>
  </r>
  <r>
    <n v="58405"/>
    <s v="Emp 249"/>
    <s v="29512050158635"/>
    <x v="3"/>
    <x v="1"/>
    <d v="1995-12-05T00:00:00"/>
    <x v="12"/>
    <x v="0"/>
    <x v="0"/>
    <x v="1"/>
    <x v="0"/>
    <d v="2013-09-17T00:00:00"/>
    <x v="2"/>
    <n v="14049"/>
    <n v="17"/>
    <s v="!"/>
    <s v=""/>
    <x v="1"/>
    <x v="0"/>
  </r>
  <r>
    <n v="58407"/>
    <s v="Emp 889"/>
    <s v="28906091764994"/>
    <x v="1"/>
    <x v="1"/>
    <d v="1989-06-09T00:00:00"/>
    <x v="14"/>
    <x v="1"/>
    <x v="1"/>
    <x v="4"/>
    <x v="1"/>
    <d v="2007-12-23T00:00:00"/>
    <x v="18"/>
    <n v="3635"/>
    <n v="18"/>
    <s v="!"/>
    <s v=""/>
    <x v="1"/>
    <x v="2"/>
  </r>
  <r>
    <n v="58419"/>
    <s v="Emp 757"/>
    <s v="27411181774224"/>
    <x v="3"/>
    <x v="0"/>
    <d v="1974-11-18T00:00:00"/>
    <x v="13"/>
    <x v="1"/>
    <x v="1"/>
    <x v="0"/>
    <x v="1"/>
    <d v="2010-07-04T00:00:00"/>
    <x v="9"/>
    <n v="6265"/>
    <n v="35"/>
    <s v=""/>
    <s v=""/>
    <x v="1"/>
    <x v="1"/>
  </r>
  <r>
    <n v="58425"/>
    <s v="Emp 520"/>
    <s v="29107210283964"/>
    <x v="8"/>
    <x v="0"/>
    <d v="1991-07-21T00:00:00"/>
    <x v="10"/>
    <x v="1"/>
    <x v="1"/>
    <x v="1"/>
    <x v="3"/>
    <d v="1997-12-30T00:00:00"/>
    <x v="15"/>
    <n v="4138"/>
    <n v="6"/>
    <s v="!"/>
    <s v=""/>
    <x v="2"/>
    <x v="2"/>
  </r>
  <r>
    <n v="58426"/>
    <s v="Emp 365"/>
    <s v="29208150172672"/>
    <x v="6"/>
    <x v="1"/>
    <d v="1992-08-15T00:00:00"/>
    <x v="15"/>
    <x v="1"/>
    <x v="1"/>
    <x v="2"/>
    <x v="0"/>
    <d v="1996-03-17T00:00:00"/>
    <x v="21"/>
    <n v="3126"/>
    <n v="3"/>
    <s v="!"/>
    <s v=""/>
    <x v="2"/>
    <x v="0"/>
  </r>
  <r>
    <n v="58435"/>
    <s v="Emp 726"/>
    <s v="27402041986449"/>
    <x v="7"/>
    <x v="0"/>
    <d v="1974-02-04T00:00:00"/>
    <x v="22"/>
    <x v="1"/>
    <x v="1"/>
    <x v="2"/>
    <x v="5"/>
    <d v="2015-07-27T00:00:00"/>
    <x v="11"/>
    <n v="4090"/>
    <n v="41"/>
    <s v=""/>
    <s v=""/>
    <x v="3"/>
    <x v="1"/>
  </r>
  <r>
    <n v="58453"/>
    <s v="Emp 324"/>
    <s v="29508210152157"/>
    <x v="4"/>
    <x v="1"/>
    <d v="1995-08-21T00:00:00"/>
    <x v="12"/>
    <x v="0"/>
    <x v="1"/>
    <x v="3"/>
    <x v="0"/>
    <d v="2015-06-15T00:00:00"/>
    <x v="20"/>
    <n v="6082"/>
    <n v="19"/>
    <s v="!"/>
    <s v=""/>
    <x v="3"/>
    <x v="0"/>
  </r>
  <r>
    <n v="58457"/>
    <s v="Emp 388"/>
    <s v="29411280158378"/>
    <x v="5"/>
    <x v="1"/>
    <d v="1994-11-28T00:00:00"/>
    <x v="0"/>
    <x v="1"/>
    <x v="1"/>
    <x v="2"/>
    <x v="0"/>
    <d v="2000-12-05T00:00:00"/>
    <x v="16"/>
    <n v="3485"/>
    <n v="6"/>
    <s v="!"/>
    <s v=""/>
    <x v="0"/>
    <x v="0"/>
  </r>
  <r>
    <n v="58460"/>
    <s v="Emp 285"/>
    <s v="29406170162176"/>
    <x v="7"/>
    <x v="1"/>
    <d v="1994-06-17T00:00:00"/>
    <x v="4"/>
    <x v="1"/>
    <x v="1"/>
    <x v="2"/>
    <x v="0"/>
    <d v="2014-10-26T00:00:00"/>
    <x v="20"/>
    <n v="6985"/>
    <n v="20"/>
    <s v=""/>
    <s v=""/>
    <x v="3"/>
    <x v="0"/>
  </r>
  <r>
    <n v="58472"/>
    <s v="Emp 501"/>
    <s v="27612061984349"/>
    <x v="6"/>
    <x v="0"/>
    <d v="1976-12-06T00:00:00"/>
    <x v="16"/>
    <x v="0"/>
    <x v="0"/>
    <x v="0"/>
    <x v="5"/>
    <d v="2010-02-01T00:00:00"/>
    <x v="9"/>
    <n v="12634"/>
    <n v="33"/>
    <s v=""/>
    <s v=""/>
    <x v="1"/>
    <x v="1"/>
  </r>
  <r>
    <n v="58480"/>
    <s v="Emp 938"/>
    <s v="29205121960693"/>
    <x v="7"/>
    <x v="1"/>
    <d v="1992-05-12T00:00:00"/>
    <x v="6"/>
    <x v="1"/>
    <x v="1"/>
    <x v="2"/>
    <x v="5"/>
    <d v="1995-08-30T00:00:00"/>
    <x v="21"/>
    <n v="6218"/>
    <n v="3"/>
    <s v="!"/>
    <s v=""/>
    <x v="2"/>
    <x v="2"/>
  </r>
  <r>
    <n v="58491"/>
    <s v="Emp 892"/>
    <s v="29110021766089"/>
    <x v="3"/>
    <x v="0"/>
    <d v="1991-10-02T00:00:00"/>
    <x v="6"/>
    <x v="1"/>
    <x v="2"/>
    <x v="3"/>
    <x v="1"/>
    <d v="1996-08-17T00:00:00"/>
    <x v="19"/>
    <n v="20815"/>
    <n v="4"/>
    <s v="!"/>
    <s v=""/>
    <x v="2"/>
    <x v="2"/>
  </r>
  <r>
    <n v="58498"/>
    <s v="Emp 920"/>
    <s v="28510041955214"/>
    <x v="5"/>
    <x v="1"/>
    <d v="1985-10-04T00:00:00"/>
    <x v="9"/>
    <x v="0"/>
    <x v="1"/>
    <x v="4"/>
    <x v="5"/>
    <d v="2015-10-18T00:00:00"/>
    <x v="11"/>
    <n v="6584"/>
    <n v="30"/>
    <s v=""/>
    <s v=""/>
    <x v="3"/>
    <x v="2"/>
  </r>
  <r>
    <n v="58500"/>
    <s v="Emp 604"/>
    <s v="29002101970387"/>
    <x v="5"/>
    <x v="0"/>
    <d v="1990-02-10T00:00:00"/>
    <x v="3"/>
    <x v="0"/>
    <x v="1"/>
    <x v="1"/>
    <x v="5"/>
    <d v="2009-06-26T00:00:00"/>
    <x v="17"/>
    <n v="3414"/>
    <n v="19"/>
    <s v="!"/>
    <s v=""/>
    <x v="1"/>
    <x v="2"/>
  </r>
  <r>
    <n v="58506"/>
    <s v="Emp 655"/>
    <s v="28603181386732"/>
    <x v="5"/>
    <x v="1"/>
    <d v="1986-03-18T00:00:00"/>
    <x v="9"/>
    <x v="1"/>
    <x v="1"/>
    <x v="1"/>
    <x v="4"/>
    <d v="1999-12-05T00:00:00"/>
    <x v="14"/>
    <n v="6886"/>
    <n v="13"/>
    <s v="!"/>
    <s v=""/>
    <x v="2"/>
    <x v="2"/>
  </r>
  <r>
    <n v="58534"/>
    <s v="Emp 911"/>
    <s v="27504081369872"/>
    <x v="8"/>
    <x v="1"/>
    <d v="1975-04-08T00:00:00"/>
    <x v="13"/>
    <x v="1"/>
    <x v="2"/>
    <x v="2"/>
    <x v="4"/>
    <d v="2008-05-02T00:00:00"/>
    <x v="18"/>
    <n v="16291"/>
    <n v="33"/>
    <s v=""/>
    <s v=""/>
    <x v="1"/>
    <x v="1"/>
  </r>
  <r>
    <n v="58543"/>
    <s v="Emp 927"/>
    <s v="28409191355811"/>
    <x v="0"/>
    <x v="1"/>
    <d v="1984-09-19T00:00:00"/>
    <x v="2"/>
    <x v="1"/>
    <x v="1"/>
    <x v="3"/>
    <x v="4"/>
    <d v="2011-12-25T00:00:00"/>
    <x v="1"/>
    <n v="5066"/>
    <n v="27"/>
    <s v=""/>
    <s v=""/>
    <x v="1"/>
    <x v="2"/>
  </r>
  <r>
    <n v="58544"/>
    <s v="Emp 219"/>
    <s v="28802260188779"/>
    <x v="0"/>
    <x v="1"/>
    <d v="1988-02-26T00:00:00"/>
    <x v="18"/>
    <x v="0"/>
    <x v="1"/>
    <x v="2"/>
    <x v="0"/>
    <d v="2005-02-23T00:00:00"/>
    <x v="12"/>
    <n v="3694"/>
    <n v="16"/>
    <s v="!"/>
    <s v=""/>
    <x v="0"/>
    <x v="2"/>
  </r>
  <r>
    <n v="58557"/>
    <s v="Emp 330"/>
    <s v="29511190166716"/>
    <x v="5"/>
    <x v="1"/>
    <d v="1995-11-19T00:00:00"/>
    <x v="12"/>
    <x v="0"/>
    <x v="1"/>
    <x v="3"/>
    <x v="0"/>
    <d v="2005-12-10T00:00:00"/>
    <x v="5"/>
    <n v="3204"/>
    <n v="10"/>
    <s v="!"/>
    <s v=""/>
    <x v="0"/>
    <x v="0"/>
  </r>
  <r>
    <n v="58566"/>
    <s v="Emp 623"/>
    <s v="28808111376574"/>
    <x v="1"/>
    <x v="1"/>
    <d v="1988-08-11T00:00:00"/>
    <x v="14"/>
    <x v="0"/>
    <x v="1"/>
    <x v="1"/>
    <x v="4"/>
    <d v="2015-09-07T00:00:00"/>
    <x v="11"/>
    <n v="5049"/>
    <n v="27"/>
    <s v=""/>
    <s v=""/>
    <x v="3"/>
    <x v="2"/>
  </r>
  <r>
    <n v="58570"/>
    <s v="Emp 157"/>
    <s v="29509190155045"/>
    <x v="8"/>
    <x v="0"/>
    <d v="1995-09-19T00:00:00"/>
    <x v="12"/>
    <x v="0"/>
    <x v="1"/>
    <x v="1"/>
    <x v="0"/>
    <d v="1996-02-09T00:00:00"/>
    <x v="21"/>
    <n v="3897"/>
    <n v="0"/>
    <s v="!"/>
    <s v=""/>
    <x v="2"/>
    <x v="0"/>
  </r>
  <r>
    <n v="58582"/>
    <s v="Emp 517"/>
    <s v="27607261974167"/>
    <x v="0"/>
    <x v="0"/>
    <d v="1976-07-26T00:00:00"/>
    <x v="17"/>
    <x v="0"/>
    <x v="0"/>
    <x v="0"/>
    <x v="5"/>
    <d v="2009-04-22T00:00:00"/>
    <x v="17"/>
    <n v="12118"/>
    <n v="32"/>
    <s v=""/>
    <s v=""/>
    <x v="1"/>
    <x v="1"/>
  </r>
  <r>
    <n v="58584"/>
    <s v="Emp 752"/>
    <s v="29304042172123"/>
    <x v="1"/>
    <x v="0"/>
    <d v="1993-04-04T00:00:00"/>
    <x v="15"/>
    <x v="1"/>
    <x v="1"/>
    <x v="4"/>
    <x v="2"/>
    <d v="2008-01-07T00:00:00"/>
    <x v="18"/>
    <n v="4266"/>
    <n v="14"/>
    <s v="!"/>
    <s v=""/>
    <x v="1"/>
    <x v="0"/>
  </r>
  <r>
    <n v="58587"/>
    <s v="Emp 130"/>
    <s v="29406130170119"/>
    <x v="8"/>
    <x v="1"/>
    <d v="1994-06-13T00:00:00"/>
    <x v="4"/>
    <x v="0"/>
    <x v="0"/>
    <x v="2"/>
    <x v="0"/>
    <d v="2007-07-27T00:00:00"/>
    <x v="18"/>
    <n v="14744"/>
    <n v="13"/>
    <s v="!"/>
    <s v=""/>
    <x v="1"/>
    <x v="0"/>
  </r>
  <r>
    <n v="58593"/>
    <s v="Emp 545"/>
    <s v="28306270179993"/>
    <x v="0"/>
    <x v="1"/>
    <d v="1983-06-27T00:00:00"/>
    <x v="20"/>
    <x v="0"/>
    <x v="1"/>
    <x v="3"/>
    <x v="0"/>
    <d v="1997-06-17T00:00:00"/>
    <x v="19"/>
    <n v="4574"/>
    <n v="13"/>
    <s v="!"/>
    <s v=""/>
    <x v="2"/>
    <x v="2"/>
  </r>
  <r>
    <n v="58595"/>
    <s v="Emp 20"/>
    <s v="28405240170277"/>
    <x v="3"/>
    <x v="1"/>
    <d v="1984-05-24T00:00:00"/>
    <x v="21"/>
    <x v="1"/>
    <x v="0"/>
    <x v="4"/>
    <x v="0"/>
    <d v="2000-12-29T00:00:00"/>
    <x v="16"/>
    <n v="11896"/>
    <n v="16"/>
    <s v="!"/>
    <s v=""/>
    <x v="0"/>
    <x v="2"/>
  </r>
  <r>
    <n v="58599"/>
    <s v="Emp 411"/>
    <s v="28406071370519"/>
    <x v="7"/>
    <x v="1"/>
    <d v="1984-06-07T00:00:00"/>
    <x v="21"/>
    <x v="1"/>
    <x v="1"/>
    <x v="0"/>
    <x v="4"/>
    <d v="2006-11-18T00:00:00"/>
    <x v="0"/>
    <n v="6559"/>
    <n v="22"/>
    <s v=""/>
    <s v=""/>
    <x v="0"/>
    <x v="2"/>
  </r>
  <r>
    <n v="58603"/>
    <s v="Emp 556"/>
    <s v="28312091962829"/>
    <x v="2"/>
    <x v="0"/>
    <d v="1983-12-09T00:00:00"/>
    <x v="21"/>
    <x v="0"/>
    <x v="0"/>
    <x v="0"/>
    <x v="5"/>
    <d v="2008-11-05T00:00:00"/>
    <x v="17"/>
    <n v="12867"/>
    <n v="24"/>
    <s v=""/>
    <s v=""/>
    <x v="1"/>
    <x v="2"/>
  </r>
  <r>
    <n v="58634"/>
    <s v="Emp 253"/>
    <s v="29508210172434"/>
    <x v="2"/>
    <x v="1"/>
    <d v="1995-08-21T00:00:00"/>
    <x v="12"/>
    <x v="1"/>
    <x v="1"/>
    <x v="4"/>
    <x v="0"/>
    <d v="2006-06-27T00:00:00"/>
    <x v="5"/>
    <n v="6185"/>
    <n v="10"/>
    <s v="!"/>
    <s v=""/>
    <x v="0"/>
    <x v="0"/>
  </r>
  <r>
    <n v="58658"/>
    <s v="Emp 211"/>
    <s v="27706130159019"/>
    <x v="1"/>
    <x v="1"/>
    <d v="1977-06-13T00:00:00"/>
    <x v="16"/>
    <x v="0"/>
    <x v="1"/>
    <x v="0"/>
    <x v="0"/>
    <d v="2011-02-17T00:00:00"/>
    <x v="3"/>
    <n v="3060"/>
    <n v="33"/>
    <s v=""/>
    <s v=""/>
    <x v="1"/>
    <x v="1"/>
  </r>
  <r>
    <n v="58659"/>
    <s v="Emp 606"/>
    <s v="27612070164017"/>
    <x v="3"/>
    <x v="1"/>
    <d v="1976-12-07T00:00:00"/>
    <x v="16"/>
    <x v="1"/>
    <x v="2"/>
    <x v="1"/>
    <x v="0"/>
    <d v="1999-03-16T00:00:00"/>
    <x v="6"/>
    <n v="21220"/>
    <n v="22"/>
    <s v=""/>
    <s v=""/>
    <x v="2"/>
    <x v="1"/>
  </r>
  <r>
    <n v="58664"/>
    <s v="Emp 450"/>
    <s v="28210082171863"/>
    <x v="4"/>
    <x v="0"/>
    <d v="1982-10-08T00:00:00"/>
    <x v="20"/>
    <x v="1"/>
    <x v="0"/>
    <x v="0"/>
    <x v="2"/>
    <d v="1999-01-04T00:00:00"/>
    <x v="6"/>
    <n v="11929"/>
    <n v="16"/>
    <s v="!"/>
    <s v=""/>
    <x v="2"/>
    <x v="2"/>
  </r>
  <r>
    <n v="58665"/>
    <s v="Emp 763"/>
    <s v="28505051380443"/>
    <x v="8"/>
    <x v="0"/>
    <d v="1985-05-05T00:00:00"/>
    <x v="2"/>
    <x v="0"/>
    <x v="1"/>
    <x v="1"/>
    <x v="4"/>
    <d v="1998-04-14T00:00:00"/>
    <x v="15"/>
    <n v="3645"/>
    <n v="12"/>
    <s v="!"/>
    <s v=""/>
    <x v="2"/>
    <x v="2"/>
  </r>
  <r>
    <n v="58666"/>
    <s v="Emp 257"/>
    <s v="29505270174499"/>
    <x v="1"/>
    <x v="1"/>
    <d v="1995-05-27T00:00:00"/>
    <x v="0"/>
    <x v="1"/>
    <x v="2"/>
    <x v="3"/>
    <x v="0"/>
    <d v="2013-06-14T00:00:00"/>
    <x v="4"/>
    <n v="28369"/>
    <n v="18"/>
    <s v="!"/>
    <s v=""/>
    <x v="1"/>
    <x v="0"/>
  </r>
  <r>
    <n v="58679"/>
    <s v="Emp 337"/>
    <s v="29510240183872"/>
    <x v="0"/>
    <x v="1"/>
    <d v="1995-10-24T00:00:00"/>
    <x v="12"/>
    <x v="1"/>
    <x v="2"/>
    <x v="4"/>
    <x v="0"/>
    <d v="1995-05-07T00:00:00"/>
    <x v="13"/>
    <n v="23659"/>
    <s v="!!!"/>
    <s v=""/>
    <s v=""/>
    <x v="2"/>
    <x v="0"/>
  </r>
  <r>
    <n v="58688"/>
    <s v="Emp 410"/>
    <s v="29105091375251"/>
    <x v="4"/>
    <x v="1"/>
    <d v="1991-05-09T00:00:00"/>
    <x v="10"/>
    <x v="0"/>
    <x v="1"/>
    <x v="1"/>
    <x v="4"/>
    <d v="2011-02-07T00:00:00"/>
    <x v="3"/>
    <n v="4048"/>
    <n v="19"/>
    <s v="!"/>
    <s v=""/>
    <x v="1"/>
    <x v="2"/>
  </r>
  <r>
    <n v="58717"/>
    <s v="Emp 383"/>
    <s v="29112190268873"/>
    <x v="2"/>
    <x v="1"/>
    <d v="1991-12-19T00:00:00"/>
    <x v="6"/>
    <x v="0"/>
    <x v="1"/>
    <x v="0"/>
    <x v="3"/>
    <d v="2001-02-21T00:00:00"/>
    <x v="16"/>
    <n v="5106"/>
    <n v="9"/>
    <s v="!"/>
    <n v="58717"/>
    <x v="0"/>
    <x v="2"/>
  </r>
  <r>
    <n v="58717"/>
    <s v="Emp 990"/>
    <s v="27505141375625"/>
    <x v="0"/>
    <x v="0"/>
    <d v="1975-05-14T00:00:00"/>
    <x v="13"/>
    <x v="1"/>
    <x v="1"/>
    <x v="1"/>
    <x v="4"/>
    <d v="2015-01-28T00:00:00"/>
    <x v="20"/>
    <n v="3772"/>
    <n v="39"/>
    <s v=""/>
    <s v=""/>
    <x v="3"/>
    <x v="1"/>
  </r>
  <r>
    <n v="58722"/>
    <s v="Emp 936"/>
    <s v="29012271359685"/>
    <x v="9"/>
    <x v="0"/>
    <d v="1990-12-27T00:00:00"/>
    <x v="10"/>
    <x v="1"/>
    <x v="1"/>
    <x v="0"/>
    <x v="4"/>
    <d v="2004-12-02T00:00:00"/>
    <x v="12"/>
    <n v="5400"/>
    <n v="13"/>
    <s v="!"/>
    <s v=""/>
    <x v="0"/>
    <x v="2"/>
  </r>
  <r>
    <n v="58728"/>
    <s v="Emp 432"/>
    <s v="28512081786591"/>
    <x v="1"/>
    <x v="1"/>
    <d v="1985-12-08T00:00:00"/>
    <x v="9"/>
    <x v="0"/>
    <x v="2"/>
    <x v="3"/>
    <x v="1"/>
    <d v="2009-01-10T00:00:00"/>
    <x v="17"/>
    <n v="22070"/>
    <n v="23"/>
    <s v=""/>
    <s v=""/>
    <x v="1"/>
    <x v="2"/>
  </r>
  <r>
    <n v="58729"/>
    <s v="Emp 274"/>
    <s v="29104280189671"/>
    <x v="9"/>
    <x v="1"/>
    <d v="1991-04-28T00:00:00"/>
    <x v="10"/>
    <x v="1"/>
    <x v="1"/>
    <x v="4"/>
    <x v="0"/>
    <d v="2004-03-21T00:00:00"/>
    <x v="7"/>
    <n v="4281"/>
    <n v="12"/>
    <s v="!"/>
    <s v=""/>
    <x v="0"/>
    <x v="2"/>
  </r>
  <r>
    <n v="58741"/>
    <s v="Emp 239"/>
    <s v="29504060170698"/>
    <x v="0"/>
    <x v="1"/>
    <d v="1995-04-06T00:00:00"/>
    <x v="0"/>
    <x v="1"/>
    <x v="2"/>
    <x v="0"/>
    <x v="0"/>
    <d v="2003-01-02T00:00:00"/>
    <x v="10"/>
    <n v="28639"/>
    <n v="7"/>
    <s v="!"/>
    <s v=""/>
    <x v="0"/>
    <x v="0"/>
  </r>
  <r>
    <n v="58742"/>
    <s v="Emp 614"/>
    <s v="29112121788459"/>
    <x v="0"/>
    <x v="1"/>
    <d v="1991-12-12T00:00:00"/>
    <x v="6"/>
    <x v="1"/>
    <x v="1"/>
    <x v="4"/>
    <x v="1"/>
    <d v="2002-06-15T00:00:00"/>
    <x v="8"/>
    <n v="5135"/>
    <n v="10"/>
    <s v="!"/>
    <s v=""/>
    <x v="0"/>
    <x v="2"/>
  </r>
  <r>
    <n v="58743"/>
    <s v="Emp 605"/>
    <s v="27812030187145"/>
    <x v="1"/>
    <x v="0"/>
    <d v="1978-12-03T00:00:00"/>
    <x v="19"/>
    <x v="0"/>
    <x v="1"/>
    <x v="1"/>
    <x v="0"/>
    <d v="1998-09-25T00:00:00"/>
    <x v="6"/>
    <n v="5637"/>
    <n v="19"/>
    <s v="!"/>
    <s v=""/>
    <x v="2"/>
    <x v="1"/>
  </r>
  <r>
    <n v="58749"/>
    <s v="Emp 438"/>
    <s v="28206260258225"/>
    <x v="0"/>
    <x v="0"/>
    <d v="1982-06-26T00:00:00"/>
    <x v="7"/>
    <x v="0"/>
    <x v="1"/>
    <x v="0"/>
    <x v="3"/>
    <d v="2006-03-23T00:00:00"/>
    <x v="5"/>
    <n v="6487"/>
    <n v="23"/>
    <s v=""/>
    <s v=""/>
    <x v="0"/>
    <x v="1"/>
  </r>
  <r>
    <n v="58753"/>
    <s v="Emp 663"/>
    <s v="27503240182233"/>
    <x v="6"/>
    <x v="1"/>
    <d v="1975-03-24T00:00:00"/>
    <x v="13"/>
    <x v="1"/>
    <x v="0"/>
    <x v="4"/>
    <x v="0"/>
    <d v="2001-08-25T00:00:00"/>
    <x v="8"/>
    <n v="13394"/>
    <n v="26"/>
    <s v=""/>
    <s v=""/>
    <x v="0"/>
    <x v="1"/>
  </r>
  <r>
    <n v="58756"/>
    <s v="Emp 54"/>
    <s v="28806250186194"/>
    <x v="1"/>
    <x v="1"/>
    <d v="1988-06-25T00:00:00"/>
    <x v="18"/>
    <x v="0"/>
    <x v="1"/>
    <x v="2"/>
    <x v="0"/>
    <d v="2013-05-20T00:00:00"/>
    <x v="4"/>
    <n v="6381"/>
    <n v="24"/>
    <s v=""/>
    <s v=""/>
    <x v="1"/>
    <x v="2"/>
  </r>
  <r>
    <n v="58757"/>
    <s v="Emp 289"/>
    <s v="28910010175951"/>
    <x v="1"/>
    <x v="1"/>
    <d v="1989-10-01T00:00:00"/>
    <x v="3"/>
    <x v="0"/>
    <x v="1"/>
    <x v="0"/>
    <x v="0"/>
    <d v="2007-02-13T00:00:00"/>
    <x v="0"/>
    <n v="3498"/>
    <n v="17"/>
    <s v="!"/>
    <s v=""/>
    <x v="0"/>
    <x v="2"/>
  </r>
  <r>
    <n v="58759"/>
    <s v="Emp 550"/>
    <s v="28301062170426"/>
    <x v="3"/>
    <x v="0"/>
    <d v="1983-01-06T00:00:00"/>
    <x v="20"/>
    <x v="0"/>
    <x v="1"/>
    <x v="3"/>
    <x v="2"/>
    <d v="2004-01-27T00:00:00"/>
    <x v="7"/>
    <n v="5116"/>
    <n v="21"/>
    <s v=""/>
    <s v=""/>
    <x v="0"/>
    <x v="2"/>
  </r>
  <r>
    <n v="58777"/>
    <s v="Emp 745"/>
    <s v="27808151773651"/>
    <x v="1"/>
    <x v="1"/>
    <d v="1978-08-15T00:00:00"/>
    <x v="19"/>
    <x v="0"/>
    <x v="0"/>
    <x v="3"/>
    <x v="1"/>
    <d v="2012-11-06T00:00:00"/>
    <x v="4"/>
    <n v="12708"/>
    <n v="34"/>
    <s v=""/>
    <s v=""/>
    <x v="1"/>
    <x v="1"/>
  </r>
  <r>
    <n v="58821"/>
    <s v="Emp 906"/>
    <s v="28702191355215"/>
    <x v="8"/>
    <x v="1"/>
    <d v="1987-02-19T00:00:00"/>
    <x v="8"/>
    <x v="0"/>
    <x v="0"/>
    <x v="4"/>
    <x v="4"/>
    <d v="2008-08-23T00:00:00"/>
    <x v="17"/>
    <n v="14492"/>
    <n v="21"/>
    <s v=""/>
    <s v=""/>
    <x v="1"/>
    <x v="2"/>
  </r>
  <r>
    <n v="58822"/>
    <s v="Emp 652"/>
    <s v="27505030169423"/>
    <x v="1"/>
    <x v="0"/>
    <d v="1975-05-03T00:00:00"/>
    <x v="13"/>
    <x v="1"/>
    <x v="1"/>
    <x v="0"/>
    <x v="0"/>
    <d v="2001-01-18T00:00:00"/>
    <x v="16"/>
    <n v="4400"/>
    <n v="25"/>
    <s v=""/>
    <s v=""/>
    <x v="0"/>
    <x v="1"/>
  </r>
  <r>
    <n v="58825"/>
    <s v="Emp 828"/>
    <s v="28404150285526"/>
    <x v="8"/>
    <x v="0"/>
    <d v="1984-04-15T00:00:00"/>
    <x v="21"/>
    <x v="0"/>
    <x v="0"/>
    <x v="1"/>
    <x v="3"/>
    <d v="1996-06-09T00:00:00"/>
    <x v="21"/>
    <n v="13754"/>
    <n v="12"/>
    <s v="!"/>
    <s v=""/>
    <x v="2"/>
    <x v="2"/>
  </r>
  <r>
    <n v="58827"/>
    <s v="Emp 947"/>
    <s v="27809091964645"/>
    <x v="1"/>
    <x v="0"/>
    <d v="1978-09-09T00:00:00"/>
    <x v="19"/>
    <x v="0"/>
    <x v="1"/>
    <x v="4"/>
    <x v="5"/>
    <d v="2014-10-15T00:00:00"/>
    <x v="20"/>
    <n v="3324"/>
    <n v="36"/>
    <s v=""/>
    <s v=""/>
    <x v="3"/>
    <x v="1"/>
  </r>
  <r>
    <n v="58846"/>
    <s v="Emp 195"/>
    <s v="28606090170077"/>
    <x v="8"/>
    <x v="1"/>
    <d v="1986-06-09T00:00:00"/>
    <x v="9"/>
    <x v="1"/>
    <x v="1"/>
    <x v="1"/>
    <x v="0"/>
    <d v="2015-05-09T00:00:00"/>
    <x v="20"/>
    <n v="4255"/>
    <n v="28"/>
    <s v=""/>
    <s v=""/>
    <x v="3"/>
    <x v="2"/>
  </r>
  <r>
    <n v="58864"/>
    <s v="Emp 96"/>
    <s v="29507130176042"/>
    <x v="0"/>
    <x v="0"/>
    <d v="1995-07-13T00:00:00"/>
    <x v="0"/>
    <x v="0"/>
    <x v="1"/>
    <x v="4"/>
    <x v="0"/>
    <d v="2002-10-03T00:00:00"/>
    <x v="10"/>
    <n v="6580"/>
    <n v="7"/>
    <s v="!"/>
    <s v=""/>
    <x v="0"/>
    <x v="0"/>
  </r>
  <r>
    <n v="58884"/>
    <s v="Emp 954"/>
    <s v="29311271762457"/>
    <x v="4"/>
    <x v="1"/>
    <d v="1993-11-27T00:00:00"/>
    <x v="4"/>
    <x v="1"/>
    <x v="1"/>
    <x v="4"/>
    <x v="1"/>
    <d v="2012-05-21T00:00:00"/>
    <x v="1"/>
    <n v="4777"/>
    <n v="18"/>
    <s v="!"/>
    <s v=""/>
    <x v="1"/>
    <x v="0"/>
  </r>
  <r>
    <n v="58890"/>
    <s v="Emp 237"/>
    <s v="29501180188176"/>
    <x v="3"/>
    <x v="1"/>
    <d v="1995-01-18T00:00:00"/>
    <x v="0"/>
    <x v="1"/>
    <x v="1"/>
    <x v="1"/>
    <x v="0"/>
    <d v="2015-01-01T00:00:00"/>
    <x v="20"/>
    <n v="5432"/>
    <n v="19"/>
    <s v="!"/>
    <n v="58890"/>
    <x v="3"/>
    <x v="0"/>
  </r>
  <r>
    <n v="58890"/>
    <s v="Emp 694"/>
    <s v="29309152151564"/>
    <x v="2"/>
    <x v="0"/>
    <d v="1993-09-15T00:00:00"/>
    <x v="4"/>
    <x v="1"/>
    <x v="1"/>
    <x v="0"/>
    <x v="2"/>
    <d v="1996-06-21T00:00:00"/>
    <x v="21"/>
    <n v="4795"/>
    <n v="2"/>
    <s v="!"/>
    <s v=""/>
    <x v="2"/>
    <x v="0"/>
  </r>
  <r>
    <n v="58901"/>
    <s v="Emp 712"/>
    <s v="28408021372414"/>
    <x v="2"/>
    <x v="1"/>
    <d v="1984-08-02T00:00:00"/>
    <x v="2"/>
    <x v="1"/>
    <x v="1"/>
    <x v="3"/>
    <x v="4"/>
    <d v="2003-11-13T00:00:00"/>
    <x v="7"/>
    <n v="6024"/>
    <n v="19"/>
    <s v="!"/>
    <s v=""/>
    <x v="0"/>
    <x v="2"/>
  </r>
  <r>
    <n v="58914"/>
    <s v="Emp 242"/>
    <s v="29508250157577"/>
    <x v="6"/>
    <x v="1"/>
    <d v="1995-08-25T00:00:00"/>
    <x v="12"/>
    <x v="1"/>
    <x v="1"/>
    <x v="0"/>
    <x v="0"/>
    <d v="2007-06-14T00:00:00"/>
    <x v="0"/>
    <n v="3847"/>
    <n v="11"/>
    <s v="!"/>
    <s v=""/>
    <x v="0"/>
    <x v="0"/>
  </r>
  <r>
    <n v="58935"/>
    <s v="Emp 320"/>
    <s v="29509240180973"/>
    <x v="8"/>
    <x v="1"/>
    <d v="1995-09-24T00:00:00"/>
    <x v="12"/>
    <x v="1"/>
    <x v="1"/>
    <x v="4"/>
    <x v="0"/>
    <d v="2002-08-09T00:00:00"/>
    <x v="10"/>
    <n v="3343"/>
    <n v="6"/>
    <s v="!"/>
    <s v=""/>
    <x v="0"/>
    <x v="0"/>
  </r>
  <r>
    <n v="58979"/>
    <s v="Emp 93"/>
    <s v="29512250185239"/>
    <x v="0"/>
    <x v="1"/>
    <d v="1995-12-25T00:00:00"/>
    <x v="12"/>
    <x v="1"/>
    <x v="0"/>
    <x v="1"/>
    <x v="0"/>
    <d v="2000-12-24T00:00:00"/>
    <x v="16"/>
    <n v="10285"/>
    <n v="4"/>
    <s v="!"/>
    <s v=""/>
    <x v="0"/>
    <x v="0"/>
  </r>
  <r>
    <n v="58988"/>
    <s v="Emp 948"/>
    <s v="29103202186456"/>
    <x v="5"/>
    <x v="1"/>
    <d v="1991-03-20T00:00:00"/>
    <x v="10"/>
    <x v="0"/>
    <x v="1"/>
    <x v="2"/>
    <x v="2"/>
    <d v="2010-01-02T00:00:00"/>
    <x v="9"/>
    <n v="3973"/>
    <n v="18"/>
    <s v="!"/>
    <s v=""/>
    <x v="1"/>
    <x v="2"/>
  </r>
  <r>
    <n v="58993"/>
    <s v="Emp 695"/>
    <s v="27802231384615"/>
    <x v="3"/>
    <x v="1"/>
    <d v="1978-02-23T00:00:00"/>
    <x v="11"/>
    <x v="1"/>
    <x v="1"/>
    <x v="2"/>
    <x v="4"/>
    <d v="2014-05-08T00:00:00"/>
    <x v="2"/>
    <n v="6002"/>
    <n v="36"/>
    <s v=""/>
    <s v=""/>
    <x v="1"/>
    <x v="1"/>
  </r>
  <r>
    <n v="58995"/>
    <s v="Emp 102"/>
    <s v="29509190157418"/>
    <x v="0"/>
    <x v="1"/>
    <d v="1995-09-19T00:00:00"/>
    <x v="12"/>
    <x v="0"/>
    <x v="2"/>
    <x v="3"/>
    <x v="0"/>
    <d v="2007-09-06T00:00:00"/>
    <x v="18"/>
    <n v="18908"/>
    <n v="11"/>
    <s v="!"/>
    <s v=""/>
    <x v="1"/>
    <x v="0"/>
  </r>
  <r>
    <n v="59000"/>
    <s v="Emp 859"/>
    <s v="29507270186123"/>
    <x v="3"/>
    <x v="0"/>
    <d v="1995-07-27T00:00:00"/>
    <x v="12"/>
    <x v="0"/>
    <x v="1"/>
    <x v="3"/>
    <x v="0"/>
    <d v="1996-10-28T00:00:00"/>
    <x v="19"/>
    <n v="4661"/>
    <n v="1"/>
    <s v="!"/>
    <s v=""/>
    <x v="2"/>
    <x v="0"/>
  </r>
  <r>
    <n v="59014"/>
    <s v="Emp 722"/>
    <s v="28908051365484"/>
    <x v="6"/>
    <x v="0"/>
    <d v="1989-08-05T00:00:00"/>
    <x v="3"/>
    <x v="0"/>
    <x v="1"/>
    <x v="3"/>
    <x v="4"/>
    <d v="2005-10-02T00:00:00"/>
    <x v="5"/>
    <n v="3126"/>
    <n v="16"/>
    <s v="!"/>
    <s v=""/>
    <x v="0"/>
    <x v="2"/>
  </r>
  <r>
    <n v="59016"/>
    <s v="Emp 118"/>
    <s v="29505150191418"/>
    <x v="6"/>
    <x v="1"/>
    <d v="1995-05-15T00:00:00"/>
    <x v="0"/>
    <x v="0"/>
    <x v="2"/>
    <x v="3"/>
    <x v="0"/>
    <d v="1996-03-09T00:00:00"/>
    <x v="21"/>
    <n v="27416"/>
    <n v="0"/>
    <s v="!"/>
    <s v=""/>
    <x v="2"/>
    <x v="0"/>
  </r>
  <r>
    <n v="59021"/>
    <s v="Emp 23"/>
    <s v="29506261981036"/>
    <x v="3"/>
    <x v="1"/>
    <d v="1995-06-26T00:00:00"/>
    <x v="0"/>
    <x v="0"/>
    <x v="1"/>
    <x v="2"/>
    <x v="5"/>
    <d v="2003-01-09T00:00:00"/>
    <x v="10"/>
    <n v="4089"/>
    <n v="7"/>
    <s v="!"/>
    <s v=""/>
    <x v="0"/>
    <x v="0"/>
  </r>
  <r>
    <n v="59038"/>
    <s v="Emp 36"/>
    <s v="29501110165936"/>
    <x v="7"/>
    <x v="1"/>
    <d v="1995-01-11T00:00:00"/>
    <x v="0"/>
    <x v="1"/>
    <x v="1"/>
    <x v="1"/>
    <x v="0"/>
    <d v="2006-04-05T00:00:00"/>
    <x v="5"/>
    <n v="5261"/>
    <n v="11"/>
    <s v="!"/>
    <s v=""/>
    <x v="0"/>
    <x v="0"/>
  </r>
  <r>
    <n v="59043"/>
    <s v="Emp 553"/>
    <s v="28601071955226"/>
    <x v="6"/>
    <x v="0"/>
    <d v="1986-01-07T00:00:00"/>
    <x v="9"/>
    <x v="1"/>
    <x v="1"/>
    <x v="1"/>
    <x v="5"/>
    <d v="2003-08-20T00:00:00"/>
    <x v="7"/>
    <n v="4501"/>
    <n v="17"/>
    <s v="!"/>
    <n v="59043"/>
    <x v="0"/>
    <x v="2"/>
  </r>
  <r>
    <n v="59043"/>
    <s v="Emp 817"/>
    <s v="28302161356169"/>
    <x v="3"/>
    <x v="0"/>
    <d v="1983-02-16T00:00:00"/>
    <x v="20"/>
    <x v="1"/>
    <x v="0"/>
    <x v="4"/>
    <x v="4"/>
    <d v="2013-02-20T00:00:00"/>
    <x v="4"/>
    <n v="11367"/>
    <n v="30"/>
    <s v=""/>
    <s v=""/>
    <x v="1"/>
    <x v="2"/>
  </r>
  <r>
    <n v="59064"/>
    <s v="Emp 165"/>
    <s v="29503160165071"/>
    <x v="1"/>
    <x v="1"/>
    <d v="1995-03-16T00:00:00"/>
    <x v="0"/>
    <x v="0"/>
    <x v="0"/>
    <x v="4"/>
    <x v="0"/>
    <d v="2008-11-28T00:00:00"/>
    <x v="17"/>
    <n v="13702"/>
    <n v="13"/>
    <s v="!"/>
    <s v=""/>
    <x v="1"/>
    <x v="0"/>
  </r>
  <r>
    <n v="59070"/>
    <s v="Emp 41"/>
    <s v="29104050278178"/>
    <x v="1"/>
    <x v="1"/>
    <d v="1991-04-05T00:00:00"/>
    <x v="10"/>
    <x v="1"/>
    <x v="0"/>
    <x v="4"/>
    <x v="3"/>
    <d v="2008-10-15T00:00:00"/>
    <x v="17"/>
    <n v="11106"/>
    <n v="17"/>
    <s v="!"/>
    <n v="59070"/>
    <x v="1"/>
    <x v="2"/>
  </r>
  <r>
    <n v="59070"/>
    <s v="Emp 361"/>
    <s v="27610280168871"/>
    <x v="6"/>
    <x v="1"/>
    <d v="1976-10-28T00:00:00"/>
    <x v="16"/>
    <x v="0"/>
    <x v="0"/>
    <x v="4"/>
    <x v="0"/>
    <d v="2012-09-08T00:00:00"/>
    <x v="4"/>
    <n v="13083"/>
    <n v="35"/>
    <s v=""/>
    <s v=""/>
    <x v="1"/>
    <x v="1"/>
  </r>
  <r>
    <n v="59080"/>
    <s v="Emp 492"/>
    <s v="28603122162319"/>
    <x v="0"/>
    <x v="1"/>
    <d v="1986-03-12T00:00:00"/>
    <x v="9"/>
    <x v="1"/>
    <x v="1"/>
    <x v="4"/>
    <x v="2"/>
    <d v="2002-08-21T00:00:00"/>
    <x v="10"/>
    <n v="3472"/>
    <n v="16"/>
    <s v="!"/>
    <s v=""/>
    <x v="0"/>
    <x v="2"/>
  </r>
  <r>
    <n v="59081"/>
    <s v="Emp 17"/>
    <s v="29311090181931"/>
    <x v="1"/>
    <x v="1"/>
    <d v="1993-11-09T00:00:00"/>
    <x v="4"/>
    <x v="1"/>
    <x v="2"/>
    <x v="3"/>
    <x v="0"/>
    <d v="2010-11-25T00:00:00"/>
    <x v="3"/>
    <n v="24474"/>
    <n v="17"/>
    <s v="!"/>
    <s v=""/>
    <x v="1"/>
    <x v="0"/>
  </r>
  <r>
    <n v="59086"/>
    <s v="Emp 615"/>
    <s v="27508091770086"/>
    <x v="5"/>
    <x v="0"/>
    <d v="1975-08-09T00:00:00"/>
    <x v="17"/>
    <x v="0"/>
    <x v="0"/>
    <x v="4"/>
    <x v="1"/>
    <d v="2008-04-11T00:00:00"/>
    <x v="18"/>
    <n v="12671"/>
    <n v="32"/>
    <s v=""/>
    <s v=""/>
    <x v="1"/>
    <x v="1"/>
  </r>
  <r>
    <n v="59096"/>
    <s v="Emp 525"/>
    <s v="28711021372258"/>
    <x v="5"/>
    <x v="1"/>
    <d v="1987-11-02T00:00:00"/>
    <x v="18"/>
    <x v="0"/>
    <x v="1"/>
    <x v="2"/>
    <x v="4"/>
    <d v="2011-03-30T00:00:00"/>
    <x v="3"/>
    <n v="5245"/>
    <n v="23"/>
    <s v=""/>
    <s v=""/>
    <x v="1"/>
    <x v="2"/>
  </r>
  <r>
    <n v="59110"/>
    <s v="Emp 929"/>
    <s v="28306231768335"/>
    <x v="2"/>
    <x v="1"/>
    <d v="1983-06-23T00:00:00"/>
    <x v="20"/>
    <x v="1"/>
    <x v="1"/>
    <x v="1"/>
    <x v="1"/>
    <d v="1998-10-28T00:00:00"/>
    <x v="6"/>
    <n v="6035"/>
    <n v="15"/>
    <s v="!"/>
    <s v=""/>
    <x v="2"/>
    <x v="2"/>
  </r>
  <r>
    <n v="59118"/>
    <s v="Emp 204"/>
    <s v="29402010177813"/>
    <x v="1"/>
    <x v="1"/>
    <d v="1994-02-01T00:00:00"/>
    <x v="4"/>
    <x v="0"/>
    <x v="1"/>
    <x v="1"/>
    <x v="0"/>
    <d v="2001-01-25T00:00:00"/>
    <x v="16"/>
    <n v="5375"/>
    <n v="6"/>
    <s v="!"/>
    <s v=""/>
    <x v="0"/>
    <x v="0"/>
  </r>
  <r>
    <n v="59124"/>
    <s v="Emp 904"/>
    <s v="28108021765762"/>
    <x v="8"/>
    <x v="0"/>
    <d v="1981-08-02T00:00:00"/>
    <x v="7"/>
    <x v="0"/>
    <x v="1"/>
    <x v="4"/>
    <x v="1"/>
    <d v="2006-12-29T00:00:00"/>
    <x v="0"/>
    <n v="3038"/>
    <n v="25"/>
    <s v=""/>
    <s v=""/>
    <x v="0"/>
    <x v="1"/>
  </r>
  <r>
    <n v="59126"/>
    <s v="Emp 675"/>
    <s v="27507021760157"/>
    <x v="3"/>
    <x v="1"/>
    <d v="1975-07-02T00:00:00"/>
    <x v="13"/>
    <x v="1"/>
    <x v="1"/>
    <x v="1"/>
    <x v="1"/>
    <d v="1997-03-23T00:00:00"/>
    <x v="19"/>
    <n v="3162"/>
    <n v="21"/>
    <s v=""/>
    <s v=""/>
    <x v="2"/>
    <x v="1"/>
  </r>
  <r>
    <n v="59130"/>
    <s v="Emp 547"/>
    <s v="29503020270326"/>
    <x v="5"/>
    <x v="0"/>
    <d v="1995-03-02T00:00:00"/>
    <x v="0"/>
    <x v="1"/>
    <x v="0"/>
    <x v="1"/>
    <x v="3"/>
    <d v="2003-07-07T00:00:00"/>
    <x v="10"/>
    <n v="11001"/>
    <n v="8"/>
    <s v="!"/>
    <s v=""/>
    <x v="0"/>
    <x v="0"/>
  </r>
  <r>
    <n v="59137"/>
    <s v="Emp 509"/>
    <s v="28212071965461"/>
    <x v="2"/>
    <x v="0"/>
    <d v="1982-12-07T00:00:00"/>
    <x v="20"/>
    <x v="0"/>
    <x v="1"/>
    <x v="1"/>
    <x v="5"/>
    <d v="2009-04-03T00:00:00"/>
    <x v="17"/>
    <n v="6771"/>
    <n v="26"/>
    <s v=""/>
    <s v=""/>
    <x v="1"/>
    <x v="2"/>
  </r>
  <r>
    <n v="59143"/>
    <s v="Emp 66"/>
    <s v="29511180189516"/>
    <x v="0"/>
    <x v="1"/>
    <d v="1995-11-18T00:00:00"/>
    <x v="12"/>
    <x v="1"/>
    <x v="1"/>
    <x v="0"/>
    <x v="0"/>
    <d v="2014-10-14T00:00:00"/>
    <x v="20"/>
    <n v="5555"/>
    <n v="18"/>
    <s v="!"/>
    <s v=""/>
    <x v="3"/>
    <x v="0"/>
  </r>
  <r>
    <n v="59145"/>
    <s v="Emp 808"/>
    <s v="29111061986796"/>
    <x v="1"/>
    <x v="1"/>
    <d v="1991-11-06T00:00:00"/>
    <x v="6"/>
    <x v="0"/>
    <x v="2"/>
    <x v="1"/>
    <x v="5"/>
    <d v="2009-04-26T00:00:00"/>
    <x v="17"/>
    <n v="23197"/>
    <n v="17"/>
    <s v="!"/>
    <s v=""/>
    <x v="1"/>
    <x v="2"/>
  </r>
  <r>
    <n v="59169"/>
    <s v="Emp 284"/>
    <s v="27911190172238"/>
    <x v="2"/>
    <x v="1"/>
    <d v="1979-11-19T00:00:00"/>
    <x v="1"/>
    <x v="1"/>
    <x v="1"/>
    <x v="4"/>
    <x v="0"/>
    <d v="2011-11-04T00:00:00"/>
    <x v="1"/>
    <n v="3333"/>
    <n v="31"/>
    <s v=""/>
    <s v=""/>
    <x v="1"/>
    <x v="1"/>
  </r>
  <r>
    <n v="59185"/>
    <s v="Emp 826"/>
    <s v="29010111983428"/>
    <x v="0"/>
    <x v="0"/>
    <d v="1990-10-11T00:00:00"/>
    <x v="10"/>
    <x v="0"/>
    <x v="1"/>
    <x v="3"/>
    <x v="5"/>
    <d v="2007-11-06T00:00:00"/>
    <x v="18"/>
    <n v="6365"/>
    <n v="17"/>
    <s v="!"/>
    <s v=""/>
    <x v="1"/>
    <x v="2"/>
  </r>
  <r>
    <n v="59198"/>
    <s v="Emp 321"/>
    <s v="29505100159035"/>
    <x v="4"/>
    <x v="1"/>
    <d v="1995-05-10T00:00:00"/>
    <x v="0"/>
    <x v="0"/>
    <x v="1"/>
    <x v="4"/>
    <x v="0"/>
    <d v="2011-04-16T00:00:00"/>
    <x v="3"/>
    <n v="4066"/>
    <n v="15"/>
    <s v="!"/>
    <s v=""/>
    <x v="1"/>
    <x v="0"/>
  </r>
  <r>
    <n v="59215"/>
    <s v="Emp 798"/>
    <s v="28302192191197"/>
    <x v="8"/>
    <x v="1"/>
    <d v="1983-02-19T00:00:00"/>
    <x v="20"/>
    <x v="0"/>
    <x v="2"/>
    <x v="1"/>
    <x v="2"/>
    <d v="2007-10-24T00:00:00"/>
    <x v="18"/>
    <n v="20692"/>
    <n v="24"/>
    <s v=""/>
    <s v=""/>
    <x v="1"/>
    <x v="2"/>
  </r>
  <r>
    <n v="59220"/>
    <s v="Emp 367"/>
    <s v="29409180167572"/>
    <x v="7"/>
    <x v="1"/>
    <d v="1994-09-18T00:00:00"/>
    <x v="0"/>
    <x v="0"/>
    <x v="1"/>
    <x v="2"/>
    <x v="0"/>
    <d v="2014-02-05T00:00:00"/>
    <x v="2"/>
    <n v="4898"/>
    <n v="19"/>
    <s v="!"/>
    <s v=""/>
    <x v="1"/>
    <x v="0"/>
  </r>
  <r>
    <n v="59223"/>
    <s v="Emp 125"/>
    <s v="28902140152396"/>
    <x v="4"/>
    <x v="1"/>
    <d v="1989-02-14T00:00:00"/>
    <x v="14"/>
    <x v="0"/>
    <x v="0"/>
    <x v="1"/>
    <x v="0"/>
    <d v="2003-04-13T00:00:00"/>
    <x v="10"/>
    <n v="13651"/>
    <n v="14"/>
    <s v="!"/>
    <s v=""/>
    <x v="0"/>
    <x v="2"/>
  </r>
  <r>
    <n v="59235"/>
    <s v="Emp 316"/>
    <s v="29506210154217"/>
    <x v="1"/>
    <x v="1"/>
    <d v="1995-06-21T00:00:00"/>
    <x v="0"/>
    <x v="1"/>
    <x v="1"/>
    <x v="4"/>
    <x v="0"/>
    <d v="1999-09-23T00:00:00"/>
    <x v="14"/>
    <n v="4929"/>
    <n v="4"/>
    <s v="!"/>
    <s v=""/>
    <x v="2"/>
    <x v="0"/>
  </r>
  <r>
    <n v="59241"/>
    <s v="Emp 697"/>
    <s v="27703181382794"/>
    <x v="1"/>
    <x v="1"/>
    <d v="1977-03-18T00:00:00"/>
    <x v="16"/>
    <x v="1"/>
    <x v="1"/>
    <x v="4"/>
    <x v="4"/>
    <d v="1996-09-06T00:00:00"/>
    <x v="19"/>
    <n v="3949"/>
    <n v="19"/>
    <s v="!"/>
    <s v=""/>
    <x v="2"/>
    <x v="1"/>
  </r>
  <r>
    <n v="59242"/>
    <s v="Emp 489"/>
    <s v="28009120169635"/>
    <x v="6"/>
    <x v="1"/>
    <d v="1980-09-12T00:00:00"/>
    <x v="5"/>
    <x v="0"/>
    <x v="1"/>
    <x v="2"/>
    <x v="0"/>
    <d v="2008-11-29T00:00:00"/>
    <x v="17"/>
    <n v="5325"/>
    <n v="28"/>
    <s v=""/>
    <s v=""/>
    <x v="1"/>
    <x v="1"/>
  </r>
  <r>
    <n v="59282"/>
    <s v="Emp 691"/>
    <s v="28401161363165"/>
    <x v="8"/>
    <x v="0"/>
    <d v="1984-01-16T00:00:00"/>
    <x v="21"/>
    <x v="0"/>
    <x v="1"/>
    <x v="3"/>
    <x v="4"/>
    <d v="2003-10-30T00:00:00"/>
    <x v="7"/>
    <n v="3287"/>
    <n v="19"/>
    <s v="!"/>
    <s v=""/>
    <x v="0"/>
    <x v="2"/>
  </r>
  <r>
    <n v="59286"/>
    <s v="Emp 997"/>
    <s v="28802111953337"/>
    <x v="7"/>
    <x v="1"/>
    <d v="1988-02-11T00:00:00"/>
    <x v="18"/>
    <x v="1"/>
    <x v="1"/>
    <x v="2"/>
    <x v="5"/>
    <d v="1999-07-17T00:00:00"/>
    <x v="6"/>
    <n v="3840"/>
    <n v="11"/>
    <s v="!"/>
    <s v=""/>
    <x v="2"/>
    <x v="2"/>
  </r>
  <r>
    <n v="59296"/>
    <s v="Emp 653"/>
    <s v="29506170291467"/>
    <x v="7"/>
    <x v="0"/>
    <d v="1995-06-17T00:00:00"/>
    <x v="0"/>
    <x v="0"/>
    <x v="1"/>
    <x v="3"/>
    <x v="3"/>
    <d v="2001-12-26T00:00:00"/>
    <x v="8"/>
    <n v="5712"/>
    <n v="6"/>
    <s v="!"/>
    <s v=""/>
    <x v="0"/>
    <x v="0"/>
  </r>
  <r>
    <n v="59322"/>
    <s v="Emp 872"/>
    <s v="28502282190334"/>
    <x v="6"/>
    <x v="1"/>
    <d v="1985-02-28T00:00:00"/>
    <x v="2"/>
    <x v="1"/>
    <x v="1"/>
    <x v="0"/>
    <x v="2"/>
    <d v="2003-05-12T00:00:00"/>
    <x v="10"/>
    <n v="4140"/>
    <n v="18"/>
    <s v="!"/>
    <s v=""/>
    <x v="0"/>
    <x v="2"/>
  </r>
  <r>
    <n v="59370"/>
    <s v="Emp 498"/>
    <s v="27811042186448"/>
    <x v="3"/>
    <x v="0"/>
    <d v="1978-11-04T00:00:00"/>
    <x v="19"/>
    <x v="0"/>
    <x v="0"/>
    <x v="0"/>
    <x v="2"/>
    <d v="2010-05-07T00:00:00"/>
    <x v="9"/>
    <n v="11784"/>
    <n v="31"/>
    <s v=""/>
    <s v=""/>
    <x v="1"/>
    <x v="1"/>
  </r>
  <r>
    <n v="59393"/>
    <s v="Emp 833"/>
    <s v="29004281761753"/>
    <x v="6"/>
    <x v="1"/>
    <d v="1990-04-28T00:00:00"/>
    <x v="3"/>
    <x v="0"/>
    <x v="1"/>
    <x v="0"/>
    <x v="1"/>
    <d v="1995-07-08T00:00:00"/>
    <x v="13"/>
    <n v="5936"/>
    <n v="5"/>
    <s v="!"/>
    <s v=""/>
    <x v="2"/>
    <x v="2"/>
  </r>
  <r>
    <n v="59398"/>
    <s v="Emp 193"/>
    <s v="29505100183796"/>
    <x v="1"/>
    <x v="1"/>
    <d v="1995-05-10T00:00:00"/>
    <x v="0"/>
    <x v="0"/>
    <x v="1"/>
    <x v="3"/>
    <x v="0"/>
    <d v="1996-06-21T00:00:00"/>
    <x v="21"/>
    <n v="4591"/>
    <n v="1"/>
    <s v="!"/>
    <s v=""/>
    <x v="2"/>
    <x v="0"/>
  </r>
  <r>
    <n v="59399"/>
    <s v="Emp 252"/>
    <s v="29512270168071"/>
    <x v="8"/>
    <x v="1"/>
    <d v="1995-12-27T00:00:00"/>
    <x v="12"/>
    <x v="0"/>
    <x v="1"/>
    <x v="1"/>
    <x v="0"/>
    <d v="2008-05-27T00:00:00"/>
    <x v="18"/>
    <n v="3717"/>
    <n v="12"/>
    <s v="!"/>
    <s v=""/>
    <x v="1"/>
    <x v="0"/>
  </r>
  <r>
    <n v="59400"/>
    <s v="Emp 328"/>
    <s v="29501110171517"/>
    <x v="7"/>
    <x v="1"/>
    <d v="1995-01-11T00:00:00"/>
    <x v="0"/>
    <x v="1"/>
    <x v="1"/>
    <x v="0"/>
    <x v="0"/>
    <d v="2007-11-10T00:00:00"/>
    <x v="18"/>
    <n v="5434"/>
    <n v="12"/>
    <s v="!"/>
    <s v=""/>
    <x v="1"/>
    <x v="0"/>
  </r>
  <r>
    <n v="59402"/>
    <s v="Emp 793"/>
    <s v="28609051386549"/>
    <x v="4"/>
    <x v="0"/>
    <d v="1986-09-05T00:00:00"/>
    <x v="8"/>
    <x v="0"/>
    <x v="0"/>
    <x v="0"/>
    <x v="4"/>
    <d v="2013-01-01T00:00:00"/>
    <x v="4"/>
    <n v="10570"/>
    <n v="26"/>
    <s v=""/>
    <s v=""/>
    <x v="1"/>
    <x v="2"/>
  </r>
  <r>
    <n v="59406"/>
    <s v="Emp 674"/>
    <s v="28108032183062"/>
    <x v="4"/>
    <x v="0"/>
    <d v="1981-08-03T00:00:00"/>
    <x v="7"/>
    <x v="0"/>
    <x v="2"/>
    <x v="0"/>
    <x v="2"/>
    <d v="2011-06-16T00:00:00"/>
    <x v="3"/>
    <n v="29539"/>
    <n v="29"/>
    <s v=""/>
    <s v=""/>
    <x v="1"/>
    <x v="1"/>
  </r>
  <r>
    <n v="59426"/>
    <s v="Emp 391"/>
    <s v="28511202177153"/>
    <x v="3"/>
    <x v="1"/>
    <d v="1985-11-20T00:00:00"/>
    <x v="9"/>
    <x v="1"/>
    <x v="0"/>
    <x v="4"/>
    <x v="2"/>
    <d v="2004-06-19T00:00:00"/>
    <x v="7"/>
    <n v="14286"/>
    <n v="18"/>
    <s v="!"/>
    <s v=""/>
    <x v="0"/>
    <x v="2"/>
  </r>
  <r>
    <n v="59427"/>
    <s v="Emp 551"/>
    <s v="28211100271816"/>
    <x v="3"/>
    <x v="1"/>
    <d v="1982-11-10T00:00:00"/>
    <x v="20"/>
    <x v="1"/>
    <x v="1"/>
    <x v="0"/>
    <x v="3"/>
    <d v="2010-03-18T00:00:00"/>
    <x v="9"/>
    <n v="6382"/>
    <n v="27"/>
    <s v=""/>
    <s v=""/>
    <x v="1"/>
    <x v="2"/>
  </r>
  <r>
    <n v="59439"/>
    <s v="Emp 444"/>
    <s v="27909081390974"/>
    <x v="2"/>
    <x v="1"/>
    <d v="1979-09-08T00:00:00"/>
    <x v="1"/>
    <x v="1"/>
    <x v="1"/>
    <x v="2"/>
    <x v="4"/>
    <d v="2001-05-16T00:00:00"/>
    <x v="16"/>
    <n v="5041"/>
    <n v="21"/>
    <s v=""/>
    <s v=""/>
    <x v="0"/>
    <x v="1"/>
  </r>
  <r>
    <n v="59445"/>
    <s v="Emp 294"/>
    <s v="29505090165674"/>
    <x v="7"/>
    <x v="1"/>
    <d v="1995-05-09T00:00:00"/>
    <x v="0"/>
    <x v="1"/>
    <x v="1"/>
    <x v="1"/>
    <x v="0"/>
    <d v="2014-05-09T00:00:00"/>
    <x v="2"/>
    <n v="4197"/>
    <n v="19"/>
    <s v="!"/>
    <s v=""/>
    <x v="1"/>
    <x v="0"/>
  </r>
  <r>
    <n v="59459"/>
    <s v="Emp 273"/>
    <s v="28810190169377"/>
    <x v="3"/>
    <x v="1"/>
    <d v="1988-10-19T00:00:00"/>
    <x v="14"/>
    <x v="1"/>
    <x v="1"/>
    <x v="2"/>
    <x v="0"/>
    <d v="2008-01-08T00:00:00"/>
    <x v="18"/>
    <n v="6233"/>
    <n v="19"/>
    <s v="!"/>
    <s v=""/>
    <x v="1"/>
    <x v="2"/>
  </r>
  <r>
    <n v="59470"/>
    <s v="Emp 231"/>
    <s v="29503010169157"/>
    <x v="6"/>
    <x v="1"/>
    <d v="1995-03-01T00:00:00"/>
    <x v="0"/>
    <x v="1"/>
    <x v="2"/>
    <x v="0"/>
    <x v="0"/>
    <d v="1999-03-01T00:00:00"/>
    <x v="6"/>
    <n v="20829"/>
    <n v="4"/>
    <s v="!"/>
    <s v=""/>
    <x v="2"/>
    <x v="0"/>
  </r>
  <r>
    <n v="59483"/>
    <s v="Emp 483"/>
    <s v="27512161388341"/>
    <x v="6"/>
    <x v="0"/>
    <d v="1975-12-16T00:00:00"/>
    <x v="17"/>
    <x v="0"/>
    <x v="1"/>
    <x v="1"/>
    <x v="4"/>
    <d v="1997-11-08T00:00:00"/>
    <x v="15"/>
    <n v="5978"/>
    <n v="21"/>
    <s v=""/>
    <s v=""/>
    <x v="2"/>
    <x v="1"/>
  </r>
  <r>
    <n v="59486"/>
    <s v="Emp 739"/>
    <s v="27406170153023"/>
    <x v="6"/>
    <x v="0"/>
    <d v="1974-06-17T00:00:00"/>
    <x v="22"/>
    <x v="0"/>
    <x v="0"/>
    <x v="0"/>
    <x v="0"/>
    <d v="2007-06-14T00:00:00"/>
    <x v="0"/>
    <n v="13947"/>
    <n v="32"/>
    <s v=""/>
    <s v=""/>
    <x v="0"/>
    <x v="1"/>
  </r>
  <r>
    <n v="59518"/>
    <s v="Emp 62"/>
    <s v="29504030153026"/>
    <x v="0"/>
    <x v="0"/>
    <d v="1995-04-03T00:00:00"/>
    <x v="0"/>
    <x v="0"/>
    <x v="1"/>
    <x v="1"/>
    <x v="0"/>
    <d v="2015-09-08T00:00:00"/>
    <x v="11"/>
    <n v="5556"/>
    <n v="20"/>
    <s v=""/>
    <s v=""/>
    <x v="3"/>
    <x v="0"/>
  </r>
  <r>
    <n v="59522"/>
    <s v="Emp 692"/>
    <s v="28011011763493"/>
    <x v="1"/>
    <x v="1"/>
    <d v="1980-11-01T00:00:00"/>
    <x v="5"/>
    <x v="0"/>
    <x v="1"/>
    <x v="1"/>
    <x v="1"/>
    <d v="2011-11-05T00:00:00"/>
    <x v="1"/>
    <n v="3961"/>
    <n v="31"/>
    <s v=""/>
    <s v=""/>
    <x v="1"/>
    <x v="1"/>
  </r>
  <r>
    <n v="59525"/>
    <s v="Emp 825"/>
    <s v="28101211781121"/>
    <x v="2"/>
    <x v="0"/>
    <d v="1981-01-21T00:00:00"/>
    <x v="5"/>
    <x v="0"/>
    <x v="1"/>
    <x v="1"/>
    <x v="1"/>
    <d v="2011-09-04T00:00:00"/>
    <x v="1"/>
    <n v="4634"/>
    <n v="30"/>
    <s v=""/>
    <s v=""/>
    <x v="1"/>
    <x v="1"/>
  </r>
  <r>
    <n v="59532"/>
    <s v="Emp 824"/>
    <s v="28902210159837"/>
    <x v="0"/>
    <x v="1"/>
    <d v="1989-02-21T00:00:00"/>
    <x v="14"/>
    <x v="0"/>
    <x v="2"/>
    <x v="3"/>
    <x v="0"/>
    <d v="2012-01-20T00:00:00"/>
    <x v="1"/>
    <n v="18461"/>
    <n v="22"/>
    <s v=""/>
    <s v=""/>
    <x v="1"/>
    <x v="2"/>
  </r>
  <r>
    <n v="59549"/>
    <s v="Emp 259"/>
    <s v="29509100178113"/>
    <x v="9"/>
    <x v="1"/>
    <d v="1995-09-10T00:00:00"/>
    <x v="12"/>
    <x v="0"/>
    <x v="1"/>
    <x v="4"/>
    <x v="0"/>
    <d v="2004-08-22T00:00:00"/>
    <x v="12"/>
    <n v="5441"/>
    <n v="8"/>
    <s v="!"/>
    <s v=""/>
    <x v="0"/>
    <x v="0"/>
  </r>
  <r>
    <n v="59553"/>
    <s v="Emp 732"/>
    <s v="28506030188443"/>
    <x v="2"/>
    <x v="0"/>
    <d v="1985-06-03T00:00:00"/>
    <x v="2"/>
    <x v="1"/>
    <x v="0"/>
    <x v="2"/>
    <x v="0"/>
    <d v="1997-07-24T00:00:00"/>
    <x v="19"/>
    <n v="13973"/>
    <n v="12"/>
    <s v="!"/>
    <s v=""/>
    <x v="2"/>
    <x v="2"/>
  </r>
  <r>
    <n v="59554"/>
    <s v="Emp 387"/>
    <s v="27706010187699"/>
    <x v="5"/>
    <x v="1"/>
    <d v="1977-06-01T00:00:00"/>
    <x v="16"/>
    <x v="1"/>
    <x v="1"/>
    <x v="1"/>
    <x v="0"/>
    <d v="2007-08-02T00:00:00"/>
    <x v="18"/>
    <n v="5267"/>
    <n v="30"/>
    <s v=""/>
    <n v="59554"/>
    <x v="1"/>
    <x v="1"/>
  </r>
  <r>
    <n v="59554"/>
    <s v="Emp 840"/>
    <s v="29404240162839"/>
    <x v="0"/>
    <x v="1"/>
    <d v="1994-04-24T00:00:00"/>
    <x v="4"/>
    <x v="0"/>
    <x v="1"/>
    <x v="0"/>
    <x v="0"/>
    <d v="2003-08-23T00:00:00"/>
    <x v="7"/>
    <n v="5508"/>
    <n v="9"/>
    <s v="!"/>
    <s v=""/>
    <x v="0"/>
    <x v="0"/>
  </r>
  <r>
    <n v="59555"/>
    <s v="Emp 728"/>
    <s v="27408231984256"/>
    <x v="1"/>
    <x v="1"/>
    <d v="1974-08-23T00:00:00"/>
    <x v="13"/>
    <x v="1"/>
    <x v="1"/>
    <x v="3"/>
    <x v="5"/>
    <d v="2010-02-23T00:00:00"/>
    <x v="9"/>
    <n v="4480"/>
    <n v="35"/>
    <s v=""/>
    <s v=""/>
    <x v="1"/>
    <x v="1"/>
  </r>
  <r>
    <n v="59564"/>
    <s v="Emp 343"/>
    <s v="28512210180978"/>
    <x v="7"/>
    <x v="1"/>
    <d v="1985-12-21T00:00:00"/>
    <x v="9"/>
    <x v="0"/>
    <x v="1"/>
    <x v="0"/>
    <x v="0"/>
    <d v="2008-01-06T00:00:00"/>
    <x v="18"/>
    <n v="5021"/>
    <n v="22"/>
    <s v=""/>
    <s v=""/>
    <x v="1"/>
    <x v="2"/>
  </r>
  <r>
    <n v="59576"/>
    <s v="Emp 896"/>
    <s v="27603191368264"/>
    <x v="2"/>
    <x v="0"/>
    <d v="1976-03-19T00:00:00"/>
    <x v="17"/>
    <x v="0"/>
    <x v="1"/>
    <x v="2"/>
    <x v="4"/>
    <d v="2007-01-27T00:00:00"/>
    <x v="0"/>
    <n v="5425"/>
    <n v="30"/>
    <s v=""/>
    <s v=""/>
    <x v="0"/>
    <x v="1"/>
  </r>
  <r>
    <n v="59580"/>
    <s v="Emp 358"/>
    <s v="29401030184478"/>
    <x v="2"/>
    <x v="1"/>
    <d v="1994-01-03T00:00:00"/>
    <x v="4"/>
    <x v="1"/>
    <x v="1"/>
    <x v="0"/>
    <x v="0"/>
    <d v="2010-02-13T00:00:00"/>
    <x v="9"/>
    <n v="6201"/>
    <n v="16"/>
    <s v="!"/>
    <s v=""/>
    <x v="1"/>
    <x v="0"/>
  </r>
  <r>
    <n v="59582"/>
    <s v="Emp 500"/>
    <s v="28807251989444"/>
    <x v="0"/>
    <x v="0"/>
    <d v="1988-07-25T00:00:00"/>
    <x v="18"/>
    <x v="1"/>
    <x v="2"/>
    <x v="1"/>
    <x v="5"/>
    <d v="2007-07-15T00:00:00"/>
    <x v="0"/>
    <n v="22145"/>
    <n v="18"/>
    <s v="!"/>
    <s v=""/>
    <x v="0"/>
    <x v="2"/>
  </r>
  <r>
    <n v="59583"/>
    <s v="Emp 786"/>
    <s v="28203121363228"/>
    <x v="2"/>
    <x v="0"/>
    <d v="1982-03-12T00:00:00"/>
    <x v="7"/>
    <x v="0"/>
    <x v="1"/>
    <x v="4"/>
    <x v="4"/>
    <d v="2005-03-17T00:00:00"/>
    <x v="12"/>
    <n v="6511"/>
    <n v="23"/>
    <s v=""/>
    <s v=""/>
    <x v="0"/>
    <x v="1"/>
  </r>
  <r>
    <n v="59593"/>
    <s v="Emp 433"/>
    <s v="27511151988767"/>
    <x v="9"/>
    <x v="0"/>
    <d v="1975-11-15T00:00:00"/>
    <x v="17"/>
    <x v="1"/>
    <x v="1"/>
    <x v="1"/>
    <x v="5"/>
    <d v="2003-06-20T00:00:00"/>
    <x v="10"/>
    <n v="6048"/>
    <n v="27"/>
    <s v=""/>
    <s v=""/>
    <x v="0"/>
    <x v="1"/>
  </r>
  <r>
    <n v="59603"/>
    <s v="Emp 140"/>
    <s v="28412160179616"/>
    <x v="8"/>
    <x v="1"/>
    <d v="1984-12-16T00:00:00"/>
    <x v="2"/>
    <x v="1"/>
    <x v="2"/>
    <x v="4"/>
    <x v="0"/>
    <d v="1996-01-29T00:00:00"/>
    <x v="21"/>
    <n v="26906"/>
    <n v="11"/>
    <s v="!"/>
    <s v=""/>
    <x v="2"/>
    <x v="2"/>
  </r>
  <r>
    <n v="59643"/>
    <s v="Emp 304"/>
    <s v="29505050171498"/>
    <x v="7"/>
    <x v="1"/>
    <d v="1995-05-05T00:00:00"/>
    <x v="0"/>
    <x v="1"/>
    <x v="1"/>
    <x v="2"/>
    <x v="0"/>
    <d v="2014-11-08T00:00:00"/>
    <x v="20"/>
    <n v="5708"/>
    <n v="19"/>
    <s v="!"/>
    <s v=""/>
    <x v="3"/>
    <x v="0"/>
  </r>
  <r>
    <n v="59670"/>
    <s v="Emp 338"/>
    <s v="29511060177239"/>
    <x v="1"/>
    <x v="1"/>
    <d v="1995-11-06T00:00:00"/>
    <x v="12"/>
    <x v="0"/>
    <x v="2"/>
    <x v="2"/>
    <x v="0"/>
    <d v="2002-11-20T00:00:00"/>
    <x v="10"/>
    <n v="24334"/>
    <n v="7"/>
    <s v="!"/>
    <s v=""/>
    <x v="0"/>
    <x v="0"/>
  </r>
  <r>
    <n v="59675"/>
    <s v="Emp 5"/>
    <s v="28509210163576"/>
    <x v="1"/>
    <x v="1"/>
    <d v="1985-09-21T00:00:00"/>
    <x v="9"/>
    <x v="1"/>
    <x v="1"/>
    <x v="4"/>
    <x v="0"/>
    <d v="1998-06-29T00:00:00"/>
    <x v="15"/>
    <n v="6194"/>
    <n v="12"/>
    <s v="!"/>
    <s v=""/>
    <x v="2"/>
    <x v="2"/>
  </r>
  <r>
    <n v="59702"/>
    <s v="Emp 174"/>
    <s v="29508240159472"/>
    <x v="0"/>
    <x v="1"/>
    <d v="1995-08-24T00:00:00"/>
    <x v="12"/>
    <x v="1"/>
    <x v="2"/>
    <x v="4"/>
    <x v="0"/>
    <d v="2012-01-08T00:00:00"/>
    <x v="1"/>
    <n v="18667"/>
    <n v="16"/>
    <s v="!"/>
    <s v=""/>
    <x v="1"/>
    <x v="0"/>
  </r>
  <r>
    <n v="59712"/>
    <s v="Emp 178"/>
    <s v="29504070174378"/>
    <x v="7"/>
    <x v="1"/>
    <d v="1995-04-07T00:00:00"/>
    <x v="0"/>
    <x v="0"/>
    <x v="1"/>
    <x v="3"/>
    <x v="0"/>
    <d v="1998-02-24T00:00:00"/>
    <x v="15"/>
    <n v="6886"/>
    <n v="2"/>
    <s v="!"/>
    <s v=""/>
    <x v="2"/>
    <x v="0"/>
  </r>
  <r>
    <n v="59714"/>
    <s v="Emp 660"/>
    <s v="27911030152742"/>
    <x v="6"/>
    <x v="0"/>
    <d v="1979-11-03T00:00:00"/>
    <x v="1"/>
    <x v="0"/>
    <x v="1"/>
    <x v="3"/>
    <x v="0"/>
    <d v="2014-06-21T00:00:00"/>
    <x v="2"/>
    <n v="3494"/>
    <n v="34"/>
    <s v=""/>
    <s v=""/>
    <x v="1"/>
    <x v="1"/>
  </r>
  <r>
    <n v="59748"/>
    <s v="Emp 154"/>
    <s v="29511170171453"/>
    <x v="1"/>
    <x v="1"/>
    <d v="1995-11-17T00:00:00"/>
    <x v="12"/>
    <x v="1"/>
    <x v="1"/>
    <x v="2"/>
    <x v="0"/>
    <d v="2010-08-03T00:00:00"/>
    <x v="3"/>
    <n v="3368"/>
    <n v="14"/>
    <s v="!"/>
    <s v=""/>
    <x v="1"/>
    <x v="0"/>
  </r>
  <r>
    <n v="59765"/>
    <s v="Emp 33"/>
    <s v="29507190162477"/>
    <x v="1"/>
    <x v="1"/>
    <d v="1995-07-19T00:00:00"/>
    <x v="0"/>
    <x v="1"/>
    <x v="1"/>
    <x v="1"/>
    <x v="0"/>
    <d v="2015-03-23T00:00:00"/>
    <x v="20"/>
    <n v="3820"/>
    <n v="19"/>
    <s v="!"/>
    <n v="59765"/>
    <x v="3"/>
    <x v="0"/>
  </r>
  <r>
    <n v="59765"/>
    <s v="Emp 985"/>
    <s v="28604030281571"/>
    <x v="0"/>
    <x v="1"/>
    <d v="1986-04-03T00:00:00"/>
    <x v="9"/>
    <x v="1"/>
    <x v="1"/>
    <x v="2"/>
    <x v="3"/>
    <d v="2001-11-10T00:00:00"/>
    <x v="8"/>
    <n v="5763"/>
    <n v="15"/>
    <s v="!"/>
    <s v=""/>
    <x v="0"/>
    <x v="2"/>
  </r>
  <r>
    <n v="59766"/>
    <s v="Emp 471"/>
    <s v="27603081757285"/>
    <x v="3"/>
    <x v="0"/>
    <d v="1976-03-08T00:00:00"/>
    <x v="17"/>
    <x v="1"/>
    <x v="1"/>
    <x v="4"/>
    <x v="1"/>
    <d v="2008-03-11T00:00:00"/>
    <x v="18"/>
    <n v="3067"/>
    <n v="32"/>
    <s v=""/>
    <s v=""/>
    <x v="1"/>
    <x v="1"/>
  </r>
  <r>
    <n v="59768"/>
    <s v="Emp 228"/>
    <s v="29503150160837"/>
    <x v="7"/>
    <x v="1"/>
    <d v="1995-03-15T00:00:00"/>
    <x v="0"/>
    <x v="0"/>
    <x v="1"/>
    <x v="2"/>
    <x v="0"/>
    <d v="1997-03-30T00:00:00"/>
    <x v="19"/>
    <n v="4439"/>
    <n v="2"/>
    <s v="!"/>
    <s v=""/>
    <x v="2"/>
    <x v="0"/>
  </r>
  <r>
    <n v="59769"/>
    <s v="Emp 392"/>
    <s v="29211262158379"/>
    <x v="4"/>
    <x v="1"/>
    <d v="1992-11-26T00:00:00"/>
    <x v="15"/>
    <x v="1"/>
    <x v="1"/>
    <x v="4"/>
    <x v="2"/>
    <d v="2012-09-22T00:00:00"/>
    <x v="4"/>
    <n v="3967"/>
    <n v="19"/>
    <s v="!"/>
    <s v=""/>
    <x v="1"/>
    <x v="0"/>
  </r>
  <r>
    <n v="59783"/>
    <s v="Emp 206"/>
    <s v="29402100174093"/>
    <x v="8"/>
    <x v="1"/>
    <d v="1994-02-10T00:00:00"/>
    <x v="4"/>
    <x v="1"/>
    <x v="1"/>
    <x v="3"/>
    <x v="0"/>
    <d v="2011-07-08T00:00:00"/>
    <x v="3"/>
    <n v="4699"/>
    <n v="17"/>
    <s v="!"/>
    <n v="59783"/>
    <x v="1"/>
    <x v="0"/>
  </r>
  <r>
    <n v="59783"/>
    <s v="Emp 851"/>
    <s v="29005191381537"/>
    <x v="9"/>
    <x v="1"/>
    <d v="1990-05-19T00:00:00"/>
    <x v="3"/>
    <x v="0"/>
    <x v="1"/>
    <x v="4"/>
    <x v="4"/>
    <d v="2011-07-14T00:00:00"/>
    <x v="3"/>
    <n v="4582"/>
    <n v="21"/>
    <s v=""/>
    <s v=""/>
    <x v="1"/>
    <x v="2"/>
  </r>
  <r>
    <n v="59791"/>
    <s v="Emp 311"/>
    <s v="29507140189577"/>
    <x v="0"/>
    <x v="1"/>
    <d v="1995-07-14T00:00:00"/>
    <x v="0"/>
    <x v="0"/>
    <x v="1"/>
    <x v="1"/>
    <x v="0"/>
    <d v="2010-02-07T00:00:00"/>
    <x v="9"/>
    <n v="4067"/>
    <n v="14"/>
    <s v="!"/>
    <s v=""/>
    <x v="1"/>
    <x v="0"/>
  </r>
  <r>
    <n v="59811"/>
    <s v="Emp 305"/>
    <s v="29507250177658"/>
    <x v="3"/>
    <x v="1"/>
    <d v="1995-07-25T00:00:00"/>
    <x v="0"/>
    <x v="1"/>
    <x v="1"/>
    <x v="4"/>
    <x v="0"/>
    <d v="2000-06-18T00:00:00"/>
    <x v="14"/>
    <n v="3582"/>
    <n v="4"/>
    <s v="!"/>
    <s v=""/>
    <x v="2"/>
    <x v="0"/>
  </r>
  <r>
    <n v="59816"/>
    <s v="Emp 143"/>
    <s v="27407230168144"/>
    <x v="3"/>
    <x v="0"/>
    <d v="1974-07-23T00:00:00"/>
    <x v="22"/>
    <x v="0"/>
    <x v="0"/>
    <x v="3"/>
    <x v="0"/>
    <d v="2006-09-29T00:00:00"/>
    <x v="0"/>
    <n v="14515"/>
    <n v="32"/>
    <s v=""/>
    <s v=""/>
    <x v="0"/>
    <x v="1"/>
  </r>
  <r>
    <n v="59832"/>
    <s v="Emp 589"/>
    <s v="28610231354228"/>
    <x v="7"/>
    <x v="0"/>
    <d v="1986-10-23T00:00:00"/>
    <x v="8"/>
    <x v="1"/>
    <x v="2"/>
    <x v="4"/>
    <x v="4"/>
    <d v="2008-03-06T00:00:00"/>
    <x v="18"/>
    <n v="25101"/>
    <n v="21"/>
    <s v=""/>
    <s v=""/>
    <x v="1"/>
    <x v="2"/>
  </r>
  <r>
    <n v="59836"/>
    <s v="Emp 209"/>
    <s v="29403040174854"/>
    <x v="1"/>
    <x v="1"/>
    <d v="1994-03-04T00:00:00"/>
    <x v="4"/>
    <x v="1"/>
    <x v="1"/>
    <x v="4"/>
    <x v="0"/>
    <d v="2014-09-30T00:00:00"/>
    <x v="20"/>
    <n v="3812"/>
    <n v="20"/>
    <s v=""/>
    <s v=""/>
    <x v="3"/>
    <x v="0"/>
  </r>
  <r>
    <n v="59843"/>
    <s v="Emp 405"/>
    <s v="29206041355443"/>
    <x v="8"/>
    <x v="0"/>
    <d v="1992-06-04T00:00:00"/>
    <x v="6"/>
    <x v="1"/>
    <x v="2"/>
    <x v="4"/>
    <x v="4"/>
    <d v="2006-01-08T00:00:00"/>
    <x v="5"/>
    <n v="23897"/>
    <n v="13"/>
    <s v="!"/>
    <s v=""/>
    <x v="0"/>
    <x v="2"/>
  </r>
  <r>
    <n v="59849"/>
    <s v="Emp 708"/>
    <s v="28808171768279"/>
    <x v="0"/>
    <x v="1"/>
    <d v="1988-08-17T00:00:00"/>
    <x v="14"/>
    <x v="1"/>
    <x v="1"/>
    <x v="3"/>
    <x v="1"/>
    <d v="1999-11-02T00:00:00"/>
    <x v="14"/>
    <n v="6905"/>
    <n v="11"/>
    <s v="!"/>
    <s v=""/>
    <x v="2"/>
    <x v="2"/>
  </r>
  <r>
    <n v="59853"/>
    <s v="Emp 582"/>
    <s v="29005180256256"/>
    <x v="1"/>
    <x v="1"/>
    <d v="1990-05-18T00:00:00"/>
    <x v="3"/>
    <x v="1"/>
    <x v="0"/>
    <x v="2"/>
    <x v="3"/>
    <d v="2008-03-25T00:00:00"/>
    <x v="18"/>
    <n v="12107"/>
    <n v="17"/>
    <s v="!"/>
    <s v=""/>
    <x v="1"/>
    <x v="2"/>
  </r>
  <r>
    <n v="59860"/>
    <s v="Emp 385"/>
    <s v="27610091970197"/>
    <x v="5"/>
    <x v="1"/>
    <d v="1976-10-09T00:00:00"/>
    <x v="16"/>
    <x v="0"/>
    <x v="2"/>
    <x v="1"/>
    <x v="5"/>
    <d v="1998-08-31T00:00:00"/>
    <x v="6"/>
    <n v="26051"/>
    <n v="21"/>
    <s v=""/>
    <s v=""/>
    <x v="2"/>
    <x v="1"/>
  </r>
  <r>
    <n v="59864"/>
    <s v="Emp 810"/>
    <s v="28611251786698"/>
    <x v="6"/>
    <x v="1"/>
    <d v="1986-11-25T00:00:00"/>
    <x v="8"/>
    <x v="1"/>
    <x v="1"/>
    <x v="0"/>
    <x v="1"/>
    <d v="2004-08-07T00:00:00"/>
    <x v="12"/>
    <n v="6508"/>
    <n v="17"/>
    <s v="!"/>
    <s v=""/>
    <x v="0"/>
    <x v="2"/>
  </r>
  <r>
    <n v="59869"/>
    <s v="Emp 281"/>
    <s v="29308180177254"/>
    <x v="4"/>
    <x v="1"/>
    <d v="1993-08-18T00:00:00"/>
    <x v="4"/>
    <x v="0"/>
    <x v="1"/>
    <x v="4"/>
    <x v="0"/>
    <d v="2008-01-28T00:00:00"/>
    <x v="18"/>
    <n v="5715"/>
    <n v="14"/>
    <s v="!"/>
    <s v=""/>
    <x v="1"/>
    <x v="0"/>
  </r>
  <r>
    <n v="59895"/>
    <s v="Emp 919"/>
    <s v="29210012182693"/>
    <x v="6"/>
    <x v="1"/>
    <d v="1992-10-01T00:00:00"/>
    <x v="15"/>
    <x v="1"/>
    <x v="0"/>
    <x v="0"/>
    <x v="2"/>
    <d v="2011-08-12T00:00:00"/>
    <x v="1"/>
    <n v="12044"/>
    <n v="18"/>
    <s v="!"/>
    <s v=""/>
    <x v="1"/>
    <x v="0"/>
  </r>
  <r>
    <n v="59896"/>
    <s v="Emp 538"/>
    <s v="28702070157527"/>
    <x v="6"/>
    <x v="0"/>
    <d v="1987-02-07T00:00:00"/>
    <x v="8"/>
    <x v="0"/>
    <x v="1"/>
    <x v="1"/>
    <x v="0"/>
    <d v="1995-02-09T00:00:00"/>
    <x v="13"/>
    <n v="6160"/>
    <n v="8"/>
    <s v="!"/>
    <s v=""/>
    <x v="2"/>
    <x v="2"/>
  </r>
  <r>
    <n v="59909"/>
    <s v="Emp 317"/>
    <s v="29504080153114"/>
    <x v="8"/>
    <x v="1"/>
    <d v="1995-04-08T00:00:00"/>
    <x v="0"/>
    <x v="1"/>
    <x v="2"/>
    <x v="4"/>
    <x v="0"/>
    <d v="2014-01-14T00:00:00"/>
    <x v="2"/>
    <n v="29732"/>
    <n v="18"/>
    <s v="!"/>
    <s v=""/>
    <x v="1"/>
    <x v="0"/>
  </r>
  <r>
    <n v="59916"/>
    <s v="Emp 805"/>
    <s v="28107201782073"/>
    <x v="1"/>
    <x v="1"/>
    <d v="1981-07-20T00:00:00"/>
    <x v="5"/>
    <x v="1"/>
    <x v="1"/>
    <x v="4"/>
    <x v="1"/>
    <d v="1996-03-03T00:00:00"/>
    <x v="21"/>
    <n v="3795"/>
    <n v="14"/>
    <s v="!"/>
    <s v=""/>
    <x v="2"/>
    <x v="1"/>
  </r>
  <r>
    <n v="59921"/>
    <s v="Emp 207"/>
    <s v="29409050157912"/>
    <x v="9"/>
    <x v="1"/>
    <d v="1994-09-05T00:00:00"/>
    <x v="0"/>
    <x v="1"/>
    <x v="0"/>
    <x v="0"/>
    <x v="0"/>
    <d v="2007-11-28T00:00:00"/>
    <x v="18"/>
    <n v="10605"/>
    <n v="13"/>
    <s v="!"/>
    <s v=""/>
    <x v="1"/>
    <x v="0"/>
  </r>
  <r>
    <n v="59923"/>
    <s v="Emp 913"/>
    <s v="28005262178128"/>
    <x v="2"/>
    <x v="0"/>
    <d v="1980-05-26T00:00:00"/>
    <x v="1"/>
    <x v="0"/>
    <x v="1"/>
    <x v="4"/>
    <x v="2"/>
    <d v="2015-01-05T00:00:00"/>
    <x v="20"/>
    <n v="5647"/>
    <n v="34"/>
    <s v=""/>
    <s v=""/>
    <x v="3"/>
    <x v="1"/>
  </r>
  <r>
    <n v="59934"/>
    <s v="Emp 871"/>
    <s v="28306271959871"/>
    <x v="5"/>
    <x v="1"/>
    <d v="1983-06-27T00:00:00"/>
    <x v="20"/>
    <x v="0"/>
    <x v="1"/>
    <x v="2"/>
    <x v="5"/>
    <d v="2000-09-18T00:00:00"/>
    <x v="16"/>
    <n v="5888"/>
    <n v="17"/>
    <s v="!"/>
    <s v=""/>
    <x v="0"/>
    <x v="2"/>
  </r>
  <r>
    <n v="59943"/>
    <s v="Emp 87"/>
    <s v="29503140161476"/>
    <x v="4"/>
    <x v="1"/>
    <d v="1995-03-14T00:00:00"/>
    <x v="0"/>
    <x v="1"/>
    <x v="1"/>
    <x v="2"/>
    <x v="0"/>
    <d v="2011-07-25T00:00:00"/>
    <x v="3"/>
    <n v="6153"/>
    <n v="16"/>
    <s v="!"/>
    <s v=""/>
    <x v="1"/>
    <x v="0"/>
  </r>
  <r>
    <n v="59959"/>
    <s v="Emp 514"/>
    <s v="29509230171747"/>
    <x v="4"/>
    <x v="0"/>
    <d v="1995-09-23T00:00:00"/>
    <x v="12"/>
    <x v="0"/>
    <x v="1"/>
    <x v="3"/>
    <x v="0"/>
    <d v="1998-03-02T00:00:00"/>
    <x v="15"/>
    <n v="6061"/>
    <n v="2"/>
    <s v="!"/>
    <s v=""/>
    <x v="2"/>
    <x v="0"/>
  </r>
  <r>
    <n v="59969"/>
    <s v="Emp 26"/>
    <s v="29511110283875"/>
    <x v="0"/>
    <x v="1"/>
    <d v="1995-11-11T00:00:00"/>
    <x v="12"/>
    <x v="0"/>
    <x v="1"/>
    <x v="4"/>
    <x v="3"/>
    <d v="2004-03-25T00:00:00"/>
    <x v="7"/>
    <n v="6348"/>
    <n v="8"/>
    <s v="!"/>
    <s v=""/>
    <x v="0"/>
    <x v="0"/>
  </r>
  <r>
    <n v="59992"/>
    <s v="Emp 782"/>
    <s v="29501120153949"/>
    <x v="7"/>
    <x v="0"/>
    <d v="1995-01-12T00:00:00"/>
    <x v="0"/>
    <x v="1"/>
    <x v="1"/>
    <x v="3"/>
    <x v="0"/>
    <d v="2000-10-05T00:00:00"/>
    <x v="16"/>
    <n v="5108"/>
    <n v="5"/>
    <s v="!"/>
    <n v="59992"/>
    <x v="0"/>
    <x v="0"/>
  </r>
  <r>
    <n v="59992"/>
    <s v="Emp 794"/>
    <s v="27508260156939"/>
    <x v="1"/>
    <x v="1"/>
    <d v="1975-08-26T00:00:00"/>
    <x v="17"/>
    <x v="0"/>
    <x v="1"/>
    <x v="1"/>
    <x v="0"/>
    <d v="2014-03-24T00:00:00"/>
    <x v="2"/>
    <n v="3266"/>
    <n v="38"/>
    <s v=""/>
    <s v=""/>
    <x v="1"/>
    <x v="1"/>
  </r>
  <r>
    <n v="59995"/>
    <s v="Emp 585"/>
    <s v="27407191374282"/>
    <x v="8"/>
    <x v="0"/>
    <d v="1974-07-19T00:00:00"/>
    <x v="22"/>
    <x v="1"/>
    <x v="1"/>
    <x v="1"/>
    <x v="4"/>
    <d v="2009-01-06T00:00:00"/>
    <x v="17"/>
    <n v="4674"/>
    <n v="34"/>
    <s v=""/>
    <s v=""/>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E22C5-022D-4889-A5D1-1D0B4AEBF3FC}" name="PivotTable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H8"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1"/>
    </i>
    <i>
      <x v="2"/>
    </i>
    <i t="grand">
      <x/>
    </i>
  </rowItems>
  <colItems count="1">
    <i/>
  </colItems>
  <dataFields count="1">
    <dataField name="Count of ID No." fld="1" subtotal="count" baseField="0" baseItem="0"/>
  </dataFields>
  <formats count="1">
    <format dxfId="63">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422388-7AAE-420B-ADE6-DE4AA1D9245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4:H31" firstHeaderRow="1" firstDataRow="1" firstDataCol="1"/>
  <pivotFields count="19">
    <pivotField showAll="0"/>
    <pivotField showAll="0"/>
    <pivotField showAll="0"/>
    <pivotField showAll="0"/>
    <pivotField showAll="0">
      <items count="3">
        <item x="0"/>
        <item x="1"/>
        <item t="default"/>
      </items>
    </pivotField>
    <pivotField numFmtId="14" showAll="0"/>
    <pivotField showAll="0"/>
    <pivotField showAll="0"/>
    <pivotField showAll="0"/>
    <pivotField showAll="0"/>
    <pivotField axis="axisRow" showAll="0" sortType="descending">
      <items count="7">
        <item x="3"/>
        <item x="0"/>
        <item x="2"/>
        <item x="5"/>
        <item x="1"/>
        <item x="4"/>
        <item t="default"/>
      </items>
      <autoSortScope>
        <pivotArea dataOnly="0" outline="0" fieldPosition="0">
          <references count="1">
            <reference field="4294967294" count="1" selected="0">
              <x v="0"/>
            </reference>
          </references>
        </pivotArea>
      </autoSortScope>
    </pivotField>
    <pivotField numFmtId="14" showAll="0"/>
    <pivotField showAll="0"/>
    <pivotField dataField="1" numFmtId="164" showAll="0"/>
    <pivotField showAll="0"/>
    <pivotField showAll="0"/>
    <pivotField showAll="0"/>
    <pivotField showAll="0"/>
    <pivotField showAll="0"/>
  </pivotFields>
  <rowFields count="1">
    <field x="10"/>
  </rowFields>
  <rowItems count="7">
    <i>
      <x v="3"/>
    </i>
    <i>
      <x v="1"/>
    </i>
    <i>
      <x v="4"/>
    </i>
    <i>
      <x/>
    </i>
    <i>
      <x v="5"/>
    </i>
    <i>
      <x v="2"/>
    </i>
    <i t="grand">
      <x/>
    </i>
  </rowItems>
  <colItems count="1">
    <i/>
  </colItems>
  <dataFields count="1">
    <dataField name="Average of Salary" fld="13" subtotal="average" baseField="4" baseItem="0" numFmtId="165"/>
  </dataFields>
  <formats count="1">
    <format dxfId="55">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47FBCC-6F36-4CA3-BD23-C55FB0E547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H18" firstHeaderRow="1" firstDataRow="1" firstDataCol="1"/>
  <pivotFields count="19">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 numFmtId="14" showAll="0"/>
    <pivotField showAll="0"/>
    <pivotField dataField="1" numFmtId="164" showAll="0"/>
    <pivotField showAll="0"/>
    <pivotField showAll="0"/>
    <pivotField showAll="0"/>
    <pivotField showAll="0"/>
    <pivotField showAll="0"/>
  </pivotFields>
  <rowFields count="1">
    <field x="4"/>
  </rowFields>
  <rowItems count="3">
    <i>
      <x/>
    </i>
    <i>
      <x v="1"/>
    </i>
    <i t="grand">
      <x/>
    </i>
  </rowItems>
  <colItems count="1">
    <i/>
  </colItems>
  <dataFields count="1">
    <dataField name="Average of Salary" fld="13" subtotal="average" baseField="4" baseItem="0" numFmtId="165"/>
  </dataFields>
  <formats count="1">
    <format dxfId="56">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EAF6CC-E0FD-47E9-9284-9BF370FBA1B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9" firstHeaderRow="1" firstDataRow="1" firstDataCol="1"/>
  <pivotFields count="19">
    <pivotField showAll="0"/>
    <pivotField showAll="0"/>
    <pivotField showAll="0"/>
    <pivotField showAll="0"/>
    <pivotField showAll="0">
      <items count="3">
        <item x="0"/>
        <item x="1"/>
        <item t="default"/>
      </items>
    </pivotField>
    <pivotField numFmtId="14" showAll="0"/>
    <pivotField showAll="0"/>
    <pivotField showAll="0"/>
    <pivotField showAll="0"/>
    <pivotField showAll="0"/>
    <pivotField showAll="0"/>
    <pivotField numFmtId="14" showAll="0"/>
    <pivotField showAll="0"/>
    <pivotField dataField="1" numFmtId="164" showAll="0"/>
    <pivotField showAll="0"/>
    <pivotField showAll="0"/>
    <pivotField showAll="0"/>
    <pivotField axis="axisRow" showAll="0">
      <items count="5">
        <item x="3"/>
        <item x="1"/>
        <item x="0"/>
        <item x="2"/>
        <item t="default"/>
      </items>
    </pivotField>
    <pivotField showAll="0"/>
  </pivotFields>
  <rowFields count="1">
    <field x="17"/>
  </rowFields>
  <rowItems count="5">
    <i>
      <x/>
    </i>
    <i>
      <x v="1"/>
    </i>
    <i>
      <x v="2"/>
    </i>
    <i>
      <x v="3"/>
    </i>
    <i t="grand">
      <x/>
    </i>
  </rowItems>
  <colItems count="1">
    <i/>
  </colItems>
  <dataFields count="1">
    <dataField name="Average of Salary" fld="13" subtotal="average" baseField="4" baseItem="0" numFmtId="165"/>
  </dataFields>
  <formats count="1">
    <format dxfId="57">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288938-B4FA-4B8C-B93C-D261EDA122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18" firstHeaderRow="1" firstDataRow="1" firstDataCol="1"/>
  <pivotFields count="19">
    <pivotField showAll="0"/>
    <pivotField showAll="0"/>
    <pivotField showAll="0"/>
    <pivotField showAll="0"/>
    <pivotField showAll="0">
      <items count="3">
        <item x="0"/>
        <item x="1"/>
        <item t="default"/>
      </items>
    </pivotField>
    <pivotField numFmtId="14"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pivotField dataField="1" numFmtId="164" showAll="0"/>
    <pivotField showAll="0"/>
    <pivotField showAll="0"/>
    <pivotField showAll="0"/>
    <pivotField showAll="0"/>
    <pivotField showAll="0"/>
  </pivotFields>
  <rowFields count="1">
    <field x="7"/>
  </rowFields>
  <rowItems count="3">
    <i>
      <x v="1"/>
    </i>
    <i>
      <x/>
    </i>
    <i t="grand">
      <x/>
    </i>
  </rowItems>
  <colItems count="1">
    <i/>
  </colItems>
  <dataFields count="1">
    <dataField name="Average of Salary" fld="13" subtotal="average" baseField="4" baseItem="0" numFmtId="165"/>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57136B1-F3A1-4AE9-BEC9-9901D852D86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pivotFields count="19">
    <pivotField showAll="0"/>
    <pivotField showAll="0"/>
    <pivotField showAll="0"/>
    <pivotField showAll="0"/>
    <pivotField showAll="0">
      <items count="3">
        <item x="0"/>
        <item x="1"/>
        <item t="default"/>
      </items>
    </pivotField>
    <pivotField numFmtId="14" showAll="0"/>
    <pivotField showAll="0"/>
    <pivotField showAll="0"/>
    <pivotField showAll="0"/>
    <pivotField showAll="0"/>
    <pivotField showAll="0"/>
    <pivotField numFmtId="14" showAll="0"/>
    <pivotField showAll="0"/>
    <pivotField dataField="1" numFmtId="164"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18"/>
  </rowFields>
  <rowItems count="4">
    <i>
      <x/>
    </i>
    <i>
      <x v="1"/>
    </i>
    <i>
      <x v="2"/>
    </i>
    <i t="grand">
      <x/>
    </i>
  </rowItems>
  <colItems count="1">
    <i/>
  </colItems>
  <dataFields count="1">
    <dataField name="Average of Salary" fld="13" subtotal="average" baseField="4" baseItem="0" numFmtId="165"/>
  </dataFields>
  <formats count="2">
    <format dxfId="60">
      <pivotArea field="18" type="button" dataOnly="0" labelOnly="1" outline="0" axis="axisRow" fieldPosition="0"/>
    </format>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4813BBA-8835-4A15-B87F-B6DB0ABA88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E26" firstHeaderRow="1" firstDataRow="1" firstDataCol="1"/>
  <pivotFields count="19">
    <pivotField showAll="0"/>
    <pivotField showAll="0"/>
    <pivotField showAll="0"/>
    <pivotField axis="axisRow" showAll="0" sortType="descending">
      <items count="11">
        <item x="6"/>
        <item x="1"/>
        <item x="4"/>
        <item x="9"/>
        <item x="0"/>
        <item x="7"/>
        <item x="3"/>
        <item x="5"/>
        <item x="2"/>
        <item x="8"/>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4" showAll="0"/>
    <pivotField showAll="0"/>
    <pivotField showAll="0"/>
    <pivotField showAll="0"/>
    <pivotField showAll="0"/>
    <pivotField showAll="0"/>
    <pivotField numFmtId="14" showAll="0"/>
    <pivotField showAll="0"/>
    <pivotField dataField="1" numFmtId="164" showAll="0"/>
    <pivotField showAll="0"/>
    <pivotField showAll="0"/>
    <pivotField showAll="0"/>
    <pivotField showAll="0"/>
    <pivotField showAll="0"/>
  </pivotFields>
  <rowFields count="1">
    <field x="3"/>
  </rowFields>
  <rowItems count="11">
    <i>
      <x v="4"/>
    </i>
    <i>
      <x v="6"/>
    </i>
    <i>
      <x v="8"/>
    </i>
    <i>
      <x v="1"/>
    </i>
    <i>
      <x/>
    </i>
    <i>
      <x v="9"/>
    </i>
    <i>
      <x v="3"/>
    </i>
    <i>
      <x v="2"/>
    </i>
    <i>
      <x v="7"/>
    </i>
    <i>
      <x v="5"/>
    </i>
    <i t="grand">
      <x/>
    </i>
  </rowItems>
  <colItems count="1">
    <i/>
  </colItems>
  <dataFields count="1">
    <dataField name="Average of Salary" fld="13" subtotal="average" baseField="4" baseItem="0" numFmtId="165"/>
  </dataFields>
  <formats count="1">
    <format dxfId="61">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EC3B737-2E63-415F-BF7E-43D7445F5B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0" firstHeaderRow="1" firstDataRow="1" firstDataCol="1"/>
  <pivotFields count="19">
    <pivotField showAll="0"/>
    <pivotField showAll="0"/>
    <pivotField showAll="0"/>
    <pivotField showAll="0"/>
    <pivotField showAll="0">
      <items count="3">
        <item x="0"/>
        <item x="1"/>
        <item t="default"/>
      </items>
    </pivotField>
    <pivotField numFmtId="14" showAll="0"/>
    <pivotField showAll="0"/>
    <pivotField showAll="0"/>
    <pivotField showAll="0"/>
    <pivotField axis="axisRow"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dataField="1" numFmtId="164" showAll="0"/>
    <pivotField showAll="0"/>
    <pivotField showAll="0"/>
    <pivotField showAll="0"/>
    <pivotField showAll="0"/>
    <pivotField showAll="0"/>
  </pivotFields>
  <rowFields count="1">
    <field x="9"/>
  </rowFields>
  <rowItems count="6">
    <i>
      <x/>
    </i>
    <i>
      <x v="2"/>
    </i>
    <i>
      <x v="1"/>
    </i>
    <i>
      <x v="3"/>
    </i>
    <i>
      <x v="4"/>
    </i>
    <i t="grand">
      <x/>
    </i>
  </rowItems>
  <colItems count="1">
    <i/>
  </colItems>
  <dataFields count="1">
    <dataField name="Average of Salary" fld="13" subtotal="average" baseField="4" baseItem="0" numFmtId="165"/>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5E3A010-6157-4604-8393-AD3CC59DA902}" name="PivotTable8"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4:H31"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5"/>
    </i>
    <i>
      <x v="3"/>
    </i>
    <i>
      <x v="2"/>
    </i>
    <i>
      <x v="4"/>
    </i>
    <i>
      <x/>
    </i>
    <i>
      <x v="1"/>
    </i>
    <i t="grand">
      <x/>
    </i>
  </rowItems>
  <colItems count="1">
    <i/>
  </colItems>
  <dataFields count="1">
    <dataField name="Average of Age" fld="1" subtotal="average" baseField="0" baseItem="2"/>
  </dataFields>
  <formats count="2">
    <format dxfId="35">
      <pivotArea collapsedLevelsAreSubtotals="1" fieldPosition="0">
        <references count="1">
          <reference field="0" count="0"/>
        </references>
      </pivotArea>
    </format>
    <format dxfId="34">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ge"/>
    <pivotHierarchy dragToData="1"/>
  </pivotHierarchies>
  <pivotTableStyleInfo name="PivotStyleLight15"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BDBCDE1-FF0F-4040-AAA6-B6B99F8E9D9D}" name="PivotTable3"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5:H18"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t="grand">
      <x/>
    </i>
  </rowItems>
  <colItems count="1">
    <i/>
  </colItems>
  <dataFields count="1">
    <dataField name="Average of Age" fld="1" subtotal="average" baseField="0" baseItem="0"/>
  </dataFields>
  <formats count="2">
    <format dxfId="37">
      <pivotArea collapsedLevelsAreSubtotals="1" fieldPosition="0">
        <references count="1">
          <reference field="0" count="0"/>
        </references>
      </pivotArea>
    </format>
    <format dxfId="36">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ge"/>
    <pivotHierarchy dragToData="1"/>
  </pivotHierarchies>
  <pivotTableStyleInfo name="PivotStyleLight15"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360A68E-7610-4905-9F68-31CB3F8E21BC}" name="PivotTable9"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4:E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Age" fld="1" subtotal="average" baseField="0" baseItem="0"/>
  </dataFields>
  <formats count="4">
    <format dxfId="41">
      <pivotArea dataOnly="0" labelOnly="1" grandRow="1" outline="0" fieldPosition="0"/>
    </format>
    <format dxfId="40">
      <pivotArea collapsedLevelsAreSubtotals="1" fieldPosition="0">
        <references count="1">
          <reference field="0" count="1">
            <x v="0"/>
          </reference>
        </references>
      </pivotArea>
    </format>
    <format dxfId="39">
      <pivotArea collapsedLevelsAreSubtotals="1" fieldPosition="0">
        <references count="1">
          <reference field="0" count="1">
            <x v="3"/>
          </reference>
        </references>
      </pivotArea>
    </format>
    <format dxfId="38">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ge"/>
    <pivotHierarchy dragToData="1"/>
  </pivotHierarchies>
  <pivotTableStyleInfo name="PivotStyleLight17"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35F1D8-C604-46D8-B36E-87ADAA679A15}"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5:E26"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4"/>
    </i>
    <i>
      <x v="7"/>
    </i>
    <i>
      <x v="9"/>
    </i>
    <i>
      <x v="6"/>
    </i>
    <i>
      <x v="2"/>
    </i>
    <i>
      <x v="8"/>
    </i>
    <i>
      <x/>
    </i>
    <i>
      <x v="5"/>
    </i>
    <i>
      <x v="3"/>
    </i>
    <i t="grand">
      <x/>
    </i>
  </rowItems>
  <colItems count="1">
    <i/>
  </colItems>
  <dataFields count="1">
    <dataField name="Count of ID No." fld="1" subtotal="count" baseField="0" baseItem="0"/>
  </dataFields>
  <formats count="1">
    <format dxfId="64">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D40065B-1E8A-4A0D-BB9B-7DC8F69E4F64}" name="PivotTable6"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H8"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Average of Age" fld="1" subtotal="average" baseField="0" baseItem="0"/>
  </dataFields>
  <formats count="2">
    <format dxfId="43">
      <pivotArea collapsedLevelsAreSubtotals="1" fieldPosition="0">
        <references count="1">
          <reference field="0" count="0"/>
        </references>
      </pivotArea>
    </format>
    <format dxfId="42">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ge"/>
    <pivotHierarchy dragToData="1"/>
  </pivotHierarchies>
  <pivotTableStyleInfo name="PivotStyleLight15"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ABD7901-0A73-442C-B21F-93D937D4899E}" name="PivotTable7"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4:B30"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i>
    <i>
      <x v="2"/>
    </i>
    <i>
      <x v="1"/>
    </i>
    <i>
      <x v="3"/>
    </i>
    <i t="grand">
      <x/>
    </i>
  </rowItems>
  <colItems count="1">
    <i/>
  </colItems>
  <dataFields count="1">
    <dataField name="Average of Age" fld="1" subtotal="average" baseField="0" baseItem="0"/>
  </dataFields>
  <formats count="3">
    <format dxfId="46">
      <pivotArea dataOnly="0" labelOnly="1" grandRow="1" outline="0" fieldPosition="0"/>
    </format>
    <format dxfId="45">
      <pivotArea collapsedLevelsAreSubtotals="1" fieldPosition="0">
        <references count="1">
          <reference field="0" count="0"/>
        </references>
      </pivotArea>
    </format>
    <format dxfId="44">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ge"/>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50CC61F-5530-4538-A604-9823FA0225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pivotFields count="19">
    <pivotField showAll="0"/>
    <pivotField showAll="0"/>
    <pivotField showAll="0"/>
    <pivotField showAll="0"/>
    <pivotField showAll="0">
      <items count="3">
        <item x="0"/>
        <item x="1"/>
        <item t="default"/>
      </items>
    </pivotField>
    <pivotField numFmtId="14" showAll="0"/>
    <pivotField dataField="1" showAll="0"/>
    <pivotField showAll="0"/>
    <pivotField showAll="0"/>
    <pivotField showAll="0"/>
    <pivotField showAll="0"/>
    <pivotField numFmtId="14" showAll="0"/>
    <pivotField showAll="0"/>
    <pivotField numFmtId="164" showAll="0"/>
    <pivotField showAll="0"/>
    <pivotField showAll="0"/>
    <pivotField showAll="0"/>
    <pivotField showAll="0"/>
    <pivotField axis="axisRow" showAll="0">
      <items count="4">
        <item x="0"/>
        <item x="2"/>
        <item x="1"/>
        <item t="default"/>
      </items>
    </pivotField>
  </pivotFields>
  <rowFields count="1">
    <field x="18"/>
  </rowFields>
  <rowItems count="4">
    <i>
      <x/>
    </i>
    <i>
      <x v="1"/>
    </i>
    <i>
      <x v="2"/>
    </i>
    <i t="grand">
      <x/>
    </i>
  </rowItems>
  <colItems count="1">
    <i/>
  </colItems>
  <dataFields count="1">
    <dataField name="Average of Age" fld="6" subtotal="average" baseField="18" baseItem="0" numFmtId="2"/>
  </dataFields>
  <formats count="3">
    <format dxfId="49">
      <pivotArea field="18" type="button" dataOnly="0" labelOnly="1" outline="0" axis="axisRow" fieldPosition="0"/>
    </format>
    <format dxfId="48">
      <pivotArea collapsedLevelsAreSubtotals="1" fieldPosition="0">
        <references count="1">
          <reference field="18" count="1">
            <x v="1"/>
          </reference>
        </references>
      </pivotArea>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2378FA9-2A4E-40A6-B471-8912BCC1014A}" name="PivotTable4"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5:E26"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v="2"/>
    </i>
    <i>
      <x v="5"/>
    </i>
    <i>
      <x v="9"/>
    </i>
    <i>
      <x v="6"/>
    </i>
    <i>
      <x/>
    </i>
    <i>
      <x v="1"/>
    </i>
    <i>
      <x v="8"/>
    </i>
    <i>
      <x v="4"/>
    </i>
    <i>
      <x v="3"/>
    </i>
    <i t="grand">
      <x/>
    </i>
  </rowItems>
  <colItems count="1">
    <i/>
  </colItems>
  <dataFields count="1">
    <dataField name="Average of Age" fld="1" subtotal="average" baseField="0" baseItem="0"/>
  </dataFields>
  <formats count="2">
    <format dxfId="51">
      <pivotArea collapsedLevelsAreSubtotals="1" fieldPosition="0">
        <references count="1">
          <reference field="0" count="0"/>
        </references>
      </pivotArea>
    </format>
    <format dxfId="50">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ge"/>
    <pivotHierarchy dragToData="1"/>
  </pivotHierarchies>
  <pivotTableStyleInfo name="PivotStyleLight17"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9EB8E7D-5549-4B51-AFD0-1A488C7D7192}" name="PivotTable5"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B18" firstHeaderRow="1" firstDataRow="1" firstDataCol="1"/>
  <pivotFields count="2">
    <pivotField axis="axisRow" allDrilled="1" subtotalTop="0" showAll="0"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Age" fld="1" subtotal="average" baseField="0" baseItem="0"/>
  </dataFields>
  <formats count="2">
    <format dxfId="53">
      <pivotArea collapsedLevelsAreSubtotals="1" fieldPosition="0">
        <references count="1">
          <reference field="0" count="0"/>
        </references>
      </pivotArea>
    </format>
    <format dxfId="52">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ge"/>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BA6FEC7-1AC6-4280-A04E-E7B9B2E46B78}" name="PivotTable10" cacheId="16"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A3:C39" firstHeaderRow="1" firstDataRow="1" firstDataCol="2"/>
  <pivotFields count="3">
    <pivotField dataField="1" compact="0" outline="0" subtotalTop="0" showAll="0" defaultSubtotal="0"/>
    <pivotField axis="axisRow" compact="0" allDrilled="1" outline="0" subtotalTop="0" showAll="0" dataSourceSort="1" defaultAttributeDrillState="1">
      <items count="7">
        <item x="0"/>
        <item x="1"/>
        <item x="2"/>
        <item x="3"/>
        <item x="4"/>
        <item x="5"/>
        <item t="default"/>
      </items>
    </pivotField>
    <pivotField axis="axisRow" compact="0" allDrilled="1" outline="0" subtotalTop="0" showAll="0" dataSourceSort="1" defaultAttributeDrillState="1">
      <items count="6">
        <item x="0"/>
        <item x="1"/>
        <item x="2"/>
        <item x="3"/>
        <item x="4"/>
        <item t="default"/>
      </items>
    </pivotField>
  </pivotFields>
  <rowFields count="2">
    <field x="2"/>
    <field x="1"/>
  </rowFields>
  <rowItems count="36">
    <i>
      <x/>
      <x/>
    </i>
    <i r="1">
      <x v="1"/>
    </i>
    <i r="1">
      <x v="2"/>
    </i>
    <i r="1">
      <x v="3"/>
    </i>
    <i r="1">
      <x v="4"/>
    </i>
    <i r="1">
      <x v="5"/>
    </i>
    <i t="default">
      <x/>
    </i>
    <i>
      <x v="1"/>
      <x/>
    </i>
    <i r="1">
      <x v="1"/>
    </i>
    <i r="1">
      <x v="2"/>
    </i>
    <i r="1">
      <x v="3"/>
    </i>
    <i r="1">
      <x v="4"/>
    </i>
    <i r="1">
      <x v="5"/>
    </i>
    <i t="default">
      <x v="1"/>
    </i>
    <i>
      <x v="2"/>
      <x/>
    </i>
    <i r="1">
      <x v="1"/>
    </i>
    <i r="1">
      <x v="2"/>
    </i>
    <i r="1">
      <x v="3"/>
    </i>
    <i r="1">
      <x v="4"/>
    </i>
    <i r="1">
      <x v="5"/>
    </i>
    <i t="default">
      <x v="2"/>
    </i>
    <i>
      <x v="3"/>
      <x/>
    </i>
    <i r="1">
      <x v="1"/>
    </i>
    <i r="1">
      <x v="2"/>
    </i>
    <i r="1">
      <x v="3"/>
    </i>
    <i r="1">
      <x v="4"/>
    </i>
    <i r="1">
      <x v="5"/>
    </i>
    <i t="default">
      <x v="3"/>
    </i>
    <i>
      <x v="4"/>
      <x/>
    </i>
    <i r="1">
      <x v="1"/>
    </i>
    <i r="1">
      <x v="2"/>
    </i>
    <i r="1">
      <x v="3"/>
    </i>
    <i r="1">
      <x v="4"/>
    </i>
    <i r="1">
      <x v="5"/>
    </i>
    <i t="default">
      <x v="4"/>
    </i>
    <i t="grand">
      <x/>
    </i>
  </rowItems>
  <colItems count="1">
    <i/>
  </colItems>
  <dataFields count="1">
    <dataField name="Count of ID No." fld="0" subtotal="count" baseField="0" baseItem="0"/>
  </dataFields>
  <formats count="20">
    <format dxfId="33">
      <pivotArea outline="0" fieldPosition="0">
        <references count="2">
          <reference field="1" count="1" selected="0">
            <x v="0"/>
          </reference>
          <reference field="2" count="1" selected="0">
            <x v="0"/>
          </reference>
        </references>
      </pivotArea>
    </format>
    <format dxfId="32">
      <pivotArea dataOnly="0" labelOnly="1" outline="0" fieldPosition="0">
        <references count="2">
          <reference field="1" count="1">
            <x v="0"/>
          </reference>
          <reference field="2" count="1" selected="0">
            <x v="0"/>
          </reference>
        </references>
      </pivotArea>
    </format>
    <format dxfId="31">
      <pivotArea dataOnly="0" labelOnly="1" outline="0" fieldPosition="0">
        <references count="2">
          <reference field="1" count="1">
            <x v="1"/>
          </reference>
          <reference field="2" count="1" selected="0">
            <x v="1"/>
          </reference>
        </references>
      </pivotArea>
    </format>
    <format dxfId="30">
      <pivotArea dataOnly="0" labelOnly="1" outline="0" fieldPosition="0">
        <references count="2">
          <reference field="1" count="1">
            <x v="2"/>
          </reference>
          <reference field="2" count="1" selected="0">
            <x v="2"/>
          </reference>
        </references>
      </pivotArea>
    </format>
    <format dxfId="29">
      <pivotArea dataOnly="0" labelOnly="1" outline="0" fieldPosition="0">
        <references count="2">
          <reference field="1" count="1">
            <x v="3"/>
          </reference>
          <reference field="2" count="1" selected="0">
            <x v="3"/>
          </reference>
        </references>
      </pivotArea>
    </format>
    <format dxfId="28">
      <pivotArea dataOnly="0" labelOnly="1" outline="0" fieldPosition="0">
        <references count="2">
          <reference field="1" count="1">
            <x v="5"/>
          </reference>
          <reference field="2" count="1" selected="0">
            <x v="4"/>
          </reference>
        </references>
      </pivotArea>
    </format>
    <format dxfId="27">
      <pivotArea outline="0" fieldPosition="0">
        <references count="2">
          <reference field="1" count="1" selected="0">
            <x v="5"/>
          </reference>
          <reference field="2" count="1" selected="0">
            <x v="4"/>
          </reference>
        </references>
      </pivotArea>
    </format>
    <format dxfId="26">
      <pivotArea outline="0" fieldPosition="0">
        <references count="2">
          <reference field="1" count="1" selected="0">
            <x v="3"/>
          </reference>
          <reference field="2" count="1" selected="0">
            <x v="3"/>
          </reference>
        </references>
      </pivotArea>
    </format>
    <format dxfId="25">
      <pivotArea outline="0" fieldPosition="0">
        <references count="2">
          <reference field="1" count="1" selected="0">
            <x v="2"/>
          </reference>
          <reference field="2" count="1" selected="0">
            <x v="2"/>
          </reference>
        </references>
      </pivotArea>
    </format>
    <format dxfId="24">
      <pivotArea outline="0" fieldPosition="0">
        <references count="2">
          <reference field="1" count="1" selected="0">
            <x v="1"/>
          </reference>
          <reference field="2" count="1" selected="0">
            <x v="1"/>
          </reference>
        </references>
      </pivotArea>
    </format>
    <format dxfId="23">
      <pivotArea field="2" type="button" dataOnly="0" labelOnly="1" outline="0" axis="axisRow" fieldPosition="0"/>
    </format>
    <format dxfId="22">
      <pivotArea field="1" type="button" dataOnly="0" labelOnly="1" outline="0" axis="axisRow" fieldPosition="1"/>
    </format>
    <format dxfId="21">
      <pivotArea dataOnly="0" labelOnly="1" outline="0" axis="axisValues" fieldPosition="0"/>
    </format>
    <format dxfId="20">
      <pivotArea outline="0" fieldPosition="0">
        <references count="2">
          <reference field="1" count="1" selected="0">
            <x v="0"/>
          </reference>
          <reference field="2" count="1" selected="0">
            <x v="0"/>
          </reference>
        </references>
      </pivotArea>
    </format>
    <format dxfId="19">
      <pivotArea dataOnly="0" labelOnly="1" outline="0" fieldPosition="0">
        <references count="2">
          <reference field="1" count="1">
            <x v="0"/>
          </reference>
          <reference field="2" count="1" selected="0">
            <x v="0"/>
          </reference>
        </references>
      </pivotArea>
    </format>
    <format dxfId="18">
      <pivotArea outline="0" fieldPosition="0">
        <references count="2">
          <reference field="1" count="1" selected="0">
            <x v="1"/>
          </reference>
          <reference field="2" count="1" selected="0">
            <x v="1"/>
          </reference>
        </references>
      </pivotArea>
    </format>
    <format dxfId="17">
      <pivotArea dataOnly="0" labelOnly="1" outline="0" fieldPosition="0">
        <references count="2">
          <reference field="1" count="1">
            <x v="1"/>
          </reference>
          <reference field="2" count="1" selected="0">
            <x v="1"/>
          </reference>
        </references>
      </pivotArea>
    </format>
    <format dxfId="16">
      <pivotArea dataOnly="0" labelOnly="1" outline="0" fieldPosition="0">
        <references count="2">
          <reference field="1" count="1">
            <x v="2"/>
          </reference>
          <reference field="2" count="1" selected="0">
            <x v="2"/>
          </reference>
        </references>
      </pivotArea>
    </format>
    <format dxfId="15">
      <pivotArea dataOnly="0" labelOnly="1" outline="0" fieldPosition="0">
        <references count="2">
          <reference field="1" count="1">
            <x v="3"/>
          </reference>
          <reference field="2" count="1" selected="0">
            <x v="3"/>
          </reference>
        </references>
      </pivotArea>
    </format>
    <format dxfId="14">
      <pivotArea dataOnly="0" labelOnly="1" outline="0" fieldPosition="0">
        <references count="2">
          <reference field="1" count="1">
            <x v="5"/>
          </reference>
          <reference field="2" count="1" selected="0">
            <x v="4"/>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2">
    <rowHierarchyUsage hierarchyUsage="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A46500A-421A-4912-AA08-DFEC7BADC22F}" name="PivotTable7"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4:B30" firstHeaderRow="1" firstDataRow="1" firstDataCol="1"/>
  <pivotFields count="2">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4"/>
    </i>
    <i>
      <x v="2"/>
    </i>
    <i>
      <x v="1"/>
    </i>
    <i>
      <x v="3"/>
    </i>
    <i>
      <x/>
    </i>
    <i t="grand">
      <x/>
    </i>
  </rowItems>
  <colItems count="1">
    <i/>
  </colItems>
  <dataFields count="1">
    <dataField name="Count of ID No." fld="0" subtotal="count" baseField="0" baseItem="0"/>
  </dataFields>
  <formats count="2">
    <format dxfId="5">
      <pivotArea dataOnly="0" labelOnly="1" grandRow="1" outline="0" fieldPosition="0"/>
    </format>
    <format dxfId="4">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A89CF6-FA5A-47B8-8A48-C32B04C3A9B8}" name="PivotTable3"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5:H18"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name="Count of ID No." fld="1" subtotal="count" baseField="0" baseItem="0"/>
  </dataFields>
  <formats count="1">
    <format dxfId="6">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9CE5DB6-3EAE-42DD-84ED-4EF3CE927FE2}" name="PivotTable1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B8"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ID No." fld="0" subtotal="count" baseField="0" baseItem="0"/>
  </dataFields>
  <formats count="1">
    <format dxfId="7">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7469862-CD0D-4094-AB7E-19862580C385}" name="PivotTable5"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B18"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name="Count of ID No." fld="1" subtotal="count" baseField="0" baseItem="0"/>
  </dataFields>
  <formats count="1">
    <format dxfId="8">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1FF4C0-4344-4A36-ACEE-66C4015229E7}" name="Pivo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B18"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name="Count of ID No." fld="1" subtotal="count" baseField="0" baseItem="0"/>
  </dataFields>
  <formats count="1">
    <format dxfId="65">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D88CA55-4E9C-468A-ADA5-1A616AE618C8}" name="PivotTable8"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4:H31"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1"/>
    </i>
    <i>
      <x v="5"/>
    </i>
    <i>
      <x/>
    </i>
    <i>
      <x v="4"/>
    </i>
    <i>
      <x v="3"/>
    </i>
    <i>
      <x v="2"/>
    </i>
    <i t="grand">
      <x/>
    </i>
  </rowItems>
  <colItems count="1">
    <i/>
  </colItems>
  <dataFields count="1">
    <dataField name="Count of ID No." fld="0" subtotal="count" baseField="0" baseItem="0"/>
  </dataFields>
  <formats count="1">
    <format dxfId="9">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9CF699B3-94C2-430E-9046-44C5A152D0BC}" name="PivotTable4"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5:E26"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4"/>
    </i>
    <i>
      <x v="7"/>
    </i>
    <i>
      <x v="9"/>
    </i>
    <i>
      <x v="6"/>
    </i>
    <i>
      <x v="2"/>
    </i>
    <i>
      <x v="8"/>
    </i>
    <i>
      <x/>
    </i>
    <i>
      <x v="5"/>
    </i>
    <i>
      <x v="3"/>
    </i>
    <i t="grand">
      <x/>
    </i>
  </rowItems>
  <colItems count="1">
    <i/>
  </colItems>
  <dataFields count="1">
    <dataField name="Count of ID No." fld="1" subtotal="count" baseField="0" baseItem="0"/>
  </dataFields>
  <formats count="1">
    <format dxfId="10">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EB64CC4F-03D1-4191-B030-4369920BFBB8}" name="PivotTable6"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H8"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1"/>
    </i>
    <i>
      <x v="2"/>
    </i>
    <i t="grand">
      <x/>
    </i>
  </rowItems>
  <colItems count="1">
    <i/>
  </colItems>
  <dataFields count="1">
    <dataField name="Count of ID No." fld="1" subtotal="count" baseField="0" baseItem="0"/>
  </dataFields>
  <formats count="1">
    <format dxfId="11">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FDA17C6C-2652-49E4-8D74-55A4F11A899E}" name="PivotTable9"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4:E9"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ID No." fld="0" subtotal="count" baseField="0" baseItem="0"/>
  </dataFields>
  <formats count="2">
    <format dxfId="13">
      <pivotArea dataOnly="0" labelOnly="1" grandRow="1" outline="0" fieldPosition="0"/>
    </format>
    <format dxfId="12">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602572-5A33-49A0-9DF5-71BCCAE2E4B2}" name="PivotTable8"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4:H31"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1"/>
    </i>
    <i>
      <x v="5"/>
    </i>
    <i>
      <x/>
    </i>
    <i>
      <x v="4"/>
    </i>
    <i>
      <x v="3"/>
    </i>
    <i>
      <x v="2"/>
    </i>
    <i t="grand">
      <x/>
    </i>
  </rowItems>
  <colItems count="1">
    <i/>
  </colItems>
  <dataFields count="1">
    <dataField name="Count of ID No." fld="0" subtotal="count" baseField="0" baseItem="0"/>
  </dataFields>
  <formats count="1">
    <format dxfId="66">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157317-4C84-4926-83ED-51565F9D7745}" name="PivotTable11"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B8"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ID No." fld="0" subtotal="count" baseField="0" baseItem="0"/>
  </dataFields>
  <formats count="1">
    <format dxfId="67">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1DC4AC-528C-44CC-9BD0-FB6D1A253F17}"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5:H18"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name="Count of ID No." fld="1" subtotal="count" baseField="0" baseItem="0"/>
  </dataFields>
  <formats count="1">
    <format dxfId="68">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50D771-571B-41A4-B40F-2561537F5CA9}" name="PivotTable9"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4:E9"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ID No." fld="0" subtotal="count" baseField="0" baseItem="0"/>
  </dataFields>
  <formats count="2">
    <format dxfId="70">
      <pivotArea dataOnly="0" labelOnly="1" grandRow="1" outline="0" fieldPosition="0"/>
    </format>
    <format dxfId="69">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8598DF-A63A-4470-A156-B806E00070AF}" name="PivotTable7"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4:B30" firstHeaderRow="1" firstDataRow="1" firstDataCol="1"/>
  <pivotFields count="2">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4"/>
    </i>
    <i>
      <x v="2"/>
    </i>
    <i>
      <x v="1"/>
    </i>
    <i>
      <x v="3"/>
    </i>
    <i>
      <x/>
    </i>
    <i t="grand">
      <x/>
    </i>
  </rowItems>
  <colItems count="1">
    <i/>
  </colItems>
  <dataFields count="1">
    <dataField name="Count of ID No." fld="0" subtotal="count" baseField="0" baseItem="0"/>
  </dataFields>
  <formats count="2">
    <format dxfId="72">
      <pivotArea dataOnly="0" labelOnly="1" grandRow="1" outline="0" fieldPosition="0"/>
    </format>
    <format dxfId="71">
      <pivotArea grandRow="1"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nd Assigment - HRDataSet.xlsx!HR_DB">
        <x15:activeTabTopLevelEntity name="[HR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978FCC-8ED8-4C39-9622-530A7AA6DA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8" firstHeaderRow="1" firstDataRow="1" firstDataCol="1"/>
  <pivotFields count="19">
    <pivotField showAll="0"/>
    <pivotField showAll="0"/>
    <pivotField showAll="0"/>
    <pivotField showAll="0"/>
    <pivotField showAll="0">
      <items count="3">
        <item x="0"/>
        <item x="1"/>
        <item t="default"/>
      </items>
    </pivotField>
    <pivotField numFmtId="14"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dataField="1" numFmtId="164" showAll="0"/>
    <pivotField showAll="0"/>
    <pivotField showAll="0"/>
    <pivotField showAll="0"/>
    <pivotField showAll="0"/>
    <pivotField showAll="0"/>
  </pivotFields>
  <rowFields count="1">
    <field x="8"/>
  </rowFields>
  <rowItems count="4">
    <i>
      <x v="1"/>
    </i>
    <i>
      <x v="2"/>
    </i>
    <i>
      <x/>
    </i>
    <i t="grand">
      <x/>
    </i>
  </rowItems>
  <colItems count="1">
    <i/>
  </colItems>
  <dataFields count="1">
    <dataField name="Average of Salary" fld="13" subtotal="average" baseField="4" baseItem="0" numFmtId="165"/>
  </dataFields>
  <formats count="1">
    <format dxfId="54">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0C7D04-CC7D-403C-84BB-302919E55339}" name="HR_DB" displayName="HR_DB" ref="A1:U1001" totalsRowShown="0" headerRowDxfId="116" dataDxfId="115">
  <autoFilter ref="A1:U1001" xr:uid="{E51E383A-150A-48D2-9818-E22191E9E230}"/>
  <tableColumns count="21">
    <tableColumn id="1" xr3:uid="{A8333984-50A4-4485-B719-7987CAAEEF3F}" name="EmpID" dataDxfId="114"/>
    <tableColumn id="2" xr3:uid="{37E5839D-E143-441F-B39D-84FC2DDE9ED5}" name="Name" dataDxfId="113"/>
    <tableColumn id="3" xr3:uid="{A361CF93-0797-4680-BDE7-5352BC1795E5}" name="ID No." dataDxfId="112"/>
    <tableColumn id="4" xr3:uid="{840B7DDB-2E85-4DF6-9012-430C04861DA6}" name="Dep" dataDxfId="111"/>
    <tableColumn id="5" xr3:uid="{FC4E036D-7FEB-4002-8918-C72CDE4C100D}" name="Gender" dataDxfId="110">
      <calculatedColumnFormula>IF(ISODD(MID(HR_DB[[#This Row],[ID No.]],13,1)),"Male","Female")</calculatedColumnFormula>
    </tableColumn>
    <tableColumn id="14" xr3:uid="{7DC1C7A8-9135-467B-B304-06C4B26E9421}" name="DOB" dataDxfId="109">
      <calculatedColumnFormula>DATE(MID(HR_DB[[#This Row],[ID No.]],2,2),MID(HR_DB[[#This Row],[ID No.]],4,2),MID(HR_DB[[#This Row],[ID No.]],6,2))</calculatedColumnFormula>
    </tableColumn>
    <tableColumn id="6" xr3:uid="{EF9B636D-C88A-4F48-A603-DD95807885D9}" name="Age" dataDxfId="108">
      <calculatedColumnFormula>DATEDIF(HR_DB[[#This Row],[DOB]],TODAY(),"Y")</calculatedColumnFormula>
    </tableColumn>
    <tableColumn id="7" xr3:uid="{27818BC4-472C-4679-AB42-9219C750711A}" name="PayType" dataDxfId="107"/>
    <tableColumn id="8" xr3:uid="{1AB31A44-AD3C-44CC-B17A-4AE9B822031A}" name="Position" dataDxfId="106"/>
    <tableColumn id="9" xr3:uid="{39ADA00F-1BDE-4C56-812A-5BCCD6064A03}" name="Branch" dataDxfId="105"/>
    <tableColumn id="10" xr3:uid="{4A0927DE-388F-4220-8E5A-3CCB749EB161}" name="Place of Birth" dataDxfId="104">
      <calculatedColumnFormula>VLOOKUP(MID(HR_DB[[#This Row],[ID No.]],8,2),[1]Draft!$B$9:$C$14,2,FALSE)</calculatedColumnFormula>
    </tableColumn>
    <tableColumn id="11" xr3:uid="{D8CA565C-E86B-4C47-A5CC-3B7850F5887B}" name="Hire date" dataDxfId="103"/>
    <tableColumn id="12" xr3:uid="{5B9BAEDE-1F5D-487C-A9DE-6DB4F0FC5604}" name="Years no." dataDxfId="102">
      <calculatedColumnFormula>DATEDIF(HR_DB[[#This Row],[Hire date]],TODAY(),"Y")</calculatedColumnFormula>
    </tableColumn>
    <tableColumn id="13" xr3:uid="{06C7DCC0-DA7C-44FC-8910-7EB1C09D53A0}" name="Salary" dataDxfId="101"/>
    <tableColumn id="15" xr3:uid="{2B99334E-7959-4D60-842A-BEAB5A4CCA93}" name="Age at Hiring" dataDxfId="100">
      <calculatedColumnFormula>IFERROR(DATEDIF(HR_DB[[#This Row],[DOB]],HR_DB[[#This Row],[Hire date]],"Y"),"!!!")</calculatedColumnFormula>
    </tableColumn>
    <tableColumn id="16" xr3:uid="{E6C1D4F4-5E05-4D3F-85A2-72B32AB6FC1E}" name="Age at Hiring (!)" dataDxfId="99">
      <calculatedColumnFormula>IF(HR_DB[[#This Row],[Age at Hiring]]&lt;20,"!","")</calculatedColumnFormula>
    </tableColumn>
    <tableColumn id="17" xr3:uid="{2D84EC63-552F-4A2C-9F4E-BC7F76B0B81C}" name="EmpID Duplicate" dataDxfId="98">
      <calculatedColumnFormula>IFERROR(VLOOKUP(HR_DB[[#This Row],[EmpID]],A3:$A$1002,1,TRUE),"")</calculatedColumnFormula>
    </tableColumn>
    <tableColumn id="20" xr3:uid="{FB493842-101A-4DC7-9DFB-33EC1C5E6002}" name="EmpID Duplicate 2" dataDxfId="97"/>
    <tableColumn id="21" xr3:uid="{03B82D69-AE5F-4656-8FDF-4267DF3FD23B}" name="EmpID Duplicate ALL" dataDxfId="96"/>
    <tableColumn id="18" xr3:uid="{6BAE8959-807F-4974-BFFE-068C57531207}" name="Years no. Category" dataDxfId="95">
      <calculatedColumnFormula>IF(HR_DB[[#This Row],[Years no.]]&lt;=7,"A) 1-7",IF(AND(HR_DB[[#This Row],[Years no.]]&gt;7,HR_DB[[#This Row],[Years no.]]&lt;=14),"B) 8-14",IF(AND(HR_DB[[#This Row],[Years no.]]&gt;14,HR_DB[[#This Row],[Years no.]]&lt;=21),"C) 15-21",IF(HR_DB[[#This Row],[Years no.]]&gt;21,"D) 22+",""))))</calculatedColumnFormula>
    </tableColumn>
    <tableColumn id="19" xr3:uid="{0BA7D6DB-A76C-4F5D-920C-3D5882D80324}" name="Age Category" dataDxfId="94">
      <calculatedColumnFormula>IF(AND(HR_DB[[#This Row],[Age]]&gt;=20,HR_DB[[#This Row],[Age]]&lt;30),"20s",IF(AND(HR_DB[[#This Row],[Age]]&gt;=30,HR_DB[[#This Row],[Age]]&lt;40),"30s",IF(HR_DB[[#This Row],[Age]]&gt;=40,"40s","")))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E5967F-B0C0-4AA7-BC1A-21D49C6D6C5B}" name="Table25" displayName="Table25" ref="A3:D105" totalsRowShown="0" headerRowDxfId="93" dataDxfId="91" headerRowBorderDxfId="92" tableBorderDxfId="90" totalsRowBorderDxfId="89">
  <autoFilter ref="A3:D105" xr:uid="{6FE5967F-B0C0-4AA7-BC1A-21D49C6D6C5B}"/>
  <tableColumns count="4">
    <tableColumn id="1" xr3:uid="{45BE88F3-AF35-4A8B-9829-66EE8067EE2C}" name="EmpID" dataDxfId="88"/>
    <tableColumn id="2" xr3:uid="{7C70124F-EEF4-4DB4-B0FC-7F5A3780A25E}" name="Name" dataDxfId="87"/>
    <tableColumn id="3" xr3:uid="{9D3BFF8E-830C-4645-B452-86ADFFBC2E68}" name="ID No." dataDxfId="86"/>
    <tableColumn id="4" xr3:uid="{845E3D32-0794-40AF-B3E9-B67C725313C3}" name="Dep" dataDxfId="8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0DDA43-BA6D-4F01-B693-4B82942AB2B4}" name="Table36" displayName="Table36" ref="F3:N605" totalsRowShown="0" headerRowDxfId="84" headerRowBorderDxfId="83" tableBorderDxfId="82" totalsRowBorderDxfId="81">
  <autoFilter ref="F3:N605" xr:uid="{B40DDA43-BA6D-4F01-B693-4B82942AB2B4}"/>
  <tableColumns count="9">
    <tableColumn id="1" xr3:uid="{55B29D1B-05C2-4057-B33E-59C22A7D1551}" name="EmpID"/>
    <tableColumn id="2" xr3:uid="{94663F36-B51D-41D6-BF29-827F78B278E6}" name="Name" dataDxfId="80"/>
    <tableColumn id="3" xr3:uid="{2EB7A24B-F015-4195-B796-38F5F30BDA7A}" name="ID No." dataDxfId="79"/>
    <tableColumn id="4" xr3:uid="{16752CCC-443D-4617-81FE-42B13C2F07EB}" name="Dep" dataDxfId="78"/>
    <tableColumn id="5" xr3:uid="{321A2CA0-FC02-48E5-89F4-B2B7B4822888}" name="DOB" dataDxfId="0"/>
    <tableColumn id="6" xr3:uid="{32BF3CCF-25FE-4CAB-B612-4AD93BFC824A}" name="Age" dataDxfId="3"/>
    <tableColumn id="7" xr3:uid="{F7A73FF2-49F1-4DCB-A269-435E6E396F26}" name="Hire date" dataDxfId="1"/>
    <tableColumn id="8" xr3:uid="{51567263-EDD6-4A4E-A765-EE8DEF1A7265}" name="Years no." dataDxfId="2"/>
    <tableColumn id="9" xr3:uid="{355A02AD-8E84-4E8E-90EF-D6B9CD443AE4}" name="Age at Hiring" dataDxfId="7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E4E73B-4DBC-4E18-AF18-5507AC3ABEC6}" name="Table2" displayName="Table2" ref="A1:B26" totalsRowShown="0" headerRowDxfId="76" dataDxfId="75">
  <autoFilter ref="A1:B26" xr:uid="{36E4E73B-4DBC-4E18-AF18-5507AC3ABEC6}"/>
  <tableColumns count="2">
    <tableColumn id="1" xr3:uid="{5EF173E9-A515-436B-8A23-5AB3E5004BF8}" name="Type" dataDxfId="74"/>
    <tableColumn id="2" xr3:uid="{408D281B-BEB4-4FFD-9F17-F8B02F7A8A25}" name="Parameter" dataDxfId="73"/>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4.xml"/><Relationship Id="rId3" Type="http://schemas.openxmlformats.org/officeDocument/2006/relationships/pivotTable" Target="../pivotTables/pivotTable19.xml"/><Relationship Id="rId7" Type="http://schemas.openxmlformats.org/officeDocument/2006/relationships/pivotTable" Target="../pivotTables/pivotTable23.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4" Type="http://schemas.openxmlformats.org/officeDocument/2006/relationships/pivotTable" Target="../pivotTables/pivotTable20.xm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5.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33.xml"/><Relationship Id="rId3" Type="http://schemas.openxmlformats.org/officeDocument/2006/relationships/pivotTable" Target="../pivotTables/pivotTable28.xml"/><Relationship Id="rId7" Type="http://schemas.openxmlformats.org/officeDocument/2006/relationships/pivotTable" Target="../pivotTables/pivotTable3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pivotTable" Target="../pivotTables/pivotTable31.xml"/><Relationship Id="rId5" Type="http://schemas.openxmlformats.org/officeDocument/2006/relationships/pivotTable" Target="../pivotTables/pivotTable30.xml"/><Relationship Id="rId4" Type="http://schemas.openxmlformats.org/officeDocument/2006/relationships/pivotTable" Target="../pivotTables/pivotTable29.xm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F6311-E109-4012-A70D-3967E9E67C51}">
  <sheetPr>
    <tabColor rgb="FF0070C0"/>
  </sheetPr>
  <dimension ref="A1:U1001"/>
  <sheetViews>
    <sheetView zoomScaleNormal="100" workbookViewId="0">
      <pane xSplit="2" ySplit="1" topLeftCell="O42" activePane="bottomRight" state="frozen"/>
      <selection pane="topRight" activeCell="C1" sqref="C1"/>
      <selection pane="bottomLeft" activeCell="A2" sqref="A2"/>
      <selection pane="bottomRight" activeCell="O58" sqref="O58"/>
    </sheetView>
  </sheetViews>
  <sheetFormatPr defaultRowHeight="14.5" x14ac:dyDescent="0.35"/>
  <cols>
    <col min="1" max="1" width="10.81640625" bestFit="1" customWidth="1"/>
    <col min="2" max="2" width="18.453125" customWidth="1"/>
    <col min="3" max="3" width="19" customWidth="1"/>
    <col min="4" max="4" width="15.81640625" bestFit="1" customWidth="1"/>
    <col min="5" max="5" width="11.54296875" bestFit="1" customWidth="1"/>
    <col min="6" max="6" width="10.7265625" bestFit="1" customWidth="1"/>
    <col min="8" max="8" width="11.453125" customWidth="1"/>
    <col min="9" max="9" width="12.1796875" bestFit="1" customWidth="1"/>
    <col min="10" max="10" width="11.1796875" bestFit="1" customWidth="1"/>
    <col min="11" max="11" width="16.453125" bestFit="1" customWidth="1"/>
    <col min="12" max="13" width="13.1796875" bestFit="1" customWidth="1"/>
    <col min="14" max="14" width="10.453125" bestFit="1" customWidth="1"/>
    <col min="15" max="15" width="16" bestFit="1" customWidth="1"/>
    <col min="16" max="16" width="18.453125" bestFit="1" customWidth="1"/>
    <col min="17" max="17" width="19.36328125" bestFit="1" customWidth="1"/>
    <col min="18" max="18" width="19.36328125" customWidth="1"/>
    <col min="19" max="19" width="22.7265625" bestFit="1" customWidth="1"/>
    <col min="20" max="20" width="21.08984375" bestFit="1" customWidth="1"/>
    <col min="21" max="21" width="16.36328125" bestFit="1" customWidth="1"/>
  </cols>
  <sheetData>
    <row r="1" spans="1:2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5" t="s">
        <v>2034</v>
      </c>
      <c r="P1" s="5" t="s">
        <v>2035</v>
      </c>
      <c r="Q1" s="5" t="s">
        <v>2036</v>
      </c>
      <c r="R1" s="5" t="s">
        <v>2081</v>
      </c>
      <c r="S1" s="5" t="s">
        <v>2083</v>
      </c>
      <c r="T1" s="5" t="s">
        <v>2047</v>
      </c>
      <c r="U1" s="5" t="s">
        <v>2048</v>
      </c>
    </row>
    <row r="2" spans="1:21" x14ac:dyDescent="0.35">
      <c r="A2" s="1">
        <v>50024</v>
      </c>
      <c r="B2" s="1" t="s">
        <v>250</v>
      </c>
      <c r="C2" s="1" t="s">
        <v>251</v>
      </c>
      <c r="D2" s="1" t="s">
        <v>16</v>
      </c>
      <c r="E2" s="1" t="str">
        <f>IF(ISODD(MID(HR_DB[[#This Row],[ID No.]],13,1)),"Male","Female")</f>
        <v>Female</v>
      </c>
      <c r="F2" s="3">
        <f>DATE(MID(HR_DB[[#This Row],[ID No.]],2,2),MID(HR_DB[[#This Row],[ID No.]],4,2),MID(HR_DB[[#This Row],[ID No.]],6,2))</f>
        <v>34859</v>
      </c>
      <c r="G2" s="1">
        <f ca="1">DATEDIF(HR_DB[[#This Row],[DOB]],TODAY(),"Y")</f>
        <v>27</v>
      </c>
      <c r="H2" s="1" t="s">
        <v>32</v>
      </c>
      <c r="I2" s="1" t="s">
        <v>41</v>
      </c>
      <c r="J2" s="1" t="s">
        <v>24</v>
      </c>
      <c r="K2" s="1" t="str">
        <f>VLOOKUP(MID(HR_DB[[#This Row],[ID No.]],8,2),[1]Draft!$B$9:$C$14,2,FALSE)</f>
        <v>Cairo</v>
      </c>
      <c r="L2" s="7">
        <v>39112</v>
      </c>
      <c r="M2" s="1">
        <f ca="1">DATEDIF(HR_DB[[#This Row],[Hire date]],TODAY(),"Y")</f>
        <v>15</v>
      </c>
      <c r="N2" s="4">
        <v>13467</v>
      </c>
      <c r="O2" s="6">
        <f>IFERROR(DATEDIF(HR_DB[[#This Row],[DOB]],HR_DB[[#This Row],[Hire date]],"Y"),"!!!")</f>
        <v>11</v>
      </c>
      <c r="P2" s="6" t="str">
        <f>IF(HR_DB[[#This Row],[Age at Hiring]]&lt;20,"!","")</f>
        <v>!</v>
      </c>
      <c r="Q2" s="1" t="str">
        <f>IFERROR(VLOOKUP(HR_DB[[#This Row],[EmpID]],A3:$A$1002,1,TRUE),"")</f>
        <v/>
      </c>
      <c r="R2" s="17"/>
      <c r="S2" s="17"/>
      <c r="T2" s="1" t="str">
        <f ca="1">IF(HR_DB[[#This Row],[Years no.]]&lt;=7,"A) 1-7",IF(AND(HR_DB[[#This Row],[Years no.]]&gt;7,HR_DB[[#This Row],[Years no.]]&lt;=14),"B) 8-14",IF(AND(HR_DB[[#This Row],[Years no.]]&gt;14,HR_DB[[#This Row],[Years no.]]&lt;=21),"C) 15-21",IF(HR_DB[[#This Row],[Years no.]]&gt;21,"D) 22+",""))))</f>
        <v>C) 15-21</v>
      </c>
      <c r="U2" s="1" t="str">
        <f ca="1">IF(AND(HR_DB[[#This Row],[Age]]&gt;=20,HR_DB[[#This Row],[Age]]&lt;30),"20s",IF(AND(HR_DB[[#This Row],[Age]]&gt;=30,HR_DB[[#This Row],[Age]]&lt;40),"30s",IF(HR_DB[[#This Row],[Age]]&gt;=40,"40s","")))</f>
        <v>20s</v>
      </c>
    </row>
    <row r="3" spans="1:21" x14ac:dyDescent="0.35">
      <c r="A3" s="1">
        <v>50027</v>
      </c>
      <c r="B3" s="1" t="s">
        <v>782</v>
      </c>
      <c r="C3" s="1" t="s">
        <v>783</v>
      </c>
      <c r="D3" s="1" t="s">
        <v>16</v>
      </c>
      <c r="E3" s="1" t="str">
        <f>IF(ISODD(MID(HR_DB[[#This Row],[ID No.]],13,1)),"Male","Female")</f>
        <v>Male</v>
      </c>
      <c r="F3" s="3">
        <f>DATE(MID(HR_DB[[#This Row],[ID No.]],2,2),MID(HR_DB[[#This Row],[ID No.]],4,2),MID(HR_DB[[#This Row],[ID No.]],6,2))</f>
        <v>29416</v>
      </c>
      <c r="G3" s="1">
        <f ca="1">DATEDIF(HR_DB[[#This Row],[DOB]],TODAY(),"Y")</f>
        <v>42</v>
      </c>
      <c r="H3" s="1" t="s">
        <v>17</v>
      </c>
      <c r="I3" s="1" t="s">
        <v>23</v>
      </c>
      <c r="J3" s="1" t="s">
        <v>67</v>
      </c>
      <c r="K3" s="1" t="str">
        <f>VLOOKUP(MID(HR_DB[[#This Row],[ID No.]],8,2),[1]Draft!$B$9:$C$14,2,FALSE)</f>
        <v>Monufia</v>
      </c>
      <c r="L3" s="3">
        <v>40825</v>
      </c>
      <c r="M3" s="1">
        <f ca="1">DATEDIF(HR_DB[[#This Row],[Hire date]],TODAY(),"Y")</f>
        <v>10</v>
      </c>
      <c r="N3" s="4">
        <v>5983</v>
      </c>
      <c r="O3" s="1">
        <f>IFERROR(DATEDIF(HR_DB[[#This Row],[DOB]],HR_DB[[#This Row],[Hire date]],"Y"),"!!!")</f>
        <v>31</v>
      </c>
      <c r="P3" s="1" t="str">
        <f>IF(HR_DB[[#This Row],[Age at Hiring]]&lt;20,"!","")</f>
        <v/>
      </c>
      <c r="Q3" s="1" t="str">
        <f>IFERROR(VLOOKUP(HR_DB[[#This Row],[EmpID]],A4:$A$1002,1,TRUE),"")</f>
        <v/>
      </c>
      <c r="R3" s="1" t="str">
        <f>IFERROR(VLOOKUP(HR_DB[[#This Row],[EmpID]],$A$2:A2,1,0),"")</f>
        <v/>
      </c>
      <c r="S3" s="17"/>
      <c r="T3" s="1" t="str">
        <f ca="1">IF(HR_DB[[#This Row],[Years no.]]&lt;=7,"A) 1-7",IF(AND(HR_DB[[#This Row],[Years no.]]&gt;7,HR_DB[[#This Row],[Years no.]]&lt;=14),"B) 8-14",IF(AND(HR_DB[[#This Row],[Years no.]]&gt;14,HR_DB[[#This Row],[Years no.]]&lt;=21),"C) 15-21",IF(HR_DB[[#This Row],[Years no.]]&gt;21,"D) 22+",""))))</f>
        <v>B) 8-14</v>
      </c>
      <c r="U3" s="1" t="str">
        <f ca="1">IF(AND(HR_DB[[#This Row],[Age]]&gt;=20,HR_DB[[#This Row],[Age]]&lt;30),"20s",IF(AND(HR_DB[[#This Row],[Age]]&gt;=30,HR_DB[[#This Row],[Age]]&lt;40),"30s",IF(HR_DB[[#This Row],[Age]]&gt;=40,"40s","")))</f>
        <v>40s</v>
      </c>
    </row>
    <row r="4" spans="1:21" x14ac:dyDescent="0.35">
      <c r="A4" s="1">
        <v>50028</v>
      </c>
      <c r="B4" s="1" t="s">
        <v>58</v>
      </c>
      <c r="C4" s="1" t="s">
        <v>59</v>
      </c>
      <c r="D4" s="1" t="s">
        <v>16</v>
      </c>
      <c r="E4" s="1" t="str">
        <f>IF(ISODD(MID(HR_DB[[#This Row],[ID No.]],13,1)),"Male","Female")</f>
        <v>Female</v>
      </c>
      <c r="F4" s="3">
        <f>DATE(MID(HR_DB[[#This Row],[ID No.]],2,2),MID(HR_DB[[#This Row],[ID No.]],4,2),MID(HR_DB[[#This Row],[ID No.]],6,2))</f>
        <v>30995</v>
      </c>
      <c r="G4" s="1">
        <f ca="1">DATEDIF(HR_DB[[#This Row],[DOB]],TODAY(),"Y")</f>
        <v>37</v>
      </c>
      <c r="H4" s="1" t="s">
        <v>17</v>
      </c>
      <c r="I4" s="1" t="s">
        <v>23</v>
      </c>
      <c r="J4" s="1" t="s">
        <v>24</v>
      </c>
      <c r="K4" s="1" t="str">
        <f>VLOOKUP(MID(HR_DB[[#This Row],[ID No.]],8,2),[1]Draft!$B$9:$C$14,2,FALSE)</f>
        <v>Cairo</v>
      </c>
      <c r="L4" s="3">
        <v>41625</v>
      </c>
      <c r="M4" s="1">
        <f ca="1">DATEDIF(HR_DB[[#This Row],[Hire date]],TODAY(),"Y")</f>
        <v>8</v>
      </c>
      <c r="N4" s="4">
        <v>3673</v>
      </c>
      <c r="O4" s="1">
        <f>IFERROR(DATEDIF(HR_DB[[#This Row],[DOB]],HR_DB[[#This Row],[Hire date]],"Y"),"!!!")</f>
        <v>29</v>
      </c>
      <c r="P4" s="1" t="str">
        <f>IF(HR_DB[[#This Row],[Age at Hiring]]&lt;20,"!","")</f>
        <v/>
      </c>
      <c r="Q4" s="1" t="str">
        <f>IFERROR(VLOOKUP(HR_DB[[#This Row],[EmpID]],A5:$A$1002,1,TRUE),"")</f>
        <v/>
      </c>
      <c r="R4" s="1" t="str">
        <f>IFERROR(VLOOKUP(HR_DB[[#This Row],[EmpID]],$A$2:A3,1,0),"")</f>
        <v/>
      </c>
      <c r="S4" s="17"/>
      <c r="T4" s="1" t="str">
        <f ca="1">IF(HR_DB[[#This Row],[Years no.]]&lt;=7,"A) 1-7",IF(AND(HR_DB[[#This Row],[Years no.]]&gt;7,HR_DB[[#This Row],[Years no.]]&lt;=14),"B) 8-14",IF(AND(HR_DB[[#This Row],[Years no.]]&gt;14,HR_DB[[#This Row],[Years no.]]&lt;=21),"C) 15-21",IF(HR_DB[[#This Row],[Years no.]]&gt;21,"D) 22+",""))))</f>
        <v>B) 8-14</v>
      </c>
      <c r="U4" s="1" t="str">
        <f ca="1">IF(AND(HR_DB[[#This Row],[Age]]&gt;=20,HR_DB[[#This Row],[Age]]&lt;30),"20s",IF(AND(HR_DB[[#This Row],[Age]]&gt;=30,HR_DB[[#This Row],[Age]]&lt;40),"30s",IF(HR_DB[[#This Row],[Age]]&gt;=40,"40s","")))</f>
        <v>30s</v>
      </c>
    </row>
    <row r="5" spans="1:21" x14ac:dyDescent="0.35">
      <c r="A5" s="1">
        <v>50032</v>
      </c>
      <c r="B5" s="1" t="s">
        <v>822</v>
      </c>
      <c r="C5" s="1" t="s">
        <v>823</v>
      </c>
      <c r="D5" s="1" t="s">
        <v>35</v>
      </c>
      <c r="E5" s="1" t="str">
        <f>IF(ISODD(MID(HR_DB[[#This Row],[ID No.]],13,1)),"Male","Female")</f>
        <v>Male</v>
      </c>
      <c r="F5" s="3">
        <f>DATE(MID(HR_DB[[#This Row],[ID No.]],2,2),MID(HR_DB[[#This Row],[ID No.]],4,2),MID(HR_DB[[#This Row],[ID No.]],6,2))</f>
        <v>32797</v>
      </c>
      <c r="G5" s="1">
        <f ca="1">DATEDIF(HR_DB[[#This Row],[DOB]],TODAY(),"Y")</f>
        <v>32</v>
      </c>
      <c r="H5" s="1" t="s">
        <v>17</v>
      </c>
      <c r="I5" s="1" t="s">
        <v>18</v>
      </c>
      <c r="J5" s="1" t="s">
        <v>24</v>
      </c>
      <c r="K5" s="1" t="str">
        <f>VLOOKUP(MID(HR_DB[[#This Row],[ID No.]],8,2),[1]Draft!$B$9:$C$14,2,FALSE)</f>
        <v>Cairo</v>
      </c>
      <c r="L5" s="3">
        <v>40520</v>
      </c>
      <c r="M5" s="1">
        <f ca="1">DATEDIF(HR_DB[[#This Row],[Hire date]],TODAY(),"Y")</f>
        <v>11</v>
      </c>
      <c r="N5" s="4">
        <v>29143</v>
      </c>
      <c r="O5" s="1">
        <f>IFERROR(DATEDIF(HR_DB[[#This Row],[DOB]],HR_DB[[#This Row],[Hire date]],"Y"),"!!!")</f>
        <v>21</v>
      </c>
      <c r="P5" s="1" t="str">
        <f>IF(HR_DB[[#This Row],[Age at Hiring]]&lt;20,"!","")</f>
        <v/>
      </c>
      <c r="Q5" s="1" t="str">
        <f>IFERROR(VLOOKUP(HR_DB[[#This Row],[EmpID]],A6:$A$1002,1,TRUE),"")</f>
        <v/>
      </c>
      <c r="R5" s="1" t="str">
        <f>IFERROR(VLOOKUP(HR_DB[[#This Row],[EmpID]],$A$2:A4,1,0),"")</f>
        <v/>
      </c>
      <c r="S5" s="17"/>
      <c r="T5" s="1" t="str">
        <f ca="1">IF(HR_DB[[#This Row],[Years no.]]&lt;=7,"A) 1-7",IF(AND(HR_DB[[#This Row],[Years no.]]&gt;7,HR_DB[[#This Row],[Years no.]]&lt;=14),"B) 8-14",IF(AND(HR_DB[[#This Row],[Years no.]]&gt;14,HR_DB[[#This Row],[Years no.]]&lt;=21),"C) 15-21",IF(HR_DB[[#This Row],[Years no.]]&gt;21,"D) 22+",""))))</f>
        <v>B) 8-14</v>
      </c>
      <c r="U5" s="1" t="str">
        <f ca="1">IF(AND(HR_DB[[#This Row],[Age]]&gt;=20,HR_DB[[#This Row],[Age]]&lt;30),"20s",IF(AND(HR_DB[[#This Row],[Age]]&gt;=30,HR_DB[[#This Row],[Age]]&lt;40),"30s",IF(HR_DB[[#This Row],[Age]]&gt;=40,"40s","")))</f>
        <v>30s</v>
      </c>
    </row>
    <row r="6" spans="1:21" x14ac:dyDescent="0.35">
      <c r="A6" s="6">
        <v>50039</v>
      </c>
      <c r="B6" s="1" t="s">
        <v>1152</v>
      </c>
      <c r="C6" s="1" t="s">
        <v>1153</v>
      </c>
      <c r="D6" s="1" t="s">
        <v>49</v>
      </c>
      <c r="E6" s="1" t="str">
        <f>IF(ISODD(MID(HR_DB[[#This Row],[ID No.]],13,1)),"Male","Female")</f>
        <v>Male</v>
      </c>
      <c r="F6" s="3">
        <f>DATE(MID(HR_DB[[#This Row],[ID No.]],2,2),MID(HR_DB[[#This Row],[ID No.]],4,2),MID(HR_DB[[#This Row],[ID No.]],6,2))</f>
        <v>29396</v>
      </c>
      <c r="G6" s="1">
        <f ca="1">DATEDIF(HR_DB[[#This Row],[DOB]],TODAY(),"Y")</f>
        <v>42</v>
      </c>
      <c r="H6" s="1" t="s">
        <v>32</v>
      </c>
      <c r="I6" s="1" t="s">
        <v>23</v>
      </c>
      <c r="J6" s="1" t="s">
        <v>67</v>
      </c>
      <c r="K6" s="1" t="str">
        <f>VLOOKUP(MID(HR_DB[[#This Row],[ID No.]],8,2),[1]Draft!$B$9:$C$14,2,FALSE)</f>
        <v>Giza</v>
      </c>
      <c r="L6" s="3">
        <v>41402</v>
      </c>
      <c r="M6" s="1">
        <f ca="1">DATEDIF(HR_DB[[#This Row],[Hire date]],TODAY(),"Y")</f>
        <v>9</v>
      </c>
      <c r="N6" s="4">
        <v>6300</v>
      </c>
      <c r="O6" s="1">
        <f>IFERROR(DATEDIF(HR_DB[[#This Row],[DOB]],HR_DB[[#This Row],[Hire date]],"Y"),"!!!")</f>
        <v>32</v>
      </c>
      <c r="P6" s="1" t="str">
        <f>IF(HR_DB[[#This Row],[Age at Hiring]]&lt;20,"!","")</f>
        <v/>
      </c>
      <c r="Q6" s="6">
        <f>IFERROR(VLOOKUP(HR_DB[[#This Row],[EmpID]],A7:$A$1002,1,TRUE),"")</f>
        <v>50039</v>
      </c>
      <c r="R6" s="1" t="str">
        <f>IFERROR(VLOOKUP(HR_DB[[#This Row],[EmpID]],$A$2:A5,1,0),"")</f>
        <v/>
      </c>
      <c r="S6" s="17">
        <v>1</v>
      </c>
      <c r="T6" s="1" t="str">
        <f ca="1">IF(HR_DB[[#This Row],[Years no.]]&lt;=7,"A) 1-7",IF(AND(HR_DB[[#This Row],[Years no.]]&gt;7,HR_DB[[#This Row],[Years no.]]&lt;=14),"B) 8-14",IF(AND(HR_DB[[#This Row],[Years no.]]&gt;14,HR_DB[[#This Row],[Years no.]]&lt;=21),"C) 15-21",IF(HR_DB[[#This Row],[Years no.]]&gt;21,"D) 22+",""))))</f>
        <v>B) 8-14</v>
      </c>
      <c r="U6" s="1" t="str">
        <f ca="1">IF(AND(HR_DB[[#This Row],[Age]]&gt;=20,HR_DB[[#This Row],[Age]]&lt;30),"20s",IF(AND(HR_DB[[#This Row],[Age]]&gt;=30,HR_DB[[#This Row],[Age]]&lt;40),"30s",IF(HR_DB[[#This Row],[Age]]&gt;=40,"40s","")))</f>
        <v>40s</v>
      </c>
    </row>
    <row r="7" spans="1:21" x14ac:dyDescent="0.35">
      <c r="A7" s="18">
        <v>50039</v>
      </c>
      <c r="B7" s="1" t="s">
        <v>1236</v>
      </c>
      <c r="C7" s="1" t="s">
        <v>1237</v>
      </c>
      <c r="D7" s="1" t="s">
        <v>62</v>
      </c>
      <c r="E7" s="1" t="str">
        <f>IF(ISODD(MID(HR_DB[[#This Row],[ID No.]],13,1)),"Male","Female")</f>
        <v>Female</v>
      </c>
      <c r="F7" s="3">
        <f>DATE(MID(HR_DB[[#This Row],[ID No.]],2,2),MID(HR_DB[[#This Row],[ID No.]],4,2),MID(HR_DB[[#This Row],[ID No.]],6,2))</f>
        <v>34497</v>
      </c>
      <c r="G7" s="1">
        <f ca="1">DATEDIF(HR_DB[[#This Row],[DOB]],TODAY(),"Y")</f>
        <v>28</v>
      </c>
      <c r="H7" s="1" t="s">
        <v>17</v>
      </c>
      <c r="I7" s="1" t="s">
        <v>23</v>
      </c>
      <c r="J7" s="1" t="s">
        <v>67</v>
      </c>
      <c r="K7" s="1" t="str">
        <f>VLOOKUP(MID(HR_DB[[#This Row],[ID No.]],8,2),[1]Draft!$B$9:$C$14,2,FALSE)</f>
        <v>Alexandria</v>
      </c>
      <c r="L7" s="7">
        <v>39217</v>
      </c>
      <c r="M7" s="1">
        <f ca="1">DATEDIF(HR_DB[[#This Row],[Hire date]],TODAY(),"Y")</f>
        <v>15</v>
      </c>
      <c r="N7" s="4">
        <v>3423</v>
      </c>
      <c r="O7" s="6">
        <f>IFERROR(DATEDIF(HR_DB[[#This Row],[DOB]],HR_DB[[#This Row],[Hire date]],"Y"),"!!!")</f>
        <v>12</v>
      </c>
      <c r="P7" s="6" t="str">
        <f>IF(HR_DB[[#This Row],[Age at Hiring]]&lt;20,"!","")</f>
        <v>!</v>
      </c>
      <c r="Q7" s="1" t="str">
        <f>IFERROR(VLOOKUP(HR_DB[[#This Row],[EmpID]],A8:$A$1002,1,TRUE),"")</f>
        <v/>
      </c>
      <c r="R7" s="16">
        <f>IFERROR(VLOOKUP(HR_DB[[#This Row],[EmpID]],$A$2:A6,1,0),"")</f>
        <v>50039</v>
      </c>
      <c r="S7" s="17">
        <v>2</v>
      </c>
      <c r="T7" s="1" t="str">
        <f ca="1">IF(HR_DB[[#This Row],[Years no.]]&lt;=7,"A) 1-7",IF(AND(HR_DB[[#This Row],[Years no.]]&gt;7,HR_DB[[#This Row],[Years no.]]&lt;=14),"B) 8-14",IF(AND(HR_DB[[#This Row],[Years no.]]&gt;14,HR_DB[[#This Row],[Years no.]]&lt;=21),"C) 15-21",IF(HR_DB[[#This Row],[Years no.]]&gt;21,"D) 22+",""))))</f>
        <v>C) 15-21</v>
      </c>
      <c r="U7" s="1" t="str">
        <f ca="1">IF(AND(HR_DB[[#This Row],[Age]]&gt;=20,HR_DB[[#This Row],[Age]]&lt;30),"20s",IF(AND(HR_DB[[#This Row],[Age]]&gt;=30,HR_DB[[#This Row],[Age]]&lt;40),"30s",IF(HR_DB[[#This Row],[Age]]&gt;=40,"40s","")))</f>
        <v>20s</v>
      </c>
    </row>
    <row r="8" spans="1:21" x14ac:dyDescent="0.35">
      <c r="A8" s="1">
        <v>50042</v>
      </c>
      <c r="B8" s="1" t="s">
        <v>45</v>
      </c>
      <c r="C8" s="1" t="s">
        <v>46</v>
      </c>
      <c r="D8" s="1" t="s">
        <v>16</v>
      </c>
      <c r="E8" s="1" t="str">
        <f>IF(ISODD(MID(HR_DB[[#This Row],[ID No.]],13,1)),"Male","Female")</f>
        <v>Female</v>
      </c>
      <c r="F8" s="3">
        <f>DATE(MID(HR_DB[[#This Row],[ID No.]],2,2),MID(HR_DB[[#This Row],[ID No.]],4,2),MID(HR_DB[[#This Row],[ID No.]],6,2))</f>
        <v>29445</v>
      </c>
      <c r="G8" s="1">
        <f ca="1">DATEDIF(HR_DB[[#This Row],[DOB]],TODAY(),"Y")</f>
        <v>41</v>
      </c>
      <c r="H8" s="1" t="s">
        <v>32</v>
      </c>
      <c r="I8" s="1" t="s">
        <v>23</v>
      </c>
      <c r="J8" s="1" t="s">
        <v>24</v>
      </c>
      <c r="K8" s="1" t="str">
        <f>VLOOKUP(MID(HR_DB[[#This Row],[ID No.]],8,2),[1]Draft!$B$9:$C$14,2,FALSE)</f>
        <v>Cairo</v>
      </c>
      <c r="L8" s="3">
        <v>38794</v>
      </c>
      <c r="M8" s="1">
        <f ca="1">DATEDIF(HR_DB[[#This Row],[Hire date]],TODAY(),"Y")</f>
        <v>16</v>
      </c>
      <c r="N8" s="4">
        <v>6858</v>
      </c>
      <c r="O8" s="1">
        <f>IFERROR(DATEDIF(HR_DB[[#This Row],[DOB]],HR_DB[[#This Row],[Hire date]],"Y"),"!!!")</f>
        <v>25</v>
      </c>
      <c r="P8" s="1" t="str">
        <f>IF(HR_DB[[#This Row],[Age at Hiring]]&lt;20,"!","")</f>
        <v/>
      </c>
      <c r="Q8" s="1" t="str">
        <f>IFERROR(VLOOKUP(HR_DB[[#This Row],[EmpID]],A9:$A$1002,1,TRUE),"")</f>
        <v/>
      </c>
      <c r="R8" s="1" t="str">
        <f>IFERROR(VLOOKUP(HR_DB[[#This Row],[EmpID]],$A$2:A7,1,0),"")</f>
        <v/>
      </c>
      <c r="S8" s="17"/>
      <c r="T8" s="1" t="str">
        <f ca="1">IF(HR_DB[[#This Row],[Years no.]]&lt;=7,"A) 1-7",IF(AND(HR_DB[[#This Row],[Years no.]]&gt;7,HR_DB[[#This Row],[Years no.]]&lt;=14),"B) 8-14",IF(AND(HR_DB[[#This Row],[Years no.]]&gt;14,HR_DB[[#This Row],[Years no.]]&lt;=21),"C) 15-21",IF(HR_DB[[#This Row],[Years no.]]&gt;21,"D) 22+",""))))</f>
        <v>C) 15-21</v>
      </c>
      <c r="U8" s="1" t="str">
        <f ca="1">IF(AND(HR_DB[[#This Row],[Age]]&gt;=20,HR_DB[[#This Row],[Age]]&lt;30),"20s",IF(AND(HR_DB[[#This Row],[Age]]&gt;=30,HR_DB[[#This Row],[Age]]&lt;40),"30s",IF(HR_DB[[#This Row],[Age]]&gt;=40,"40s","")))</f>
        <v>40s</v>
      </c>
    </row>
    <row r="9" spans="1:21" x14ac:dyDescent="0.35">
      <c r="A9" s="1">
        <v>50055</v>
      </c>
      <c r="B9" s="1" t="s">
        <v>358</v>
      </c>
      <c r="C9" s="1" t="s">
        <v>359</v>
      </c>
      <c r="D9" s="1" t="s">
        <v>92</v>
      </c>
      <c r="E9" s="1" t="str">
        <f>IF(ISODD(MID(HR_DB[[#This Row],[ID No.]],13,1)),"Male","Female")</f>
        <v>Female</v>
      </c>
      <c r="F9" s="3">
        <f>DATE(MID(HR_DB[[#This Row],[ID No.]],2,2),MID(HR_DB[[#This Row],[ID No.]],4,2),MID(HR_DB[[#This Row],[ID No.]],6,2))</f>
        <v>34863</v>
      </c>
      <c r="G9" s="1">
        <f ca="1">DATEDIF(HR_DB[[#This Row],[DOB]],TODAY(),"Y")</f>
        <v>27</v>
      </c>
      <c r="H9" s="1" t="s">
        <v>17</v>
      </c>
      <c r="I9" s="1" t="s">
        <v>23</v>
      </c>
      <c r="J9" s="1" t="s">
        <v>67</v>
      </c>
      <c r="K9" s="1" t="str">
        <f>VLOOKUP(MID(HR_DB[[#This Row],[ID No.]],8,2),[1]Draft!$B$9:$C$14,2,FALSE)</f>
        <v>Cairo</v>
      </c>
      <c r="L9" s="7">
        <v>36053</v>
      </c>
      <c r="M9" s="1">
        <f ca="1">DATEDIF(HR_DB[[#This Row],[Hire date]],TODAY(),"Y")</f>
        <v>23</v>
      </c>
      <c r="N9" s="4">
        <v>3624</v>
      </c>
      <c r="O9" s="6">
        <f>IFERROR(DATEDIF(HR_DB[[#This Row],[DOB]],HR_DB[[#This Row],[Hire date]],"Y"),"!!!")</f>
        <v>3</v>
      </c>
      <c r="P9" s="6" t="str">
        <f>IF(HR_DB[[#This Row],[Age at Hiring]]&lt;20,"!","")</f>
        <v>!</v>
      </c>
      <c r="Q9" s="1" t="str">
        <f>IFERROR(VLOOKUP(HR_DB[[#This Row],[EmpID]],A10:$A$1002,1,TRUE),"")</f>
        <v/>
      </c>
      <c r="R9" s="1" t="str">
        <f>IFERROR(VLOOKUP(HR_DB[[#This Row],[EmpID]],$A$2:A8,1,0),"")</f>
        <v/>
      </c>
      <c r="S9" s="17"/>
      <c r="T9" s="1" t="str">
        <f ca="1">IF(HR_DB[[#This Row],[Years no.]]&lt;=7,"A) 1-7",IF(AND(HR_DB[[#This Row],[Years no.]]&gt;7,HR_DB[[#This Row],[Years no.]]&lt;=14),"B) 8-14",IF(AND(HR_DB[[#This Row],[Years no.]]&gt;14,HR_DB[[#This Row],[Years no.]]&lt;=21),"C) 15-21",IF(HR_DB[[#This Row],[Years no.]]&gt;21,"D) 22+",""))))</f>
        <v>D) 22+</v>
      </c>
      <c r="U9" s="1" t="str">
        <f ca="1">IF(AND(HR_DB[[#This Row],[Age]]&gt;=20,HR_DB[[#This Row],[Age]]&lt;30),"20s",IF(AND(HR_DB[[#This Row],[Age]]&gt;=30,HR_DB[[#This Row],[Age]]&lt;40),"30s",IF(HR_DB[[#This Row],[Age]]&gt;=40,"40s","")))</f>
        <v>20s</v>
      </c>
    </row>
    <row r="10" spans="1:21" x14ac:dyDescent="0.35">
      <c r="A10" s="1">
        <v>50065</v>
      </c>
      <c r="B10" s="1" t="s">
        <v>1624</v>
      </c>
      <c r="C10" s="1" t="s">
        <v>1625</v>
      </c>
      <c r="D10" s="1" t="s">
        <v>35</v>
      </c>
      <c r="E10" s="1" t="str">
        <f>IF(ISODD(MID(HR_DB[[#This Row],[ID No.]],13,1)),"Male","Female")</f>
        <v>Male</v>
      </c>
      <c r="F10" s="3">
        <f>DATE(MID(HR_DB[[#This Row],[ID No.]],2,2),MID(HR_DB[[#This Row],[ID No.]],4,2),MID(HR_DB[[#This Row],[ID No.]],6,2))</f>
        <v>33716</v>
      </c>
      <c r="G10" s="1">
        <f ca="1">DATEDIF(HR_DB[[#This Row],[DOB]],TODAY(),"Y")</f>
        <v>30</v>
      </c>
      <c r="H10" s="1" t="s">
        <v>32</v>
      </c>
      <c r="I10" s="1" t="s">
        <v>23</v>
      </c>
      <c r="J10" s="1" t="s">
        <v>24</v>
      </c>
      <c r="K10" s="1" t="str">
        <f>VLOOKUP(MID(HR_DB[[#This Row],[ID No.]],8,2),[1]Draft!$B$9:$C$14,2,FALSE)</f>
        <v>Giza</v>
      </c>
      <c r="L10" s="7">
        <v>37906</v>
      </c>
      <c r="M10" s="1">
        <f ca="1">DATEDIF(HR_DB[[#This Row],[Hire date]],TODAY(),"Y")</f>
        <v>18</v>
      </c>
      <c r="N10" s="4">
        <v>5613</v>
      </c>
      <c r="O10" s="6">
        <f>IFERROR(DATEDIF(HR_DB[[#This Row],[DOB]],HR_DB[[#This Row],[Hire date]],"Y"),"!!!")</f>
        <v>11</v>
      </c>
      <c r="P10" s="6" t="str">
        <f>IF(HR_DB[[#This Row],[Age at Hiring]]&lt;20,"!","")</f>
        <v>!</v>
      </c>
      <c r="Q10" s="1" t="str">
        <f>IFERROR(VLOOKUP(HR_DB[[#This Row],[EmpID]],A11:$A$1002,1,TRUE),"")</f>
        <v/>
      </c>
      <c r="R10" s="1" t="str">
        <f>IFERROR(VLOOKUP(HR_DB[[#This Row],[EmpID]],$A$2:A9,1,0),"")</f>
        <v/>
      </c>
      <c r="S10" s="17"/>
      <c r="T10" s="1" t="str">
        <f ca="1">IF(HR_DB[[#This Row],[Years no.]]&lt;=7,"A) 1-7",IF(AND(HR_DB[[#This Row],[Years no.]]&gt;7,HR_DB[[#This Row],[Years no.]]&lt;=14),"B) 8-14",IF(AND(HR_DB[[#This Row],[Years no.]]&gt;14,HR_DB[[#This Row],[Years no.]]&lt;=21),"C) 15-21",IF(HR_DB[[#This Row],[Years no.]]&gt;21,"D) 22+",""))))</f>
        <v>C) 15-21</v>
      </c>
      <c r="U10" s="1" t="str">
        <f ca="1">IF(AND(HR_DB[[#This Row],[Age]]&gt;=20,HR_DB[[#This Row],[Age]]&lt;30),"20s",IF(AND(HR_DB[[#This Row],[Age]]&gt;=30,HR_DB[[#This Row],[Age]]&lt;40),"30s",IF(HR_DB[[#This Row],[Age]]&gt;=40,"40s","")))</f>
        <v>30s</v>
      </c>
    </row>
    <row r="11" spans="1:21" x14ac:dyDescent="0.35">
      <c r="A11" s="6">
        <v>50071</v>
      </c>
      <c r="B11" s="1" t="s">
        <v>254</v>
      </c>
      <c r="C11" s="1" t="s">
        <v>255</v>
      </c>
      <c r="D11" s="1" t="s">
        <v>16</v>
      </c>
      <c r="E11" s="1" t="str">
        <f>IF(ISODD(MID(HR_DB[[#This Row],[ID No.]],13,1)),"Male","Female")</f>
        <v>Male</v>
      </c>
      <c r="F11" s="3">
        <f>DATE(MID(HR_DB[[#This Row],[ID No.]],2,2),MID(HR_DB[[#This Row],[ID No.]],4,2),MID(HR_DB[[#This Row],[ID No.]],6,2))</f>
        <v>34738</v>
      </c>
      <c r="G11" s="1">
        <f ca="1">DATEDIF(HR_DB[[#This Row],[DOB]],TODAY(),"Y")</f>
        <v>27</v>
      </c>
      <c r="H11" s="1" t="s">
        <v>17</v>
      </c>
      <c r="I11" s="1" t="s">
        <v>41</v>
      </c>
      <c r="J11" s="1" t="s">
        <v>24</v>
      </c>
      <c r="K11" s="1" t="str">
        <f>VLOOKUP(MID(HR_DB[[#This Row],[ID No.]],8,2),[1]Draft!$B$9:$C$14,2,FALSE)</f>
        <v>Cairo</v>
      </c>
      <c r="L11" s="7">
        <v>41382</v>
      </c>
      <c r="M11" s="1">
        <f ca="1">DATEDIF(HR_DB[[#This Row],[Hire date]],TODAY(),"Y")</f>
        <v>9</v>
      </c>
      <c r="N11" s="4">
        <v>13633</v>
      </c>
      <c r="O11" s="6">
        <f>IFERROR(DATEDIF(HR_DB[[#This Row],[DOB]],HR_DB[[#This Row],[Hire date]],"Y"),"!!!")</f>
        <v>18</v>
      </c>
      <c r="P11" s="6" t="str">
        <f>IF(HR_DB[[#This Row],[Age at Hiring]]&lt;20,"!","")</f>
        <v>!</v>
      </c>
      <c r="Q11" s="6">
        <f>IFERROR(VLOOKUP(HR_DB[[#This Row],[EmpID]],A12:$A$1002,1,TRUE),"")</f>
        <v>50071</v>
      </c>
      <c r="R11" s="1" t="str">
        <f>IFERROR(VLOOKUP(HR_DB[[#This Row],[EmpID]],$A$2:A10,1,0),"")</f>
        <v/>
      </c>
      <c r="S11" s="17">
        <v>1</v>
      </c>
      <c r="T11" s="1" t="str">
        <f ca="1">IF(HR_DB[[#This Row],[Years no.]]&lt;=7,"A) 1-7",IF(AND(HR_DB[[#This Row],[Years no.]]&gt;7,HR_DB[[#This Row],[Years no.]]&lt;=14),"B) 8-14",IF(AND(HR_DB[[#This Row],[Years no.]]&gt;14,HR_DB[[#This Row],[Years no.]]&lt;=21),"C) 15-21",IF(HR_DB[[#This Row],[Years no.]]&gt;21,"D) 22+",""))))</f>
        <v>B) 8-14</v>
      </c>
      <c r="U11" s="1" t="str">
        <f ca="1">IF(AND(HR_DB[[#This Row],[Age]]&gt;=20,HR_DB[[#This Row],[Age]]&lt;30),"20s",IF(AND(HR_DB[[#This Row],[Age]]&gt;=30,HR_DB[[#This Row],[Age]]&lt;40),"30s",IF(HR_DB[[#This Row],[Age]]&gt;=40,"40s","")))</f>
        <v>20s</v>
      </c>
    </row>
    <row r="12" spans="1:21" x14ac:dyDescent="0.35">
      <c r="A12" s="18">
        <v>50071</v>
      </c>
      <c r="B12" s="1" t="s">
        <v>1220</v>
      </c>
      <c r="C12" s="1" t="s">
        <v>1221</v>
      </c>
      <c r="D12" s="1" t="s">
        <v>38</v>
      </c>
      <c r="E12" s="1" t="str">
        <f>IF(ISODD(MID(HR_DB[[#This Row],[ID No.]],13,1)),"Male","Female")</f>
        <v>Male</v>
      </c>
      <c r="F12" s="3">
        <f>DATE(MID(HR_DB[[#This Row],[ID No.]],2,2),MID(HR_DB[[#This Row],[ID No.]],4,2),MID(HR_DB[[#This Row],[ID No.]],6,2))</f>
        <v>34387</v>
      </c>
      <c r="G12" s="1">
        <f ca="1">DATEDIF(HR_DB[[#This Row],[DOB]],TODAY(),"Y")</f>
        <v>28</v>
      </c>
      <c r="H12" s="1" t="s">
        <v>17</v>
      </c>
      <c r="I12" s="1" t="s">
        <v>23</v>
      </c>
      <c r="J12" s="1" t="s">
        <v>67</v>
      </c>
      <c r="K12" s="1" t="str">
        <f>VLOOKUP(MID(HR_DB[[#This Row],[ID No.]],8,2),[1]Draft!$B$9:$C$14,2,FALSE)</f>
        <v>Sharqia</v>
      </c>
      <c r="L12" s="7">
        <v>37407</v>
      </c>
      <c r="M12" s="1">
        <f ca="1">DATEDIF(HR_DB[[#This Row],[Hire date]],TODAY(),"Y")</f>
        <v>20</v>
      </c>
      <c r="N12" s="4">
        <v>6110</v>
      </c>
      <c r="O12" s="6">
        <f>IFERROR(DATEDIF(HR_DB[[#This Row],[DOB]],HR_DB[[#This Row],[Hire date]],"Y"),"!!!")</f>
        <v>8</v>
      </c>
      <c r="P12" s="6" t="str">
        <f>IF(HR_DB[[#This Row],[Age at Hiring]]&lt;20,"!","")</f>
        <v>!</v>
      </c>
      <c r="Q12" s="1" t="str">
        <f>IFERROR(VLOOKUP(HR_DB[[#This Row],[EmpID]],A13:$A$1002,1,TRUE),"")</f>
        <v/>
      </c>
      <c r="R12" s="16">
        <f>IFERROR(VLOOKUP(HR_DB[[#This Row],[EmpID]],$A$2:A11,1,0),"")</f>
        <v>50071</v>
      </c>
      <c r="S12" s="17">
        <v>2</v>
      </c>
      <c r="T12" s="1" t="str">
        <f ca="1">IF(HR_DB[[#This Row],[Years no.]]&lt;=7,"A) 1-7",IF(AND(HR_DB[[#This Row],[Years no.]]&gt;7,HR_DB[[#This Row],[Years no.]]&lt;=14),"B) 8-14",IF(AND(HR_DB[[#This Row],[Years no.]]&gt;14,HR_DB[[#This Row],[Years no.]]&lt;=21),"C) 15-21",IF(HR_DB[[#This Row],[Years no.]]&gt;21,"D) 22+",""))))</f>
        <v>C) 15-21</v>
      </c>
      <c r="U12" s="1" t="str">
        <f ca="1">IF(AND(HR_DB[[#This Row],[Age]]&gt;=20,HR_DB[[#This Row],[Age]]&lt;30),"20s",IF(AND(HR_DB[[#This Row],[Age]]&gt;=30,HR_DB[[#This Row],[Age]]&lt;40),"30s",IF(HR_DB[[#This Row],[Age]]&gt;=40,"40s","")))</f>
        <v>20s</v>
      </c>
    </row>
    <row r="13" spans="1:21" x14ac:dyDescent="0.35">
      <c r="A13" s="1">
        <v>50080</v>
      </c>
      <c r="B13" s="1" t="s">
        <v>410</v>
      </c>
      <c r="C13" s="1" t="s">
        <v>411</v>
      </c>
      <c r="D13" s="1" t="s">
        <v>38</v>
      </c>
      <c r="E13" s="1" t="str">
        <f>IF(ISODD(MID(HR_DB[[#This Row],[ID No.]],13,1)),"Male","Female")</f>
        <v>Male</v>
      </c>
      <c r="F13" s="3">
        <f>DATE(MID(HR_DB[[#This Row],[ID No.]],2,2),MID(HR_DB[[#This Row],[ID No.]],4,2),MID(HR_DB[[#This Row],[ID No.]],6,2))</f>
        <v>34794</v>
      </c>
      <c r="G13" s="1">
        <f ca="1">DATEDIF(HR_DB[[#This Row],[DOB]],TODAY(),"Y")</f>
        <v>27</v>
      </c>
      <c r="H13" s="1" t="s">
        <v>17</v>
      </c>
      <c r="I13" s="1" t="s">
        <v>23</v>
      </c>
      <c r="J13" s="1" t="s">
        <v>24</v>
      </c>
      <c r="K13" s="1" t="str">
        <f>VLOOKUP(MID(HR_DB[[#This Row],[ID No.]],8,2),[1]Draft!$B$9:$C$14,2,FALSE)</f>
        <v>Cairo</v>
      </c>
      <c r="L13" s="7">
        <v>41344</v>
      </c>
      <c r="M13" s="1">
        <f ca="1">DATEDIF(HR_DB[[#This Row],[Hire date]],TODAY(),"Y")</f>
        <v>9</v>
      </c>
      <c r="N13" s="4">
        <v>4979</v>
      </c>
      <c r="O13" s="6">
        <f>IFERROR(DATEDIF(HR_DB[[#This Row],[DOB]],HR_DB[[#This Row],[Hire date]],"Y"),"!!!")</f>
        <v>17</v>
      </c>
      <c r="P13" s="6" t="str">
        <f>IF(HR_DB[[#This Row],[Age at Hiring]]&lt;20,"!","")</f>
        <v>!</v>
      </c>
      <c r="Q13" s="1" t="str">
        <f>IFERROR(VLOOKUP(HR_DB[[#This Row],[EmpID]],A14:$A$1002,1,TRUE),"")</f>
        <v/>
      </c>
      <c r="R13" s="1" t="str">
        <f>IFERROR(VLOOKUP(HR_DB[[#This Row],[EmpID]],$A$2:A12,1,0),"")</f>
        <v/>
      </c>
      <c r="S13" s="17"/>
      <c r="T13" s="1" t="str">
        <f ca="1">IF(HR_DB[[#This Row],[Years no.]]&lt;=7,"A) 1-7",IF(AND(HR_DB[[#This Row],[Years no.]]&gt;7,HR_DB[[#This Row],[Years no.]]&lt;=14),"B) 8-14",IF(AND(HR_DB[[#This Row],[Years no.]]&gt;14,HR_DB[[#This Row],[Years no.]]&lt;=21),"C) 15-21",IF(HR_DB[[#This Row],[Years no.]]&gt;21,"D) 22+",""))))</f>
        <v>B) 8-14</v>
      </c>
      <c r="U13" s="1" t="str">
        <f ca="1">IF(AND(HR_DB[[#This Row],[Age]]&gt;=20,HR_DB[[#This Row],[Age]]&lt;30),"20s",IF(AND(HR_DB[[#This Row],[Age]]&gt;=30,HR_DB[[#This Row],[Age]]&lt;40),"30s",IF(HR_DB[[#This Row],[Age]]&gt;=40,"40s","")))</f>
        <v>20s</v>
      </c>
    </row>
    <row r="14" spans="1:21" x14ac:dyDescent="0.35">
      <c r="A14" s="1">
        <v>50089</v>
      </c>
      <c r="B14" s="1" t="s">
        <v>1988</v>
      </c>
      <c r="C14" s="1" t="s">
        <v>1989</v>
      </c>
      <c r="D14" s="1" t="s">
        <v>31</v>
      </c>
      <c r="E14" s="1" t="str">
        <f>IF(ISODD(MID(HR_DB[[#This Row],[ID No.]],13,1)),"Male","Female")</f>
        <v>Male</v>
      </c>
      <c r="F14" s="3">
        <f>DATE(MID(HR_DB[[#This Row],[ID No.]],2,2),MID(HR_DB[[#This Row],[ID No.]],4,2),MID(HR_DB[[#This Row],[ID No.]],6,2))</f>
        <v>30058</v>
      </c>
      <c r="G14" s="1">
        <f ca="1">DATEDIF(HR_DB[[#This Row],[DOB]],TODAY(),"Y")</f>
        <v>40</v>
      </c>
      <c r="H14" s="1" t="s">
        <v>32</v>
      </c>
      <c r="I14" s="1" t="s">
        <v>18</v>
      </c>
      <c r="J14" s="1" t="s">
        <v>67</v>
      </c>
      <c r="K14" s="1" t="str">
        <f>VLOOKUP(MID(HR_DB[[#This Row],[ID No.]],8,2),[1]Draft!$B$9:$C$14,2,FALSE)</f>
        <v>Alexandria</v>
      </c>
      <c r="L14" s="3">
        <v>41538</v>
      </c>
      <c r="M14" s="1">
        <f ca="1">DATEDIF(HR_DB[[#This Row],[Hire date]],TODAY(),"Y")</f>
        <v>8</v>
      </c>
      <c r="N14" s="4">
        <v>28480</v>
      </c>
      <c r="O14" s="1">
        <f>IFERROR(DATEDIF(HR_DB[[#This Row],[DOB]],HR_DB[[#This Row],[Hire date]],"Y"),"!!!")</f>
        <v>31</v>
      </c>
      <c r="P14" s="1" t="str">
        <f>IF(HR_DB[[#This Row],[Age at Hiring]]&lt;20,"!","")</f>
        <v/>
      </c>
      <c r="Q14" s="1" t="str">
        <f>IFERROR(VLOOKUP(HR_DB[[#This Row],[EmpID]],A15:$A$1002,1,TRUE),"")</f>
        <v/>
      </c>
      <c r="R14" s="1" t="str">
        <f>IFERROR(VLOOKUP(HR_DB[[#This Row],[EmpID]],$A$2:A13,1,0),"")</f>
        <v/>
      </c>
      <c r="S14" s="17"/>
      <c r="T14" s="1" t="str">
        <f ca="1">IF(HR_DB[[#This Row],[Years no.]]&lt;=7,"A) 1-7",IF(AND(HR_DB[[#This Row],[Years no.]]&gt;7,HR_DB[[#This Row],[Years no.]]&lt;=14),"B) 8-14",IF(AND(HR_DB[[#This Row],[Years no.]]&gt;14,HR_DB[[#This Row],[Years no.]]&lt;=21),"C) 15-21",IF(HR_DB[[#This Row],[Years no.]]&gt;21,"D) 22+",""))))</f>
        <v>B) 8-14</v>
      </c>
      <c r="U14" s="1" t="str">
        <f ca="1">IF(AND(HR_DB[[#This Row],[Age]]&gt;=20,HR_DB[[#This Row],[Age]]&lt;30),"20s",IF(AND(HR_DB[[#This Row],[Age]]&gt;=30,HR_DB[[#This Row],[Age]]&lt;40),"30s",IF(HR_DB[[#This Row],[Age]]&gt;=40,"40s","")))</f>
        <v>40s</v>
      </c>
    </row>
    <row r="15" spans="1:21" x14ac:dyDescent="0.35">
      <c r="A15" s="1">
        <v>50094</v>
      </c>
      <c r="B15" s="1" t="s">
        <v>1792</v>
      </c>
      <c r="C15" s="1" t="s">
        <v>1793</v>
      </c>
      <c r="D15" s="1" t="s">
        <v>31</v>
      </c>
      <c r="E15" s="1" t="str">
        <f>IF(ISODD(MID(HR_DB[[#This Row],[ID No.]],13,1)),"Male","Female")</f>
        <v>Male</v>
      </c>
      <c r="F15" s="3">
        <f>DATE(MID(HR_DB[[#This Row],[ID No.]],2,2),MID(HR_DB[[#This Row],[ID No.]],4,2),MID(HR_DB[[#This Row],[ID No.]],6,2))</f>
        <v>33001</v>
      </c>
      <c r="G15" s="1">
        <f ca="1">DATEDIF(HR_DB[[#This Row],[DOB]],TODAY(),"Y")</f>
        <v>32</v>
      </c>
      <c r="H15" s="1" t="s">
        <v>17</v>
      </c>
      <c r="I15" s="1" t="s">
        <v>18</v>
      </c>
      <c r="J15" s="1" t="s">
        <v>67</v>
      </c>
      <c r="K15" s="1" t="str">
        <f>VLOOKUP(MID(HR_DB[[#This Row],[ID No.]],8,2),[1]Draft!$B$9:$C$14,2,FALSE)</f>
        <v>Monufia</v>
      </c>
      <c r="L15" s="7">
        <v>38020</v>
      </c>
      <c r="M15" s="1">
        <f ca="1">DATEDIF(HR_DB[[#This Row],[Hire date]],TODAY(),"Y")</f>
        <v>18</v>
      </c>
      <c r="N15" s="4">
        <v>20232</v>
      </c>
      <c r="O15" s="6">
        <f>IFERROR(DATEDIF(HR_DB[[#This Row],[DOB]],HR_DB[[#This Row],[Hire date]],"Y"),"!!!")</f>
        <v>13</v>
      </c>
      <c r="P15" s="6" t="str">
        <f>IF(HR_DB[[#This Row],[Age at Hiring]]&lt;20,"!","")</f>
        <v>!</v>
      </c>
      <c r="Q15" s="1" t="str">
        <f>IFERROR(VLOOKUP(HR_DB[[#This Row],[EmpID]],A16:$A$1002,1,TRUE),"")</f>
        <v/>
      </c>
      <c r="R15" s="1" t="str">
        <f>IFERROR(VLOOKUP(HR_DB[[#This Row],[EmpID]],$A$2:A14,1,0),"")</f>
        <v/>
      </c>
      <c r="S15" s="17"/>
      <c r="T15" s="1" t="str">
        <f ca="1">IF(HR_DB[[#This Row],[Years no.]]&lt;=7,"A) 1-7",IF(AND(HR_DB[[#This Row],[Years no.]]&gt;7,HR_DB[[#This Row],[Years no.]]&lt;=14),"B) 8-14",IF(AND(HR_DB[[#This Row],[Years no.]]&gt;14,HR_DB[[#This Row],[Years no.]]&lt;=21),"C) 15-21",IF(HR_DB[[#This Row],[Years no.]]&gt;21,"D) 22+",""))))</f>
        <v>C) 15-21</v>
      </c>
      <c r="U15" s="1" t="str">
        <f ca="1">IF(AND(HR_DB[[#This Row],[Age]]&gt;=20,HR_DB[[#This Row],[Age]]&lt;30),"20s",IF(AND(HR_DB[[#This Row],[Age]]&gt;=30,HR_DB[[#This Row],[Age]]&lt;40),"30s",IF(HR_DB[[#This Row],[Age]]&gt;=40,"40s","")))</f>
        <v>30s</v>
      </c>
    </row>
    <row r="16" spans="1:21" x14ac:dyDescent="0.35">
      <c r="A16" s="1">
        <v>50100</v>
      </c>
      <c r="B16" s="1" t="s">
        <v>1114</v>
      </c>
      <c r="C16" s="1" t="s">
        <v>1115</v>
      </c>
      <c r="D16" s="1" t="s">
        <v>49</v>
      </c>
      <c r="E16" s="1" t="str">
        <f>IF(ISODD(MID(HR_DB[[#This Row],[ID No.]],13,1)),"Male","Female")</f>
        <v>Male</v>
      </c>
      <c r="F16" s="3">
        <f>DATE(MID(HR_DB[[#This Row],[ID No.]],2,2),MID(HR_DB[[#This Row],[ID No.]],4,2),MID(HR_DB[[#This Row],[ID No.]],6,2))</f>
        <v>30910</v>
      </c>
      <c r="G16" s="1">
        <f ca="1">DATEDIF(HR_DB[[#This Row],[DOB]],TODAY(),"Y")</f>
        <v>37</v>
      </c>
      <c r="H16" s="1" t="s">
        <v>32</v>
      </c>
      <c r="I16" s="1" t="s">
        <v>18</v>
      </c>
      <c r="J16" s="1" t="s">
        <v>67</v>
      </c>
      <c r="K16" s="1" t="str">
        <f>VLOOKUP(MID(HR_DB[[#This Row],[ID No.]],8,2),[1]Draft!$B$9:$C$14,2,FALSE)</f>
        <v>Ismailia</v>
      </c>
      <c r="L16" s="3">
        <v>40342</v>
      </c>
      <c r="M16" s="1">
        <f ca="1">DATEDIF(HR_DB[[#This Row],[Hire date]],TODAY(),"Y")</f>
        <v>12</v>
      </c>
      <c r="N16" s="4">
        <v>24778</v>
      </c>
      <c r="O16" s="1">
        <f>IFERROR(DATEDIF(HR_DB[[#This Row],[DOB]],HR_DB[[#This Row],[Hire date]],"Y"),"!!!")</f>
        <v>25</v>
      </c>
      <c r="P16" s="1" t="str">
        <f>IF(HR_DB[[#This Row],[Age at Hiring]]&lt;20,"!","")</f>
        <v/>
      </c>
      <c r="Q16" s="1" t="str">
        <f>IFERROR(VLOOKUP(HR_DB[[#This Row],[EmpID]],A17:$A$1002,1,TRUE),"")</f>
        <v/>
      </c>
      <c r="R16" s="1" t="str">
        <f>IFERROR(VLOOKUP(HR_DB[[#This Row],[EmpID]],$A$2:A15,1,0),"")</f>
        <v/>
      </c>
      <c r="S16" s="17"/>
      <c r="T16" s="1" t="str">
        <f ca="1">IF(HR_DB[[#This Row],[Years no.]]&lt;=7,"A) 1-7",IF(AND(HR_DB[[#This Row],[Years no.]]&gt;7,HR_DB[[#This Row],[Years no.]]&lt;=14),"B) 8-14",IF(AND(HR_DB[[#This Row],[Years no.]]&gt;14,HR_DB[[#This Row],[Years no.]]&lt;=21),"C) 15-21",IF(HR_DB[[#This Row],[Years no.]]&gt;21,"D) 22+",""))))</f>
        <v>B) 8-14</v>
      </c>
      <c r="U16" s="1" t="str">
        <f ca="1">IF(AND(HR_DB[[#This Row],[Age]]&gt;=20,HR_DB[[#This Row],[Age]]&lt;30),"20s",IF(AND(HR_DB[[#This Row],[Age]]&gt;=30,HR_DB[[#This Row],[Age]]&lt;40),"30s",IF(HR_DB[[#This Row],[Age]]&gt;=40,"40s","")))</f>
        <v>30s</v>
      </c>
    </row>
    <row r="17" spans="1:21" x14ac:dyDescent="0.35">
      <c r="A17" s="1">
        <v>50119</v>
      </c>
      <c r="B17" s="1" t="s">
        <v>890</v>
      </c>
      <c r="C17" s="1" t="s">
        <v>891</v>
      </c>
      <c r="D17" s="1" t="s">
        <v>31</v>
      </c>
      <c r="E17" s="1" t="str">
        <f>IF(ISODD(MID(HR_DB[[#This Row],[ID No.]],13,1)),"Male","Female")</f>
        <v>Female</v>
      </c>
      <c r="F17" s="3">
        <f>DATE(MID(HR_DB[[#This Row],[ID No.]],2,2),MID(HR_DB[[#This Row],[ID No.]],4,2),MID(HR_DB[[#This Row],[ID No.]],6,2))</f>
        <v>31828</v>
      </c>
      <c r="G17" s="1">
        <f ca="1">DATEDIF(HR_DB[[#This Row],[DOB]],TODAY(),"Y")</f>
        <v>35</v>
      </c>
      <c r="H17" s="1" t="s">
        <v>17</v>
      </c>
      <c r="I17" s="1" t="s">
        <v>41</v>
      </c>
      <c r="J17" s="1" t="s">
        <v>44</v>
      </c>
      <c r="K17" s="1" t="str">
        <f>VLOOKUP(MID(HR_DB[[#This Row],[ID No.]],8,2),[1]Draft!$B$9:$C$14,2,FALSE)</f>
        <v>Alexandria</v>
      </c>
      <c r="L17" s="3">
        <v>40246</v>
      </c>
      <c r="M17" s="1">
        <f ca="1">DATEDIF(HR_DB[[#This Row],[Hire date]],TODAY(),"Y")</f>
        <v>12</v>
      </c>
      <c r="N17" s="4">
        <v>14181</v>
      </c>
      <c r="O17" s="1">
        <f>IFERROR(DATEDIF(HR_DB[[#This Row],[DOB]],HR_DB[[#This Row],[Hire date]],"Y"),"!!!")</f>
        <v>23</v>
      </c>
      <c r="P17" s="1" t="str">
        <f>IF(HR_DB[[#This Row],[Age at Hiring]]&lt;20,"!","")</f>
        <v/>
      </c>
      <c r="Q17" s="1" t="str">
        <f>IFERROR(VLOOKUP(HR_DB[[#This Row],[EmpID]],A18:$A$1002,1,TRUE),"")</f>
        <v/>
      </c>
      <c r="R17" s="1" t="str">
        <f>IFERROR(VLOOKUP(HR_DB[[#This Row],[EmpID]],$A$2:A16,1,0),"")</f>
        <v/>
      </c>
      <c r="S17" s="17"/>
      <c r="T17" s="1" t="str">
        <f ca="1">IF(HR_DB[[#This Row],[Years no.]]&lt;=7,"A) 1-7",IF(AND(HR_DB[[#This Row],[Years no.]]&gt;7,HR_DB[[#This Row],[Years no.]]&lt;=14),"B) 8-14",IF(AND(HR_DB[[#This Row],[Years no.]]&gt;14,HR_DB[[#This Row],[Years no.]]&lt;=21),"C) 15-21",IF(HR_DB[[#This Row],[Years no.]]&gt;21,"D) 22+",""))))</f>
        <v>B) 8-14</v>
      </c>
      <c r="U17" s="1" t="str">
        <f ca="1">IF(AND(HR_DB[[#This Row],[Age]]&gt;=20,HR_DB[[#This Row],[Age]]&lt;30),"20s",IF(AND(HR_DB[[#This Row],[Age]]&gt;=30,HR_DB[[#This Row],[Age]]&lt;40),"30s",IF(HR_DB[[#This Row],[Age]]&gt;=40,"40s","")))</f>
        <v>30s</v>
      </c>
    </row>
    <row r="18" spans="1:21" x14ac:dyDescent="0.35">
      <c r="A18" s="1">
        <v>50122</v>
      </c>
      <c r="B18" s="1" t="s">
        <v>1054</v>
      </c>
      <c r="C18" s="1" t="s">
        <v>1055</v>
      </c>
      <c r="D18" s="1" t="s">
        <v>31</v>
      </c>
      <c r="E18" s="1" t="str">
        <f>IF(ISODD(MID(HR_DB[[#This Row],[ID No.]],13,1)),"Male","Female")</f>
        <v>Female</v>
      </c>
      <c r="F18" s="3">
        <f>DATE(MID(HR_DB[[#This Row],[ID No.]],2,2),MID(HR_DB[[#This Row],[ID No.]],4,2),MID(HR_DB[[#This Row],[ID No.]],6,2))</f>
        <v>29292</v>
      </c>
      <c r="G18" s="1">
        <f ca="1">DATEDIF(HR_DB[[#This Row],[DOB]],TODAY(),"Y")</f>
        <v>42</v>
      </c>
      <c r="H18" s="1" t="s">
        <v>32</v>
      </c>
      <c r="I18" s="1" t="s">
        <v>23</v>
      </c>
      <c r="J18" s="1" t="s">
        <v>67</v>
      </c>
      <c r="K18" s="1" t="str">
        <f>VLOOKUP(MID(HR_DB[[#This Row],[ID No.]],8,2),[1]Draft!$B$9:$C$14,2,FALSE)</f>
        <v>Monufia</v>
      </c>
      <c r="L18" s="3">
        <v>37642</v>
      </c>
      <c r="M18" s="1">
        <f ca="1">DATEDIF(HR_DB[[#This Row],[Hire date]],TODAY(),"Y")</f>
        <v>19</v>
      </c>
      <c r="N18" s="4">
        <v>3080</v>
      </c>
      <c r="O18" s="1">
        <f>IFERROR(DATEDIF(HR_DB[[#This Row],[DOB]],HR_DB[[#This Row],[Hire date]],"Y"),"!!!")</f>
        <v>22</v>
      </c>
      <c r="P18" s="1" t="str">
        <f>IF(HR_DB[[#This Row],[Age at Hiring]]&lt;20,"!","")</f>
        <v/>
      </c>
      <c r="Q18" s="1" t="str">
        <f>IFERROR(VLOOKUP(HR_DB[[#This Row],[EmpID]],A19:$A$1002,1,TRUE),"")</f>
        <v/>
      </c>
      <c r="R18" s="1" t="str">
        <f>IFERROR(VLOOKUP(HR_DB[[#This Row],[EmpID]],$A$2:A17,1,0),"")</f>
        <v/>
      </c>
      <c r="S18" s="17"/>
      <c r="T18" s="1" t="str">
        <f ca="1">IF(HR_DB[[#This Row],[Years no.]]&lt;=7,"A) 1-7",IF(AND(HR_DB[[#This Row],[Years no.]]&gt;7,HR_DB[[#This Row],[Years no.]]&lt;=14),"B) 8-14",IF(AND(HR_DB[[#This Row],[Years no.]]&gt;14,HR_DB[[#This Row],[Years no.]]&lt;=21),"C) 15-21",IF(HR_DB[[#This Row],[Years no.]]&gt;21,"D) 22+",""))))</f>
        <v>C) 15-21</v>
      </c>
      <c r="U18" s="1" t="str">
        <f ca="1">IF(AND(HR_DB[[#This Row],[Age]]&gt;=20,HR_DB[[#This Row],[Age]]&lt;30),"20s",IF(AND(HR_DB[[#This Row],[Age]]&gt;=30,HR_DB[[#This Row],[Age]]&lt;40),"30s",IF(HR_DB[[#This Row],[Age]]&gt;=40,"40s","")))</f>
        <v>40s</v>
      </c>
    </row>
    <row r="19" spans="1:21" x14ac:dyDescent="0.35">
      <c r="A19" s="1">
        <v>50124</v>
      </c>
      <c r="B19" s="1" t="s">
        <v>478</v>
      </c>
      <c r="C19" s="1" t="s">
        <v>479</v>
      </c>
      <c r="D19" s="1" t="s">
        <v>35</v>
      </c>
      <c r="E19" s="1" t="str">
        <f>IF(ISODD(MID(HR_DB[[#This Row],[ID No.]],13,1)),"Male","Female")</f>
        <v>Male</v>
      </c>
      <c r="F19" s="3">
        <f>DATE(MID(HR_DB[[#This Row],[ID No.]],2,2),MID(HR_DB[[#This Row],[ID No.]],4,2),MID(HR_DB[[#This Row],[ID No.]],6,2))</f>
        <v>31401</v>
      </c>
      <c r="G19" s="1">
        <f ca="1">DATEDIF(HR_DB[[#This Row],[DOB]],TODAY(),"Y")</f>
        <v>36</v>
      </c>
      <c r="H19" s="1" t="s">
        <v>17</v>
      </c>
      <c r="I19" s="1" t="s">
        <v>23</v>
      </c>
      <c r="J19" s="1" t="s">
        <v>19</v>
      </c>
      <c r="K19" s="1" t="str">
        <f>VLOOKUP(MID(HR_DB[[#This Row],[ID No.]],8,2),[1]Draft!$B$9:$C$14,2,FALSE)</f>
        <v>Cairo</v>
      </c>
      <c r="L19" s="3">
        <v>41051</v>
      </c>
      <c r="M19" s="1">
        <f ca="1">DATEDIF(HR_DB[[#This Row],[Hire date]],TODAY(),"Y")</f>
        <v>10</v>
      </c>
      <c r="N19" s="4">
        <v>6808</v>
      </c>
      <c r="O19" s="1">
        <f>IFERROR(DATEDIF(HR_DB[[#This Row],[DOB]],HR_DB[[#This Row],[Hire date]],"Y"),"!!!")</f>
        <v>26</v>
      </c>
      <c r="P19" s="1" t="str">
        <f>IF(HR_DB[[#This Row],[Age at Hiring]]&lt;20,"!","")</f>
        <v/>
      </c>
      <c r="Q19" s="1" t="str">
        <f>IFERROR(VLOOKUP(HR_DB[[#This Row],[EmpID]],A20:$A$1002,1,TRUE),"")</f>
        <v/>
      </c>
      <c r="R19" s="1" t="str">
        <f>IFERROR(VLOOKUP(HR_DB[[#This Row],[EmpID]],$A$2:A18,1,0),"")</f>
        <v/>
      </c>
      <c r="S19" s="17"/>
      <c r="T19" s="1" t="str">
        <f ca="1">IF(HR_DB[[#This Row],[Years no.]]&lt;=7,"A) 1-7",IF(AND(HR_DB[[#This Row],[Years no.]]&gt;7,HR_DB[[#This Row],[Years no.]]&lt;=14),"B) 8-14",IF(AND(HR_DB[[#This Row],[Years no.]]&gt;14,HR_DB[[#This Row],[Years no.]]&lt;=21),"C) 15-21",IF(HR_DB[[#This Row],[Years no.]]&gt;21,"D) 22+",""))))</f>
        <v>B) 8-14</v>
      </c>
      <c r="U19" s="1" t="str">
        <f ca="1">IF(AND(HR_DB[[#This Row],[Age]]&gt;=20,HR_DB[[#This Row],[Age]]&lt;30),"20s",IF(AND(HR_DB[[#This Row],[Age]]&gt;=30,HR_DB[[#This Row],[Age]]&lt;40),"30s",IF(HR_DB[[#This Row],[Age]]&gt;=40,"40s","")))</f>
        <v>30s</v>
      </c>
    </row>
    <row r="20" spans="1:21" x14ac:dyDescent="0.35">
      <c r="A20" s="1">
        <v>50128</v>
      </c>
      <c r="B20" s="1" t="s">
        <v>984</v>
      </c>
      <c r="C20" s="1" t="s">
        <v>985</v>
      </c>
      <c r="D20" s="1" t="s">
        <v>35</v>
      </c>
      <c r="E20" s="1" t="str">
        <f>IF(ISODD(MID(HR_DB[[#This Row],[ID No.]],13,1)),"Male","Female")</f>
        <v>Male</v>
      </c>
      <c r="F20" s="3">
        <f>DATE(MID(HR_DB[[#This Row],[ID No.]],2,2),MID(HR_DB[[#This Row],[ID No.]],4,2),MID(HR_DB[[#This Row],[ID No.]],6,2))</f>
        <v>33444</v>
      </c>
      <c r="G20" s="1">
        <f ca="1">DATEDIF(HR_DB[[#This Row],[DOB]],TODAY(),"Y")</f>
        <v>31</v>
      </c>
      <c r="H20" s="1" t="s">
        <v>32</v>
      </c>
      <c r="I20" s="1" t="s">
        <v>23</v>
      </c>
      <c r="J20" s="1" t="s">
        <v>28</v>
      </c>
      <c r="K20" s="1" t="str">
        <f>VLOOKUP(MID(HR_DB[[#This Row],[ID No.]],8,2),[1]Draft!$B$9:$C$14,2,FALSE)</f>
        <v>Ismailia</v>
      </c>
      <c r="L20" s="3">
        <v>42264</v>
      </c>
      <c r="M20" s="1">
        <f ca="1">DATEDIF(HR_DB[[#This Row],[Hire date]],TODAY(),"Y")</f>
        <v>6</v>
      </c>
      <c r="N20" s="4">
        <v>4555</v>
      </c>
      <c r="O20" s="1">
        <f>IFERROR(DATEDIF(HR_DB[[#This Row],[DOB]],HR_DB[[#This Row],[Hire date]],"Y"),"!!!")</f>
        <v>24</v>
      </c>
      <c r="P20" s="1" t="str">
        <f>IF(HR_DB[[#This Row],[Age at Hiring]]&lt;20,"!","")</f>
        <v/>
      </c>
      <c r="Q20" s="1" t="str">
        <f>IFERROR(VLOOKUP(HR_DB[[#This Row],[EmpID]],A21:$A$1002,1,TRUE),"")</f>
        <v/>
      </c>
      <c r="R20" s="1" t="str">
        <f>IFERROR(VLOOKUP(HR_DB[[#This Row],[EmpID]],$A$2:A19,1,0),"")</f>
        <v/>
      </c>
      <c r="S20" s="17"/>
      <c r="T20" s="1" t="str">
        <f ca="1">IF(HR_DB[[#This Row],[Years no.]]&lt;=7,"A) 1-7",IF(AND(HR_DB[[#This Row],[Years no.]]&gt;7,HR_DB[[#This Row],[Years no.]]&lt;=14),"B) 8-14",IF(AND(HR_DB[[#This Row],[Years no.]]&gt;14,HR_DB[[#This Row],[Years no.]]&lt;=21),"C) 15-21",IF(HR_DB[[#This Row],[Years no.]]&gt;21,"D) 22+",""))))</f>
        <v>A) 1-7</v>
      </c>
      <c r="U20" s="1" t="str">
        <f ca="1">IF(AND(HR_DB[[#This Row],[Age]]&gt;=20,HR_DB[[#This Row],[Age]]&lt;30),"20s",IF(AND(HR_DB[[#This Row],[Age]]&gt;=30,HR_DB[[#This Row],[Age]]&lt;40),"30s",IF(HR_DB[[#This Row],[Age]]&gt;=40,"40s","")))</f>
        <v>30s</v>
      </c>
    </row>
    <row r="21" spans="1:21" x14ac:dyDescent="0.35">
      <c r="A21" s="1">
        <v>50131</v>
      </c>
      <c r="B21" s="1" t="s">
        <v>888</v>
      </c>
      <c r="C21" s="1" t="s">
        <v>889</v>
      </c>
      <c r="D21" s="1" t="s">
        <v>92</v>
      </c>
      <c r="E21" s="1" t="str">
        <f>IF(ISODD(MID(HR_DB[[#This Row],[ID No.]],13,1)),"Male","Female")</f>
        <v>Male</v>
      </c>
      <c r="F21" s="3">
        <f>DATE(MID(HR_DB[[#This Row],[ID No.]],2,2),MID(HR_DB[[#This Row],[ID No.]],4,2),MID(HR_DB[[#This Row],[ID No.]],6,2))</f>
        <v>28395</v>
      </c>
      <c r="G21" s="1">
        <f ca="1">DATEDIF(HR_DB[[#This Row],[DOB]],TODAY(),"Y")</f>
        <v>44</v>
      </c>
      <c r="H21" s="1" t="s">
        <v>32</v>
      </c>
      <c r="I21" s="1" t="s">
        <v>18</v>
      </c>
      <c r="J21" s="1" t="s">
        <v>28</v>
      </c>
      <c r="K21" s="1" t="str">
        <f>VLOOKUP(MID(HR_DB[[#This Row],[ID No.]],8,2),[1]Draft!$B$9:$C$14,2,FALSE)</f>
        <v>Sharqia</v>
      </c>
      <c r="L21" s="3">
        <v>37775</v>
      </c>
      <c r="M21" s="1">
        <f ca="1">DATEDIF(HR_DB[[#This Row],[Hire date]],TODAY(),"Y")</f>
        <v>19</v>
      </c>
      <c r="N21" s="4">
        <v>20122</v>
      </c>
      <c r="O21" s="1">
        <f>IFERROR(DATEDIF(HR_DB[[#This Row],[DOB]],HR_DB[[#This Row],[Hire date]],"Y"),"!!!")</f>
        <v>25</v>
      </c>
      <c r="P21" s="1" t="str">
        <f>IF(HR_DB[[#This Row],[Age at Hiring]]&lt;20,"!","")</f>
        <v/>
      </c>
      <c r="Q21" s="1" t="str">
        <f>IFERROR(VLOOKUP(HR_DB[[#This Row],[EmpID]],A22:$A$1002,1,TRUE),"")</f>
        <v/>
      </c>
      <c r="R21" s="1" t="str">
        <f>IFERROR(VLOOKUP(HR_DB[[#This Row],[EmpID]],$A$2:A20,1,0),"")</f>
        <v/>
      </c>
      <c r="S21" s="17"/>
      <c r="T21" s="1" t="str">
        <f ca="1">IF(HR_DB[[#This Row],[Years no.]]&lt;=7,"A) 1-7",IF(AND(HR_DB[[#This Row],[Years no.]]&gt;7,HR_DB[[#This Row],[Years no.]]&lt;=14),"B) 8-14",IF(AND(HR_DB[[#This Row],[Years no.]]&gt;14,HR_DB[[#This Row],[Years no.]]&lt;=21),"C) 15-21",IF(HR_DB[[#This Row],[Years no.]]&gt;21,"D) 22+",""))))</f>
        <v>C) 15-21</v>
      </c>
      <c r="U21" s="1" t="str">
        <f ca="1">IF(AND(HR_DB[[#This Row],[Age]]&gt;=20,HR_DB[[#This Row],[Age]]&lt;30),"20s",IF(AND(HR_DB[[#This Row],[Age]]&gt;=30,HR_DB[[#This Row],[Age]]&lt;40),"30s",IF(HR_DB[[#This Row],[Age]]&gt;=40,"40s","")))</f>
        <v>40s</v>
      </c>
    </row>
    <row r="22" spans="1:21" x14ac:dyDescent="0.35">
      <c r="A22" s="1">
        <v>50132</v>
      </c>
      <c r="B22" s="1" t="s">
        <v>1582</v>
      </c>
      <c r="C22" s="1" t="s">
        <v>1583</v>
      </c>
      <c r="D22" s="1" t="s">
        <v>27</v>
      </c>
      <c r="E22" s="1" t="str">
        <f>IF(ISODD(MID(HR_DB[[#This Row],[ID No.]],13,1)),"Male","Female")</f>
        <v>Female</v>
      </c>
      <c r="F22" s="3">
        <f>DATE(MID(HR_DB[[#This Row],[ID No.]],2,2),MID(HR_DB[[#This Row],[ID No.]],4,2),MID(HR_DB[[#This Row],[ID No.]],6,2))</f>
        <v>33530</v>
      </c>
      <c r="G22" s="1">
        <f ca="1">DATEDIF(HR_DB[[#This Row],[DOB]],TODAY(),"Y")</f>
        <v>30</v>
      </c>
      <c r="H22" s="1" t="s">
        <v>17</v>
      </c>
      <c r="I22" s="1" t="s">
        <v>23</v>
      </c>
      <c r="J22" s="1" t="s">
        <v>24</v>
      </c>
      <c r="K22" s="1" t="str">
        <f>VLOOKUP(MID(HR_DB[[#This Row],[ID No.]],8,2),[1]Draft!$B$9:$C$14,2,FALSE)</f>
        <v>Alexandria</v>
      </c>
      <c r="L22" s="7">
        <v>40061</v>
      </c>
      <c r="M22" s="1">
        <f ca="1">DATEDIF(HR_DB[[#This Row],[Hire date]],TODAY(),"Y")</f>
        <v>12</v>
      </c>
      <c r="N22" s="4">
        <v>5611</v>
      </c>
      <c r="O22" s="6">
        <f>IFERROR(DATEDIF(HR_DB[[#This Row],[DOB]],HR_DB[[#This Row],[Hire date]],"Y"),"!!!")</f>
        <v>17</v>
      </c>
      <c r="P22" s="6" t="str">
        <f>IF(HR_DB[[#This Row],[Age at Hiring]]&lt;20,"!","")</f>
        <v>!</v>
      </c>
      <c r="Q22" s="1" t="str">
        <f>IFERROR(VLOOKUP(HR_DB[[#This Row],[EmpID]],A23:$A$1002,1,TRUE),"")</f>
        <v/>
      </c>
      <c r="R22" s="1" t="str">
        <f>IFERROR(VLOOKUP(HR_DB[[#This Row],[EmpID]],$A$2:A21,1,0),"")</f>
        <v/>
      </c>
      <c r="S22" s="17"/>
      <c r="T22" s="1" t="str">
        <f ca="1">IF(HR_DB[[#This Row],[Years no.]]&lt;=7,"A) 1-7",IF(AND(HR_DB[[#This Row],[Years no.]]&gt;7,HR_DB[[#This Row],[Years no.]]&lt;=14),"B) 8-14",IF(AND(HR_DB[[#This Row],[Years no.]]&gt;14,HR_DB[[#This Row],[Years no.]]&lt;=21),"C) 15-21",IF(HR_DB[[#This Row],[Years no.]]&gt;21,"D) 22+",""))))</f>
        <v>B) 8-14</v>
      </c>
      <c r="U22" s="1" t="str">
        <f ca="1">IF(AND(HR_DB[[#This Row],[Age]]&gt;=20,HR_DB[[#This Row],[Age]]&lt;30),"20s",IF(AND(HR_DB[[#This Row],[Age]]&gt;=30,HR_DB[[#This Row],[Age]]&lt;40),"30s",IF(HR_DB[[#This Row],[Age]]&gt;=40,"40s","")))</f>
        <v>30s</v>
      </c>
    </row>
    <row r="23" spans="1:21" x14ac:dyDescent="0.35">
      <c r="A23" s="1">
        <v>50149</v>
      </c>
      <c r="B23" s="1" t="s">
        <v>650</v>
      </c>
      <c r="C23" s="1" t="s">
        <v>651</v>
      </c>
      <c r="D23" s="1" t="s">
        <v>143</v>
      </c>
      <c r="E23" s="1" t="str">
        <f>IF(ISODD(MID(HR_DB[[#This Row],[ID No.]],13,1)),"Male","Female")</f>
        <v>Male</v>
      </c>
      <c r="F23" s="3">
        <f>DATE(MID(HR_DB[[#This Row],[ID No.]],2,2),MID(HR_DB[[#This Row],[ID No.]],4,2),MID(HR_DB[[#This Row],[ID No.]],6,2))</f>
        <v>35046</v>
      </c>
      <c r="G23" s="1">
        <f ca="1">DATEDIF(HR_DB[[#This Row],[DOB]],TODAY(),"Y")</f>
        <v>26</v>
      </c>
      <c r="H23" s="1" t="s">
        <v>32</v>
      </c>
      <c r="I23" s="1" t="s">
        <v>23</v>
      </c>
      <c r="J23" s="1" t="s">
        <v>28</v>
      </c>
      <c r="K23" s="1" t="str">
        <f>VLOOKUP(MID(HR_DB[[#This Row],[ID No.]],8,2),[1]Draft!$B$9:$C$14,2,FALSE)</f>
        <v>Cairo</v>
      </c>
      <c r="L23" s="7">
        <v>41683</v>
      </c>
      <c r="M23" s="1">
        <f ca="1">DATEDIF(HR_DB[[#This Row],[Hire date]],TODAY(),"Y")</f>
        <v>8</v>
      </c>
      <c r="N23" s="4">
        <v>4021</v>
      </c>
      <c r="O23" s="6">
        <f>IFERROR(DATEDIF(HR_DB[[#This Row],[DOB]],HR_DB[[#This Row],[Hire date]],"Y"),"!!!")</f>
        <v>18</v>
      </c>
      <c r="P23" s="6" t="str">
        <f>IF(HR_DB[[#This Row],[Age at Hiring]]&lt;20,"!","")</f>
        <v>!</v>
      </c>
      <c r="Q23" s="1" t="str">
        <f>IFERROR(VLOOKUP(HR_DB[[#This Row],[EmpID]],A24:$A$1002,1,TRUE),"")</f>
        <v/>
      </c>
      <c r="R23" s="1" t="str">
        <f>IFERROR(VLOOKUP(HR_DB[[#This Row],[EmpID]],$A$2:A22,1,0),"")</f>
        <v/>
      </c>
      <c r="S23" s="17"/>
      <c r="T23" s="1" t="str">
        <f ca="1">IF(HR_DB[[#This Row],[Years no.]]&lt;=7,"A) 1-7",IF(AND(HR_DB[[#This Row],[Years no.]]&gt;7,HR_DB[[#This Row],[Years no.]]&lt;=14),"B) 8-14",IF(AND(HR_DB[[#This Row],[Years no.]]&gt;14,HR_DB[[#This Row],[Years no.]]&lt;=21),"C) 15-21",IF(HR_DB[[#This Row],[Years no.]]&gt;21,"D) 22+",""))))</f>
        <v>B) 8-14</v>
      </c>
      <c r="U23" s="1" t="str">
        <f ca="1">IF(AND(HR_DB[[#This Row],[Age]]&gt;=20,HR_DB[[#This Row],[Age]]&lt;30),"20s",IF(AND(HR_DB[[#This Row],[Age]]&gt;=30,HR_DB[[#This Row],[Age]]&lt;40),"30s",IF(HR_DB[[#This Row],[Age]]&gt;=40,"40s","")))</f>
        <v>20s</v>
      </c>
    </row>
    <row r="24" spans="1:21" x14ac:dyDescent="0.35">
      <c r="A24" s="1">
        <v>50162</v>
      </c>
      <c r="B24" s="1" t="s">
        <v>65</v>
      </c>
      <c r="C24" s="1" t="s">
        <v>66</v>
      </c>
      <c r="D24" s="1" t="s">
        <v>16</v>
      </c>
      <c r="E24" s="1" t="str">
        <f>IF(ISODD(MID(HR_DB[[#This Row],[ID No.]],13,1)),"Male","Female")</f>
        <v>Male</v>
      </c>
      <c r="F24" s="3">
        <f>DATE(MID(HR_DB[[#This Row],[ID No.]],2,2),MID(HR_DB[[#This Row],[ID No.]],4,2),MID(HR_DB[[#This Row],[ID No.]],6,2))</f>
        <v>29783</v>
      </c>
      <c r="G24" s="1">
        <f ca="1">DATEDIF(HR_DB[[#This Row],[DOB]],TODAY(),"Y")</f>
        <v>41</v>
      </c>
      <c r="H24" s="1" t="s">
        <v>32</v>
      </c>
      <c r="I24" s="1" t="s">
        <v>23</v>
      </c>
      <c r="J24" s="1" t="s">
        <v>67</v>
      </c>
      <c r="K24" s="1" t="str">
        <f>VLOOKUP(MID(HR_DB[[#This Row],[ID No.]],8,2),[1]Draft!$B$9:$C$14,2,FALSE)</f>
        <v>Cairo</v>
      </c>
      <c r="L24" s="3">
        <v>39052</v>
      </c>
      <c r="M24" s="1">
        <f ca="1">DATEDIF(HR_DB[[#This Row],[Hire date]],TODAY(),"Y")</f>
        <v>15</v>
      </c>
      <c r="N24" s="4">
        <v>4561</v>
      </c>
      <c r="O24" s="1">
        <f>IFERROR(DATEDIF(HR_DB[[#This Row],[DOB]],HR_DB[[#This Row],[Hire date]],"Y"),"!!!")</f>
        <v>25</v>
      </c>
      <c r="P24" s="1" t="str">
        <f>IF(HR_DB[[#This Row],[Age at Hiring]]&lt;20,"!","")</f>
        <v/>
      </c>
      <c r="Q24" s="1" t="str">
        <f>IFERROR(VLOOKUP(HR_DB[[#This Row],[EmpID]],A25:$A$1002,1,TRUE),"")</f>
        <v/>
      </c>
      <c r="R24" s="1" t="str">
        <f>IFERROR(VLOOKUP(HR_DB[[#This Row],[EmpID]],$A$2:A23,1,0),"")</f>
        <v/>
      </c>
      <c r="S24" s="17"/>
      <c r="T24" s="1" t="str">
        <f ca="1">IF(HR_DB[[#This Row],[Years no.]]&lt;=7,"A) 1-7",IF(AND(HR_DB[[#This Row],[Years no.]]&gt;7,HR_DB[[#This Row],[Years no.]]&lt;=14),"B) 8-14",IF(AND(HR_DB[[#This Row],[Years no.]]&gt;14,HR_DB[[#This Row],[Years no.]]&lt;=21),"C) 15-21",IF(HR_DB[[#This Row],[Years no.]]&gt;21,"D) 22+",""))))</f>
        <v>C) 15-21</v>
      </c>
      <c r="U24" s="1" t="str">
        <f ca="1">IF(AND(HR_DB[[#This Row],[Age]]&gt;=20,HR_DB[[#This Row],[Age]]&lt;30),"20s",IF(AND(HR_DB[[#This Row],[Age]]&gt;=30,HR_DB[[#This Row],[Age]]&lt;40),"30s",IF(HR_DB[[#This Row],[Age]]&gt;=40,"40s","")))</f>
        <v>40s</v>
      </c>
    </row>
    <row r="25" spans="1:21" x14ac:dyDescent="0.35">
      <c r="A25" s="6">
        <v>50170</v>
      </c>
      <c r="B25" s="1" t="s">
        <v>1892</v>
      </c>
      <c r="C25" s="1" t="s">
        <v>1893</v>
      </c>
      <c r="D25" s="1" t="s">
        <v>143</v>
      </c>
      <c r="E25" s="1" t="str">
        <f>IF(ISODD(MID(HR_DB[[#This Row],[ID No.]],13,1)),"Male","Female")</f>
        <v>Male</v>
      </c>
      <c r="F25" s="3">
        <f>DATE(MID(HR_DB[[#This Row],[ID No.]],2,2),MID(HR_DB[[#This Row],[ID No.]],4,2),MID(HR_DB[[#This Row],[ID No.]],6,2))</f>
        <v>27300</v>
      </c>
      <c r="G25" s="1">
        <f ca="1">DATEDIF(HR_DB[[#This Row],[DOB]],TODAY(),"Y")</f>
        <v>47</v>
      </c>
      <c r="H25" s="1" t="s">
        <v>17</v>
      </c>
      <c r="I25" s="1" t="s">
        <v>23</v>
      </c>
      <c r="J25" s="1" t="s">
        <v>19</v>
      </c>
      <c r="K25" s="1" t="str">
        <f>VLOOKUP(MID(HR_DB[[#This Row],[ID No.]],8,2),[1]Draft!$B$9:$C$14,2,FALSE)</f>
        <v>Monufia</v>
      </c>
      <c r="L25" s="3">
        <v>40681</v>
      </c>
      <c r="M25" s="1">
        <f ca="1">DATEDIF(HR_DB[[#This Row],[Hire date]],TODAY(),"Y")</f>
        <v>11</v>
      </c>
      <c r="N25" s="4">
        <v>7000</v>
      </c>
      <c r="O25" s="1">
        <f>IFERROR(DATEDIF(HR_DB[[#This Row],[DOB]],HR_DB[[#This Row],[Hire date]],"Y"),"!!!")</f>
        <v>36</v>
      </c>
      <c r="P25" s="1" t="str">
        <f>IF(HR_DB[[#This Row],[Age at Hiring]]&lt;20,"!","")</f>
        <v/>
      </c>
      <c r="Q25" s="6">
        <f>IFERROR(VLOOKUP(HR_DB[[#This Row],[EmpID]],A26:$A$1002,1,TRUE),"")</f>
        <v>50170</v>
      </c>
      <c r="R25" s="1" t="str">
        <f>IFERROR(VLOOKUP(HR_DB[[#This Row],[EmpID]],$A$2:A24,1,0),"")</f>
        <v/>
      </c>
      <c r="S25" s="17">
        <v>1</v>
      </c>
      <c r="T25" s="1" t="str">
        <f ca="1">IF(HR_DB[[#This Row],[Years no.]]&lt;=7,"A) 1-7",IF(AND(HR_DB[[#This Row],[Years no.]]&gt;7,HR_DB[[#This Row],[Years no.]]&lt;=14),"B) 8-14",IF(AND(HR_DB[[#This Row],[Years no.]]&gt;14,HR_DB[[#This Row],[Years no.]]&lt;=21),"C) 15-21",IF(HR_DB[[#This Row],[Years no.]]&gt;21,"D) 22+",""))))</f>
        <v>B) 8-14</v>
      </c>
      <c r="U25" s="1" t="str">
        <f ca="1">IF(AND(HR_DB[[#This Row],[Age]]&gt;=20,HR_DB[[#This Row],[Age]]&lt;30),"20s",IF(AND(HR_DB[[#This Row],[Age]]&gt;=30,HR_DB[[#This Row],[Age]]&lt;40),"30s",IF(HR_DB[[#This Row],[Age]]&gt;=40,"40s","")))</f>
        <v>40s</v>
      </c>
    </row>
    <row r="26" spans="1:21" x14ac:dyDescent="0.35">
      <c r="A26" s="18">
        <v>50170</v>
      </c>
      <c r="B26" s="1" t="s">
        <v>2020</v>
      </c>
      <c r="C26" s="1" t="s">
        <v>2021</v>
      </c>
      <c r="D26" s="1" t="s">
        <v>22</v>
      </c>
      <c r="E26" s="1" t="str">
        <f>IF(ISODD(MID(HR_DB[[#This Row],[ID No.]],13,1)),"Male","Female")</f>
        <v>Male</v>
      </c>
      <c r="F26" s="3">
        <f>DATE(MID(HR_DB[[#This Row],[ID No.]],2,2),MID(HR_DB[[#This Row],[ID No.]],4,2),MID(HR_DB[[#This Row],[ID No.]],6,2))</f>
        <v>27593</v>
      </c>
      <c r="G26" s="1">
        <f ca="1">DATEDIF(HR_DB[[#This Row],[DOB]],TODAY(),"Y")</f>
        <v>47</v>
      </c>
      <c r="H26" s="1" t="s">
        <v>17</v>
      </c>
      <c r="I26" s="1" t="s">
        <v>23</v>
      </c>
      <c r="J26" s="1" t="s">
        <v>67</v>
      </c>
      <c r="K26" s="1" t="str">
        <f>VLOOKUP(MID(HR_DB[[#This Row],[ID No.]],8,2),[1]Draft!$B$9:$C$14,2,FALSE)</f>
        <v>Giza</v>
      </c>
      <c r="L26" s="3">
        <v>40450</v>
      </c>
      <c r="M26" s="1">
        <f ca="1">DATEDIF(HR_DB[[#This Row],[Hire date]],TODAY(),"Y")</f>
        <v>11</v>
      </c>
      <c r="N26" s="4">
        <v>5999</v>
      </c>
      <c r="O26" s="1">
        <f>IFERROR(DATEDIF(HR_DB[[#This Row],[DOB]],HR_DB[[#This Row],[Hire date]],"Y"),"!!!")</f>
        <v>35</v>
      </c>
      <c r="P26" s="1" t="str">
        <f>IF(HR_DB[[#This Row],[Age at Hiring]]&lt;20,"!","")</f>
        <v/>
      </c>
      <c r="Q26" s="1" t="str">
        <f>IFERROR(VLOOKUP(HR_DB[[#This Row],[EmpID]],A27:$A$1002,1,TRUE),"")</f>
        <v/>
      </c>
      <c r="R26" s="16">
        <f>IFERROR(VLOOKUP(HR_DB[[#This Row],[EmpID]],$A$2:A25,1,0),"")</f>
        <v>50170</v>
      </c>
      <c r="S26" s="17">
        <v>2</v>
      </c>
      <c r="T26" s="1" t="str">
        <f ca="1">IF(HR_DB[[#This Row],[Years no.]]&lt;=7,"A) 1-7",IF(AND(HR_DB[[#This Row],[Years no.]]&gt;7,HR_DB[[#This Row],[Years no.]]&lt;=14),"B) 8-14",IF(AND(HR_DB[[#This Row],[Years no.]]&gt;14,HR_DB[[#This Row],[Years no.]]&lt;=21),"C) 15-21",IF(HR_DB[[#This Row],[Years no.]]&gt;21,"D) 22+",""))))</f>
        <v>B) 8-14</v>
      </c>
      <c r="U26" s="1" t="str">
        <f ca="1">IF(AND(HR_DB[[#This Row],[Age]]&gt;=20,HR_DB[[#This Row],[Age]]&lt;30),"20s",IF(AND(HR_DB[[#This Row],[Age]]&gt;=30,HR_DB[[#This Row],[Age]]&lt;40),"30s",IF(HR_DB[[#This Row],[Age]]&gt;=40,"40s","")))</f>
        <v>40s</v>
      </c>
    </row>
    <row r="27" spans="1:21" x14ac:dyDescent="0.35">
      <c r="A27" s="1">
        <v>50193</v>
      </c>
      <c r="B27" s="1" t="s">
        <v>1090</v>
      </c>
      <c r="C27" s="1" t="s">
        <v>1091</v>
      </c>
      <c r="D27" s="1" t="s">
        <v>35</v>
      </c>
      <c r="E27" s="1" t="str">
        <f>IF(ISODD(MID(HR_DB[[#This Row],[ID No.]],13,1)),"Male","Female")</f>
        <v>Female</v>
      </c>
      <c r="F27" s="3">
        <f>DATE(MID(HR_DB[[#This Row],[ID No.]],2,2),MID(HR_DB[[#This Row],[ID No.]],4,2),MID(HR_DB[[#This Row],[ID No.]],6,2))</f>
        <v>33568</v>
      </c>
      <c r="G27" s="1">
        <f ca="1">DATEDIF(HR_DB[[#This Row],[DOB]],TODAY(),"Y")</f>
        <v>30</v>
      </c>
      <c r="H27" s="1" t="s">
        <v>17</v>
      </c>
      <c r="I27" s="1" t="s">
        <v>23</v>
      </c>
      <c r="J27" s="1" t="s">
        <v>19</v>
      </c>
      <c r="K27" s="1" t="str">
        <f>VLOOKUP(MID(HR_DB[[#This Row],[ID No.]],8,2),[1]Draft!$B$9:$C$14,2,FALSE)</f>
        <v>Cairo</v>
      </c>
      <c r="L27" s="7">
        <v>40840</v>
      </c>
      <c r="M27" s="1">
        <f ca="1">DATEDIF(HR_DB[[#This Row],[Hire date]],TODAY(),"Y")</f>
        <v>10</v>
      </c>
      <c r="N27" s="4">
        <v>3145</v>
      </c>
      <c r="O27" s="6">
        <f>IFERROR(DATEDIF(HR_DB[[#This Row],[DOB]],HR_DB[[#This Row],[Hire date]],"Y"),"!!!")</f>
        <v>19</v>
      </c>
      <c r="P27" s="6" t="str">
        <f>IF(HR_DB[[#This Row],[Age at Hiring]]&lt;20,"!","")</f>
        <v>!</v>
      </c>
      <c r="Q27" s="1" t="str">
        <f>IFERROR(VLOOKUP(HR_DB[[#This Row],[EmpID]],A28:$A$1002,1,TRUE),"")</f>
        <v/>
      </c>
      <c r="R27" s="1" t="str">
        <f>IFERROR(VLOOKUP(HR_DB[[#This Row],[EmpID]],$A$2:A26,1,0),"")</f>
        <v/>
      </c>
      <c r="S27" s="17"/>
      <c r="T27" s="1" t="str">
        <f ca="1">IF(HR_DB[[#This Row],[Years no.]]&lt;=7,"A) 1-7",IF(AND(HR_DB[[#This Row],[Years no.]]&gt;7,HR_DB[[#This Row],[Years no.]]&lt;=14),"B) 8-14",IF(AND(HR_DB[[#This Row],[Years no.]]&gt;14,HR_DB[[#This Row],[Years no.]]&lt;=21),"C) 15-21",IF(HR_DB[[#This Row],[Years no.]]&gt;21,"D) 22+",""))))</f>
        <v>B) 8-14</v>
      </c>
      <c r="U27" s="1" t="str">
        <f ca="1">IF(AND(HR_DB[[#This Row],[Age]]&gt;=20,HR_DB[[#This Row],[Age]]&lt;30),"20s",IF(AND(HR_DB[[#This Row],[Age]]&gt;=30,HR_DB[[#This Row],[Age]]&lt;40),"30s",IF(HR_DB[[#This Row],[Age]]&gt;=40,"40s","")))</f>
        <v>30s</v>
      </c>
    </row>
    <row r="28" spans="1:21" x14ac:dyDescent="0.35">
      <c r="A28" s="1">
        <v>50195</v>
      </c>
      <c r="B28" s="1" t="s">
        <v>1896</v>
      </c>
      <c r="C28" s="1" t="s">
        <v>1897</v>
      </c>
      <c r="D28" s="1" t="s">
        <v>31</v>
      </c>
      <c r="E28" s="1" t="str">
        <f>IF(ISODD(MID(HR_DB[[#This Row],[ID No.]],13,1)),"Male","Female")</f>
        <v>Male</v>
      </c>
      <c r="F28" s="3">
        <f>DATE(MID(HR_DB[[#This Row],[ID No.]],2,2),MID(HR_DB[[#This Row],[ID No.]],4,2),MID(HR_DB[[#This Row],[ID No.]],6,2))</f>
        <v>32685</v>
      </c>
      <c r="G28" s="1">
        <f ca="1">DATEDIF(HR_DB[[#This Row],[DOB]],TODAY(),"Y")</f>
        <v>33</v>
      </c>
      <c r="H28" s="1" t="s">
        <v>17</v>
      </c>
      <c r="I28" s="1" t="s">
        <v>23</v>
      </c>
      <c r="J28" s="1" t="s">
        <v>19</v>
      </c>
      <c r="K28" s="1" t="str">
        <f>VLOOKUP(MID(HR_DB[[#This Row],[ID No.]],8,2),[1]Draft!$B$9:$C$14,2,FALSE)</f>
        <v>Monufia</v>
      </c>
      <c r="L28" s="7">
        <v>36140</v>
      </c>
      <c r="M28" s="1">
        <f ca="1">DATEDIF(HR_DB[[#This Row],[Hire date]],TODAY(),"Y")</f>
        <v>23</v>
      </c>
      <c r="N28" s="4">
        <v>6779</v>
      </c>
      <c r="O28" s="6">
        <f>IFERROR(DATEDIF(HR_DB[[#This Row],[DOB]],HR_DB[[#This Row],[Hire date]],"Y"),"!!!")</f>
        <v>9</v>
      </c>
      <c r="P28" s="6" t="str">
        <f>IF(HR_DB[[#This Row],[Age at Hiring]]&lt;20,"!","")</f>
        <v>!</v>
      </c>
      <c r="Q28" s="1" t="str">
        <f>IFERROR(VLOOKUP(HR_DB[[#This Row],[EmpID]],A29:$A$1002,1,TRUE),"")</f>
        <v/>
      </c>
      <c r="R28" s="1" t="str">
        <f>IFERROR(VLOOKUP(HR_DB[[#This Row],[EmpID]],$A$2:A27,1,0),"")</f>
        <v/>
      </c>
      <c r="S28" s="17"/>
      <c r="T28" s="1" t="str">
        <f ca="1">IF(HR_DB[[#This Row],[Years no.]]&lt;=7,"A) 1-7",IF(AND(HR_DB[[#This Row],[Years no.]]&gt;7,HR_DB[[#This Row],[Years no.]]&lt;=14),"B) 8-14",IF(AND(HR_DB[[#This Row],[Years no.]]&gt;14,HR_DB[[#This Row],[Years no.]]&lt;=21),"C) 15-21",IF(HR_DB[[#This Row],[Years no.]]&gt;21,"D) 22+",""))))</f>
        <v>D) 22+</v>
      </c>
      <c r="U28" s="1" t="str">
        <f ca="1">IF(AND(HR_DB[[#This Row],[Age]]&gt;=20,HR_DB[[#This Row],[Age]]&lt;30),"20s",IF(AND(HR_DB[[#This Row],[Age]]&gt;=30,HR_DB[[#This Row],[Age]]&lt;40),"30s",IF(HR_DB[[#This Row],[Age]]&gt;=40,"40s","")))</f>
        <v>30s</v>
      </c>
    </row>
    <row r="29" spans="1:21" x14ac:dyDescent="0.35">
      <c r="A29" s="1">
        <v>50196</v>
      </c>
      <c r="B29" s="1" t="s">
        <v>228</v>
      </c>
      <c r="C29" s="1" t="s">
        <v>229</v>
      </c>
      <c r="D29" s="1" t="s">
        <v>27</v>
      </c>
      <c r="E29" s="1" t="str">
        <f>IF(ISODD(MID(HR_DB[[#This Row],[ID No.]],13,1)),"Male","Female")</f>
        <v>Male</v>
      </c>
      <c r="F29" s="3">
        <f>DATE(MID(HR_DB[[#This Row],[ID No.]],2,2),MID(HR_DB[[#This Row],[ID No.]],4,2),MID(HR_DB[[#This Row],[ID No.]],6,2))</f>
        <v>34703</v>
      </c>
      <c r="G29" s="1">
        <f ca="1">DATEDIF(HR_DB[[#This Row],[DOB]],TODAY(),"Y")</f>
        <v>27</v>
      </c>
      <c r="H29" s="1" t="s">
        <v>17</v>
      </c>
      <c r="I29" s="1" t="s">
        <v>18</v>
      </c>
      <c r="J29" s="1" t="s">
        <v>67</v>
      </c>
      <c r="K29" s="1" t="str">
        <f>VLOOKUP(MID(HR_DB[[#This Row],[ID No.]],8,2),[1]Draft!$B$9:$C$14,2,FALSE)</f>
        <v>Cairo</v>
      </c>
      <c r="L29" s="7">
        <v>38341</v>
      </c>
      <c r="M29" s="1">
        <f ca="1">DATEDIF(HR_DB[[#This Row],[Hire date]],TODAY(),"Y")</f>
        <v>17</v>
      </c>
      <c r="N29" s="4">
        <v>15411</v>
      </c>
      <c r="O29" s="6">
        <f>IFERROR(DATEDIF(HR_DB[[#This Row],[DOB]],HR_DB[[#This Row],[Hire date]],"Y"),"!!!")</f>
        <v>9</v>
      </c>
      <c r="P29" s="6" t="str">
        <f>IF(HR_DB[[#This Row],[Age at Hiring]]&lt;20,"!","")</f>
        <v>!</v>
      </c>
      <c r="Q29" s="1" t="str">
        <f>IFERROR(VLOOKUP(HR_DB[[#This Row],[EmpID]],A30:$A$1002,1,TRUE),"")</f>
        <v/>
      </c>
      <c r="R29" s="1" t="str">
        <f>IFERROR(VLOOKUP(HR_DB[[#This Row],[EmpID]],$A$2:A28,1,0),"")</f>
        <v/>
      </c>
      <c r="S29" s="17"/>
      <c r="T29" s="1" t="str">
        <f ca="1">IF(HR_DB[[#This Row],[Years no.]]&lt;=7,"A) 1-7",IF(AND(HR_DB[[#This Row],[Years no.]]&gt;7,HR_DB[[#This Row],[Years no.]]&lt;=14),"B) 8-14",IF(AND(HR_DB[[#This Row],[Years no.]]&gt;14,HR_DB[[#This Row],[Years no.]]&lt;=21),"C) 15-21",IF(HR_DB[[#This Row],[Years no.]]&gt;21,"D) 22+",""))))</f>
        <v>C) 15-21</v>
      </c>
      <c r="U29" s="1" t="str">
        <f ca="1">IF(AND(HR_DB[[#This Row],[Age]]&gt;=20,HR_DB[[#This Row],[Age]]&lt;30),"20s",IF(AND(HR_DB[[#This Row],[Age]]&gt;=30,HR_DB[[#This Row],[Age]]&lt;40),"30s",IF(HR_DB[[#This Row],[Age]]&gt;=40,"40s","")))</f>
        <v>20s</v>
      </c>
    </row>
    <row r="30" spans="1:21" x14ac:dyDescent="0.35">
      <c r="A30" s="1">
        <v>50197</v>
      </c>
      <c r="B30" s="1" t="s">
        <v>1916</v>
      </c>
      <c r="C30" s="1" t="s">
        <v>1917</v>
      </c>
      <c r="D30" s="1" t="s">
        <v>62</v>
      </c>
      <c r="E30" s="1" t="str">
        <f>IF(ISODD(MID(HR_DB[[#This Row],[ID No.]],13,1)),"Male","Female")</f>
        <v>Male</v>
      </c>
      <c r="F30" s="3">
        <f>DATE(MID(HR_DB[[#This Row],[ID No.]],2,2),MID(HR_DB[[#This Row],[ID No.]],4,2),MID(HR_DB[[#This Row],[ID No.]],6,2))</f>
        <v>34449</v>
      </c>
      <c r="G30" s="1">
        <f ca="1">DATEDIF(HR_DB[[#This Row],[DOB]],TODAY(),"Y")</f>
        <v>28</v>
      </c>
      <c r="H30" s="1" t="s">
        <v>17</v>
      </c>
      <c r="I30" s="1" t="s">
        <v>23</v>
      </c>
      <c r="J30" s="1" t="s">
        <v>24</v>
      </c>
      <c r="K30" s="1" t="str">
        <f>VLOOKUP(MID(HR_DB[[#This Row],[ID No.]],8,2),[1]Draft!$B$9:$C$14,2,FALSE)</f>
        <v>Monufia</v>
      </c>
      <c r="L30" s="7">
        <v>40209</v>
      </c>
      <c r="M30" s="1">
        <f ca="1">DATEDIF(HR_DB[[#This Row],[Hire date]],TODAY(),"Y")</f>
        <v>12</v>
      </c>
      <c r="N30" s="4">
        <v>5162</v>
      </c>
      <c r="O30" s="6">
        <f>IFERROR(DATEDIF(HR_DB[[#This Row],[DOB]],HR_DB[[#This Row],[Hire date]],"Y"),"!!!")</f>
        <v>15</v>
      </c>
      <c r="P30" s="6" t="str">
        <f>IF(HR_DB[[#This Row],[Age at Hiring]]&lt;20,"!","")</f>
        <v>!</v>
      </c>
      <c r="Q30" s="1" t="str">
        <f>IFERROR(VLOOKUP(HR_DB[[#This Row],[EmpID]],A31:$A$1002,1,TRUE),"")</f>
        <v/>
      </c>
      <c r="R30" s="1" t="str">
        <f>IFERROR(VLOOKUP(HR_DB[[#This Row],[EmpID]],$A$2:A29,1,0),"")</f>
        <v/>
      </c>
      <c r="S30" s="17"/>
      <c r="T30" s="1" t="str">
        <f ca="1">IF(HR_DB[[#This Row],[Years no.]]&lt;=7,"A) 1-7",IF(AND(HR_DB[[#This Row],[Years no.]]&gt;7,HR_DB[[#This Row],[Years no.]]&lt;=14),"B) 8-14",IF(AND(HR_DB[[#This Row],[Years no.]]&gt;14,HR_DB[[#This Row],[Years no.]]&lt;=21),"C) 15-21",IF(HR_DB[[#This Row],[Years no.]]&gt;21,"D) 22+",""))))</f>
        <v>B) 8-14</v>
      </c>
      <c r="U30" s="1" t="str">
        <f ca="1">IF(AND(HR_DB[[#This Row],[Age]]&gt;=20,HR_DB[[#This Row],[Age]]&lt;30),"20s",IF(AND(HR_DB[[#This Row],[Age]]&gt;=30,HR_DB[[#This Row],[Age]]&lt;40),"30s",IF(HR_DB[[#This Row],[Age]]&gt;=40,"40s","")))</f>
        <v>20s</v>
      </c>
    </row>
    <row r="31" spans="1:21" x14ac:dyDescent="0.35">
      <c r="A31" s="1">
        <v>50240</v>
      </c>
      <c r="B31" s="1" t="s">
        <v>1718</v>
      </c>
      <c r="C31" s="1" t="s">
        <v>1719</v>
      </c>
      <c r="D31" s="1" t="s">
        <v>92</v>
      </c>
      <c r="E31" s="1" t="str">
        <f>IF(ISODD(MID(HR_DB[[#This Row],[ID No.]],13,1)),"Male","Female")</f>
        <v>Female</v>
      </c>
      <c r="F31" s="3">
        <f>DATE(MID(HR_DB[[#This Row],[ID No.]],2,2),MID(HR_DB[[#This Row],[ID No.]],4,2),MID(HR_DB[[#This Row],[ID No.]],6,2))</f>
        <v>30044</v>
      </c>
      <c r="G31" s="1">
        <f ca="1">DATEDIF(HR_DB[[#This Row],[DOB]],TODAY(),"Y")</f>
        <v>40</v>
      </c>
      <c r="H31" s="1" t="s">
        <v>32</v>
      </c>
      <c r="I31" s="1" t="s">
        <v>23</v>
      </c>
      <c r="J31" s="1" t="s">
        <v>19</v>
      </c>
      <c r="K31" s="1" t="str">
        <f>VLOOKUP(MID(HR_DB[[#This Row],[ID No.]],8,2),[1]Draft!$B$9:$C$14,2,FALSE)</f>
        <v>Sharqia</v>
      </c>
      <c r="L31" s="7">
        <v>34768</v>
      </c>
      <c r="M31" s="1">
        <f ca="1">DATEDIF(HR_DB[[#This Row],[Hire date]],TODAY(),"Y")</f>
        <v>27</v>
      </c>
      <c r="N31" s="4">
        <v>4566</v>
      </c>
      <c r="O31" s="6">
        <f>IFERROR(DATEDIF(HR_DB[[#This Row],[DOB]],HR_DB[[#This Row],[Hire date]],"Y"),"!!!")</f>
        <v>12</v>
      </c>
      <c r="P31" s="6" t="str">
        <f>IF(HR_DB[[#This Row],[Age at Hiring]]&lt;20,"!","")</f>
        <v>!</v>
      </c>
      <c r="Q31" s="1" t="str">
        <f>IFERROR(VLOOKUP(HR_DB[[#This Row],[EmpID]],A32:$A$1002,1,TRUE),"")</f>
        <v/>
      </c>
      <c r="R31" s="1" t="str">
        <f>IFERROR(VLOOKUP(HR_DB[[#This Row],[EmpID]],$A$2:A30,1,0),"")</f>
        <v/>
      </c>
      <c r="S31" s="17"/>
      <c r="T31" s="1" t="str">
        <f ca="1">IF(HR_DB[[#This Row],[Years no.]]&lt;=7,"A) 1-7",IF(AND(HR_DB[[#This Row],[Years no.]]&gt;7,HR_DB[[#This Row],[Years no.]]&lt;=14),"B) 8-14",IF(AND(HR_DB[[#This Row],[Years no.]]&gt;14,HR_DB[[#This Row],[Years no.]]&lt;=21),"C) 15-21",IF(HR_DB[[#This Row],[Years no.]]&gt;21,"D) 22+",""))))</f>
        <v>D) 22+</v>
      </c>
      <c r="U31" s="1" t="str">
        <f ca="1">IF(AND(HR_DB[[#This Row],[Age]]&gt;=20,HR_DB[[#This Row],[Age]]&lt;30),"20s",IF(AND(HR_DB[[#This Row],[Age]]&gt;=30,HR_DB[[#This Row],[Age]]&lt;40),"30s",IF(HR_DB[[#This Row],[Age]]&gt;=40,"40s","")))</f>
        <v>40s</v>
      </c>
    </row>
    <row r="32" spans="1:21" x14ac:dyDescent="0.35">
      <c r="A32" s="6">
        <v>50278</v>
      </c>
      <c r="B32" s="1" t="s">
        <v>1754</v>
      </c>
      <c r="C32" s="1" t="s">
        <v>1755</v>
      </c>
      <c r="D32" s="1" t="s">
        <v>62</v>
      </c>
      <c r="E32" s="1" t="str">
        <f>IF(ISODD(MID(HR_DB[[#This Row],[ID No.]],13,1)),"Male","Female")</f>
        <v>Female</v>
      </c>
      <c r="F32" s="3">
        <f>DATE(MID(HR_DB[[#This Row],[ID No.]],2,2),MID(HR_DB[[#This Row],[ID No.]],4,2),MID(HR_DB[[#This Row],[ID No.]],6,2))</f>
        <v>34375</v>
      </c>
      <c r="G32" s="1">
        <f ca="1">DATEDIF(HR_DB[[#This Row],[DOB]],TODAY(),"Y")</f>
        <v>28</v>
      </c>
      <c r="H32" s="1" t="s">
        <v>17</v>
      </c>
      <c r="I32" s="1" t="s">
        <v>18</v>
      </c>
      <c r="J32" s="1" t="s">
        <v>19</v>
      </c>
      <c r="K32" s="1" t="str">
        <f>VLOOKUP(MID(HR_DB[[#This Row],[ID No.]],8,2),[1]Draft!$B$9:$C$14,2,FALSE)</f>
        <v>Monufia</v>
      </c>
      <c r="L32" s="3">
        <v>41701</v>
      </c>
      <c r="M32" s="1">
        <f ca="1">DATEDIF(HR_DB[[#This Row],[Hire date]],TODAY(),"Y")</f>
        <v>8</v>
      </c>
      <c r="N32" s="4">
        <v>20905</v>
      </c>
      <c r="O32" s="1">
        <f>IFERROR(DATEDIF(HR_DB[[#This Row],[DOB]],HR_DB[[#This Row],[Hire date]],"Y"),"!!!")</f>
        <v>20</v>
      </c>
      <c r="P32" s="1" t="str">
        <f>IF(HR_DB[[#This Row],[Age at Hiring]]&lt;20,"!","")</f>
        <v/>
      </c>
      <c r="Q32" s="6">
        <f>IFERROR(VLOOKUP(HR_DB[[#This Row],[EmpID]],A33:$A$1002,1,TRUE),"")</f>
        <v>50278</v>
      </c>
      <c r="R32" s="1" t="str">
        <f>IFERROR(VLOOKUP(HR_DB[[#This Row],[EmpID]],$A$2:A31,1,0),"")</f>
        <v/>
      </c>
      <c r="S32" s="17">
        <v>1</v>
      </c>
      <c r="T32" s="1" t="str">
        <f ca="1">IF(HR_DB[[#This Row],[Years no.]]&lt;=7,"A) 1-7",IF(AND(HR_DB[[#This Row],[Years no.]]&gt;7,HR_DB[[#This Row],[Years no.]]&lt;=14),"B) 8-14",IF(AND(HR_DB[[#This Row],[Years no.]]&gt;14,HR_DB[[#This Row],[Years no.]]&lt;=21),"C) 15-21",IF(HR_DB[[#This Row],[Years no.]]&gt;21,"D) 22+",""))))</f>
        <v>B) 8-14</v>
      </c>
      <c r="U32" s="1" t="str">
        <f ca="1">IF(AND(HR_DB[[#This Row],[Age]]&gt;=20,HR_DB[[#This Row],[Age]]&lt;30),"20s",IF(AND(HR_DB[[#This Row],[Age]]&gt;=30,HR_DB[[#This Row],[Age]]&lt;40),"30s",IF(HR_DB[[#This Row],[Age]]&gt;=40,"40s","")))</f>
        <v>20s</v>
      </c>
    </row>
    <row r="33" spans="1:21" x14ac:dyDescent="0.35">
      <c r="A33" s="18">
        <v>50278</v>
      </c>
      <c r="B33" s="1" t="s">
        <v>1796</v>
      </c>
      <c r="C33" s="1" t="s">
        <v>1797</v>
      </c>
      <c r="D33" s="1" t="s">
        <v>49</v>
      </c>
      <c r="E33" s="1" t="str">
        <f>IF(ISODD(MID(HR_DB[[#This Row],[ID No.]],13,1)),"Male","Female")</f>
        <v>Male</v>
      </c>
      <c r="F33" s="3">
        <f>DATE(MID(HR_DB[[#This Row],[ID No.]],2,2),MID(HR_DB[[#This Row],[ID No.]],4,2),MID(HR_DB[[#This Row],[ID No.]],6,2))</f>
        <v>32512</v>
      </c>
      <c r="G33" s="1">
        <f ca="1">DATEDIF(HR_DB[[#This Row],[DOB]],TODAY(),"Y")</f>
        <v>33</v>
      </c>
      <c r="H33" s="1" t="s">
        <v>32</v>
      </c>
      <c r="I33" s="1" t="s">
        <v>23</v>
      </c>
      <c r="J33" s="1" t="s">
        <v>24</v>
      </c>
      <c r="K33" s="1" t="str">
        <f>VLOOKUP(MID(HR_DB[[#This Row],[ID No.]],8,2),[1]Draft!$B$9:$C$14,2,FALSE)</f>
        <v>Sharqia</v>
      </c>
      <c r="L33" s="7">
        <v>36424</v>
      </c>
      <c r="M33" s="1">
        <f ca="1">DATEDIF(HR_DB[[#This Row],[Hire date]],TODAY(),"Y")</f>
        <v>22</v>
      </c>
      <c r="N33" s="4">
        <v>4800</v>
      </c>
      <c r="O33" s="6">
        <f>IFERROR(DATEDIF(HR_DB[[#This Row],[DOB]],HR_DB[[#This Row],[Hire date]],"Y"),"!!!")</f>
        <v>10</v>
      </c>
      <c r="P33" s="6" t="str">
        <f>IF(HR_DB[[#This Row],[Age at Hiring]]&lt;20,"!","")</f>
        <v>!</v>
      </c>
      <c r="Q33" s="1" t="str">
        <f>IFERROR(VLOOKUP(HR_DB[[#This Row],[EmpID]],A34:$A$1002,1,TRUE),"")</f>
        <v/>
      </c>
      <c r="R33" s="16">
        <f>IFERROR(VLOOKUP(HR_DB[[#This Row],[EmpID]],$A$2:A32,1,0),"")</f>
        <v>50278</v>
      </c>
      <c r="S33" s="17">
        <v>2</v>
      </c>
      <c r="T33" s="1" t="str">
        <f ca="1">IF(HR_DB[[#This Row],[Years no.]]&lt;=7,"A) 1-7",IF(AND(HR_DB[[#This Row],[Years no.]]&gt;7,HR_DB[[#This Row],[Years no.]]&lt;=14),"B) 8-14",IF(AND(HR_DB[[#This Row],[Years no.]]&gt;14,HR_DB[[#This Row],[Years no.]]&lt;=21),"C) 15-21",IF(HR_DB[[#This Row],[Years no.]]&gt;21,"D) 22+",""))))</f>
        <v>D) 22+</v>
      </c>
      <c r="U33" s="1" t="str">
        <f ca="1">IF(AND(HR_DB[[#This Row],[Age]]&gt;=20,HR_DB[[#This Row],[Age]]&lt;30),"20s",IF(AND(HR_DB[[#This Row],[Age]]&gt;=30,HR_DB[[#This Row],[Age]]&lt;40),"30s",IF(HR_DB[[#This Row],[Age]]&gt;=40,"40s","")))</f>
        <v>30s</v>
      </c>
    </row>
    <row r="34" spans="1:21" x14ac:dyDescent="0.35">
      <c r="A34" s="6">
        <v>50294</v>
      </c>
      <c r="B34" s="1" t="s">
        <v>1112</v>
      </c>
      <c r="C34" s="1" t="s">
        <v>1113</v>
      </c>
      <c r="D34" s="1" t="s">
        <v>38</v>
      </c>
      <c r="E34" s="1" t="str">
        <f>IF(ISODD(MID(HR_DB[[#This Row],[ID No.]],13,1)),"Male","Female")</f>
        <v>Female</v>
      </c>
      <c r="F34" s="3">
        <f>DATE(MID(HR_DB[[#This Row],[ID No.]],2,2),MID(HR_DB[[#This Row],[ID No.]],4,2),MID(HR_DB[[#This Row],[ID No.]],6,2))</f>
        <v>31533</v>
      </c>
      <c r="G34" s="1">
        <f ca="1">DATEDIF(HR_DB[[#This Row],[DOB]],TODAY(),"Y")</f>
        <v>36</v>
      </c>
      <c r="H34" s="1" t="s">
        <v>17</v>
      </c>
      <c r="I34" s="1" t="s">
        <v>23</v>
      </c>
      <c r="J34" s="1" t="s">
        <v>19</v>
      </c>
      <c r="K34" s="1" t="str">
        <f>VLOOKUP(MID(HR_DB[[#This Row],[ID No.]],8,2),[1]Draft!$B$9:$C$14,2,FALSE)</f>
        <v>Giza</v>
      </c>
      <c r="L34" s="7">
        <v>37509</v>
      </c>
      <c r="M34" s="1">
        <f ca="1">DATEDIF(HR_DB[[#This Row],[Hire date]],TODAY(),"Y")</f>
        <v>19</v>
      </c>
      <c r="N34" s="4">
        <v>5782</v>
      </c>
      <c r="O34" s="6">
        <f>IFERROR(DATEDIF(HR_DB[[#This Row],[DOB]],HR_DB[[#This Row],[Hire date]],"Y"),"!!!")</f>
        <v>16</v>
      </c>
      <c r="P34" s="6" t="str">
        <f>IF(HR_DB[[#This Row],[Age at Hiring]]&lt;20,"!","")</f>
        <v>!</v>
      </c>
      <c r="Q34" s="6">
        <f>IFERROR(VLOOKUP(HR_DB[[#This Row],[EmpID]],A35:$A$1002,1,TRUE),"")</f>
        <v>50294</v>
      </c>
      <c r="R34" s="1" t="str">
        <f>IFERROR(VLOOKUP(HR_DB[[#This Row],[EmpID]],$A$2:A33,1,0),"")</f>
        <v/>
      </c>
      <c r="S34" s="17">
        <v>1</v>
      </c>
      <c r="T34" s="1" t="str">
        <f ca="1">IF(HR_DB[[#This Row],[Years no.]]&lt;=7,"A) 1-7",IF(AND(HR_DB[[#This Row],[Years no.]]&gt;7,HR_DB[[#This Row],[Years no.]]&lt;=14),"B) 8-14",IF(AND(HR_DB[[#This Row],[Years no.]]&gt;14,HR_DB[[#This Row],[Years no.]]&lt;=21),"C) 15-21",IF(HR_DB[[#This Row],[Years no.]]&gt;21,"D) 22+",""))))</f>
        <v>C) 15-21</v>
      </c>
      <c r="U34" s="1" t="str">
        <f ca="1">IF(AND(HR_DB[[#This Row],[Age]]&gt;=20,HR_DB[[#This Row],[Age]]&lt;30),"20s",IF(AND(HR_DB[[#This Row],[Age]]&gt;=30,HR_DB[[#This Row],[Age]]&lt;40),"30s",IF(HR_DB[[#This Row],[Age]]&gt;=40,"40s","")))</f>
        <v>30s</v>
      </c>
    </row>
    <row r="35" spans="1:21" x14ac:dyDescent="0.35">
      <c r="A35" s="18">
        <v>50294</v>
      </c>
      <c r="B35" s="1" t="s">
        <v>1960</v>
      </c>
      <c r="C35" s="1" t="s">
        <v>1961</v>
      </c>
      <c r="D35" s="1" t="s">
        <v>92</v>
      </c>
      <c r="E35" s="1" t="str">
        <f>IF(ISODD(MID(HR_DB[[#This Row],[ID No.]],13,1)),"Male","Female")</f>
        <v>Male</v>
      </c>
      <c r="F35" s="3">
        <f>DATE(MID(HR_DB[[#This Row],[ID No.]],2,2),MID(HR_DB[[#This Row],[ID No.]],4,2),MID(HR_DB[[#This Row],[ID No.]],6,2))</f>
        <v>34531</v>
      </c>
      <c r="G35" s="1">
        <f ca="1">DATEDIF(HR_DB[[#This Row],[DOB]],TODAY(),"Y")</f>
        <v>28</v>
      </c>
      <c r="H35" s="1" t="s">
        <v>17</v>
      </c>
      <c r="I35" s="1" t="s">
        <v>41</v>
      </c>
      <c r="J35" s="1" t="s">
        <v>44</v>
      </c>
      <c r="K35" s="1" t="str">
        <f>VLOOKUP(MID(HR_DB[[#This Row],[ID No.]],8,2),[1]Draft!$B$9:$C$14,2,FALSE)</f>
        <v>Cairo</v>
      </c>
      <c r="L35" s="7">
        <v>41454</v>
      </c>
      <c r="M35" s="1">
        <f ca="1">DATEDIF(HR_DB[[#This Row],[Hire date]],TODAY(),"Y")</f>
        <v>9</v>
      </c>
      <c r="N35" s="4">
        <v>13007</v>
      </c>
      <c r="O35" s="6">
        <f>IFERROR(DATEDIF(HR_DB[[#This Row],[DOB]],HR_DB[[#This Row],[Hire date]],"Y"),"!!!")</f>
        <v>18</v>
      </c>
      <c r="P35" s="6" t="str">
        <f>IF(HR_DB[[#This Row],[Age at Hiring]]&lt;20,"!","")</f>
        <v>!</v>
      </c>
      <c r="Q35" s="1" t="str">
        <f>IFERROR(VLOOKUP(HR_DB[[#This Row],[EmpID]],A36:$A$1002,1,TRUE),"")</f>
        <v/>
      </c>
      <c r="R35" s="16">
        <f>IFERROR(VLOOKUP(HR_DB[[#This Row],[EmpID]],$A$2:A34,1,0),"")</f>
        <v>50294</v>
      </c>
      <c r="S35" s="17">
        <v>2</v>
      </c>
      <c r="T35" s="1" t="str">
        <f ca="1">IF(HR_DB[[#This Row],[Years no.]]&lt;=7,"A) 1-7",IF(AND(HR_DB[[#This Row],[Years no.]]&gt;7,HR_DB[[#This Row],[Years no.]]&lt;=14),"B) 8-14",IF(AND(HR_DB[[#This Row],[Years no.]]&gt;14,HR_DB[[#This Row],[Years no.]]&lt;=21),"C) 15-21",IF(HR_DB[[#This Row],[Years no.]]&gt;21,"D) 22+",""))))</f>
        <v>B) 8-14</v>
      </c>
      <c r="U35" s="1" t="str">
        <f ca="1">IF(AND(HR_DB[[#This Row],[Age]]&gt;=20,HR_DB[[#This Row],[Age]]&lt;30),"20s",IF(AND(HR_DB[[#This Row],[Age]]&gt;=30,HR_DB[[#This Row],[Age]]&lt;40),"30s",IF(HR_DB[[#This Row],[Age]]&gt;=40,"40s","")))</f>
        <v>20s</v>
      </c>
    </row>
    <row r="36" spans="1:21" x14ac:dyDescent="0.35">
      <c r="A36" s="6">
        <v>50295</v>
      </c>
      <c r="B36" s="1" t="s">
        <v>982</v>
      </c>
      <c r="C36" s="1" t="s">
        <v>983</v>
      </c>
      <c r="D36" s="1" t="s">
        <v>49</v>
      </c>
      <c r="E36" s="1" t="str">
        <f>IF(ISODD(MID(HR_DB[[#This Row],[ID No.]],13,1)),"Male","Female")</f>
        <v>Female</v>
      </c>
      <c r="F36" s="3">
        <f>DATE(MID(HR_DB[[#This Row],[ID No.]],2,2),MID(HR_DB[[#This Row],[ID No.]],4,2),MID(HR_DB[[#This Row],[ID No.]],6,2))</f>
        <v>31674</v>
      </c>
      <c r="G36" s="1">
        <f ca="1">DATEDIF(HR_DB[[#This Row],[DOB]],TODAY(),"Y")</f>
        <v>35</v>
      </c>
      <c r="H36" s="1" t="s">
        <v>17</v>
      </c>
      <c r="I36" s="1" t="s">
        <v>41</v>
      </c>
      <c r="J36" s="1" t="s">
        <v>24</v>
      </c>
      <c r="K36" s="1" t="str">
        <f>VLOOKUP(MID(HR_DB[[#This Row],[ID No.]],8,2),[1]Draft!$B$9:$C$14,2,FALSE)</f>
        <v>Giza</v>
      </c>
      <c r="L36" s="7">
        <v>35906</v>
      </c>
      <c r="M36" s="1">
        <f ca="1">DATEDIF(HR_DB[[#This Row],[Hire date]],TODAY(),"Y")</f>
        <v>24</v>
      </c>
      <c r="N36" s="4">
        <v>12039</v>
      </c>
      <c r="O36" s="6">
        <f>IFERROR(DATEDIF(HR_DB[[#This Row],[DOB]],HR_DB[[#This Row],[Hire date]],"Y"),"!!!")</f>
        <v>11</v>
      </c>
      <c r="P36" s="6" t="str">
        <f>IF(HR_DB[[#This Row],[Age at Hiring]]&lt;20,"!","")</f>
        <v>!</v>
      </c>
      <c r="Q36" s="6">
        <f>IFERROR(VLOOKUP(HR_DB[[#This Row],[EmpID]],A37:$A$1002,1,TRUE),"")</f>
        <v>50295</v>
      </c>
      <c r="R36" s="1" t="str">
        <f>IFERROR(VLOOKUP(HR_DB[[#This Row],[EmpID]],$A$2:A35,1,0),"")</f>
        <v/>
      </c>
      <c r="S36" s="17">
        <v>1</v>
      </c>
      <c r="T36" s="1" t="str">
        <f ca="1">IF(HR_DB[[#This Row],[Years no.]]&lt;=7,"A) 1-7",IF(AND(HR_DB[[#This Row],[Years no.]]&gt;7,HR_DB[[#This Row],[Years no.]]&lt;=14),"B) 8-14",IF(AND(HR_DB[[#This Row],[Years no.]]&gt;14,HR_DB[[#This Row],[Years no.]]&lt;=21),"C) 15-21",IF(HR_DB[[#This Row],[Years no.]]&gt;21,"D) 22+",""))))</f>
        <v>D) 22+</v>
      </c>
      <c r="U36" s="1" t="str">
        <f ca="1">IF(AND(HR_DB[[#This Row],[Age]]&gt;=20,HR_DB[[#This Row],[Age]]&lt;30),"20s",IF(AND(HR_DB[[#This Row],[Age]]&gt;=30,HR_DB[[#This Row],[Age]]&lt;40),"30s",IF(HR_DB[[#This Row],[Age]]&gt;=40,"40s","")))</f>
        <v>30s</v>
      </c>
    </row>
    <row r="37" spans="1:21" x14ac:dyDescent="0.35">
      <c r="A37" s="18">
        <v>50295</v>
      </c>
      <c r="B37" s="1" t="s">
        <v>1638</v>
      </c>
      <c r="C37" s="1" t="s">
        <v>1639</v>
      </c>
      <c r="D37" s="1" t="s">
        <v>143</v>
      </c>
      <c r="E37" s="1" t="str">
        <f>IF(ISODD(MID(HR_DB[[#This Row],[ID No.]],13,1)),"Male","Female")</f>
        <v>Male</v>
      </c>
      <c r="F37" s="3">
        <f>DATE(MID(HR_DB[[#This Row],[ID No.]],2,2),MID(HR_DB[[#This Row],[ID No.]],4,2),MID(HR_DB[[#This Row],[ID No.]],6,2))</f>
        <v>33960</v>
      </c>
      <c r="G37" s="1">
        <f ca="1">DATEDIF(HR_DB[[#This Row],[DOB]],TODAY(),"Y")</f>
        <v>29</v>
      </c>
      <c r="H37" s="1" t="s">
        <v>17</v>
      </c>
      <c r="I37" s="1" t="s">
        <v>18</v>
      </c>
      <c r="J37" s="1" t="s">
        <v>67</v>
      </c>
      <c r="K37" s="1" t="str">
        <f>VLOOKUP(MID(HR_DB[[#This Row],[ID No.]],8,2),[1]Draft!$B$9:$C$14,2,FALSE)</f>
        <v>Alexandria</v>
      </c>
      <c r="L37" s="3">
        <v>42225</v>
      </c>
      <c r="M37" s="1">
        <f ca="1">DATEDIF(HR_DB[[#This Row],[Hire date]],TODAY(),"Y")</f>
        <v>6</v>
      </c>
      <c r="N37" s="4">
        <v>26708</v>
      </c>
      <c r="O37" s="1">
        <f>IFERROR(DATEDIF(HR_DB[[#This Row],[DOB]],HR_DB[[#This Row],[Hire date]],"Y"),"!!!")</f>
        <v>22</v>
      </c>
      <c r="P37" s="1" t="str">
        <f>IF(HR_DB[[#This Row],[Age at Hiring]]&lt;20,"!","")</f>
        <v/>
      </c>
      <c r="Q37" s="1" t="str">
        <f>IFERROR(VLOOKUP(HR_DB[[#This Row],[EmpID]],A38:$A$1002,1,TRUE),"")</f>
        <v/>
      </c>
      <c r="R37" s="16">
        <f>IFERROR(VLOOKUP(HR_DB[[#This Row],[EmpID]],$A$2:A36,1,0),"")</f>
        <v>50295</v>
      </c>
      <c r="S37" s="17">
        <v>2</v>
      </c>
      <c r="T37" s="1" t="str">
        <f ca="1">IF(HR_DB[[#This Row],[Years no.]]&lt;=7,"A) 1-7",IF(AND(HR_DB[[#This Row],[Years no.]]&gt;7,HR_DB[[#This Row],[Years no.]]&lt;=14),"B) 8-14",IF(AND(HR_DB[[#This Row],[Years no.]]&gt;14,HR_DB[[#This Row],[Years no.]]&lt;=21),"C) 15-21",IF(HR_DB[[#This Row],[Years no.]]&gt;21,"D) 22+",""))))</f>
        <v>A) 1-7</v>
      </c>
      <c r="U37" s="1" t="str">
        <f ca="1">IF(AND(HR_DB[[#This Row],[Age]]&gt;=20,HR_DB[[#This Row],[Age]]&lt;30),"20s",IF(AND(HR_DB[[#This Row],[Age]]&gt;=30,HR_DB[[#This Row],[Age]]&lt;40),"30s",IF(HR_DB[[#This Row],[Age]]&gt;=40,"40s","")))</f>
        <v>20s</v>
      </c>
    </row>
    <row r="38" spans="1:21" x14ac:dyDescent="0.35">
      <c r="A38" s="1">
        <v>50297</v>
      </c>
      <c r="B38" s="1" t="s">
        <v>1738</v>
      </c>
      <c r="C38" s="1" t="s">
        <v>1739</v>
      </c>
      <c r="D38" s="1" t="s">
        <v>143</v>
      </c>
      <c r="E38" s="1" t="str">
        <f>IF(ISODD(MID(HR_DB[[#This Row],[ID No.]],13,1)),"Male","Female")</f>
        <v>Male</v>
      </c>
      <c r="F38" s="3">
        <f>DATE(MID(HR_DB[[#This Row],[ID No.]],2,2),MID(HR_DB[[#This Row],[ID No.]],4,2),MID(HR_DB[[#This Row],[ID No.]],6,2))</f>
        <v>31720</v>
      </c>
      <c r="G38" s="1">
        <f ca="1">DATEDIF(HR_DB[[#This Row],[DOB]],TODAY(),"Y")</f>
        <v>35</v>
      </c>
      <c r="H38" s="1" t="s">
        <v>32</v>
      </c>
      <c r="I38" s="1" t="s">
        <v>18</v>
      </c>
      <c r="J38" s="1" t="s">
        <v>28</v>
      </c>
      <c r="K38" s="1" t="str">
        <f>VLOOKUP(MID(HR_DB[[#This Row],[ID No.]],8,2),[1]Draft!$B$9:$C$14,2,FALSE)</f>
        <v>Alexandria</v>
      </c>
      <c r="L38" s="7">
        <v>37237</v>
      </c>
      <c r="M38" s="1">
        <f ca="1">DATEDIF(HR_DB[[#This Row],[Hire date]],TODAY(),"Y")</f>
        <v>20</v>
      </c>
      <c r="N38" s="4">
        <v>18238</v>
      </c>
      <c r="O38" s="6">
        <f>IFERROR(DATEDIF(HR_DB[[#This Row],[DOB]],HR_DB[[#This Row],[Hire date]],"Y"),"!!!")</f>
        <v>15</v>
      </c>
      <c r="P38" s="6" t="str">
        <f>IF(HR_DB[[#This Row],[Age at Hiring]]&lt;20,"!","")</f>
        <v>!</v>
      </c>
      <c r="Q38" s="1" t="str">
        <f>IFERROR(VLOOKUP(HR_DB[[#This Row],[EmpID]],A39:$A$1002,1,TRUE),"")</f>
        <v/>
      </c>
      <c r="R38" s="1" t="str">
        <f>IFERROR(VLOOKUP(HR_DB[[#This Row],[EmpID]],$A$2:A37,1,0),"")</f>
        <v/>
      </c>
      <c r="S38" s="17"/>
      <c r="T38" s="1" t="str">
        <f ca="1">IF(HR_DB[[#This Row],[Years no.]]&lt;=7,"A) 1-7",IF(AND(HR_DB[[#This Row],[Years no.]]&gt;7,HR_DB[[#This Row],[Years no.]]&lt;=14),"B) 8-14",IF(AND(HR_DB[[#This Row],[Years no.]]&gt;14,HR_DB[[#This Row],[Years no.]]&lt;=21),"C) 15-21",IF(HR_DB[[#This Row],[Years no.]]&gt;21,"D) 22+",""))))</f>
        <v>C) 15-21</v>
      </c>
      <c r="U38" s="1" t="str">
        <f ca="1">IF(AND(HR_DB[[#This Row],[Age]]&gt;=20,HR_DB[[#This Row],[Age]]&lt;30),"20s",IF(AND(HR_DB[[#This Row],[Age]]&gt;=30,HR_DB[[#This Row],[Age]]&lt;40),"30s",IF(HR_DB[[#This Row],[Age]]&gt;=40,"40s","")))</f>
        <v>30s</v>
      </c>
    </row>
    <row r="39" spans="1:21" x14ac:dyDescent="0.35">
      <c r="A39" s="1">
        <v>50306</v>
      </c>
      <c r="B39" s="1" t="s">
        <v>1328</v>
      </c>
      <c r="C39" s="1" t="s">
        <v>1329</v>
      </c>
      <c r="D39" s="1" t="s">
        <v>49</v>
      </c>
      <c r="E39" s="1" t="str">
        <f>IF(ISODD(MID(HR_DB[[#This Row],[ID No.]],13,1)),"Male","Female")</f>
        <v>Male</v>
      </c>
      <c r="F39" s="3">
        <f>DATE(MID(HR_DB[[#This Row],[ID No.]],2,2),MID(HR_DB[[#This Row],[ID No.]],4,2),MID(HR_DB[[#This Row],[ID No.]],6,2))</f>
        <v>28024</v>
      </c>
      <c r="G39" s="1">
        <f ca="1">DATEDIF(HR_DB[[#This Row],[DOB]],TODAY(),"Y")</f>
        <v>45</v>
      </c>
      <c r="H39" s="1" t="s">
        <v>17</v>
      </c>
      <c r="I39" s="1" t="s">
        <v>23</v>
      </c>
      <c r="J39" s="1" t="s">
        <v>28</v>
      </c>
      <c r="K39" s="1" t="str">
        <f>VLOOKUP(MID(HR_DB[[#This Row],[ID No.]],8,2),[1]Draft!$B$9:$C$14,2,FALSE)</f>
        <v>Sharqia</v>
      </c>
      <c r="L39" s="3">
        <v>38516</v>
      </c>
      <c r="M39" s="1">
        <f ca="1">DATEDIF(HR_DB[[#This Row],[Hire date]],TODAY(),"Y")</f>
        <v>17</v>
      </c>
      <c r="N39" s="4">
        <v>5994</v>
      </c>
      <c r="O39" s="1">
        <f>IFERROR(DATEDIF(HR_DB[[#This Row],[DOB]],HR_DB[[#This Row],[Hire date]],"Y"),"!!!")</f>
        <v>28</v>
      </c>
      <c r="P39" s="1" t="str">
        <f>IF(HR_DB[[#This Row],[Age at Hiring]]&lt;20,"!","")</f>
        <v/>
      </c>
      <c r="Q39" s="1" t="str">
        <f>IFERROR(VLOOKUP(HR_DB[[#This Row],[EmpID]],A40:$A$1002,1,TRUE),"")</f>
        <v/>
      </c>
      <c r="R39" s="1" t="str">
        <f>IFERROR(VLOOKUP(HR_DB[[#This Row],[EmpID]],$A$2:A38,1,0),"")</f>
        <v/>
      </c>
      <c r="S39" s="17"/>
      <c r="T39" s="1" t="str">
        <f ca="1">IF(HR_DB[[#This Row],[Years no.]]&lt;=7,"A) 1-7",IF(AND(HR_DB[[#This Row],[Years no.]]&gt;7,HR_DB[[#This Row],[Years no.]]&lt;=14),"B) 8-14",IF(AND(HR_DB[[#This Row],[Years no.]]&gt;14,HR_DB[[#This Row],[Years no.]]&lt;=21),"C) 15-21",IF(HR_DB[[#This Row],[Years no.]]&gt;21,"D) 22+",""))))</f>
        <v>C) 15-21</v>
      </c>
      <c r="U39" s="1" t="str">
        <f ca="1">IF(AND(HR_DB[[#This Row],[Age]]&gt;=20,HR_DB[[#This Row],[Age]]&lt;30),"20s",IF(AND(HR_DB[[#This Row],[Age]]&gt;=30,HR_DB[[#This Row],[Age]]&lt;40),"30s",IF(HR_DB[[#This Row],[Age]]&gt;=40,"40s","")))</f>
        <v>40s</v>
      </c>
    </row>
    <row r="40" spans="1:21" x14ac:dyDescent="0.35">
      <c r="A40" s="1">
        <v>50308</v>
      </c>
      <c r="B40" s="1" t="s">
        <v>230</v>
      </c>
      <c r="C40" s="1" t="s">
        <v>231</v>
      </c>
      <c r="D40" s="1" t="s">
        <v>35</v>
      </c>
      <c r="E40" s="1" t="str">
        <f>IF(ISODD(MID(HR_DB[[#This Row],[ID No.]],13,1)),"Male","Female")</f>
        <v>Female</v>
      </c>
      <c r="F40" s="3">
        <f>DATE(MID(HR_DB[[#This Row],[ID No.]],2,2),MID(HR_DB[[#This Row],[ID No.]],4,2),MID(HR_DB[[#This Row],[ID No.]],6,2))</f>
        <v>34705</v>
      </c>
      <c r="G40" s="1">
        <f ca="1">DATEDIF(HR_DB[[#This Row],[DOB]],TODAY(),"Y")</f>
        <v>27</v>
      </c>
      <c r="H40" s="1" t="s">
        <v>17</v>
      </c>
      <c r="I40" s="1" t="s">
        <v>23</v>
      </c>
      <c r="J40" s="1" t="s">
        <v>44</v>
      </c>
      <c r="K40" s="1" t="str">
        <f>VLOOKUP(MID(HR_DB[[#This Row],[ID No.]],8,2),[1]Draft!$B$9:$C$14,2,FALSE)</f>
        <v>Cairo</v>
      </c>
      <c r="L40" s="7">
        <v>36920</v>
      </c>
      <c r="M40" s="1">
        <f ca="1">DATEDIF(HR_DB[[#This Row],[Hire date]],TODAY(),"Y")</f>
        <v>21</v>
      </c>
      <c r="N40" s="4">
        <v>4462</v>
      </c>
      <c r="O40" s="6">
        <f>IFERROR(DATEDIF(HR_DB[[#This Row],[DOB]],HR_DB[[#This Row],[Hire date]],"Y"),"!!!")</f>
        <v>6</v>
      </c>
      <c r="P40" s="6" t="str">
        <f>IF(HR_DB[[#This Row],[Age at Hiring]]&lt;20,"!","")</f>
        <v>!</v>
      </c>
      <c r="Q40" s="1" t="str">
        <f>IFERROR(VLOOKUP(HR_DB[[#This Row],[EmpID]],A41:$A$1002,1,TRUE),"")</f>
        <v/>
      </c>
      <c r="R40" s="1" t="str">
        <f>IFERROR(VLOOKUP(HR_DB[[#This Row],[EmpID]],$A$2:A39,1,0),"")</f>
        <v/>
      </c>
      <c r="S40" s="17"/>
      <c r="T40" s="1" t="str">
        <f ca="1">IF(HR_DB[[#This Row],[Years no.]]&lt;=7,"A) 1-7",IF(AND(HR_DB[[#This Row],[Years no.]]&gt;7,HR_DB[[#This Row],[Years no.]]&lt;=14),"B) 8-14",IF(AND(HR_DB[[#This Row],[Years no.]]&gt;14,HR_DB[[#This Row],[Years no.]]&lt;=21),"C) 15-21",IF(HR_DB[[#This Row],[Years no.]]&gt;21,"D) 22+",""))))</f>
        <v>C) 15-21</v>
      </c>
      <c r="U40" s="1" t="str">
        <f ca="1">IF(AND(HR_DB[[#This Row],[Age]]&gt;=20,HR_DB[[#This Row],[Age]]&lt;30),"20s",IF(AND(HR_DB[[#This Row],[Age]]&gt;=30,HR_DB[[#This Row],[Age]]&lt;40),"30s",IF(HR_DB[[#This Row],[Age]]&gt;=40,"40s","")))</f>
        <v>20s</v>
      </c>
    </row>
    <row r="41" spans="1:21" x14ac:dyDescent="0.35">
      <c r="A41" s="1">
        <v>50320</v>
      </c>
      <c r="B41" s="1" t="s">
        <v>684</v>
      </c>
      <c r="C41" s="1" t="s">
        <v>685</v>
      </c>
      <c r="D41" s="1" t="s">
        <v>143</v>
      </c>
      <c r="E41" s="1" t="str">
        <f>IF(ISODD(MID(HR_DB[[#This Row],[ID No.]],13,1)),"Male","Female")</f>
        <v>Male</v>
      </c>
      <c r="F41" s="3">
        <f>DATE(MID(HR_DB[[#This Row],[ID No.]],2,2),MID(HR_DB[[#This Row],[ID No.]],4,2),MID(HR_DB[[#This Row],[ID No.]],6,2))</f>
        <v>34934</v>
      </c>
      <c r="G41" s="1">
        <f ca="1">DATEDIF(HR_DB[[#This Row],[DOB]],TODAY(),"Y")</f>
        <v>26</v>
      </c>
      <c r="H41" s="1" t="s">
        <v>32</v>
      </c>
      <c r="I41" s="1" t="s">
        <v>23</v>
      </c>
      <c r="J41" s="1" t="s">
        <v>44</v>
      </c>
      <c r="K41" s="1" t="str">
        <f>VLOOKUP(MID(HR_DB[[#This Row],[ID No.]],8,2),[1]Draft!$B$9:$C$14,2,FALSE)</f>
        <v>Cairo</v>
      </c>
      <c r="L41" s="7">
        <v>36909</v>
      </c>
      <c r="M41" s="1">
        <f ca="1">DATEDIF(HR_DB[[#This Row],[Hire date]],TODAY(),"Y")</f>
        <v>21</v>
      </c>
      <c r="N41" s="4">
        <v>5677</v>
      </c>
      <c r="O41" s="6">
        <f>IFERROR(DATEDIF(HR_DB[[#This Row],[DOB]],HR_DB[[#This Row],[Hire date]],"Y"),"!!!")</f>
        <v>5</v>
      </c>
      <c r="P41" s="6" t="str">
        <f>IF(HR_DB[[#This Row],[Age at Hiring]]&lt;20,"!","")</f>
        <v>!</v>
      </c>
      <c r="Q41" s="1" t="str">
        <f>IFERROR(VLOOKUP(HR_DB[[#This Row],[EmpID]],A42:$A$1002,1,TRUE),"")</f>
        <v/>
      </c>
      <c r="R41" s="1" t="str">
        <f>IFERROR(VLOOKUP(HR_DB[[#This Row],[EmpID]],$A$2:A40,1,0),"")</f>
        <v/>
      </c>
      <c r="S41" s="17"/>
      <c r="T41" s="1" t="str">
        <f ca="1">IF(HR_DB[[#This Row],[Years no.]]&lt;=7,"A) 1-7",IF(AND(HR_DB[[#This Row],[Years no.]]&gt;7,HR_DB[[#This Row],[Years no.]]&lt;=14),"B) 8-14",IF(AND(HR_DB[[#This Row],[Years no.]]&gt;14,HR_DB[[#This Row],[Years no.]]&lt;=21),"C) 15-21",IF(HR_DB[[#This Row],[Years no.]]&gt;21,"D) 22+",""))))</f>
        <v>C) 15-21</v>
      </c>
      <c r="U41" s="1" t="str">
        <f ca="1">IF(AND(HR_DB[[#This Row],[Age]]&gt;=20,HR_DB[[#This Row],[Age]]&lt;30),"20s",IF(AND(HR_DB[[#This Row],[Age]]&gt;=30,HR_DB[[#This Row],[Age]]&lt;40),"30s",IF(HR_DB[[#This Row],[Age]]&gt;=40,"40s","")))</f>
        <v>20s</v>
      </c>
    </row>
    <row r="42" spans="1:21" x14ac:dyDescent="0.35">
      <c r="A42" s="1">
        <v>50321</v>
      </c>
      <c r="B42" s="1" t="s">
        <v>2024</v>
      </c>
      <c r="C42" s="1" t="s">
        <v>2025</v>
      </c>
      <c r="D42" s="1" t="s">
        <v>22</v>
      </c>
      <c r="E42" s="1" t="str">
        <f>IF(ISODD(MID(HR_DB[[#This Row],[ID No.]],13,1)),"Male","Female")</f>
        <v>Female</v>
      </c>
      <c r="F42" s="3">
        <f>DATE(MID(HR_DB[[#This Row],[ID No.]],2,2),MID(HR_DB[[#This Row],[ID No.]],4,2),MID(HR_DB[[#This Row],[ID No.]],6,2))</f>
        <v>29645</v>
      </c>
      <c r="G42" s="1">
        <f ca="1">DATEDIF(HR_DB[[#This Row],[DOB]],TODAY(),"Y")</f>
        <v>41</v>
      </c>
      <c r="H42" s="1" t="s">
        <v>17</v>
      </c>
      <c r="I42" s="1" t="s">
        <v>23</v>
      </c>
      <c r="J42" s="1" t="s">
        <v>28</v>
      </c>
      <c r="K42" s="1" t="str">
        <f>VLOOKUP(MID(HR_DB[[#This Row],[ID No.]],8,2),[1]Draft!$B$9:$C$14,2,FALSE)</f>
        <v>Sharqia</v>
      </c>
      <c r="L42" s="3">
        <v>39781</v>
      </c>
      <c r="M42" s="1">
        <f ca="1">DATEDIF(HR_DB[[#This Row],[Hire date]],TODAY(),"Y")</f>
        <v>13</v>
      </c>
      <c r="N42" s="4">
        <v>5611</v>
      </c>
      <c r="O42" s="1">
        <f>IFERROR(DATEDIF(HR_DB[[#This Row],[DOB]],HR_DB[[#This Row],[Hire date]],"Y"),"!!!")</f>
        <v>27</v>
      </c>
      <c r="P42" s="1" t="str">
        <f>IF(HR_DB[[#This Row],[Age at Hiring]]&lt;20,"!","")</f>
        <v/>
      </c>
      <c r="Q42" s="1" t="str">
        <f>IFERROR(VLOOKUP(HR_DB[[#This Row],[EmpID]],A43:$A$1002,1,TRUE),"")</f>
        <v/>
      </c>
      <c r="R42" s="1" t="str">
        <f>IFERROR(VLOOKUP(HR_DB[[#This Row],[EmpID]],$A$2:A41,1,0),"")</f>
        <v/>
      </c>
      <c r="S42" s="17"/>
      <c r="T42" s="1" t="str">
        <f ca="1">IF(HR_DB[[#This Row],[Years no.]]&lt;=7,"A) 1-7",IF(AND(HR_DB[[#This Row],[Years no.]]&gt;7,HR_DB[[#This Row],[Years no.]]&lt;=14),"B) 8-14",IF(AND(HR_DB[[#This Row],[Years no.]]&gt;14,HR_DB[[#This Row],[Years no.]]&lt;=21),"C) 15-21",IF(HR_DB[[#This Row],[Years no.]]&gt;21,"D) 22+",""))))</f>
        <v>B) 8-14</v>
      </c>
      <c r="U42" s="1" t="str">
        <f ca="1">IF(AND(HR_DB[[#This Row],[Age]]&gt;=20,HR_DB[[#This Row],[Age]]&lt;30),"20s",IF(AND(HR_DB[[#This Row],[Age]]&gt;=30,HR_DB[[#This Row],[Age]]&lt;40),"30s",IF(HR_DB[[#This Row],[Age]]&gt;=40,"40s","")))</f>
        <v>40s</v>
      </c>
    </row>
    <row r="43" spans="1:21" x14ac:dyDescent="0.35">
      <c r="A43" s="1">
        <v>50337</v>
      </c>
      <c r="B43" s="1" t="s">
        <v>1106</v>
      </c>
      <c r="C43" s="1" t="s">
        <v>1107</v>
      </c>
      <c r="D43" s="1" t="s">
        <v>31</v>
      </c>
      <c r="E43" s="1" t="str">
        <f>IF(ISODD(MID(HR_DB[[#This Row],[ID No.]],13,1)),"Male","Female")</f>
        <v>Male</v>
      </c>
      <c r="F43" s="3">
        <f>DATE(MID(HR_DB[[#This Row],[ID No.]],2,2),MID(HR_DB[[#This Row],[ID No.]],4,2),MID(HR_DB[[#This Row],[ID No.]],6,2))</f>
        <v>32653</v>
      </c>
      <c r="G43" s="1">
        <f ca="1">DATEDIF(HR_DB[[#This Row],[DOB]],TODAY(),"Y")</f>
        <v>33</v>
      </c>
      <c r="H43" s="1" t="s">
        <v>17</v>
      </c>
      <c r="I43" s="1" t="s">
        <v>23</v>
      </c>
      <c r="J43" s="1" t="s">
        <v>24</v>
      </c>
      <c r="K43" s="1" t="str">
        <f>VLOOKUP(MID(HR_DB[[#This Row],[ID No.]],8,2),[1]Draft!$B$9:$C$14,2,FALSE)</f>
        <v>Cairo</v>
      </c>
      <c r="L43" s="3">
        <v>40927</v>
      </c>
      <c r="M43" s="1">
        <f ca="1">DATEDIF(HR_DB[[#This Row],[Hire date]],TODAY(),"Y")</f>
        <v>10</v>
      </c>
      <c r="N43" s="4">
        <v>3749</v>
      </c>
      <c r="O43" s="1">
        <f>IFERROR(DATEDIF(HR_DB[[#This Row],[DOB]],HR_DB[[#This Row],[Hire date]],"Y"),"!!!")</f>
        <v>22</v>
      </c>
      <c r="P43" s="1" t="str">
        <f>IF(HR_DB[[#This Row],[Age at Hiring]]&lt;20,"!","")</f>
        <v/>
      </c>
      <c r="Q43" s="1" t="str">
        <f>IFERROR(VLOOKUP(HR_DB[[#This Row],[EmpID]],A44:$A$1002,1,TRUE),"")</f>
        <v/>
      </c>
      <c r="R43" s="1" t="str">
        <f>IFERROR(VLOOKUP(HR_DB[[#This Row],[EmpID]],$A$2:A42,1,0),"")</f>
        <v/>
      </c>
      <c r="S43" s="17"/>
      <c r="T43" s="1" t="str">
        <f ca="1">IF(HR_DB[[#This Row],[Years no.]]&lt;=7,"A) 1-7",IF(AND(HR_DB[[#This Row],[Years no.]]&gt;7,HR_DB[[#This Row],[Years no.]]&lt;=14),"B) 8-14",IF(AND(HR_DB[[#This Row],[Years no.]]&gt;14,HR_DB[[#This Row],[Years no.]]&lt;=21),"C) 15-21",IF(HR_DB[[#This Row],[Years no.]]&gt;21,"D) 22+",""))))</f>
        <v>B) 8-14</v>
      </c>
      <c r="U43" s="1" t="str">
        <f ca="1">IF(AND(HR_DB[[#This Row],[Age]]&gt;=20,HR_DB[[#This Row],[Age]]&lt;30),"20s",IF(AND(HR_DB[[#This Row],[Age]]&gt;=30,HR_DB[[#This Row],[Age]]&lt;40),"30s",IF(HR_DB[[#This Row],[Age]]&gt;=40,"40s","")))</f>
        <v>30s</v>
      </c>
    </row>
    <row r="44" spans="1:21" x14ac:dyDescent="0.35">
      <c r="A44" s="1">
        <v>50361</v>
      </c>
      <c r="B44" s="1" t="s">
        <v>576</v>
      </c>
      <c r="C44" s="1" t="s">
        <v>577</v>
      </c>
      <c r="D44" s="1" t="s">
        <v>38</v>
      </c>
      <c r="E44" s="1" t="str">
        <f>IF(ISODD(MID(HR_DB[[#This Row],[ID No.]],13,1)),"Male","Female")</f>
        <v>Male</v>
      </c>
      <c r="F44" s="3">
        <f>DATE(MID(HR_DB[[#This Row],[ID No.]],2,2),MID(HR_DB[[#This Row],[ID No.]],4,2),MID(HR_DB[[#This Row],[ID No.]],6,2))</f>
        <v>35027</v>
      </c>
      <c r="G44" s="1">
        <f ca="1">DATEDIF(HR_DB[[#This Row],[DOB]],TODAY(),"Y")</f>
        <v>26</v>
      </c>
      <c r="H44" s="1" t="s">
        <v>32</v>
      </c>
      <c r="I44" s="1" t="s">
        <v>23</v>
      </c>
      <c r="J44" s="1" t="s">
        <v>19</v>
      </c>
      <c r="K44" s="1" t="str">
        <f>VLOOKUP(MID(HR_DB[[#This Row],[ID No.]],8,2),[1]Draft!$B$9:$C$14,2,FALSE)</f>
        <v>Cairo</v>
      </c>
      <c r="L44" s="7">
        <v>40160</v>
      </c>
      <c r="M44" s="1">
        <f ca="1">DATEDIF(HR_DB[[#This Row],[Hire date]],TODAY(),"Y")</f>
        <v>12</v>
      </c>
      <c r="N44" s="4">
        <v>3772</v>
      </c>
      <c r="O44" s="6">
        <f>IFERROR(DATEDIF(HR_DB[[#This Row],[DOB]],HR_DB[[#This Row],[Hire date]],"Y"),"!!!")</f>
        <v>14</v>
      </c>
      <c r="P44" s="6" t="str">
        <f>IF(HR_DB[[#This Row],[Age at Hiring]]&lt;20,"!","")</f>
        <v>!</v>
      </c>
      <c r="Q44" s="1" t="str">
        <f>IFERROR(VLOOKUP(HR_DB[[#This Row],[EmpID]],A45:$A$1002,1,TRUE),"")</f>
        <v/>
      </c>
      <c r="R44" s="1" t="str">
        <f>IFERROR(VLOOKUP(HR_DB[[#This Row],[EmpID]],$A$2:A43,1,0),"")</f>
        <v/>
      </c>
      <c r="S44" s="17"/>
      <c r="T44" s="1" t="str">
        <f ca="1">IF(HR_DB[[#This Row],[Years no.]]&lt;=7,"A) 1-7",IF(AND(HR_DB[[#This Row],[Years no.]]&gt;7,HR_DB[[#This Row],[Years no.]]&lt;=14),"B) 8-14",IF(AND(HR_DB[[#This Row],[Years no.]]&gt;14,HR_DB[[#This Row],[Years no.]]&lt;=21),"C) 15-21",IF(HR_DB[[#This Row],[Years no.]]&gt;21,"D) 22+",""))))</f>
        <v>B) 8-14</v>
      </c>
      <c r="U44" s="1" t="str">
        <f ca="1">IF(AND(HR_DB[[#This Row],[Age]]&gt;=20,HR_DB[[#This Row],[Age]]&lt;30),"20s",IF(AND(HR_DB[[#This Row],[Age]]&gt;=30,HR_DB[[#This Row],[Age]]&lt;40),"30s",IF(HR_DB[[#This Row],[Age]]&gt;=40,"40s","")))</f>
        <v>20s</v>
      </c>
    </row>
    <row r="45" spans="1:21" x14ac:dyDescent="0.35">
      <c r="A45" s="1">
        <v>50379</v>
      </c>
      <c r="B45" s="1" t="s">
        <v>390</v>
      </c>
      <c r="C45" s="1" t="s">
        <v>391</v>
      </c>
      <c r="D45" s="1" t="s">
        <v>38</v>
      </c>
      <c r="E45" s="1" t="str">
        <f>IF(ISODD(MID(HR_DB[[#This Row],[ID No.]],13,1)),"Male","Female")</f>
        <v>Male</v>
      </c>
      <c r="F45" s="3">
        <f>DATE(MID(HR_DB[[#This Row],[ID No.]],2,2),MID(HR_DB[[#This Row],[ID No.]],4,2),MID(HR_DB[[#This Row],[ID No.]],6,2))</f>
        <v>34732</v>
      </c>
      <c r="G45" s="1">
        <f ca="1">DATEDIF(HR_DB[[#This Row],[DOB]],TODAY(),"Y")</f>
        <v>27</v>
      </c>
      <c r="H45" s="1" t="s">
        <v>17</v>
      </c>
      <c r="I45" s="1" t="s">
        <v>18</v>
      </c>
      <c r="J45" s="1" t="s">
        <v>67</v>
      </c>
      <c r="K45" s="1" t="str">
        <f>VLOOKUP(MID(HR_DB[[#This Row],[ID No.]],8,2),[1]Draft!$B$9:$C$14,2,FALSE)</f>
        <v>Cairo</v>
      </c>
      <c r="L45" s="7">
        <v>41215</v>
      </c>
      <c r="M45" s="1">
        <f ca="1">DATEDIF(HR_DB[[#This Row],[Hire date]],TODAY(),"Y")</f>
        <v>9</v>
      </c>
      <c r="N45" s="4">
        <v>19299</v>
      </c>
      <c r="O45" s="6">
        <f>IFERROR(DATEDIF(HR_DB[[#This Row],[DOB]],HR_DB[[#This Row],[Hire date]],"Y"),"!!!")</f>
        <v>17</v>
      </c>
      <c r="P45" s="6" t="str">
        <f>IF(HR_DB[[#This Row],[Age at Hiring]]&lt;20,"!","")</f>
        <v>!</v>
      </c>
      <c r="Q45" s="1" t="str">
        <f>IFERROR(VLOOKUP(HR_DB[[#This Row],[EmpID]],A46:$A$1002,1,TRUE),"")</f>
        <v/>
      </c>
      <c r="R45" s="1" t="str">
        <f>IFERROR(VLOOKUP(HR_DB[[#This Row],[EmpID]],$A$2:A44,1,0),"")</f>
        <v/>
      </c>
      <c r="S45" s="17"/>
      <c r="T45" s="1" t="str">
        <f ca="1">IF(HR_DB[[#This Row],[Years no.]]&lt;=7,"A) 1-7",IF(AND(HR_DB[[#This Row],[Years no.]]&gt;7,HR_DB[[#This Row],[Years no.]]&lt;=14),"B) 8-14",IF(AND(HR_DB[[#This Row],[Years no.]]&gt;14,HR_DB[[#This Row],[Years no.]]&lt;=21),"C) 15-21",IF(HR_DB[[#This Row],[Years no.]]&gt;21,"D) 22+",""))))</f>
        <v>B) 8-14</v>
      </c>
      <c r="U45" s="1" t="str">
        <f ca="1">IF(AND(HR_DB[[#This Row],[Age]]&gt;=20,HR_DB[[#This Row],[Age]]&lt;30),"20s",IF(AND(HR_DB[[#This Row],[Age]]&gt;=30,HR_DB[[#This Row],[Age]]&lt;40),"30s",IF(HR_DB[[#This Row],[Age]]&gt;=40,"40s","")))</f>
        <v>20s</v>
      </c>
    </row>
    <row r="46" spans="1:21" x14ac:dyDescent="0.35">
      <c r="A46" s="1">
        <v>50397</v>
      </c>
      <c r="B46" s="1" t="s">
        <v>954</v>
      </c>
      <c r="C46" s="1" t="s">
        <v>955</v>
      </c>
      <c r="D46" s="1" t="s">
        <v>16</v>
      </c>
      <c r="E46" s="1" t="str">
        <f>IF(ISODD(MID(HR_DB[[#This Row],[ID No.]],13,1)),"Male","Female")</f>
        <v>Male</v>
      </c>
      <c r="F46" s="3">
        <f>DATE(MID(HR_DB[[#This Row],[ID No.]],2,2),MID(HR_DB[[#This Row],[ID No.]],4,2),MID(HR_DB[[#This Row],[ID No.]],6,2))</f>
        <v>29601</v>
      </c>
      <c r="G46" s="1">
        <f ca="1">DATEDIF(HR_DB[[#This Row],[DOB]],TODAY(),"Y")</f>
        <v>41</v>
      </c>
      <c r="H46" s="1" t="s">
        <v>32</v>
      </c>
      <c r="I46" s="1" t="s">
        <v>23</v>
      </c>
      <c r="J46" s="1" t="s">
        <v>28</v>
      </c>
      <c r="K46" s="1" t="str">
        <f>VLOOKUP(MID(HR_DB[[#This Row],[ID No.]],8,2),[1]Draft!$B$9:$C$14,2,FALSE)</f>
        <v>Ismailia</v>
      </c>
      <c r="L46" s="3">
        <v>40278</v>
      </c>
      <c r="M46" s="1">
        <f ca="1">DATEDIF(HR_DB[[#This Row],[Hire date]],TODAY(),"Y")</f>
        <v>12</v>
      </c>
      <c r="N46" s="4">
        <v>4319</v>
      </c>
      <c r="O46" s="1">
        <f>IFERROR(DATEDIF(HR_DB[[#This Row],[DOB]],HR_DB[[#This Row],[Hire date]],"Y"),"!!!")</f>
        <v>29</v>
      </c>
      <c r="P46" s="1" t="str">
        <f>IF(HR_DB[[#This Row],[Age at Hiring]]&lt;20,"!","")</f>
        <v/>
      </c>
      <c r="Q46" s="1" t="str">
        <f>IFERROR(VLOOKUP(HR_DB[[#This Row],[EmpID]],A47:$A$1002,1,TRUE),"")</f>
        <v/>
      </c>
      <c r="R46" s="1" t="str">
        <f>IFERROR(VLOOKUP(HR_DB[[#This Row],[EmpID]],$A$2:A45,1,0),"")</f>
        <v/>
      </c>
      <c r="S46" s="17"/>
      <c r="T46" s="1" t="str">
        <f ca="1">IF(HR_DB[[#This Row],[Years no.]]&lt;=7,"A) 1-7",IF(AND(HR_DB[[#This Row],[Years no.]]&gt;7,HR_DB[[#This Row],[Years no.]]&lt;=14),"B) 8-14",IF(AND(HR_DB[[#This Row],[Years no.]]&gt;14,HR_DB[[#This Row],[Years no.]]&lt;=21),"C) 15-21",IF(HR_DB[[#This Row],[Years no.]]&gt;21,"D) 22+",""))))</f>
        <v>B) 8-14</v>
      </c>
      <c r="U46" s="1" t="str">
        <f ca="1">IF(AND(HR_DB[[#This Row],[Age]]&gt;=20,HR_DB[[#This Row],[Age]]&lt;30),"20s",IF(AND(HR_DB[[#This Row],[Age]]&gt;=30,HR_DB[[#This Row],[Age]]&lt;40),"30s",IF(HR_DB[[#This Row],[Age]]&gt;=40,"40s","")))</f>
        <v>40s</v>
      </c>
    </row>
    <row r="47" spans="1:21" x14ac:dyDescent="0.35">
      <c r="A47" s="1">
        <v>50398</v>
      </c>
      <c r="B47" s="1" t="s">
        <v>1884</v>
      </c>
      <c r="C47" s="1" t="s">
        <v>1885</v>
      </c>
      <c r="D47" s="1" t="s">
        <v>16</v>
      </c>
      <c r="E47" s="1" t="str">
        <f>IF(ISODD(MID(HR_DB[[#This Row],[ID No.]],13,1)),"Male","Female")</f>
        <v>Female</v>
      </c>
      <c r="F47" s="3">
        <f>DATE(MID(HR_DB[[#This Row],[ID No.]],2,2),MID(HR_DB[[#This Row],[ID No.]],4,2),MID(HR_DB[[#This Row],[ID No.]],6,2))</f>
        <v>34578</v>
      </c>
      <c r="G47" s="1">
        <f ca="1">DATEDIF(HR_DB[[#This Row],[DOB]],TODAY(),"Y")</f>
        <v>27</v>
      </c>
      <c r="H47" s="1" t="s">
        <v>32</v>
      </c>
      <c r="I47" s="1" t="s">
        <v>41</v>
      </c>
      <c r="J47" s="1" t="s">
        <v>19</v>
      </c>
      <c r="K47" s="1" t="str">
        <f>VLOOKUP(MID(HR_DB[[#This Row],[ID No.]],8,2),[1]Draft!$B$9:$C$14,2,FALSE)</f>
        <v>Alexandria</v>
      </c>
      <c r="L47" s="7">
        <v>36129</v>
      </c>
      <c r="M47" s="1">
        <f ca="1">DATEDIF(HR_DB[[#This Row],[Hire date]],TODAY(),"Y")</f>
        <v>23</v>
      </c>
      <c r="N47" s="4">
        <v>14546</v>
      </c>
      <c r="O47" s="6">
        <f>IFERROR(DATEDIF(HR_DB[[#This Row],[DOB]],HR_DB[[#This Row],[Hire date]],"Y"),"!!!")</f>
        <v>4</v>
      </c>
      <c r="P47" s="6" t="str">
        <f>IF(HR_DB[[#This Row],[Age at Hiring]]&lt;20,"!","")</f>
        <v>!</v>
      </c>
      <c r="Q47" s="1" t="str">
        <f>IFERROR(VLOOKUP(HR_DB[[#This Row],[EmpID]],A48:$A$1002,1,TRUE),"")</f>
        <v/>
      </c>
      <c r="R47" s="1" t="str">
        <f>IFERROR(VLOOKUP(HR_DB[[#This Row],[EmpID]],$A$2:A46,1,0),"")</f>
        <v/>
      </c>
      <c r="S47" s="17"/>
      <c r="T47" s="1" t="str">
        <f ca="1">IF(HR_DB[[#This Row],[Years no.]]&lt;=7,"A) 1-7",IF(AND(HR_DB[[#This Row],[Years no.]]&gt;7,HR_DB[[#This Row],[Years no.]]&lt;=14),"B) 8-14",IF(AND(HR_DB[[#This Row],[Years no.]]&gt;14,HR_DB[[#This Row],[Years no.]]&lt;=21),"C) 15-21",IF(HR_DB[[#This Row],[Years no.]]&gt;21,"D) 22+",""))))</f>
        <v>D) 22+</v>
      </c>
      <c r="U47" s="1" t="str">
        <f ca="1">IF(AND(HR_DB[[#This Row],[Age]]&gt;=20,HR_DB[[#This Row],[Age]]&lt;30),"20s",IF(AND(HR_DB[[#This Row],[Age]]&gt;=30,HR_DB[[#This Row],[Age]]&lt;40),"30s",IF(HR_DB[[#This Row],[Age]]&gt;=40,"40s","")))</f>
        <v>20s</v>
      </c>
    </row>
    <row r="48" spans="1:21" x14ac:dyDescent="0.35">
      <c r="A48" s="1">
        <v>50406</v>
      </c>
      <c r="B48" s="1" t="s">
        <v>1606</v>
      </c>
      <c r="C48" s="1" t="s">
        <v>1607</v>
      </c>
      <c r="D48" s="1" t="s">
        <v>92</v>
      </c>
      <c r="E48" s="1" t="str">
        <f>IF(ISODD(MID(HR_DB[[#This Row],[ID No.]],13,1)),"Male","Female")</f>
        <v>Female</v>
      </c>
      <c r="F48" s="3">
        <f>DATE(MID(HR_DB[[#This Row],[ID No.]],2,2),MID(HR_DB[[#This Row],[ID No.]],4,2),MID(HR_DB[[#This Row],[ID No.]],6,2))</f>
        <v>29756</v>
      </c>
      <c r="G48" s="1">
        <f ca="1">DATEDIF(HR_DB[[#This Row],[DOB]],TODAY(),"Y")</f>
        <v>41</v>
      </c>
      <c r="H48" s="1" t="s">
        <v>17</v>
      </c>
      <c r="I48" s="1" t="s">
        <v>23</v>
      </c>
      <c r="J48" s="1" t="s">
        <v>24</v>
      </c>
      <c r="K48" s="1" t="str">
        <f>VLOOKUP(MID(HR_DB[[#This Row],[ID No.]],8,2),[1]Draft!$B$9:$C$14,2,FALSE)</f>
        <v>Ismailia</v>
      </c>
      <c r="L48" s="7">
        <v>36003</v>
      </c>
      <c r="M48" s="1">
        <f ca="1">DATEDIF(HR_DB[[#This Row],[Hire date]],TODAY(),"Y")</f>
        <v>24</v>
      </c>
      <c r="N48" s="4">
        <v>6434</v>
      </c>
      <c r="O48" s="6">
        <f>IFERROR(DATEDIF(HR_DB[[#This Row],[DOB]],HR_DB[[#This Row],[Hire date]],"Y"),"!!!")</f>
        <v>17</v>
      </c>
      <c r="P48" s="6" t="str">
        <f>IF(HR_DB[[#This Row],[Age at Hiring]]&lt;20,"!","")</f>
        <v>!</v>
      </c>
      <c r="Q48" s="1" t="str">
        <f>IFERROR(VLOOKUP(HR_DB[[#This Row],[EmpID]],A49:$A$1002,1,TRUE),"")</f>
        <v/>
      </c>
      <c r="R48" s="1" t="str">
        <f>IFERROR(VLOOKUP(HR_DB[[#This Row],[EmpID]],$A$2:A47,1,0),"")</f>
        <v/>
      </c>
      <c r="S48" s="17"/>
      <c r="T48" s="1" t="str">
        <f ca="1">IF(HR_DB[[#This Row],[Years no.]]&lt;=7,"A) 1-7",IF(AND(HR_DB[[#This Row],[Years no.]]&gt;7,HR_DB[[#This Row],[Years no.]]&lt;=14),"B) 8-14",IF(AND(HR_DB[[#This Row],[Years no.]]&gt;14,HR_DB[[#This Row],[Years no.]]&lt;=21),"C) 15-21",IF(HR_DB[[#This Row],[Years no.]]&gt;21,"D) 22+",""))))</f>
        <v>D) 22+</v>
      </c>
      <c r="U48" s="1" t="str">
        <f ca="1">IF(AND(HR_DB[[#This Row],[Age]]&gt;=20,HR_DB[[#This Row],[Age]]&lt;30),"20s",IF(AND(HR_DB[[#This Row],[Age]]&gt;=30,HR_DB[[#This Row],[Age]]&lt;40),"30s",IF(HR_DB[[#This Row],[Age]]&gt;=40,"40s","")))</f>
        <v>40s</v>
      </c>
    </row>
    <row r="49" spans="1:21" x14ac:dyDescent="0.35">
      <c r="A49" s="1">
        <v>50442</v>
      </c>
      <c r="B49" s="1" t="s">
        <v>240</v>
      </c>
      <c r="C49" s="1" t="s">
        <v>241</v>
      </c>
      <c r="D49" s="1" t="s">
        <v>31</v>
      </c>
      <c r="E49" s="1" t="str">
        <f>IF(ISODD(MID(HR_DB[[#This Row],[ID No.]],13,1)),"Male","Female")</f>
        <v>Male</v>
      </c>
      <c r="F49" s="3">
        <f>DATE(MID(HR_DB[[#This Row],[ID No.]],2,2),MID(HR_DB[[#This Row],[ID No.]],4,2),MID(HR_DB[[#This Row],[ID No.]],6,2))</f>
        <v>34991</v>
      </c>
      <c r="G49" s="1">
        <f ca="1">DATEDIF(HR_DB[[#This Row],[DOB]],TODAY(),"Y")</f>
        <v>26</v>
      </c>
      <c r="H49" s="1" t="s">
        <v>17</v>
      </c>
      <c r="I49" s="1" t="s">
        <v>18</v>
      </c>
      <c r="J49" s="1" t="s">
        <v>44</v>
      </c>
      <c r="K49" s="1" t="str">
        <f>VLOOKUP(MID(HR_DB[[#This Row],[ID No.]],8,2),[1]Draft!$B$9:$C$14,2,FALSE)</f>
        <v>Cairo</v>
      </c>
      <c r="L49" s="7">
        <v>40087</v>
      </c>
      <c r="M49" s="1">
        <f ca="1">DATEDIF(HR_DB[[#This Row],[Hire date]],TODAY(),"Y")</f>
        <v>12</v>
      </c>
      <c r="N49" s="4">
        <v>29292</v>
      </c>
      <c r="O49" s="6">
        <f>IFERROR(DATEDIF(HR_DB[[#This Row],[DOB]],HR_DB[[#This Row],[Hire date]],"Y"),"!!!")</f>
        <v>13</v>
      </c>
      <c r="P49" s="6" t="str">
        <f>IF(HR_DB[[#This Row],[Age at Hiring]]&lt;20,"!","")</f>
        <v>!</v>
      </c>
      <c r="Q49" s="1" t="str">
        <f>IFERROR(VLOOKUP(HR_DB[[#This Row],[EmpID]],A50:$A$1002,1,TRUE),"")</f>
        <v/>
      </c>
      <c r="R49" s="1" t="str">
        <f>IFERROR(VLOOKUP(HR_DB[[#This Row],[EmpID]],$A$2:A48,1,0),"")</f>
        <v/>
      </c>
      <c r="S49" s="17"/>
      <c r="T49" s="1" t="str">
        <f ca="1">IF(HR_DB[[#This Row],[Years no.]]&lt;=7,"A) 1-7",IF(AND(HR_DB[[#This Row],[Years no.]]&gt;7,HR_DB[[#This Row],[Years no.]]&lt;=14),"B) 8-14",IF(AND(HR_DB[[#This Row],[Years no.]]&gt;14,HR_DB[[#This Row],[Years no.]]&lt;=21),"C) 15-21",IF(HR_DB[[#This Row],[Years no.]]&gt;21,"D) 22+",""))))</f>
        <v>B) 8-14</v>
      </c>
      <c r="U49" s="1" t="str">
        <f ca="1">IF(AND(HR_DB[[#This Row],[Age]]&gt;=20,HR_DB[[#This Row],[Age]]&lt;30),"20s",IF(AND(HR_DB[[#This Row],[Age]]&gt;=30,HR_DB[[#This Row],[Age]]&lt;40),"30s",IF(HR_DB[[#This Row],[Age]]&gt;=40,"40s","")))</f>
        <v>20s</v>
      </c>
    </row>
    <row r="50" spans="1:21" x14ac:dyDescent="0.35">
      <c r="A50" s="1">
        <v>50466</v>
      </c>
      <c r="B50" s="1" t="s">
        <v>176</v>
      </c>
      <c r="C50" s="1" t="s">
        <v>177</v>
      </c>
      <c r="D50" s="1" t="s">
        <v>92</v>
      </c>
      <c r="E50" s="1" t="str">
        <f>IF(ISODD(MID(HR_DB[[#This Row],[ID No.]],13,1)),"Male","Female")</f>
        <v>Male</v>
      </c>
      <c r="F50" s="3">
        <f>DATE(MID(HR_DB[[#This Row],[ID No.]],2,2),MID(HR_DB[[#This Row],[ID No.]],4,2),MID(HR_DB[[#This Row],[ID No.]],6,2))</f>
        <v>34359</v>
      </c>
      <c r="G50" s="1">
        <f ca="1">DATEDIF(HR_DB[[#This Row],[DOB]],TODAY(),"Y")</f>
        <v>28</v>
      </c>
      <c r="H50" s="1" t="s">
        <v>17</v>
      </c>
      <c r="I50" s="1" t="s">
        <v>23</v>
      </c>
      <c r="J50" s="1" t="s">
        <v>67</v>
      </c>
      <c r="K50" s="1" t="str">
        <f>VLOOKUP(MID(HR_DB[[#This Row],[ID No.]],8,2),[1]Draft!$B$9:$C$14,2,FALSE)</f>
        <v>Cairo</v>
      </c>
      <c r="L50" s="7">
        <v>35867</v>
      </c>
      <c r="M50" s="1">
        <f ca="1">DATEDIF(HR_DB[[#This Row],[Hire date]],TODAY(),"Y")</f>
        <v>24</v>
      </c>
      <c r="N50" s="4">
        <v>4609</v>
      </c>
      <c r="O50" s="6">
        <f>IFERROR(DATEDIF(HR_DB[[#This Row],[DOB]],HR_DB[[#This Row],[Hire date]],"Y"),"!!!")</f>
        <v>4</v>
      </c>
      <c r="P50" s="6" t="str">
        <f>IF(HR_DB[[#This Row],[Age at Hiring]]&lt;20,"!","")</f>
        <v>!</v>
      </c>
      <c r="Q50" s="1" t="str">
        <f>IFERROR(VLOOKUP(HR_DB[[#This Row],[EmpID]],A51:$A$1002,1,TRUE),"")</f>
        <v/>
      </c>
      <c r="R50" s="1" t="str">
        <f>IFERROR(VLOOKUP(HR_DB[[#This Row],[EmpID]],$A$2:A49,1,0),"")</f>
        <v/>
      </c>
      <c r="S50" s="17"/>
      <c r="T50" s="1" t="str">
        <f ca="1">IF(HR_DB[[#This Row],[Years no.]]&lt;=7,"A) 1-7",IF(AND(HR_DB[[#This Row],[Years no.]]&gt;7,HR_DB[[#This Row],[Years no.]]&lt;=14),"B) 8-14",IF(AND(HR_DB[[#This Row],[Years no.]]&gt;14,HR_DB[[#This Row],[Years no.]]&lt;=21),"C) 15-21",IF(HR_DB[[#This Row],[Years no.]]&gt;21,"D) 22+",""))))</f>
        <v>D) 22+</v>
      </c>
      <c r="U50" s="1" t="str">
        <f ca="1">IF(AND(HR_DB[[#This Row],[Age]]&gt;=20,HR_DB[[#This Row],[Age]]&lt;30),"20s",IF(AND(HR_DB[[#This Row],[Age]]&gt;=30,HR_DB[[#This Row],[Age]]&lt;40),"30s",IF(HR_DB[[#This Row],[Age]]&gt;=40,"40s","")))</f>
        <v>20s</v>
      </c>
    </row>
    <row r="51" spans="1:21" x14ac:dyDescent="0.35">
      <c r="A51" s="1">
        <v>50500</v>
      </c>
      <c r="B51" s="1" t="s">
        <v>1332</v>
      </c>
      <c r="C51" s="1" t="s">
        <v>1333</v>
      </c>
      <c r="D51" s="1" t="s">
        <v>92</v>
      </c>
      <c r="E51" s="1" t="str">
        <f>IF(ISODD(MID(HR_DB[[#This Row],[ID No.]],13,1)),"Male","Female")</f>
        <v>Female</v>
      </c>
      <c r="F51" s="3">
        <f>DATE(MID(HR_DB[[#This Row],[ID No.]],2,2),MID(HR_DB[[#This Row],[ID No.]],4,2),MID(HR_DB[[#This Row],[ID No.]],6,2))</f>
        <v>33190</v>
      </c>
      <c r="G51" s="1">
        <f ca="1">DATEDIF(HR_DB[[#This Row],[DOB]],TODAY(),"Y")</f>
        <v>31</v>
      </c>
      <c r="H51" s="1" t="s">
        <v>32</v>
      </c>
      <c r="I51" s="1" t="s">
        <v>23</v>
      </c>
      <c r="J51" s="1" t="s">
        <v>44</v>
      </c>
      <c r="K51" s="1" t="str">
        <f>VLOOKUP(MID(HR_DB[[#This Row],[ID No.]],8,2),[1]Draft!$B$9:$C$14,2,FALSE)</f>
        <v>Ismailia</v>
      </c>
      <c r="L51" s="7">
        <v>37735</v>
      </c>
      <c r="M51" s="1">
        <f ca="1">DATEDIF(HR_DB[[#This Row],[Hire date]],TODAY(),"Y")</f>
        <v>19</v>
      </c>
      <c r="N51" s="4">
        <v>4438</v>
      </c>
      <c r="O51" s="6">
        <f>IFERROR(DATEDIF(HR_DB[[#This Row],[DOB]],HR_DB[[#This Row],[Hire date]],"Y"),"!!!")</f>
        <v>12</v>
      </c>
      <c r="P51" s="6" t="str">
        <f>IF(HR_DB[[#This Row],[Age at Hiring]]&lt;20,"!","")</f>
        <v>!</v>
      </c>
      <c r="Q51" s="1" t="str">
        <f>IFERROR(VLOOKUP(HR_DB[[#This Row],[EmpID]],A52:$A$1002,1,TRUE),"")</f>
        <v/>
      </c>
      <c r="R51" s="1" t="str">
        <f>IFERROR(VLOOKUP(HR_DB[[#This Row],[EmpID]],$A$2:A50,1,0),"")</f>
        <v/>
      </c>
      <c r="S51" s="17"/>
      <c r="T51" s="1" t="str">
        <f ca="1">IF(HR_DB[[#This Row],[Years no.]]&lt;=7,"A) 1-7",IF(AND(HR_DB[[#This Row],[Years no.]]&gt;7,HR_DB[[#This Row],[Years no.]]&lt;=14),"B) 8-14",IF(AND(HR_DB[[#This Row],[Years no.]]&gt;14,HR_DB[[#This Row],[Years no.]]&lt;=21),"C) 15-21",IF(HR_DB[[#This Row],[Years no.]]&gt;21,"D) 22+",""))))</f>
        <v>C) 15-21</v>
      </c>
      <c r="U51" s="1" t="str">
        <f ca="1">IF(AND(HR_DB[[#This Row],[Age]]&gt;=20,HR_DB[[#This Row],[Age]]&lt;30),"20s",IF(AND(HR_DB[[#This Row],[Age]]&gt;=30,HR_DB[[#This Row],[Age]]&lt;40),"30s",IF(HR_DB[[#This Row],[Age]]&gt;=40,"40s","")))</f>
        <v>30s</v>
      </c>
    </row>
    <row r="52" spans="1:21" x14ac:dyDescent="0.35">
      <c r="A52" s="1">
        <v>50554</v>
      </c>
      <c r="B52" s="1" t="s">
        <v>1478</v>
      </c>
      <c r="C52" s="1" t="s">
        <v>1479</v>
      </c>
      <c r="D52" s="1" t="s">
        <v>62</v>
      </c>
      <c r="E52" s="1" t="str">
        <f>IF(ISODD(MID(HR_DB[[#This Row],[ID No.]],13,1)),"Male","Female")</f>
        <v>Male</v>
      </c>
      <c r="F52" s="3">
        <f>DATE(MID(HR_DB[[#This Row],[ID No.]],2,2),MID(HR_DB[[#This Row],[ID No.]],4,2),MID(HR_DB[[#This Row],[ID No.]],6,2))</f>
        <v>33700</v>
      </c>
      <c r="G52" s="1">
        <f ca="1">DATEDIF(HR_DB[[#This Row],[DOB]],TODAY(),"Y")</f>
        <v>30</v>
      </c>
      <c r="H52" s="1" t="s">
        <v>17</v>
      </c>
      <c r="I52" s="1" t="s">
        <v>23</v>
      </c>
      <c r="J52" s="1" t="s">
        <v>67</v>
      </c>
      <c r="K52" s="1" t="str">
        <f>VLOOKUP(MID(HR_DB[[#This Row],[ID No.]],8,2),[1]Draft!$B$9:$C$14,2,FALSE)</f>
        <v>Giza</v>
      </c>
      <c r="L52" s="7">
        <v>36018</v>
      </c>
      <c r="M52" s="1">
        <f ca="1">DATEDIF(HR_DB[[#This Row],[Hire date]],TODAY(),"Y")</f>
        <v>23</v>
      </c>
      <c r="N52" s="4">
        <v>6415</v>
      </c>
      <c r="O52" s="6">
        <f>IFERROR(DATEDIF(HR_DB[[#This Row],[DOB]],HR_DB[[#This Row],[Hire date]],"Y"),"!!!")</f>
        <v>6</v>
      </c>
      <c r="P52" s="6" t="str">
        <f>IF(HR_DB[[#This Row],[Age at Hiring]]&lt;20,"!","")</f>
        <v>!</v>
      </c>
      <c r="Q52" s="1" t="str">
        <f>IFERROR(VLOOKUP(HR_DB[[#This Row],[EmpID]],A53:$A$1002,1,TRUE),"")</f>
        <v/>
      </c>
      <c r="R52" s="1" t="str">
        <f>IFERROR(VLOOKUP(HR_DB[[#This Row],[EmpID]],$A$2:A51,1,0),"")</f>
        <v/>
      </c>
      <c r="S52" s="17"/>
      <c r="T52" s="1" t="str">
        <f ca="1">IF(HR_DB[[#This Row],[Years no.]]&lt;=7,"A) 1-7",IF(AND(HR_DB[[#This Row],[Years no.]]&gt;7,HR_DB[[#This Row],[Years no.]]&lt;=14),"B) 8-14",IF(AND(HR_DB[[#This Row],[Years no.]]&gt;14,HR_DB[[#This Row],[Years no.]]&lt;=21),"C) 15-21",IF(HR_DB[[#This Row],[Years no.]]&gt;21,"D) 22+",""))))</f>
        <v>D) 22+</v>
      </c>
      <c r="U52" s="1" t="str">
        <f ca="1">IF(AND(HR_DB[[#This Row],[Age]]&gt;=20,HR_DB[[#This Row],[Age]]&lt;30),"20s",IF(AND(HR_DB[[#This Row],[Age]]&gt;=30,HR_DB[[#This Row],[Age]]&lt;40),"30s",IF(HR_DB[[#This Row],[Age]]&gt;=40,"40s","")))</f>
        <v>30s</v>
      </c>
    </row>
    <row r="53" spans="1:21" x14ac:dyDescent="0.35">
      <c r="A53" s="1">
        <v>50576</v>
      </c>
      <c r="B53" s="1" t="s">
        <v>1374</v>
      </c>
      <c r="C53" s="1" t="s">
        <v>1375</v>
      </c>
      <c r="D53" s="1" t="s">
        <v>35</v>
      </c>
      <c r="E53" s="1" t="str">
        <f>IF(ISODD(MID(HR_DB[[#This Row],[ID No.]],13,1)),"Male","Female")</f>
        <v>Male</v>
      </c>
      <c r="F53" s="3">
        <f>DATE(MID(HR_DB[[#This Row],[ID No.]],2,2),MID(HR_DB[[#This Row],[ID No.]],4,2),MID(HR_DB[[#This Row],[ID No.]],6,2))</f>
        <v>27816</v>
      </c>
      <c r="G53" s="1">
        <f ca="1">DATEDIF(HR_DB[[#This Row],[DOB]],TODAY(),"Y")</f>
        <v>46</v>
      </c>
      <c r="H53" s="1" t="s">
        <v>17</v>
      </c>
      <c r="I53" s="1" t="s">
        <v>23</v>
      </c>
      <c r="J53" s="1" t="s">
        <v>67</v>
      </c>
      <c r="K53" s="1" t="str">
        <f>VLOOKUP(MID(HR_DB[[#This Row],[ID No.]],8,2),[1]Draft!$B$9:$C$14,2,FALSE)</f>
        <v>Giza</v>
      </c>
      <c r="L53" s="3">
        <v>36041</v>
      </c>
      <c r="M53" s="1">
        <f ca="1">DATEDIF(HR_DB[[#This Row],[Hire date]],TODAY(),"Y")</f>
        <v>23</v>
      </c>
      <c r="N53" s="4">
        <v>4392</v>
      </c>
      <c r="O53" s="1">
        <f>IFERROR(DATEDIF(HR_DB[[#This Row],[DOB]],HR_DB[[#This Row],[Hire date]],"Y"),"!!!")</f>
        <v>22</v>
      </c>
      <c r="P53" s="1" t="str">
        <f>IF(HR_DB[[#This Row],[Age at Hiring]]&lt;20,"!","")</f>
        <v/>
      </c>
      <c r="Q53" s="1" t="str">
        <f>IFERROR(VLOOKUP(HR_DB[[#This Row],[EmpID]],A54:$A$1002,1,TRUE),"")</f>
        <v/>
      </c>
      <c r="R53" s="1" t="str">
        <f>IFERROR(VLOOKUP(HR_DB[[#This Row],[EmpID]],$A$2:A52,1,0),"")</f>
        <v/>
      </c>
      <c r="S53" s="17"/>
      <c r="T53" s="1" t="str">
        <f ca="1">IF(HR_DB[[#This Row],[Years no.]]&lt;=7,"A) 1-7",IF(AND(HR_DB[[#This Row],[Years no.]]&gt;7,HR_DB[[#This Row],[Years no.]]&lt;=14),"B) 8-14",IF(AND(HR_DB[[#This Row],[Years no.]]&gt;14,HR_DB[[#This Row],[Years no.]]&lt;=21),"C) 15-21",IF(HR_DB[[#This Row],[Years no.]]&gt;21,"D) 22+",""))))</f>
        <v>D) 22+</v>
      </c>
      <c r="U53" s="1" t="str">
        <f ca="1">IF(AND(HR_DB[[#This Row],[Age]]&gt;=20,HR_DB[[#This Row],[Age]]&lt;30),"20s",IF(AND(HR_DB[[#This Row],[Age]]&gt;=30,HR_DB[[#This Row],[Age]]&lt;40),"30s",IF(HR_DB[[#This Row],[Age]]&gt;=40,"40s","")))</f>
        <v>40s</v>
      </c>
    </row>
    <row r="54" spans="1:21" x14ac:dyDescent="0.35">
      <c r="A54" s="1">
        <v>50593</v>
      </c>
      <c r="B54" s="1" t="s">
        <v>1490</v>
      </c>
      <c r="C54" s="1" t="s">
        <v>1491</v>
      </c>
      <c r="D54" s="1" t="s">
        <v>38</v>
      </c>
      <c r="E54" s="1" t="str">
        <f>IF(ISODD(MID(HR_DB[[#This Row],[ID No.]],13,1)),"Male","Female")</f>
        <v>Male</v>
      </c>
      <c r="F54" s="3">
        <f>DATE(MID(HR_DB[[#This Row],[ID No.]],2,2),MID(HR_DB[[#This Row],[ID No.]],4,2),MID(HR_DB[[#This Row],[ID No.]],6,2))</f>
        <v>29745</v>
      </c>
      <c r="G54" s="1">
        <f ca="1">DATEDIF(HR_DB[[#This Row],[DOB]],TODAY(),"Y")</f>
        <v>41</v>
      </c>
      <c r="H54" s="1" t="s">
        <v>17</v>
      </c>
      <c r="I54" s="1" t="s">
        <v>41</v>
      </c>
      <c r="J54" s="1" t="s">
        <v>67</v>
      </c>
      <c r="K54" s="1" t="str">
        <f>VLOOKUP(MID(HR_DB[[#This Row],[ID No.]],8,2),[1]Draft!$B$9:$C$14,2,FALSE)</f>
        <v>Alexandria</v>
      </c>
      <c r="L54" s="7">
        <v>36469</v>
      </c>
      <c r="M54" s="1">
        <f ca="1">DATEDIF(HR_DB[[#This Row],[Hire date]],TODAY(),"Y")</f>
        <v>22</v>
      </c>
      <c r="N54" s="4">
        <v>12725</v>
      </c>
      <c r="O54" s="6">
        <f>IFERROR(DATEDIF(HR_DB[[#This Row],[DOB]],HR_DB[[#This Row],[Hire date]],"Y"),"!!!")</f>
        <v>18</v>
      </c>
      <c r="P54" s="6" t="str">
        <f>IF(HR_DB[[#This Row],[Age at Hiring]]&lt;20,"!","")</f>
        <v>!</v>
      </c>
      <c r="Q54" s="1" t="str">
        <f>IFERROR(VLOOKUP(HR_DB[[#This Row],[EmpID]],A55:$A$1002,1,TRUE),"")</f>
        <v/>
      </c>
      <c r="R54" s="1" t="str">
        <f>IFERROR(VLOOKUP(HR_DB[[#This Row],[EmpID]],$A$2:A53,1,0),"")</f>
        <v/>
      </c>
      <c r="S54" s="17"/>
      <c r="T54" s="1" t="str">
        <f ca="1">IF(HR_DB[[#This Row],[Years no.]]&lt;=7,"A) 1-7",IF(AND(HR_DB[[#This Row],[Years no.]]&gt;7,HR_DB[[#This Row],[Years no.]]&lt;=14),"B) 8-14",IF(AND(HR_DB[[#This Row],[Years no.]]&gt;14,HR_DB[[#This Row],[Years no.]]&lt;=21),"C) 15-21",IF(HR_DB[[#This Row],[Years no.]]&gt;21,"D) 22+",""))))</f>
        <v>D) 22+</v>
      </c>
      <c r="U54" s="1" t="str">
        <f ca="1">IF(AND(HR_DB[[#This Row],[Age]]&gt;=20,HR_DB[[#This Row],[Age]]&lt;30),"20s",IF(AND(HR_DB[[#This Row],[Age]]&gt;=30,HR_DB[[#This Row],[Age]]&lt;40),"30s",IF(HR_DB[[#This Row],[Age]]&gt;=40,"40s","")))</f>
        <v>40s</v>
      </c>
    </row>
    <row r="55" spans="1:21" x14ac:dyDescent="0.35">
      <c r="A55" s="1">
        <v>50601</v>
      </c>
      <c r="B55" s="1" t="s">
        <v>1602</v>
      </c>
      <c r="C55" s="1" t="s">
        <v>1603</v>
      </c>
      <c r="D55" s="1" t="s">
        <v>62</v>
      </c>
      <c r="E55" s="1" t="str">
        <f>IF(ISODD(MID(HR_DB[[#This Row],[ID No.]],13,1)),"Male","Female")</f>
        <v>Female</v>
      </c>
      <c r="F55" s="3">
        <f>DATE(MID(HR_DB[[#This Row],[ID No.]],2,2),MID(HR_DB[[#This Row],[ID No.]],4,2),MID(HR_DB[[#This Row],[ID No.]],6,2))</f>
        <v>27306</v>
      </c>
      <c r="G55" s="1">
        <f ca="1">DATEDIF(HR_DB[[#This Row],[DOB]],TODAY(),"Y")</f>
        <v>47</v>
      </c>
      <c r="H55" s="1" t="s">
        <v>17</v>
      </c>
      <c r="I55" s="1" t="s">
        <v>23</v>
      </c>
      <c r="J55" s="1" t="s">
        <v>44</v>
      </c>
      <c r="K55" s="1" t="str">
        <f>VLOOKUP(MID(HR_DB[[#This Row],[ID No.]],8,2),[1]Draft!$B$9:$C$14,2,FALSE)</f>
        <v>Alexandria</v>
      </c>
      <c r="L55" s="3">
        <v>36483</v>
      </c>
      <c r="M55" s="1">
        <f ca="1">DATEDIF(HR_DB[[#This Row],[Hire date]],TODAY(),"Y")</f>
        <v>22</v>
      </c>
      <c r="N55" s="4">
        <v>6363</v>
      </c>
      <c r="O55" s="1">
        <f>IFERROR(DATEDIF(HR_DB[[#This Row],[DOB]],HR_DB[[#This Row],[Hire date]],"Y"),"!!!")</f>
        <v>25</v>
      </c>
      <c r="P55" s="1" t="str">
        <f>IF(HR_DB[[#This Row],[Age at Hiring]]&lt;20,"!","")</f>
        <v/>
      </c>
      <c r="Q55" s="1" t="str">
        <f>IFERROR(VLOOKUP(HR_DB[[#This Row],[EmpID]],A56:$A$1002,1,TRUE),"")</f>
        <v/>
      </c>
      <c r="R55" s="1" t="str">
        <f>IFERROR(VLOOKUP(HR_DB[[#This Row],[EmpID]],$A$2:A54,1,0),"")</f>
        <v/>
      </c>
      <c r="S55" s="17"/>
      <c r="T55" s="1" t="str">
        <f ca="1">IF(HR_DB[[#This Row],[Years no.]]&lt;=7,"A) 1-7",IF(AND(HR_DB[[#This Row],[Years no.]]&gt;7,HR_DB[[#This Row],[Years no.]]&lt;=14),"B) 8-14",IF(AND(HR_DB[[#This Row],[Years no.]]&gt;14,HR_DB[[#This Row],[Years no.]]&lt;=21),"C) 15-21",IF(HR_DB[[#This Row],[Years no.]]&gt;21,"D) 22+",""))))</f>
        <v>D) 22+</v>
      </c>
      <c r="U55" s="1" t="str">
        <f ca="1">IF(AND(HR_DB[[#This Row],[Age]]&gt;=20,HR_DB[[#This Row],[Age]]&lt;30),"20s",IF(AND(HR_DB[[#This Row],[Age]]&gt;=30,HR_DB[[#This Row],[Age]]&lt;40),"30s",IF(HR_DB[[#This Row],[Age]]&gt;=40,"40s","")))</f>
        <v>40s</v>
      </c>
    </row>
    <row r="56" spans="1:21" x14ac:dyDescent="0.35">
      <c r="A56" s="1">
        <v>50616</v>
      </c>
      <c r="B56" s="1" t="s">
        <v>1198</v>
      </c>
      <c r="C56" s="1" t="s">
        <v>1199</v>
      </c>
      <c r="D56" s="1" t="s">
        <v>38</v>
      </c>
      <c r="E56" s="1" t="str">
        <f>IF(ISODD(MID(HR_DB[[#This Row],[ID No.]],13,1)),"Male","Female")</f>
        <v>Male</v>
      </c>
      <c r="F56" s="3">
        <f>DATE(MID(HR_DB[[#This Row],[ID No.]],2,2),MID(HR_DB[[#This Row],[ID No.]],4,2),MID(HR_DB[[#This Row],[ID No.]],6,2))</f>
        <v>31496</v>
      </c>
      <c r="G56" s="1">
        <f ca="1">DATEDIF(HR_DB[[#This Row],[DOB]],TODAY(),"Y")</f>
        <v>36</v>
      </c>
      <c r="H56" s="1" t="s">
        <v>17</v>
      </c>
      <c r="I56" s="1" t="s">
        <v>18</v>
      </c>
      <c r="J56" s="1" t="s">
        <v>67</v>
      </c>
      <c r="K56" s="1" t="str">
        <f>VLOOKUP(MID(HR_DB[[#This Row],[ID No.]],8,2),[1]Draft!$B$9:$C$14,2,FALSE)</f>
        <v>Sharqia</v>
      </c>
      <c r="L56" s="7">
        <v>34872</v>
      </c>
      <c r="M56" s="1">
        <f ca="1">DATEDIF(HR_DB[[#This Row],[Hire date]],TODAY(),"Y")</f>
        <v>27</v>
      </c>
      <c r="N56" s="4">
        <v>29051</v>
      </c>
      <c r="O56" s="6">
        <f>IFERROR(DATEDIF(HR_DB[[#This Row],[DOB]],HR_DB[[#This Row],[Hire date]],"Y"),"!!!")</f>
        <v>9</v>
      </c>
      <c r="P56" s="6" t="str">
        <f>IF(HR_DB[[#This Row],[Age at Hiring]]&lt;20,"!","")</f>
        <v>!</v>
      </c>
      <c r="Q56" s="1" t="str">
        <f>IFERROR(VLOOKUP(HR_DB[[#This Row],[EmpID]],A57:$A$1002,1,TRUE),"")</f>
        <v/>
      </c>
      <c r="R56" s="1" t="str">
        <f>IFERROR(VLOOKUP(HR_DB[[#This Row],[EmpID]],$A$2:A55,1,0),"")</f>
        <v/>
      </c>
      <c r="S56" s="17"/>
      <c r="T56" s="1" t="str">
        <f ca="1">IF(HR_DB[[#This Row],[Years no.]]&lt;=7,"A) 1-7",IF(AND(HR_DB[[#This Row],[Years no.]]&gt;7,HR_DB[[#This Row],[Years no.]]&lt;=14),"B) 8-14",IF(AND(HR_DB[[#This Row],[Years no.]]&gt;14,HR_DB[[#This Row],[Years no.]]&lt;=21),"C) 15-21",IF(HR_DB[[#This Row],[Years no.]]&gt;21,"D) 22+",""))))</f>
        <v>D) 22+</v>
      </c>
      <c r="U56" s="1" t="str">
        <f ca="1">IF(AND(HR_DB[[#This Row],[Age]]&gt;=20,HR_DB[[#This Row],[Age]]&lt;30),"20s",IF(AND(HR_DB[[#This Row],[Age]]&gt;=30,HR_DB[[#This Row],[Age]]&lt;40),"30s",IF(HR_DB[[#This Row],[Age]]&gt;=40,"40s","")))</f>
        <v>30s</v>
      </c>
    </row>
    <row r="57" spans="1:21" x14ac:dyDescent="0.35">
      <c r="A57" s="1">
        <v>50625</v>
      </c>
      <c r="B57" s="1" t="s">
        <v>474</v>
      </c>
      <c r="C57" s="1" t="s">
        <v>475</v>
      </c>
      <c r="D57" s="1" t="s">
        <v>49</v>
      </c>
      <c r="E57" s="1" t="str">
        <f>IF(ISODD(MID(HR_DB[[#This Row],[ID No.]],13,1)),"Male","Female")</f>
        <v>Male</v>
      </c>
      <c r="F57" s="3">
        <f>DATE(MID(HR_DB[[#This Row],[ID No.]],2,2),MID(HR_DB[[#This Row],[ID No.]],4,2),MID(HR_DB[[#This Row],[ID No.]],6,2))</f>
        <v>27647</v>
      </c>
      <c r="G57" s="1">
        <f ca="1">DATEDIF(HR_DB[[#This Row],[DOB]],TODAY(),"Y")</f>
        <v>46</v>
      </c>
      <c r="H57" s="1" t="s">
        <v>32</v>
      </c>
      <c r="I57" s="1" t="s">
        <v>18</v>
      </c>
      <c r="J57" s="1" t="s">
        <v>24</v>
      </c>
      <c r="K57" s="1" t="str">
        <f>VLOOKUP(MID(HR_DB[[#This Row],[ID No.]],8,2),[1]Draft!$B$9:$C$14,2,FALSE)</f>
        <v>Cairo</v>
      </c>
      <c r="L57" s="3">
        <v>39260</v>
      </c>
      <c r="M57" s="1">
        <f ca="1">DATEDIF(HR_DB[[#This Row],[Hire date]],TODAY(),"Y")</f>
        <v>15</v>
      </c>
      <c r="N57" s="4">
        <v>25462</v>
      </c>
      <c r="O57" s="1">
        <f>IFERROR(DATEDIF(HR_DB[[#This Row],[DOB]],HR_DB[[#This Row],[Hire date]],"Y"),"!!!")</f>
        <v>31</v>
      </c>
      <c r="P57" s="1" t="str">
        <f>IF(HR_DB[[#This Row],[Age at Hiring]]&lt;20,"!","")</f>
        <v/>
      </c>
      <c r="Q57" s="1" t="str">
        <f>IFERROR(VLOOKUP(HR_DB[[#This Row],[EmpID]],A58:$A$1002,1,TRUE),"")</f>
        <v/>
      </c>
      <c r="R57" s="1" t="str">
        <f>IFERROR(VLOOKUP(HR_DB[[#This Row],[EmpID]],$A$2:A56,1,0),"")</f>
        <v/>
      </c>
      <c r="S57" s="17"/>
      <c r="T57" s="1" t="str">
        <f ca="1">IF(HR_DB[[#This Row],[Years no.]]&lt;=7,"A) 1-7",IF(AND(HR_DB[[#This Row],[Years no.]]&gt;7,HR_DB[[#This Row],[Years no.]]&lt;=14),"B) 8-14",IF(AND(HR_DB[[#This Row],[Years no.]]&gt;14,HR_DB[[#This Row],[Years no.]]&lt;=21),"C) 15-21",IF(HR_DB[[#This Row],[Years no.]]&gt;21,"D) 22+",""))))</f>
        <v>C) 15-21</v>
      </c>
      <c r="U57" s="1" t="str">
        <f ca="1">IF(AND(HR_DB[[#This Row],[Age]]&gt;=20,HR_DB[[#This Row],[Age]]&lt;30),"20s",IF(AND(HR_DB[[#This Row],[Age]]&gt;=30,HR_DB[[#This Row],[Age]]&lt;40),"30s",IF(HR_DB[[#This Row],[Age]]&gt;=40,"40s","")))</f>
        <v>40s</v>
      </c>
    </row>
    <row r="58" spans="1:21" x14ac:dyDescent="0.35">
      <c r="A58" s="1">
        <v>50628</v>
      </c>
      <c r="B58" s="1" t="s">
        <v>496</v>
      </c>
      <c r="C58" s="2" t="s">
        <v>497</v>
      </c>
      <c r="D58" s="1" t="s">
        <v>16</v>
      </c>
      <c r="E58" s="1" t="str">
        <f>IF(ISODD(MID(HR_DB[[#This Row],[ID No.]],13,1)),"Male","Female")</f>
        <v>Male</v>
      </c>
      <c r="F58" s="3">
        <f>DATE(MID(HR_DB[[#This Row],[ID No.]],2,2),MID(HR_DB[[#This Row],[ID No.]],4,2),MID(HR_DB[[#This Row],[ID No.]],6,2))</f>
        <v>34776</v>
      </c>
      <c r="G58" s="1">
        <f ca="1">DATEDIF(HR_DB[[#This Row],[DOB]],TODAY(),"Y")</f>
        <v>27</v>
      </c>
      <c r="H58" s="1" t="s">
        <v>32</v>
      </c>
      <c r="I58" s="1" t="s">
        <v>23</v>
      </c>
      <c r="J58" s="1" t="s">
        <v>19</v>
      </c>
      <c r="K58" s="1" t="str">
        <f>VLOOKUP(MID(HR_DB[[#This Row],[ID No.]],8,2),[1]Draft!$B$9:$C$14,2,FALSE)</f>
        <v>Cairo</v>
      </c>
      <c r="L58" s="7">
        <v>39302</v>
      </c>
      <c r="M58" s="1">
        <f ca="1">DATEDIF(HR_DB[[#This Row],[Hire date]],TODAY(),"Y")</f>
        <v>14</v>
      </c>
      <c r="N58" s="4">
        <v>6498</v>
      </c>
      <c r="O58" s="6">
        <f>IFERROR(DATEDIF(HR_DB[[#This Row],[DOB]],HR_DB[[#This Row],[Hire date]],"Y"),"!!!")</f>
        <v>12</v>
      </c>
      <c r="P58" s="6" t="str">
        <f>IF(HR_DB[[#This Row],[Age at Hiring]]&lt;20,"!","")</f>
        <v>!</v>
      </c>
      <c r="Q58" s="1" t="str">
        <f>IFERROR(VLOOKUP(HR_DB[[#This Row],[EmpID]],A59:$A$1002,1,TRUE),"")</f>
        <v/>
      </c>
      <c r="R58" s="1" t="str">
        <f>IFERROR(VLOOKUP(HR_DB[[#This Row],[EmpID]],$A$2:A57,1,0),"")</f>
        <v/>
      </c>
      <c r="S58" s="17"/>
      <c r="T58" s="1" t="str">
        <f ca="1">IF(HR_DB[[#This Row],[Years no.]]&lt;=7,"A) 1-7",IF(AND(HR_DB[[#This Row],[Years no.]]&gt;7,HR_DB[[#This Row],[Years no.]]&lt;=14),"B) 8-14",IF(AND(HR_DB[[#This Row],[Years no.]]&gt;14,HR_DB[[#This Row],[Years no.]]&lt;=21),"C) 15-21",IF(HR_DB[[#This Row],[Years no.]]&gt;21,"D) 22+",""))))</f>
        <v>B) 8-14</v>
      </c>
      <c r="U58" s="1" t="str">
        <f ca="1">IF(AND(HR_DB[[#This Row],[Age]]&gt;=20,HR_DB[[#This Row],[Age]]&lt;30),"20s",IF(AND(HR_DB[[#This Row],[Age]]&gt;=30,HR_DB[[#This Row],[Age]]&lt;40),"30s",IF(HR_DB[[#This Row],[Age]]&gt;=40,"40s","")))</f>
        <v>20s</v>
      </c>
    </row>
    <row r="59" spans="1:21" x14ac:dyDescent="0.35">
      <c r="A59" s="1">
        <v>50634</v>
      </c>
      <c r="B59" s="1" t="s">
        <v>1550</v>
      </c>
      <c r="C59" s="1" t="s">
        <v>1551</v>
      </c>
      <c r="D59" s="1" t="s">
        <v>49</v>
      </c>
      <c r="E59" s="1" t="str">
        <f>IF(ISODD(MID(HR_DB[[#This Row],[ID No.]],13,1)),"Male","Female")</f>
        <v>Male</v>
      </c>
      <c r="F59" s="3">
        <f>DATE(MID(HR_DB[[#This Row],[ID No.]],2,2),MID(HR_DB[[#This Row],[ID No.]],4,2),MID(HR_DB[[#This Row],[ID No.]],6,2))</f>
        <v>31762</v>
      </c>
      <c r="G59" s="1">
        <f ca="1">DATEDIF(HR_DB[[#This Row],[DOB]],TODAY(),"Y")</f>
        <v>35</v>
      </c>
      <c r="H59" s="1" t="s">
        <v>17</v>
      </c>
      <c r="I59" s="1" t="s">
        <v>41</v>
      </c>
      <c r="J59" s="1" t="s">
        <v>28</v>
      </c>
      <c r="K59" s="1" t="str">
        <f>VLOOKUP(MID(HR_DB[[#This Row],[ID No.]],8,2),[1]Draft!$B$9:$C$14,2,FALSE)</f>
        <v>Monufia</v>
      </c>
      <c r="L59" s="7">
        <v>35516</v>
      </c>
      <c r="M59" s="1">
        <f ca="1">DATEDIF(HR_DB[[#This Row],[Hire date]],TODAY(),"Y")</f>
        <v>25</v>
      </c>
      <c r="N59" s="4">
        <v>11613</v>
      </c>
      <c r="O59" s="6">
        <f>IFERROR(DATEDIF(HR_DB[[#This Row],[DOB]],HR_DB[[#This Row],[Hire date]],"Y"),"!!!")</f>
        <v>10</v>
      </c>
      <c r="P59" s="6" t="str">
        <f>IF(HR_DB[[#This Row],[Age at Hiring]]&lt;20,"!","")</f>
        <v>!</v>
      </c>
      <c r="Q59" s="1" t="str">
        <f>IFERROR(VLOOKUP(HR_DB[[#This Row],[EmpID]],A60:$A$1002,1,TRUE),"")</f>
        <v/>
      </c>
      <c r="R59" s="1" t="str">
        <f>IFERROR(VLOOKUP(HR_DB[[#This Row],[EmpID]],$A$2:A58,1,0),"")</f>
        <v/>
      </c>
      <c r="S59" s="17"/>
      <c r="T59" s="1" t="str">
        <f ca="1">IF(HR_DB[[#This Row],[Years no.]]&lt;=7,"A) 1-7",IF(AND(HR_DB[[#This Row],[Years no.]]&gt;7,HR_DB[[#This Row],[Years no.]]&lt;=14),"B) 8-14",IF(AND(HR_DB[[#This Row],[Years no.]]&gt;14,HR_DB[[#This Row],[Years no.]]&lt;=21),"C) 15-21",IF(HR_DB[[#This Row],[Years no.]]&gt;21,"D) 22+",""))))</f>
        <v>D) 22+</v>
      </c>
      <c r="U59" s="1" t="str">
        <f ca="1">IF(AND(HR_DB[[#This Row],[Age]]&gt;=20,HR_DB[[#This Row],[Age]]&lt;30),"20s",IF(AND(HR_DB[[#This Row],[Age]]&gt;=30,HR_DB[[#This Row],[Age]]&lt;40),"30s",IF(HR_DB[[#This Row],[Age]]&gt;=40,"40s","")))</f>
        <v>30s</v>
      </c>
    </row>
    <row r="60" spans="1:21" x14ac:dyDescent="0.35">
      <c r="A60" s="1">
        <v>50660</v>
      </c>
      <c r="B60" s="1" t="s">
        <v>840</v>
      </c>
      <c r="C60" s="1" t="s">
        <v>841</v>
      </c>
      <c r="D60" s="1" t="s">
        <v>38</v>
      </c>
      <c r="E60" s="1" t="str">
        <f>IF(ISODD(MID(HR_DB[[#This Row],[ID No.]],13,1)),"Male","Female")</f>
        <v>Male</v>
      </c>
      <c r="F60" s="3">
        <f>DATE(MID(HR_DB[[#This Row],[ID No.]],2,2),MID(HR_DB[[#This Row],[ID No.]],4,2),MID(HR_DB[[#This Row],[ID No.]],6,2))</f>
        <v>35027</v>
      </c>
      <c r="G60" s="1">
        <f ca="1">DATEDIF(HR_DB[[#This Row],[DOB]],TODAY(),"Y")</f>
        <v>26</v>
      </c>
      <c r="H60" s="1" t="s">
        <v>32</v>
      </c>
      <c r="I60" s="1" t="s">
        <v>23</v>
      </c>
      <c r="J60" s="1" t="s">
        <v>28</v>
      </c>
      <c r="K60" s="1" t="str">
        <f>VLOOKUP(MID(HR_DB[[#This Row],[ID No.]],8,2),[1]Draft!$B$9:$C$14,2,FALSE)</f>
        <v>Giza</v>
      </c>
      <c r="L60" s="7">
        <v>41755</v>
      </c>
      <c r="M60" s="1">
        <f ca="1">DATEDIF(HR_DB[[#This Row],[Hire date]],TODAY(),"Y")</f>
        <v>8</v>
      </c>
      <c r="N60" s="4">
        <v>6377</v>
      </c>
      <c r="O60" s="6">
        <f>IFERROR(DATEDIF(HR_DB[[#This Row],[DOB]],HR_DB[[#This Row],[Hire date]],"Y"),"!!!")</f>
        <v>18</v>
      </c>
      <c r="P60" s="6" t="str">
        <f>IF(HR_DB[[#This Row],[Age at Hiring]]&lt;20,"!","")</f>
        <v>!</v>
      </c>
      <c r="Q60" s="1" t="str">
        <f>IFERROR(VLOOKUP(HR_DB[[#This Row],[EmpID]],A61:$A$1002,1,TRUE),"")</f>
        <v/>
      </c>
      <c r="R60" s="1" t="str">
        <f>IFERROR(VLOOKUP(HR_DB[[#This Row],[EmpID]],$A$2:A59,1,0),"")</f>
        <v/>
      </c>
      <c r="S60" s="17"/>
      <c r="T60" s="1" t="str">
        <f ca="1">IF(HR_DB[[#This Row],[Years no.]]&lt;=7,"A) 1-7",IF(AND(HR_DB[[#This Row],[Years no.]]&gt;7,HR_DB[[#This Row],[Years no.]]&lt;=14),"B) 8-14",IF(AND(HR_DB[[#This Row],[Years no.]]&gt;14,HR_DB[[#This Row],[Years no.]]&lt;=21),"C) 15-21",IF(HR_DB[[#This Row],[Years no.]]&gt;21,"D) 22+",""))))</f>
        <v>B) 8-14</v>
      </c>
      <c r="U60" s="1" t="str">
        <f ca="1">IF(AND(HR_DB[[#This Row],[Age]]&gt;=20,HR_DB[[#This Row],[Age]]&lt;30),"20s",IF(AND(HR_DB[[#This Row],[Age]]&gt;=30,HR_DB[[#This Row],[Age]]&lt;40),"30s",IF(HR_DB[[#This Row],[Age]]&gt;=40,"40s","")))</f>
        <v>20s</v>
      </c>
    </row>
    <row r="61" spans="1:21" x14ac:dyDescent="0.35">
      <c r="A61" s="1">
        <v>50662</v>
      </c>
      <c r="B61" s="1" t="s">
        <v>568</v>
      </c>
      <c r="C61" s="1" t="s">
        <v>569</v>
      </c>
      <c r="D61" s="1" t="s">
        <v>16</v>
      </c>
      <c r="E61" s="1" t="str">
        <f>IF(ISODD(MID(HR_DB[[#This Row],[ID No.]],13,1)),"Male","Female")</f>
        <v>Male</v>
      </c>
      <c r="F61" s="3">
        <f>DATE(MID(HR_DB[[#This Row],[ID No.]],2,2),MID(HR_DB[[#This Row],[ID No.]],4,2),MID(HR_DB[[#This Row],[ID No.]],6,2))</f>
        <v>34893</v>
      </c>
      <c r="G61" s="1">
        <f ca="1">DATEDIF(HR_DB[[#This Row],[DOB]],TODAY(),"Y")</f>
        <v>27</v>
      </c>
      <c r="H61" s="1" t="s">
        <v>32</v>
      </c>
      <c r="I61" s="1" t="s">
        <v>23</v>
      </c>
      <c r="J61" s="1" t="s">
        <v>67</v>
      </c>
      <c r="K61" s="1" t="str">
        <f>VLOOKUP(MID(HR_DB[[#This Row],[ID No.]],8,2),[1]Draft!$B$9:$C$14,2,FALSE)</f>
        <v>Cairo</v>
      </c>
      <c r="L61" s="7">
        <v>38675</v>
      </c>
      <c r="M61" s="1">
        <f ca="1">DATEDIF(HR_DB[[#This Row],[Hire date]],TODAY(),"Y")</f>
        <v>16</v>
      </c>
      <c r="N61" s="4">
        <v>5959</v>
      </c>
      <c r="O61" s="6">
        <f>IFERROR(DATEDIF(HR_DB[[#This Row],[DOB]],HR_DB[[#This Row],[Hire date]],"Y"),"!!!")</f>
        <v>10</v>
      </c>
      <c r="P61" s="6" t="str">
        <f>IF(HR_DB[[#This Row],[Age at Hiring]]&lt;20,"!","")</f>
        <v>!</v>
      </c>
      <c r="Q61" s="1" t="str">
        <f>IFERROR(VLOOKUP(HR_DB[[#This Row],[EmpID]],A62:$A$1002,1,TRUE),"")</f>
        <v/>
      </c>
      <c r="R61" s="1" t="str">
        <f>IFERROR(VLOOKUP(HR_DB[[#This Row],[EmpID]],$A$2:A60,1,0),"")</f>
        <v/>
      </c>
      <c r="S61" s="17"/>
      <c r="T61" s="1" t="str">
        <f ca="1">IF(HR_DB[[#This Row],[Years no.]]&lt;=7,"A) 1-7",IF(AND(HR_DB[[#This Row],[Years no.]]&gt;7,HR_DB[[#This Row],[Years no.]]&lt;=14),"B) 8-14",IF(AND(HR_DB[[#This Row],[Years no.]]&gt;14,HR_DB[[#This Row],[Years no.]]&lt;=21),"C) 15-21",IF(HR_DB[[#This Row],[Years no.]]&gt;21,"D) 22+",""))))</f>
        <v>C) 15-21</v>
      </c>
      <c r="U61" s="1" t="str">
        <f ca="1">IF(AND(HR_DB[[#This Row],[Age]]&gt;=20,HR_DB[[#This Row],[Age]]&lt;30),"20s",IF(AND(HR_DB[[#This Row],[Age]]&gt;=30,HR_DB[[#This Row],[Age]]&lt;40),"30s",IF(HR_DB[[#This Row],[Age]]&gt;=40,"40s","")))</f>
        <v>20s</v>
      </c>
    </row>
    <row r="62" spans="1:21" x14ac:dyDescent="0.35">
      <c r="A62" s="1">
        <v>50677</v>
      </c>
      <c r="B62" s="1" t="s">
        <v>296</v>
      </c>
      <c r="C62" s="1" t="s">
        <v>297</v>
      </c>
      <c r="D62" s="1" t="s">
        <v>62</v>
      </c>
      <c r="E62" s="1" t="str">
        <f>IF(ISODD(MID(HR_DB[[#This Row],[ID No.]],13,1)),"Male","Female")</f>
        <v>Female</v>
      </c>
      <c r="F62" s="3">
        <f>DATE(MID(HR_DB[[#This Row],[ID No.]],2,2),MID(HR_DB[[#This Row],[ID No.]],4,2),MID(HR_DB[[#This Row],[ID No.]],6,2))</f>
        <v>34506</v>
      </c>
      <c r="G62" s="1">
        <f ca="1">DATEDIF(HR_DB[[#This Row],[DOB]],TODAY(),"Y")</f>
        <v>28</v>
      </c>
      <c r="H62" s="1" t="s">
        <v>32</v>
      </c>
      <c r="I62" s="1" t="s">
        <v>41</v>
      </c>
      <c r="J62" s="1" t="s">
        <v>44</v>
      </c>
      <c r="K62" s="1" t="str">
        <f>VLOOKUP(MID(HR_DB[[#This Row],[ID No.]],8,2),[1]Draft!$B$9:$C$14,2,FALSE)</f>
        <v>Cairo</v>
      </c>
      <c r="L62" s="7">
        <v>36883</v>
      </c>
      <c r="M62" s="1">
        <f ca="1">DATEDIF(HR_DB[[#This Row],[Hire date]],TODAY(),"Y")</f>
        <v>21</v>
      </c>
      <c r="N62" s="4">
        <v>10782</v>
      </c>
      <c r="O62" s="6">
        <f>IFERROR(DATEDIF(HR_DB[[#This Row],[DOB]],HR_DB[[#This Row],[Hire date]],"Y"),"!!!")</f>
        <v>6</v>
      </c>
      <c r="P62" s="6" t="str">
        <f>IF(HR_DB[[#This Row],[Age at Hiring]]&lt;20,"!","")</f>
        <v>!</v>
      </c>
      <c r="Q62" s="1" t="str">
        <f>IFERROR(VLOOKUP(HR_DB[[#This Row],[EmpID]],A63:$A$1002,1,TRUE),"")</f>
        <v/>
      </c>
      <c r="R62" s="1" t="str">
        <f>IFERROR(VLOOKUP(HR_DB[[#This Row],[EmpID]],$A$2:A61,1,0),"")</f>
        <v/>
      </c>
      <c r="S62" s="17"/>
      <c r="T62" s="1" t="str">
        <f ca="1">IF(HR_DB[[#This Row],[Years no.]]&lt;=7,"A) 1-7",IF(AND(HR_DB[[#This Row],[Years no.]]&gt;7,HR_DB[[#This Row],[Years no.]]&lt;=14),"B) 8-14",IF(AND(HR_DB[[#This Row],[Years no.]]&gt;14,HR_DB[[#This Row],[Years no.]]&lt;=21),"C) 15-21",IF(HR_DB[[#This Row],[Years no.]]&gt;21,"D) 22+",""))))</f>
        <v>C) 15-21</v>
      </c>
      <c r="U62" s="1" t="str">
        <f ca="1">IF(AND(HR_DB[[#This Row],[Age]]&gt;=20,HR_DB[[#This Row],[Age]]&lt;30),"20s",IF(AND(HR_DB[[#This Row],[Age]]&gt;=30,HR_DB[[#This Row],[Age]]&lt;40),"30s",IF(HR_DB[[#This Row],[Age]]&gt;=40,"40s","")))</f>
        <v>20s</v>
      </c>
    </row>
    <row r="63" spans="1:21" x14ac:dyDescent="0.35">
      <c r="A63" s="1">
        <v>50685</v>
      </c>
      <c r="B63" s="1" t="s">
        <v>1922</v>
      </c>
      <c r="C63" s="1" t="s">
        <v>1923</v>
      </c>
      <c r="D63" s="1" t="s">
        <v>27</v>
      </c>
      <c r="E63" s="1" t="str">
        <f>IF(ISODD(MID(HR_DB[[#This Row],[ID No.]],13,1)),"Male","Female")</f>
        <v>Male</v>
      </c>
      <c r="F63" s="3">
        <f>DATE(MID(HR_DB[[#This Row],[ID No.]],2,2),MID(HR_DB[[#This Row],[ID No.]],4,2),MID(HR_DB[[#This Row],[ID No.]],6,2))</f>
        <v>32771</v>
      </c>
      <c r="G63" s="1">
        <f ca="1">DATEDIF(HR_DB[[#This Row],[DOB]],TODAY(),"Y")</f>
        <v>32</v>
      </c>
      <c r="H63" s="1" t="s">
        <v>32</v>
      </c>
      <c r="I63" s="1" t="s">
        <v>23</v>
      </c>
      <c r="J63" s="1" t="s">
        <v>19</v>
      </c>
      <c r="K63" s="1" t="str">
        <f>VLOOKUP(MID(HR_DB[[#This Row],[ID No.]],8,2),[1]Draft!$B$9:$C$14,2,FALSE)</f>
        <v>Monufia</v>
      </c>
      <c r="L63" s="7">
        <v>36336</v>
      </c>
      <c r="M63" s="1">
        <f ca="1">DATEDIF(HR_DB[[#This Row],[Hire date]],TODAY(),"Y")</f>
        <v>23</v>
      </c>
      <c r="N63" s="4">
        <v>6676</v>
      </c>
      <c r="O63" s="6">
        <f>IFERROR(DATEDIF(HR_DB[[#This Row],[DOB]],HR_DB[[#This Row],[Hire date]],"Y"),"!!!")</f>
        <v>9</v>
      </c>
      <c r="P63" s="6" t="str">
        <f>IF(HR_DB[[#This Row],[Age at Hiring]]&lt;20,"!","")</f>
        <v>!</v>
      </c>
      <c r="Q63" s="1" t="str">
        <f>IFERROR(VLOOKUP(HR_DB[[#This Row],[EmpID]],A64:$A$1002,1,TRUE),"")</f>
        <v/>
      </c>
      <c r="R63" s="1" t="str">
        <f>IFERROR(VLOOKUP(HR_DB[[#This Row],[EmpID]],$A$2:A62,1,0),"")</f>
        <v/>
      </c>
      <c r="S63" s="17"/>
      <c r="T63" s="1" t="str">
        <f ca="1">IF(HR_DB[[#This Row],[Years no.]]&lt;=7,"A) 1-7",IF(AND(HR_DB[[#This Row],[Years no.]]&gt;7,HR_DB[[#This Row],[Years no.]]&lt;=14),"B) 8-14",IF(AND(HR_DB[[#This Row],[Years no.]]&gt;14,HR_DB[[#This Row],[Years no.]]&lt;=21),"C) 15-21",IF(HR_DB[[#This Row],[Years no.]]&gt;21,"D) 22+",""))))</f>
        <v>D) 22+</v>
      </c>
      <c r="U63" s="1" t="str">
        <f ca="1">IF(AND(HR_DB[[#This Row],[Age]]&gt;=20,HR_DB[[#This Row],[Age]]&lt;30),"20s",IF(AND(HR_DB[[#This Row],[Age]]&gt;=30,HR_DB[[#This Row],[Age]]&lt;40),"30s",IF(HR_DB[[#This Row],[Age]]&gt;=40,"40s","")))</f>
        <v>30s</v>
      </c>
    </row>
    <row r="64" spans="1:21" x14ac:dyDescent="0.35">
      <c r="A64" s="1">
        <v>50689</v>
      </c>
      <c r="B64" s="1" t="s">
        <v>526</v>
      </c>
      <c r="C64" s="1" t="s">
        <v>527</v>
      </c>
      <c r="D64" s="1" t="s">
        <v>92</v>
      </c>
      <c r="E64" s="1" t="str">
        <f>IF(ISODD(MID(HR_DB[[#This Row],[ID No.]],13,1)),"Male","Female")</f>
        <v>Male</v>
      </c>
      <c r="F64" s="3">
        <f>DATE(MID(HR_DB[[#This Row],[ID No.]],2,2),MID(HR_DB[[#This Row],[ID No.]],4,2),MID(HR_DB[[#This Row],[ID No.]],6,2))</f>
        <v>34790</v>
      </c>
      <c r="G64" s="1">
        <f ca="1">DATEDIF(HR_DB[[#This Row],[DOB]],TODAY(),"Y")</f>
        <v>27</v>
      </c>
      <c r="H64" s="1" t="s">
        <v>32</v>
      </c>
      <c r="I64" s="1" t="s">
        <v>23</v>
      </c>
      <c r="J64" s="1" t="s">
        <v>28</v>
      </c>
      <c r="K64" s="1" t="str">
        <f>VLOOKUP(MID(HR_DB[[#This Row],[ID No.]],8,2),[1]Draft!$B$9:$C$14,2,FALSE)</f>
        <v>Cairo</v>
      </c>
      <c r="L64" s="7">
        <v>37656</v>
      </c>
      <c r="M64" s="1">
        <f ca="1">DATEDIF(HR_DB[[#This Row],[Hire date]],TODAY(),"Y")</f>
        <v>19</v>
      </c>
      <c r="N64" s="4">
        <v>4624</v>
      </c>
      <c r="O64" s="6">
        <f>IFERROR(DATEDIF(HR_DB[[#This Row],[DOB]],HR_DB[[#This Row],[Hire date]],"Y"),"!!!")</f>
        <v>7</v>
      </c>
      <c r="P64" s="6" t="str">
        <f>IF(HR_DB[[#This Row],[Age at Hiring]]&lt;20,"!","")</f>
        <v>!</v>
      </c>
      <c r="Q64" s="1" t="str">
        <f>IFERROR(VLOOKUP(HR_DB[[#This Row],[EmpID]],A65:$A$1002,1,TRUE),"")</f>
        <v/>
      </c>
      <c r="R64" s="1" t="str">
        <f>IFERROR(VLOOKUP(HR_DB[[#This Row],[EmpID]],$A$2:A63,1,0),"")</f>
        <v/>
      </c>
      <c r="S64" s="17"/>
      <c r="T64" s="1" t="str">
        <f ca="1">IF(HR_DB[[#This Row],[Years no.]]&lt;=7,"A) 1-7",IF(AND(HR_DB[[#This Row],[Years no.]]&gt;7,HR_DB[[#This Row],[Years no.]]&lt;=14),"B) 8-14",IF(AND(HR_DB[[#This Row],[Years no.]]&gt;14,HR_DB[[#This Row],[Years no.]]&lt;=21),"C) 15-21",IF(HR_DB[[#This Row],[Years no.]]&gt;21,"D) 22+",""))))</f>
        <v>C) 15-21</v>
      </c>
      <c r="U64" s="1" t="str">
        <f ca="1">IF(AND(HR_DB[[#This Row],[Age]]&gt;=20,HR_DB[[#This Row],[Age]]&lt;30),"20s",IF(AND(HR_DB[[#This Row],[Age]]&gt;=30,HR_DB[[#This Row],[Age]]&lt;40),"30s",IF(HR_DB[[#This Row],[Age]]&gt;=40,"40s","")))</f>
        <v>20s</v>
      </c>
    </row>
    <row r="65" spans="1:21" x14ac:dyDescent="0.35">
      <c r="A65" s="1">
        <v>50704</v>
      </c>
      <c r="B65" s="1" t="s">
        <v>1610</v>
      </c>
      <c r="C65" s="1" t="s">
        <v>1611</v>
      </c>
      <c r="D65" s="1" t="s">
        <v>143</v>
      </c>
      <c r="E65" s="1" t="str">
        <f>IF(ISODD(MID(HR_DB[[#This Row],[ID No.]],13,1)),"Male","Female")</f>
        <v>Male</v>
      </c>
      <c r="F65" s="3">
        <f>DATE(MID(HR_DB[[#This Row],[ID No.]],2,2),MID(HR_DB[[#This Row],[ID No.]],4,2),MID(HR_DB[[#This Row],[ID No.]],6,2))</f>
        <v>29636</v>
      </c>
      <c r="G65" s="1">
        <f ca="1">DATEDIF(HR_DB[[#This Row],[DOB]],TODAY(),"Y")</f>
        <v>41</v>
      </c>
      <c r="H65" s="1" t="s">
        <v>32</v>
      </c>
      <c r="I65" s="1" t="s">
        <v>41</v>
      </c>
      <c r="J65" s="1" t="s">
        <v>44</v>
      </c>
      <c r="K65" s="1" t="str">
        <f>VLOOKUP(MID(HR_DB[[#This Row],[ID No.]],8,2),[1]Draft!$B$9:$C$14,2,FALSE)</f>
        <v>Alexandria</v>
      </c>
      <c r="L65" s="3">
        <v>41090</v>
      </c>
      <c r="M65" s="1">
        <f ca="1">DATEDIF(HR_DB[[#This Row],[Hire date]],TODAY(),"Y")</f>
        <v>10</v>
      </c>
      <c r="N65" s="4">
        <v>14917</v>
      </c>
      <c r="O65" s="1">
        <f>IFERROR(DATEDIF(HR_DB[[#This Row],[DOB]],HR_DB[[#This Row],[Hire date]],"Y"),"!!!")</f>
        <v>31</v>
      </c>
      <c r="P65" s="1" t="str">
        <f>IF(HR_DB[[#This Row],[Age at Hiring]]&lt;20,"!","")</f>
        <v/>
      </c>
      <c r="Q65" s="1" t="str">
        <f>IFERROR(VLOOKUP(HR_DB[[#This Row],[EmpID]],A66:$A$1002,1,TRUE),"")</f>
        <v/>
      </c>
      <c r="R65" s="1" t="str">
        <f>IFERROR(VLOOKUP(HR_DB[[#This Row],[EmpID]],$A$2:A64,1,0),"")</f>
        <v/>
      </c>
      <c r="S65" s="17"/>
      <c r="T65" s="1" t="str">
        <f ca="1">IF(HR_DB[[#This Row],[Years no.]]&lt;=7,"A) 1-7",IF(AND(HR_DB[[#This Row],[Years no.]]&gt;7,HR_DB[[#This Row],[Years no.]]&lt;=14),"B) 8-14",IF(AND(HR_DB[[#This Row],[Years no.]]&gt;14,HR_DB[[#This Row],[Years no.]]&lt;=21),"C) 15-21",IF(HR_DB[[#This Row],[Years no.]]&gt;21,"D) 22+",""))))</f>
        <v>B) 8-14</v>
      </c>
      <c r="U65" s="1" t="str">
        <f ca="1">IF(AND(HR_DB[[#This Row],[Age]]&gt;=20,HR_DB[[#This Row],[Age]]&lt;30),"20s",IF(AND(HR_DB[[#This Row],[Age]]&gt;=30,HR_DB[[#This Row],[Age]]&lt;40),"30s",IF(HR_DB[[#This Row],[Age]]&gt;=40,"40s","")))</f>
        <v>40s</v>
      </c>
    </row>
    <row r="66" spans="1:21" x14ac:dyDescent="0.35">
      <c r="A66" s="1">
        <v>50716</v>
      </c>
      <c r="B66" s="1" t="s">
        <v>117</v>
      </c>
      <c r="C66" s="1" t="s">
        <v>118</v>
      </c>
      <c r="D66" s="1" t="s">
        <v>49</v>
      </c>
      <c r="E66" s="1" t="str">
        <f>IF(ISODD(MID(HR_DB[[#This Row],[ID No.]],13,1)),"Male","Female")</f>
        <v>Male</v>
      </c>
      <c r="F66" s="3">
        <f>DATE(MID(HR_DB[[#This Row],[ID No.]],2,2),MID(HR_DB[[#This Row],[ID No.]],4,2),MID(HR_DB[[#This Row],[ID No.]],6,2))</f>
        <v>34958</v>
      </c>
      <c r="G66" s="1">
        <f ca="1">DATEDIF(HR_DB[[#This Row],[DOB]],TODAY(),"Y")</f>
        <v>26</v>
      </c>
      <c r="H66" s="1" t="s">
        <v>32</v>
      </c>
      <c r="I66" s="1" t="s">
        <v>23</v>
      </c>
      <c r="J66" s="1" t="s">
        <v>28</v>
      </c>
      <c r="K66" s="1" t="str">
        <f>VLOOKUP(MID(HR_DB[[#This Row],[ID No.]],8,2),[1]Draft!$B$9:$C$14,2,FALSE)</f>
        <v>Alexandria</v>
      </c>
      <c r="L66" s="7">
        <v>40910</v>
      </c>
      <c r="M66" s="1">
        <f ca="1">DATEDIF(HR_DB[[#This Row],[Hire date]],TODAY(),"Y")</f>
        <v>10</v>
      </c>
      <c r="N66" s="4">
        <v>4687</v>
      </c>
      <c r="O66" s="6">
        <f>IFERROR(DATEDIF(HR_DB[[#This Row],[DOB]],HR_DB[[#This Row],[Hire date]],"Y"),"!!!")</f>
        <v>16</v>
      </c>
      <c r="P66" s="6" t="str">
        <f>IF(HR_DB[[#This Row],[Age at Hiring]]&lt;20,"!","")</f>
        <v>!</v>
      </c>
      <c r="Q66" s="1" t="str">
        <f>IFERROR(VLOOKUP(HR_DB[[#This Row],[EmpID]],A67:$A$1002,1,TRUE),"")</f>
        <v/>
      </c>
      <c r="R66" s="1" t="str">
        <f>IFERROR(VLOOKUP(HR_DB[[#This Row],[EmpID]],$A$2:A65,1,0),"")</f>
        <v/>
      </c>
      <c r="S66" s="17"/>
      <c r="T66" s="1" t="str">
        <f ca="1">IF(HR_DB[[#This Row],[Years no.]]&lt;=7,"A) 1-7",IF(AND(HR_DB[[#This Row],[Years no.]]&gt;7,HR_DB[[#This Row],[Years no.]]&lt;=14),"B) 8-14",IF(AND(HR_DB[[#This Row],[Years no.]]&gt;14,HR_DB[[#This Row],[Years no.]]&lt;=21),"C) 15-21",IF(HR_DB[[#This Row],[Years no.]]&gt;21,"D) 22+",""))))</f>
        <v>B) 8-14</v>
      </c>
      <c r="U66" s="1" t="str">
        <f ca="1">IF(AND(HR_DB[[#This Row],[Age]]&gt;=20,HR_DB[[#This Row],[Age]]&lt;30),"20s",IF(AND(HR_DB[[#This Row],[Age]]&gt;=30,HR_DB[[#This Row],[Age]]&lt;40),"30s",IF(HR_DB[[#This Row],[Age]]&gt;=40,"40s","")))</f>
        <v>20s</v>
      </c>
    </row>
    <row r="67" spans="1:21" x14ac:dyDescent="0.35">
      <c r="A67" s="1">
        <v>50719</v>
      </c>
      <c r="B67" s="1" t="s">
        <v>84</v>
      </c>
      <c r="C67" s="1" t="s">
        <v>85</v>
      </c>
      <c r="D67" s="1" t="s">
        <v>31</v>
      </c>
      <c r="E67" s="1" t="str">
        <f>IF(ISODD(MID(HR_DB[[#This Row],[ID No.]],13,1)),"Male","Female")</f>
        <v>Male</v>
      </c>
      <c r="F67" s="3">
        <f>DATE(MID(HR_DB[[#This Row],[ID No.]],2,2),MID(HR_DB[[#This Row],[ID No.]],4,2),MID(HR_DB[[#This Row],[ID No.]],6,2))</f>
        <v>35030</v>
      </c>
      <c r="G67" s="1">
        <f ca="1">DATEDIF(HR_DB[[#This Row],[DOB]],TODAY(),"Y")</f>
        <v>26</v>
      </c>
      <c r="H67" s="1" t="s">
        <v>32</v>
      </c>
      <c r="I67" s="1" t="s">
        <v>41</v>
      </c>
      <c r="J67" s="1" t="s">
        <v>44</v>
      </c>
      <c r="K67" s="1" t="str">
        <f>VLOOKUP(MID(HR_DB[[#This Row],[ID No.]],8,2),[1]Draft!$B$9:$C$14,2,FALSE)</f>
        <v>Cairo</v>
      </c>
      <c r="L67" s="7">
        <v>38688</v>
      </c>
      <c r="M67" s="1">
        <f ca="1">DATEDIF(HR_DB[[#This Row],[Hire date]],TODAY(),"Y")</f>
        <v>16</v>
      </c>
      <c r="N67" s="4">
        <v>14448</v>
      </c>
      <c r="O67" s="6">
        <f>IFERROR(DATEDIF(HR_DB[[#This Row],[DOB]],HR_DB[[#This Row],[Hire date]],"Y"),"!!!")</f>
        <v>10</v>
      </c>
      <c r="P67" s="6" t="str">
        <f>IF(HR_DB[[#This Row],[Age at Hiring]]&lt;20,"!","")</f>
        <v>!</v>
      </c>
      <c r="Q67" s="1" t="str">
        <f>IFERROR(VLOOKUP(HR_DB[[#This Row],[EmpID]],A68:$A$1002,1,TRUE),"")</f>
        <v/>
      </c>
      <c r="R67" s="1" t="str">
        <f>IFERROR(VLOOKUP(HR_DB[[#This Row],[EmpID]],$A$2:A66,1,0),"")</f>
        <v/>
      </c>
      <c r="S67" s="17"/>
      <c r="T67" s="1" t="str">
        <f ca="1">IF(HR_DB[[#This Row],[Years no.]]&lt;=7,"A) 1-7",IF(AND(HR_DB[[#This Row],[Years no.]]&gt;7,HR_DB[[#This Row],[Years no.]]&lt;=14),"B) 8-14",IF(AND(HR_DB[[#This Row],[Years no.]]&gt;14,HR_DB[[#This Row],[Years no.]]&lt;=21),"C) 15-21",IF(HR_DB[[#This Row],[Years no.]]&gt;21,"D) 22+",""))))</f>
        <v>C) 15-21</v>
      </c>
      <c r="U67" s="1" t="str">
        <f ca="1">IF(AND(HR_DB[[#This Row],[Age]]&gt;=20,HR_DB[[#This Row],[Age]]&lt;30),"20s",IF(AND(HR_DB[[#This Row],[Age]]&gt;=30,HR_DB[[#This Row],[Age]]&lt;40),"30s",IF(HR_DB[[#This Row],[Age]]&gt;=40,"40s","")))</f>
        <v>20s</v>
      </c>
    </row>
    <row r="68" spans="1:21" x14ac:dyDescent="0.35">
      <c r="A68" s="1">
        <v>50723</v>
      </c>
      <c r="B68" s="1" t="s">
        <v>958</v>
      </c>
      <c r="C68" s="1" t="s">
        <v>959</v>
      </c>
      <c r="D68" s="1" t="s">
        <v>62</v>
      </c>
      <c r="E68" s="1" t="str">
        <f>IF(ISODD(MID(HR_DB[[#This Row],[ID No.]],13,1)),"Male","Female")</f>
        <v>Male</v>
      </c>
      <c r="F68" s="3">
        <f>DATE(MID(HR_DB[[#This Row],[ID No.]],2,2),MID(HR_DB[[#This Row],[ID No.]],4,2),MID(HR_DB[[#This Row],[ID No.]],6,2))</f>
        <v>29679</v>
      </c>
      <c r="G68" s="1">
        <f ca="1">DATEDIF(HR_DB[[#This Row],[DOB]],TODAY(),"Y")</f>
        <v>41</v>
      </c>
      <c r="H68" s="1" t="s">
        <v>17</v>
      </c>
      <c r="I68" s="1" t="s">
        <v>23</v>
      </c>
      <c r="J68" s="1" t="s">
        <v>67</v>
      </c>
      <c r="K68" s="1" t="str">
        <f>VLOOKUP(MID(HR_DB[[#This Row],[ID No.]],8,2),[1]Draft!$B$9:$C$14,2,FALSE)</f>
        <v>Sharqia</v>
      </c>
      <c r="L68" s="3">
        <v>39007</v>
      </c>
      <c r="M68" s="1">
        <f ca="1">DATEDIF(HR_DB[[#This Row],[Hire date]],TODAY(),"Y")</f>
        <v>15</v>
      </c>
      <c r="N68" s="4">
        <v>6857</v>
      </c>
      <c r="O68" s="1">
        <f>IFERROR(DATEDIF(HR_DB[[#This Row],[DOB]],HR_DB[[#This Row],[Hire date]],"Y"),"!!!")</f>
        <v>25</v>
      </c>
      <c r="P68" s="1" t="str">
        <f>IF(HR_DB[[#This Row],[Age at Hiring]]&lt;20,"!","")</f>
        <v/>
      </c>
      <c r="Q68" s="1" t="str">
        <f>IFERROR(VLOOKUP(HR_DB[[#This Row],[EmpID]],A69:$A$1002,1,TRUE),"")</f>
        <v/>
      </c>
      <c r="R68" s="1" t="str">
        <f>IFERROR(VLOOKUP(HR_DB[[#This Row],[EmpID]],$A$2:A67,1,0),"")</f>
        <v/>
      </c>
      <c r="S68" s="17"/>
      <c r="T68" s="1" t="str">
        <f ca="1">IF(HR_DB[[#This Row],[Years no.]]&lt;=7,"A) 1-7",IF(AND(HR_DB[[#This Row],[Years no.]]&gt;7,HR_DB[[#This Row],[Years no.]]&lt;=14),"B) 8-14",IF(AND(HR_DB[[#This Row],[Years no.]]&gt;14,HR_DB[[#This Row],[Years no.]]&lt;=21),"C) 15-21",IF(HR_DB[[#This Row],[Years no.]]&gt;21,"D) 22+",""))))</f>
        <v>C) 15-21</v>
      </c>
      <c r="U68" s="1" t="str">
        <f ca="1">IF(AND(HR_DB[[#This Row],[Age]]&gt;=20,HR_DB[[#This Row],[Age]]&lt;30),"20s",IF(AND(HR_DB[[#This Row],[Age]]&gt;=30,HR_DB[[#This Row],[Age]]&lt;40),"30s",IF(HR_DB[[#This Row],[Age]]&gt;=40,"40s","")))</f>
        <v>40s</v>
      </c>
    </row>
    <row r="69" spans="1:21" x14ac:dyDescent="0.35">
      <c r="A69" s="1">
        <v>50751</v>
      </c>
      <c r="B69" s="1" t="s">
        <v>344</v>
      </c>
      <c r="C69" s="1" t="s">
        <v>345</v>
      </c>
      <c r="D69" s="1" t="s">
        <v>31</v>
      </c>
      <c r="E69" s="1" t="str">
        <f>IF(ISODD(MID(HR_DB[[#This Row],[ID No.]],13,1)),"Male","Female")</f>
        <v>Male</v>
      </c>
      <c r="F69" s="3">
        <f>DATE(MID(HR_DB[[#This Row],[ID No.]],2,2),MID(HR_DB[[#This Row],[ID No.]],4,2),MID(HR_DB[[#This Row],[ID No.]],6,2))</f>
        <v>34746</v>
      </c>
      <c r="G69" s="1">
        <f ca="1">DATEDIF(HR_DB[[#This Row],[DOB]],TODAY(),"Y")</f>
        <v>27</v>
      </c>
      <c r="H69" s="1" t="s">
        <v>32</v>
      </c>
      <c r="I69" s="1" t="s">
        <v>23</v>
      </c>
      <c r="J69" s="1" t="s">
        <v>67</v>
      </c>
      <c r="K69" s="1" t="str">
        <f>VLOOKUP(MID(HR_DB[[#This Row],[ID No.]],8,2),[1]Draft!$B$9:$C$14,2,FALSE)</f>
        <v>Cairo</v>
      </c>
      <c r="L69" s="7">
        <v>38390</v>
      </c>
      <c r="M69" s="1">
        <f ca="1">DATEDIF(HR_DB[[#This Row],[Hire date]],TODAY(),"Y")</f>
        <v>17</v>
      </c>
      <c r="N69" s="4">
        <v>5763</v>
      </c>
      <c r="O69" s="6">
        <f>IFERROR(DATEDIF(HR_DB[[#This Row],[DOB]],HR_DB[[#This Row],[Hire date]],"Y"),"!!!")</f>
        <v>9</v>
      </c>
      <c r="P69" s="6" t="str">
        <f>IF(HR_DB[[#This Row],[Age at Hiring]]&lt;20,"!","")</f>
        <v>!</v>
      </c>
      <c r="Q69" s="1" t="str">
        <f>IFERROR(VLOOKUP(HR_DB[[#This Row],[EmpID]],A70:$A$1002,1,TRUE),"")</f>
        <v/>
      </c>
      <c r="R69" s="1" t="str">
        <f>IFERROR(VLOOKUP(HR_DB[[#This Row],[EmpID]],$A$2:A68,1,0),"")</f>
        <v/>
      </c>
      <c r="S69" s="17"/>
      <c r="T69" s="1" t="str">
        <f ca="1">IF(HR_DB[[#This Row],[Years no.]]&lt;=7,"A) 1-7",IF(AND(HR_DB[[#This Row],[Years no.]]&gt;7,HR_DB[[#This Row],[Years no.]]&lt;=14),"B) 8-14",IF(AND(HR_DB[[#This Row],[Years no.]]&gt;14,HR_DB[[#This Row],[Years no.]]&lt;=21),"C) 15-21",IF(HR_DB[[#This Row],[Years no.]]&gt;21,"D) 22+",""))))</f>
        <v>C) 15-21</v>
      </c>
      <c r="U69" s="1" t="str">
        <f ca="1">IF(AND(HR_DB[[#This Row],[Age]]&gt;=20,HR_DB[[#This Row],[Age]]&lt;30),"20s",IF(AND(HR_DB[[#This Row],[Age]]&gt;=30,HR_DB[[#This Row],[Age]]&lt;40),"30s",IF(HR_DB[[#This Row],[Age]]&gt;=40,"40s","")))</f>
        <v>20s</v>
      </c>
    </row>
    <row r="70" spans="1:21" x14ac:dyDescent="0.35">
      <c r="A70" s="1">
        <v>50768</v>
      </c>
      <c r="B70" s="1" t="s">
        <v>244</v>
      </c>
      <c r="C70" s="2" t="s">
        <v>245</v>
      </c>
      <c r="D70" s="1" t="s">
        <v>35</v>
      </c>
      <c r="E70" s="1" t="str">
        <f>IF(ISODD(MID(HR_DB[[#This Row],[ID No.]],13,1)),"Male","Female")</f>
        <v>Male</v>
      </c>
      <c r="F70" s="3">
        <f>DATE(MID(HR_DB[[#This Row],[ID No.]],2,2),MID(HR_DB[[#This Row],[ID No.]],4,2),MID(HR_DB[[#This Row],[ID No.]],6,2))</f>
        <v>35028</v>
      </c>
      <c r="G70" s="1">
        <f ca="1">DATEDIF(HR_DB[[#This Row],[DOB]],TODAY(),"Y")</f>
        <v>26</v>
      </c>
      <c r="H70" s="1" t="s">
        <v>32</v>
      </c>
      <c r="I70" s="1" t="s">
        <v>18</v>
      </c>
      <c r="J70" s="1" t="s">
        <v>44</v>
      </c>
      <c r="K70" s="1" t="str">
        <f>VLOOKUP(MID(HR_DB[[#This Row],[ID No.]],8,2),[1]Draft!$B$9:$C$14,2,FALSE)</f>
        <v>Cairo</v>
      </c>
      <c r="L70" s="7">
        <v>40184</v>
      </c>
      <c r="M70" s="1">
        <f ca="1">DATEDIF(HR_DB[[#This Row],[Hire date]],TODAY(),"Y")</f>
        <v>12</v>
      </c>
      <c r="N70" s="4">
        <v>15286</v>
      </c>
      <c r="O70" s="6">
        <f>IFERROR(DATEDIF(HR_DB[[#This Row],[DOB]],HR_DB[[#This Row],[Hire date]],"Y"),"!!!")</f>
        <v>14</v>
      </c>
      <c r="P70" s="6" t="str">
        <f>IF(HR_DB[[#This Row],[Age at Hiring]]&lt;20,"!","")</f>
        <v>!</v>
      </c>
      <c r="Q70" s="1" t="str">
        <f>IFERROR(VLOOKUP(HR_DB[[#This Row],[EmpID]],A71:$A$1002,1,TRUE),"")</f>
        <v/>
      </c>
      <c r="R70" s="1" t="str">
        <f>IFERROR(VLOOKUP(HR_DB[[#This Row],[EmpID]],$A$2:A69,1,0),"")</f>
        <v/>
      </c>
      <c r="S70" s="17"/>
      <c r="T70" s="1" t="str">
        <f ca="1">IF(HR_DB[[#This Row],[Years no.]]&lt;=7,"A) 1-7",IF(AND(HR_DB[[#This Row],[Years no.]]&gt;7,HR_DB[[#This Row],[Years no.]]&lt;=14),"B) 8-14",IF(AND(HR_DB[[#This Row],[Years no.]]&gt;14,HR_DB[[#This Row],[Years no.]]&lt;=21),"C) 15-21",IF(HR_DB[[#This Row],[Years no.]]&gt;21,"D) 22+",""))))</f>
        <v>B) 8-14</v>
      </c>
      <c r="U70" s="1" t="str">
        <f ca="1">IF(AND(HR_DB[[#This Row],[Age]]&gt;=20,HR_DB[[#This Row],[Age]]&lt;30),"20s",IF(AND(HR_DB[[#This Row],[Age]]&gt;=30,HR_DB[[#This Row],[Age]]&lt;40),"30s",IF(HR_DB[[#This Row],[Age]]&gt;=40,"40s","")))</f>
        <v>20s</v>
      </c>
    </row>
    <row r="71" spans="1:21" x14ac:dyDescent="0.35">
      <c r="A71" s="1">
        <v>50770</v>
      </c>
      <c r="B71" s="1" t="s">
        <v>730</v>
      </c>
      <c r="C71" s="1" t="s">
        <v>731</v>
      </c>
      <c r="D71" s="1" t="s">
        <v>62</v>
      </c>
      <c r="E71" s="1" t="str">
        <f>IF(ISODD(MID(HR_DB[[#This Row],[ID No.]],13,1)),"Male","Female")</f>
        <v>Male</v>
      </c>
      <c r="F71" s="3">
        <f>DATE(MID(HR_DB[[#This Row],[ID No.]],2,2),MID(HR_DB[[#This Row],[ID No.]],4,2),MID(HR_DB[[#This Row],[ID No.]],6,2))</f>
        <v>32312</v>
      </c>
      <c r="G71" s="1">
        <f ca="1">DATEDIF(HR_DB[[#This Row],[DOB]],TODAY(),"Y")</f>
        <v>34</v>
      </c>
      <c r="H71" s="1" t="s">
        <v>32</v>
      </c>
      <c r="I71" s="1" t="s">
        <v>23</v>
      </c>
      <c r="J71" s="1" t="s">
        <v>28</v>
      </c>
      <c r="K71" s="1" t="str">
        <f>VLOOKUP(MID(HR_DB[[#This Row],[ID No.]],8,2),[1]Draft!$B$9:$C$14,2,FALSE)</f>
        <v>Cairo</v>
      </c>
      <c r="L71" s="7">
        <v>35598</v>
      </c>
      <c r="M71" s="1">
        <f ca="1">DATEDIF(HR_DB[[#This Row],[Hire date]],TODAY(),"Y")</f>
        <v>25</v>
      </c>
      <c r="N71" s="4">
        <v>3033</v>
      </c>
      <c r="O71" s="6">
        <f>IFERROR(DATEDIF(HR_DB[[#This Row],[DOB]],HR_DB[[#This Row],[Hire date]],"Y"),"!!!")</f>
        <v>8</v>
      </c>
      <c r="P71" s="6" t="str">
        <f>IF(HR_DB[[#This Row],[Age at Hiring]]&lt;20,"!","")</f>
        <v>!</v>
      </c>
      <c r="Q71" s="1" t="str">
        <f>IFERROR(VLOOKUP(HR_DB[[#This Row],[EmpID]],A72:$A$1002,1,TRUE),"")</f>
        <v/>
      </c>
      <c r="R71" s="1" t="str">
        <f>IFERROR(VLOOKUP(HR_DB[[#This Row],[EmpID]],$A$2:A70,1,0),"")</f>
        <v/>
      </c>
      <c r="S71" s="17"/>
      <c r="T71" s="1" t="str">
        <f ca="1">IF(HR_DB[[#This Row],[Years no.]]&lt;=7,"A) 1-7",IF(AND(HR_DB[[#This Row],[Years no.]]&gt;7,HR_DB[[#This Row],[Years no.]]&lt;=14),"B) 8-14",IF(AND(HR_DB[[#This Row],[Years no.]]&gt;14,HR_DB[[#This Row],[Years no.]]&lt;=21),"C) 15-21",IF(HR_DB[[#This Row],[Years no.]]&gt;21,"D) 22+",""))))</f>
        <v>D) 22+</v>
      </c>
      <c r="U71" s="1" t="str">
        <f ca="1">IF(AND(HR_DB[[#This Row],[Age]]&gt;=20,HR_DB[[#This Row],[Age]]&lt;30),"20s",IF(AND(HR_DB[[#This Row],[Age]]&gt;=30,HR_DB[[#This Row],[Age]]&lt;40),"30s",IF(HR_DB[[#This Row],[Age]]&gt;=40,"40s","")))</f>
        <v>30s</v>
      </c>
    </row>
    <row r="72" spans="1:21" x14ac:dyDescent="0.35">
      <c r="A72" s="1">
        <v>50778</v>
      </c>
      <c r="B72" s="1" t="s">
        <v>1622</v>
      </c>
      <c r="C72" s="1" t="s">
        <v>1623</v>
      </c>
      <c r="D72" s="1" t="s">
        <v>35</v>
      </c>
      <c r="E72" s="1" t="str">
        <f>IF(ISODD(MID(HR_DB[[#This Row],[ID No.]],13,1)),"Male","Female")</f>
        <v>Female</v>
      </c>
      <c r="F72" s="3">
        <f>DATE(MID(HR_DB[[#This Row],[ID No.]],2,2),MID(HR_DB[[#This Row],[ID No.]],4,2),MID(HR_DB[[#This Row],[ID No.]],6,2))</f>
        <v>31892</v>
      </c>
      <c r="G72" s="1">
        <f ca="1">DATEDIF(HR_DB[[#This Row],[DOB]],TODAY(),"Y")</f>
        <v>35</v>
      </c>
      <c r="H72" s="1" t="s">
        <v>32</v>
      </c>
      <c r="I72" s="1" t="s">
        <v>23</v>
      </c>
      <c r="J72" s="1" t="s">
        <v>28</v>
      </c>
      <c r="K72" s="1" t="str">
        <f>VLOOKUP(MID(HR_DB[[#This Row],[ID No.]],8,2),[1]Draft!$B$9:$C$14,2,FALSE)</f>
        <v>Giza</v>
      </c>
      <c r="L72" s="7">
        <v>35937</v>
      </c>
      <c r="M72" s="1">
        <f ca="1">DATEDIF(HR_DB[[#This Row],[Hire date]],TODAY(),"Y")</f>
        <v>24</v>
      </c>
      <c r="N72" s="4">
        <v>6674</v>
      </c>
      <c r="O72" s="6">
        <f>IFERROR(DATEDIF(HR_DB[[#This Row],[DOB]],HR_DB[[#This Row],[Hire date]],"Y"),"!!!")</f>
        <v>11</v>
      </c>
      <c r="P72" s="6" t="str">
        <f>IF(HR_DB[[#This Row],[Age at Hiring]]&lt;20,"!","")</f>
        <v>!</v>
      </c>
      <c r="Q72" s="1" t="str">
        <f>IFERROR(VLOOKUP(HR_DB[[#This Row],[EmpID]],A73:$A$1002,1,TRUE),"")</f>
        <v/>
      </c>
      <c r="R72" s="1" t="str">
        <f>IFERROR(VLOOKUP(HR_DB[[#This Row],[EmpID]],$A$2:A71,1,0),"")</f>
        <v/>
      </c>
      <c r="S72" s="17"/>
      <c r="T72" s="1" t="str">
        <f ca="1">IF(HR_DB[[#This Row],[Years no.]]&lt;=7,"A) 1-7",IF(AND(HR_DB[[#This Row],[Years no.]]&gt;7,HR_DB[[#This Row],[Years no.]]&lt;=14),"B) 8-14",IF(AND(HR_DB[[#This Row],[Years no.]]&gt;14,HR_DB[[#This Row],[Years no.]]&lt;=21),"C) 15-21",IF(HR_DB[[#This Row],[Years no.]]&gt;21,"D) 22+",""))))</f>
        <v>D) 22+</v>
      </c>
      <c r="U72" s="1" t="str">
        <f ca="1">IF(AND(HR_DB[[#This Row],[Age]]&gt;=20,HR_DB[[#This Row],[Age]]&lt;30),"20s",IF(AND(HR_DB[[#This Row],[Age]]&gt;=30,HR_DB[[#This Row],[Age]]&lt;40),"30s",IF(HR_DB[[#This Row],[Age]]&gt;=40,"40s","")))</f>
        <v>30s</v>
      </c>
    </row>
    <row r="73" spans="1:21" x14ac:dyDescent="0.35">
      <c r="A73" s="1">
        <v>50779</v>
      </c>
      <c r="B73" s="1" t="s">
        <v>1572</v>
      </c>
      <c r="C73" s="1" t="s">
        <v>1573</v>
      </c>
      <c r="D73" s="1" t="s">
        <v>35</v>
      </c>
      <c r="E73" s="1" t="str">
        <f>IF(ISODD(MID(HR_DB[[#This Row],[ID No.]],13,1)),"Male","Female")</f>
        <v>Male</v>
      </c>
      <c r="F73" s="3">
        <f>DATE(MID(HR_DB[[#This Row],[ID No.]],2,2),MID(HR_DB[[#This Row],[ID No.]],4,2),MID(HR_DB[[#This Row],[ID No.]],6,2))</f>
        <v>27523</v>
      </c>
      <c r="G73" s="1">
        <f ca="1">DATEDIF(HR_DB[[#This Row],[DOB]],TODAY(),"Y")</f>
        <v>47</v>
      </c>
      <c r="H73" s="1" t="s">
        <v>17</v>
      </c>
      <c r="I73" s="1" t="s">
        <v>23</v>
      </c>
      <c r="J73" s="1" t="s">
        <v>67</v>
      </c>
      <c r="K73" s="1" t="str">
        <f>VLOOKUP(MID(HR_DB[[#This Row],[ID No.]],8,2),[1]Draft!$B$9:$C$14,2,FALSE)</f>
        <v>Cairo</v>
      </c>
      <c r="L73" s="3">
        <v>40074</v>
      </c>
      <c r="M73" s="1">
        <f ca="1">DATEDIF(HR_DB[[#This Row],[Hire date]],TODAY(),"Y")</f>
        <v>12</v>
      </c>
      <c r="N73" s="4">
        <v>5664</v>
      </c>
      <c r="O73" s="1">
        <f>IFERROR(DATEDIF(HR_DB[[#This Row],[DOB]],HR_DB[[#This Row],[Hire date]],"Y"),"!!!")</f>
        <v>34</v>
      </c>
      <c r="P73" s="1" t="str">
        <f>IF(HR_DB[[#This Row],[Age at Hiring]]&lt;20,"!","")</f>
        <v/>
      </c>
      <c r="Q73" s="1" t="str">
        <f>IFERROR(VLOOKUP(HR_DB[[#This Row],[EmpID]],A74:$A$1002,1,TRUE),"")</f>
        <v/>
      </c>
      <c r="R73" s="1" t="str">
        <f>IFERROR(VLOOKUP(HR_DB[[#This Row],[EmpID]],$A$2:A72,1,0),"")</f>
        <v/>
      </c>
      <c r="S73" s="17"/>
      <c r="T73" s="1" t="str">
        <f ca="1">IF(HR_DB[[#This Row],[Years no.]]&lt;=7,"A) 1-7",IF(AND(HR_DB[[#This Row],[Years no.]]&gt;7,HR_DB[[#This Row],[Years no.]]&lt;=14),"B) 8-14",IF(AND(HR_DB[[#This Row],[Years no.]]&gt;14,HR_DB[[#This Row],[Years no.]]&lt;=21),"C) 15-21",IF(HR_DB[[#This Row],[Years no.]]&gt;21,"D) 22+",""))))</f>
        <v>B) 8-14</v>
      </c>
      <c r="U73" s="1" t="str">
        <f ca="1">IF(AND(HR_DB[[#This Row],[Age]]&gt;=20,HR_DB[[#This Row],[Age]]&lt;30),"20s",IF(AND(HR_DB[[#This Row],[Age]]&gt;=30,HR_DB[[#This Row],[Age]]&lt;40),"30s",IF(HR_DB[[#This Row],[Age]]&gt;=40,"40s","")))</f>
        <v>40s</v>
      </c>
    </row>
    <row r="74" spans="1:21" x14ac:dyDescent="0.35">
      <c r="A74" s="1">
        <v>50794</v>
      </c>
      <c r="B74" s="1" t="s">
        <v>1482</v>
      </c>
      <c r="C74" s="1" t="s">
        <v>1483</v>
      </c>
      <c r="D74" s="1" t="s">
        <v>38</v>
      </c>
      <c r="E74" s="1" t="str">
        <f>IF(ISODD(MID(HR_DB[[#This Row],[ID No.]],13,1)),"Male","Female")</f>
        <v>Female</v>
      </c>
      <c r="F74" s="3">
        <f>DATE(MID(HR_DB[[#This Row],[ID No.]],2,2),MID(HR_DB[[#This Row],[ID No.]],4,2),MID(HR_DB[[#This Row],[ID No.]],6,2))</f>
        <v>33668</v>
      </c>
      <c r="G74" s="1">
        <f ca="1">DATEDIF(HR_DB[[#This Row],[DOB]],TODAY(),"Y")</f>
        <v>30</v>
      </c>
      <c r="H74" s="1" t="s">
        <v>32</v>
      </c>
      <c r="I74" s="1" t="s">
        <v>18</v>
      </c>
      <c r="J74" s="1" t="s">
        <v>44</v>
      </c>
      <c r="K74" s="1" t="str">
        <f>VLOOKUP(MID(HR_DB[[#This Row],[ID No.]],8,2),[1]Draft!$B$9:$C$14,2,FALSE)</f>
        <v>Giza</v>
      </c>
      <c r="L74" s="7">
        <v>39788</v>
      </c>
      <c r="M74" s="1">
        <f ca="1">DATEDIF(HR_DB[[#This Row],[Hire date]],TODAY(),"Y")</f>
        <v>13</v>
      </c>
      <c r="N74" s="4">
        <v>18130</v>
      </c>
      <c r="O74" s="6">
        <f>IFERROR(DATEDIF(HR_DB[[#This Row],[DOB]],HR_DB[[#This Row],[Hire date]],"Y"),"!!!")</f>
        <v>16</v>
      </c>
      <c r="P74" s="6" t="str">
        <f>IF(HR_DB[[#This Row],[Age at Hiring]]&lt;20,"!","")</f>
        <v>!</v>
      </c>
      <c r="Q74" s="1" t="str">
        <f>IFERROR(VLOOKUP(HR_DB[[#This Row],[EmpID]],A75:$A$1002,1,TRUE),"")</f>
        <v/>
      </c>
      <c r="R74" s="1" t="str">
        <f>IFERROR(VLOOKUP(HR_DB[[#This Row],[EmpID]],$A$2:A73,1,0),"")</f>
        <v/>
      </c>
      <c r="S74" s="17"/>
      <c r="T74" s="1" t="str">
        <f ca="1">IF(HR_DB[[#This Row],[Years no.]]&lt;=7,"A) 1-7",IF(AND(HR_DB[[#This Row],[Years no.]]&gt;7,HR_DB[[#This Row],[Years no.]]&lt;=14),"B) 8-14",IF(AND(HR_DB[[#This Row],[Years no.]]&gt;14,HR_DB[[#This Row],[Years no.]]&lt;=21),"C) 15-21",IF(HR_DB[[#This Row],[Years no.]]&gt;21,"D) 22+",""))))</f>
        <v>B) 8-14</v>
      </c>
      <c r="U74" s="1" t="str">
        <f ca="1">IF(AND(HR_DB[[#This Row],[Age]]&gt;=20,HR_DB[[#This Row],[Age]]&lt;30),"20s",IF(AND(HR_DB[[#This Row],[Age]]&gt;=30,HR_DB[[#This Row],[Age]]&lt;40),"30s",IF(HR_DB[[#This Row],[Age]]&gt;=40,"40s","")))</f>
        <v>30s</v>
      </c>
    </row>
    <row r="75" spans="1:21" x14ac:dyDescent="0.35">
      <c r="A75" s="6">
        <v>50801</v>
      </c>
      <c r="B75" s="1" t="s">
        <v>72</v>
      </c>
      <c r="C75" s="2" t="s">
        <v>73</v>
      </c>
      <c r="D75" s="1" t="s">
        <v>49</v>
      </c>
      <c r="E75" s="1" t="str">
        <f>IF(ISODD(MID(HR_DB[[#This Row],[ID No.]],13,1)),"Male","Female")</f>
        <v>Male</v>
      </c>
      <c r="F75" s="3">
        <f>DATE(MID(HR_DB[[#This Row],[ID No.]],2,2),MID(HR_DB[[#This Row],[ID No.]],4,2),MID(HR_DB[[#This Row],[ID No.]],6,2))</f>
        <v>34706</v>
      </c>
      <c r="G75" s="1">
        <f ca="1">DATEDIF(HR_DB[[#This Row],[DOB]],TODAY(),"Y")</f>
        <v>27</v>
      </c>
      <c r="H75" s="1" t="s">
        <v>17</v>
      </c>
      <c r="I75" s="1" t="s">
        <v>23</v>
      </c>
      <c r="J75" s="1" t="s">
        <v>67</v>
      </c>
      <c r="K75" s="1" t="str">
        <f>VLOOKUP(MID(HR_DB[[#This Row],[ID No.]],8,2),[1]Draft!$B$9:$C$14,2,FALSE)</f>
        <v>Cairo</v>
      </c>
      <c r="L75" s="7">
        <v>40771</v>
      </c>
      <c r="M75" s="1">
        <f ca="1">DATEDIF(HR_DB[[#This Row],[Hire date]],TODAY(),"Y")</f>
        <v>10</v>
      </c>
      <c r="N75" s="4">
        <v>3906</v>
      </c>
      <c r="O75" s="6">
        <f>IFERROR(DATEDIF(HR_DB[[#This Row],[DOB]],HR_DB[[#This Row],[Hire date]],"Y"),"!!!")</f>
        <v>16</v>
      </c>
      <c r="P75" s="6" t="str">
        <f>IF(HR_DB[[#This Row],[Age at Hiring]]&lt;20,"!","")</f>
        <v>!</v>
      </c>
      <c r="Q75" s="6">
        <f>IFERROR(VLOOKUP(HR_DB[[#This Row],[EmpID]],A76:$A$1002,1,TRUE),"")</f>
        <v>50801</v>
      </c>
      <c r="R75" s="1" t="str">
        <f>IFERROR(VLOOKUP(HR_DB[[#This Row],[EmpID]],$A$2:A74,1,0),"")</f>
        <v/>
      </c>
      <c r="S75" s="17">
        <v>1</v>
      </c>
      <c r="T75" s="1" t="str">
        <f ca="1">IF(HR_DB[[#This Row],[Years no.]]&lt;=7,"A) 1-7",IF(AND(HR_DB[[#This Row],[Years no.]]&gt;7,HR_DB[[#This Row],[Years no.]]&lt;=14),"B) 8-14",IF(AND(HR_DB[[#This Row],[Years no.]]&gt;14,HR_DB[[#This Row],[Years no.]]&lt;=21),"C) 15-21",IF(HR_DB[[#This Row],[Years no.]]&gt;21,"D) 22+",""))))</f>
        <v>B) 8-14</v>
      </c>
      <c r="U75" s="1" t="str">
        <f ca="1">IF(AND(HR_DB[[#This Row],[Age]]&gt;=20,HR_DB[[#This Row],[Age]]&lt;30),"20s",IF(AND(HR_DB[[#This Row],[Age]]&gt;=30,HR_DB[[#This Row],[Age]]&lt;40),"30s",IF(HR_DB[[#This Row],[Age]]&gt;=40,"40s","")))</f>
        <v>20s</v>
      </c>
    </row>
    <row r="76" spans="1:21" x14ac:dyDescent="0.35">
      <c r="A76" s="18">
        <v>50801</v>
      </c>
      <c r="B76" s="1" t="s">
        <v>534</v>
      </c>
      <c r="C76" s="1" t="s">
        <v>535</v>
      </c>
      <c r="D76" s="1" t="s">
        <v>143</v>
      </c>
      <c r="E76" s="1" t="str">
        <f>IF(ISODD(MID(HR_DB[[#This Row],[ID No.]],13,1)),"Male","Female")</f>
        <v>Male</v>
      </c>
      <c r="F76" s="3">
        <f>DATE(MID(HR_DB[[#This Row],[ID No.]],2,2),MID(HR_DB[[#This Row],[ID No.]],4,2),MID(HR_DB[[#This Row],[ID No.]],6,2))</f>
        <v>34896</v>
      </c>
      <c r="G76" s="1">
        <f ca="1">DATEDIF(HR_DB[[#This Row],[DOB]],TODAY(),"Y")</f>
        <v>27</v>
      </c>
      <c r="H76" s="1" t="s">
        <v>17</v>
      </c>
      <c r="I76" s="1" t="s">
        <v>23</v>
      </c>
      <c r="J76" s="1" t="s">
        <v>67</v>
      </c>
      <c r="K76" s="1" t="str">
        <f>VLOOKUP(MID(HR_DB[[#This Row],[ID No.]],8,2),[1]Draft!$B$9:$C$14,2,FALSE)</f>
        <v>Cairo</v>
      </c>
      <c r="L76" s="7">
        <v>39597</v>
      </c>
      <c r="M76" s="1">
        <f ca="1">DATEDIF(HR_DB[[#This Row],[Hire date]],TODAY(),"Y")</f>
        <v>14</v>
      </c>
      <c r="N76" s="4">
        <v>5263</v>
      </c>
      <c r="O76" s="6">
        <f>IFERROR(DATEDIF(HR_DB[[#This Row],[DOB]],HR_DB[[#This Row],[Hire date]],"Y"),"!!!")</f>
        <v>12</v>
      </c>
      <c r="P76" s="6" t="str">
        <f>IF(HR_DB[[#This Row],[Age at Hiring]]&lt;20,"!","")</f>
        <v>!</v>
      </c>
      <c r="Q76" s="1" t="str">
        <f>IFERROR(VLOOKUP(HR_DB[[#This Row],[EmpID]],A77:$A$1002,1,TRUE),"")</f>
        <v/>
      </c>
      <c r="R76" s="16">
        <f>IFERROR(VLOOKUP(HR_DB[[#This Row],[EmpID]],$A$2:A75,1,0),"")</f>
        <v>50801</v>
      </c>
      <c r="S76" s="17">
        <v>2</v>
      </c>
      <c r="T76" s="1" t="str">
        <f ca="1">IF(HR_DB[[#This Row],[Years no.]]&lt;=7,"A) 1-7",IF(AND(HR_DB[[#This Row],[Years no.]]&gt;7,HR_DB[[#This Row],[Years no.]]&lt;=14),"B) 8-14",IF(AND(HR_DB[[#This Row],[Years no.]]&gt;14,HR_DB[[#This Row],[Years no.]]&lt;=21),"C) 15-21",IF(HR_DB[[#This Row],[Years no.]]&gt;21,"D) 22+",""))))</f>
        <v>B) 8-14</v>
      </c>
      <c r="U76" s="1" t="str">
        <f ca="1">IF(AND(HR_DB[[#This Row],[Age]]&gt;=20,HR_DB[[#This Row],[Age]]&lt;30),"20s",IF(AND(HR_DB[[#This Row],[Age]]&gt;=30,HR_DB[[#This Row],[Age]]&lt;40),"30s",IF(HR_DB[[#This Row],[Age]]&gt;=40,"40s","")))</f>
        <v>20s</v>
      </c>
    </row>
    <row r="77" spans="1:21" x14ac:dyDescent="0.35">
      <c r="A77" s="1">
        <v>50825</v>
      </c>
      <c r="B77" s="1" t="s">
        <v>264</v>
      </c>
      <c r="C77" s="1" t="s">
        <v>265</v>
      </c>
      <c r="D77" s="1" t="s">
        <v>49</v>
      </c>
      <c r="E77" s="1" t="str">
        <f>IF(ISODD(MID(HR_DB[[#This Row],[ID No.]],13,1)),"Male","Female")</f>
        <v>Male</v>
      </c>
      <c r="F77" s="3">
        <f>DATE(MID(HR_DB[[#This Row],[ID No.]],2,2),MID(HR_DB[[#This Row],[ID No.]],4,2),MID(HR_DB[[#This Row],[ID No.]],6,2))</f>
        <v>34887</v>
      </c>
      <c r="G77" s="1">
        <f ca="1">DATEDIF(HR_DB[[#This Row],[DOB]],TODAY(),"Y")</f>
        <v>27</v>
      </c>
      <c r="H77" s="1" t="s">
        <v>32</v>
      </c>
      <c r="I77" s="1" t="s">
        <v>23</v>
      </c>
      <c r="J77" s="1" t="s">
        <v>24</v>
      </c>
      <c r="K77" s="1" t="str">
        <f>VLOOKUP(MID(HR_DB[[#This Row],[ID No.]],8,2),[1]Draft!$B$9:$C$14,2,FALSE)</f>
        <v>Cairo</v>
      </c>
      <c r="L77" s="7">
        <v>37732</v>
      </c>
      <c r="M77" s="1">
        <f ca="1">DATEDIF(HR_DB[[#This Row],[Hire date]],TODAY(),"Y")</f>
        <v>19</v>
      </c>
      <c r="N77" s="4">
        <v>4198</v>
      </c>
      <c r="O77" s="6">
        <f>IFERROR(DATEDIF(HR_DB[[#This Row],[DOB]],HR_DB[[#This Row],[Hire date]],"Y"),"!!!")</f>
        <v>7</v>
      </c>
      <c r="P77" s="6" t="str">
        <f>IF(HR_DB[[#This Row],[Age at Hiring]]&lt;20,"!","")</f>
        <v>!</v>
      </c>
      <c r="Q77" s="1" t="str">
        <f>IFERROR(VLOOKUP(HR_DB[[#This Row],[EmpID]],A78:$A$1002,1,TRUE),"")</f>
        <v/>
      </c>
      <c r="R77" s="1" t="str">
        <f>IFERROR(VLOOKUP(HR_DB[[#This Row],[EmpID]],$A$2:A76,1,0),"")</f>
        <v/>
      </c>
      <c r="S77" s="17"/>
      <c r="T77" s="1" t="str">
        <f ca="1">IF(HR_DB[[#This Row],[Years no.]]&lt;=7,"A) 1-7",IF(AND(HR_DB[[#This Row],[Years no.]]&gt;7,HR_DB[[#This Row],[Years no.]]&lt;=14),"B) 8-14",IF(AND(HR_DB[[#This Row],[Years no.]]&gt;14,HR_DB[[#This Row],[Years no.]]&lt;=21),"C) 15-21",IF(HR_DB[[#This Row],[Years no.]]&gt;21,"D) 22+",""))))</f>
        <v>C) 15-21</v>
      </c>
      <c r="U77" s="1" t="str">
        <f ca="1">IF(AND(HR_DB[[#This Row],[Age]]&gt;=20,HR_DB[[#This Row],[Age]]&lt;30),"20s",IF(AND(HR_DB[[#This Row],[Age]]&gt;=30,HR_DB[[#This Row],[Age]]&lt;40),"30s",IF(HR_DB[[#This Row],[Age]]&gt;=40,"40s","")))</f>
        <v>20s</v>
      </c>
    </row>
    <row r="78" spans="1:21" x14ac:dyDescent="0.35">
      <c r="A78" s="1">
        <v>50837</v>
      </c>
      <c r="B78" s="1" t="s">
        <v>1732</v>
      </c>
      <c r="C78" s="1" t="s">
        <v>1733</v>
      </c>
      <c r="D78" s="1" t="s">
        <v>143</v>
      </c>
      <c r="E78" s="1" t="str">
        <f>IF(ISODD(MID(HR_DB[[#This Row],[ID No.]],13,1)),"Male","Female")</f>
        <v>Male</v>
      </c>
      <c r="F78" s="3">
        <f>DATE(MID(HR_DB[[#This Row],[ID No.]],2,2),MID(HR_DB[[#This Row],[ID No.]],4,2),MID(HR_DB[[#This Row],[ID No.]],6,2))</f>
        <v>29741</v>
      </c>
      <c r="G78" s="1">
        <f ca="1">DATEDIF(HR_DB[[#This Row],[DOB]],TODAY(),"Y")</f>
        <v>41</v>
      </c>
      <c r="H78" s="1" t="s">
        <v>32</v>
      </c>
      <c r="I78" s="1" t="s">
        <v>23</v>
      </c>
      <c r="J78" s="1" t="s">
        <v>28</v>
      </c>
      <c r="K78" s="1" t="str">
        <f>VLOOKUP(MID(HR_DB[[#This Row],[ID No.]],8,2),[1]Draft!$B$9:$C$14,2,FALSE)</f>
        <v>Alexandria</v>
      </c>
      <c r="L78" s="3">
        <v>39497</v>
      </c>
      <c r="M78" s="1">
        <f ca="1">DATEDIF(HR_DB[[#This Row],[Hire date]],TODAY(),"Y")</f>
        <v>14</v>
      </c>
      <c r="N78" s="4">
        <v>4002</v>
      </c>
      <c r="O78" s="1">
        <f>IFERROR(DATEDIF(HR_DB[[#This Row],[DOB]],HR_DB[[#This Row],[Hire date]],"Y"),"!!!")</f>
        <v>26</v>
      </c>
      <c r="P78" s="1" t="str">
        <f>IF(HR_DB[[#This Row],[Age at Hiring]]&lt;20,"!","")</f>
        <v/>
      </c>
      <c r="Q78" s="1" t="str">
        <f>IFERROR(VLOOKUP(HR_DB[[#This Row],[EmpID]],A79:$A$1002,1,TRUE),"")</f>
        <v/>
      </c>
      <c r="R78" s="1" t="str">
        <f>IFERROR(VLOOKUP(HR_DB[[#This Row],[EmpID]],$A$2:A77,1,0),"")</f>
        <v/>
      </c>
      <c r="S78" s="17"/>
      <c r="T78" s="1" t="str">
        <f ca="1">IF(HR_DB[[#This Row],[Years no.]]&lt;=7,"A) 1-7",IF(AND(HR_DB[[#This Row],[Years no.]]&gt;7,HR_DB[[#This Row],[Years no.]]&lt;=14),"B) 8-14",IF(AND(HR_DB[[#This Row],[Years no.]]&gt;14,HR_DB[[#This Row],[Years no.]]&lt;=21),"C) 15-21",IF(HR_DB[[#This Row],[Years no.]]&gt;21,"D) 22+",""))))</f>
        <v>B) 8-14</v>
      </c>
      <c r="U78" s="1" t="str">
        <f ca="1">IF(AND(HR_DB[[#This Row],[Age]]&gt;=20,HR_DB[[#This Row],[Age]]&lt;30),"20s",IF(AND(HR_DB[[#This Row],[Age]]&gt;=30,HR_DB[[#This Row],[Age]]&lt;40),"30s",IF(HR_DB[[#This Row],[Age]]&gt;=40,"40s","")))</f>
        <v>40s</v>
      </c>
    </row>
    <row r="79" spans="1:21" x14ac:dyDescent="0.35">
      <c r="A79" s="1">
        <v>50838</v>
      </c>
      <c r="B79" s="1" t="s">
        <v>1150</v>
      </c>
      <c r="C79" s="1" t="s">
        <v>1151</v>
      </c>
      <c r="D79" s="1" t="s">
        <v>16</v>
      </c>
      <c r="E79" s="1" t="str">
        <f>IF(ISODD(MID(HR_DB[[#This Row],[ID No.]],13,1)),"Male","Female")</f>
        <v>Female</v>
      </c>
      <c r="F79" s="3">
        <f>DATE(MID(HR_DB[[#This Row],[ID No.]],2,2),MID(HR_DB[[#This Row],[ID No.]],4,2),MID(HR_DB[[#This Row],[ID No.]],6,2))</f>
        <v>32888</v>
      </c>
      <c r="G79" s="1">
        <f ca="1">DATEDIF(HR_DB[[#This Row],[DOB]],TODAY(),"Y")</f>
        <v>32</v>
      </c>
      <c r="H79" s="1" t="s">
        <v>17</v>
      </c>
      <c r="I79" s="1" t="s">
        <v>23</v>
      </c>
      <c r="J79" s="1" t="s">
        <v>67</v>
      </c>
      <c r="K79" s="1" t="str">
        <f>VLOOKUP(MID(HR_DB[[#This Row],[ID No.]],8,2),[1]Draft!$B$9:$C$14,2,FALSE)</f>
        <v>Giza</v>
      </c>
      <c r="L79" s="7">
        <v>36354</v>
      </c>
      <c r="M79" s="1">
        <f ca="1">DATEDIF(HR_DB[[#This Row],[Hire date]],TODAY(),"Y")</f>
        <v>23</v>
      </c>
      <c r="N79" s="4">
        <v>6302</v>
      </c>
      <c r="O79" s="6">
        <f>IFERROR(DATEDIF(HR_DB[[#This Row],[DOB]],HR_DB[[#This Row],[Hire date]],"Y"),"!!!")</f>
        <v>9</v>
      </c>
      <c r="P79" s="6" t="str">
        <f>IF(HR_DB[[#This Row],[Age at Hiring]]&lt;20,"!","")</f>
        <v>!</v>
      </c>
      <c r="Q79" s="1" t="str">
        <f>IFERROR(VLOOKUP(HR_DB[[#This Row],[EmpID]],A80:$A$1002,1,TRUE),"")</f>
        <v/>
      </c>
      <c r="R79" s="1" t="str">
        <f>IFERROR(VLOOKUP(HR_DB[[#This Row],[EmpID]],$A$2:A78,1,0),"")</f>
        <v/>
      </c>
      <c r="S79" s="17"/>
      <c r="T79" s="1" t="str">
        <f ca="1">IF(HR_DB[[#This Row],[Years no.]]&lt;=7,"A) 1-7",IF(AND(HR_DB[[#This Row],[Years no.]]&gt;7,HR_DB[[#This Row],[Years no.]]&lt;=14),"B) 8-14",IF(AND(HR_DB[[#This Row],[Years no.]]&gt;14,HR_DB[[#This Row],[Years no.]]&lt;=21),"C) 15-21",IF(HR_DB[[#This Row],[Years no.]]&gt;21,"D) 22+",""))))</f>
        <v>D) 22+</v>
      </c>
      <c r="U79" s="1" t="str">
        <f ca="1">IF(AND(HR_DB[[#This Row],[Age]]&gt;=20,HR_DB[[#This Row],[Age]]&lt;30),"20s",IF(AND(HR_DB[[#This Row],[Age]]&gt;=30,HR_DB[[#This Row],[Age]]&lt;40),"30s",IF(HR_DB[[#This Row],[Age]]&gt;=40,"40s","")))</f>
        <v>30s</v>
      </c>
    </row>
    <row r="80" spans="1:21" x14ac:dyDescent="0.35">
      <c r="A80" s="1">
        <v>50841</v>
      </c>
      <c r="B80" s="1" t="s">
        <v>1784</v>
      </c>
      <c r="C80" s="1" t="s">
        <v>1785</v>
      </c>
      <c r="D80" s="1" t="s">
        <v>31</v>
      </c>
      <c r="E80" s="1" t="str">
        <f>IF(ISODD(MID(HR_DB[[#This Row],[ID No.]],13,1)),"Male","Female")</f>
        <v>Female</v>
      </c>
      <c r="F80" s="3">
        <f>DATE(MID(HR_DB[[#This Row],[ID No.]],2,2),MID(HR_DB[[#This Row],[ID No.]],4,2),MID(HR_DB[[#This Row],[ID No.]],6,2))</f>
        <v>29034</v>
      </c>
      <c r="G80" s="1">
        <f ca="1">DATEDIF(HR_DB[[#This Row],[DOB]],TODAY(),"Y")</f>
        <v>43</v>
      </c>
      <c r="H80" s="1" t="s">
        <v>17</v>
      </c>
      <c r="I80" s="1" t="s">
        <v>23</v>
      </c>
      <c r="J80" s="1" t="s">
        <v>44</v>
      </c>
      <c r="K80" s="1" t="str">
        <f>VLOOKUP(MID(HR_DB[[#This Row],[ID No.]],8,2),[1]Draft!$B$9:$C$14,2,FALSE)</f>
        <v>Alexandria</v>
      </c>
      <c r="L80" s="3">
        <v>39920</v>
      </c>
      <c r="M80" s="1">
        <f ca="1">DATEDIF(HR_DB[[#This Row],[Hire date]],TODAY(),"Y")</f>
        <v>13</v>
      </c>
      <c r="N80" s="4">
        <v>6477</v>
      </c>
      <c r="O80" s="1">
        <f>IFERROR(DATEDIF(HR_DB[[#This Row],[DOB]],HR_DB[[#This Row],[Hire date]],"Y"),"!!!")</f>
        <v>29</v>
      </c>
      <c r="P80" s="1" t="str">
        <f>IF(HR_DB[[#This Row],[Age at Hiring]]&lt;20,"!","")</f>
        <v/>
      </c>
      <c r="Q80" s="1" t="str">
        <f>IFERROR(VLOOKUP(HR_DB[[#This Row],[EmpID]],A81:$A$1002,1,TRUE),"")</f>
        <v/>
      </c>
      <c r="R80" s="1" t="str">
        <f>IFERROR(VLOOKUP(HR_DB[[#This Row],[EmpID]],$A$2:A79,1,0),"")</f>
        <v/>
      </c>
      <c r="S80" s="17"/>
      <c r="T80" s="1" t="str">
        <f ca="1">IF(HR_DB[[#This Row],[Years no.]]&lt;=7,"A) 1-7",IF(AND(HR_DB[[#This Row],[Years no.]]&gt;7,HR_DB[[#This Row],[Years no.]]&lt;=14),"B) 8-14",IF(AND(HR_DB[[#This Row],[Years no.]]&gt;14,HR_DB[[#This Row],[Years no.]]&lt;=21),"C) 15-21",IF(HR_DB[[#This Row],[Years no.]]&gt;21,"D) 22+",""))))</f>
        <v>B) 8-14</v>
      </c>
      <c r="U80" s="1" t="str">
        <f ca="1">IF(AND(HR_DB[[#This Row],[Age]]&gt;=20,HR_DB[[#This Row],[Age]]&lt;30),"20s",IF(AND(HR_DB[[#This Row],[Age]]&gt;=30,HR_DB[[#This Row],[Age]]&lt;40),"30s",IF(HR_DB[[#This Row],[Age]]&gt;=40,"40s","")))</f>
        <v>40s</v>
      </c>
    </row>
    <row r="81" spans="1:21" x14ac:dyDescent="0.35">
      <c r="A81" s="1">
        <v>50846</v>
      </c>
      <c r="B81" s="1" t="s">
        <v>2032</v>
      </c>
      <c r="C81" s="2" t="s">
        <v>2033</v>
      </c>
      <c r="D81" s="1" t="s">
        <v>38</v>
      </c>
      <c r="E81" s="1" t="str">
        <f>IF(ISODD(MID(HR_DB[[#This Row],[ID No.]],13,1)),"Male","Female")</f>
        <v>Male</v>
      </c>
      <c r="F81" s="3">
        <f>DATE(MID(HR_DB[[#This Row],[ID No.]],2,2),MID(HR_DB[[#This Row],[ID No.]],4,2),MID(HR_DB[[#This Row],[ID No.]],6,2))</f>
        <v>32196</v>
      </c>
      <c r="G81" s="1">
        <f ca="1">DATEDIF(HR_DB[[#This Row],[DOB]],TODAY(),"Y")</f>
        <v>34</v>
      </c>
      <c r="H81" s="1" t="s">
        <v>17</v>
      </c>
      <c r="I81" s="1" t="s">
        <v>41</v>
      </c>
      <c r="J81" s="1" t="s">
        <v>44</v>
      </c>
      <c r="K81" s="1" t="str">
        <f>VLOOKUP(MID(HR_DB[[#This Row],[ID No.]],8,2),[1]Draft!$B$9:$C$14,2,FALSE)</f>
        <v>Monufia</v>
      </c>
      <c r="L81" s="3">
        <v>41354</v>
      </c>
      <c r="M81" s="1">
        <f ca="1">DATEDIF(HR_DB[[#This Row],[Hire date]],TODAY(),"Y")</f>
        <v>9</v>
      </c>
      <c r="N81" s="4">
        <v>7000</v>
      </c>
      <c r="O81" s="1">
        <f>IFERROR(DATEDIF(HR_DB[[#This Row],[DOB]],HR_DB[[#This Row],[Hire date]],"Y"),"!!!")</f>
        <v>25</v>
      </c>
      <c r="P81" s="1" t="str">
        <f>IF(HR_DB[[#This Row],[Age at Hiring]]&lt;20,"!","")</f>
        <v/>
      </c>
      <c r="Q81" s="1" t="str">
        <f>IFERROR(VLOOKUP(HR_DB[[#This Row],[EmpID]],A82:$A$1002,1,TRUE),"")</f>
        <v/>
      </c>
      <c r="R81" s="1" t="str">
        <f>IFERROR(VLOOKUP(HR_DB[[#This Row],[EmpID]],$A$2:A80,1,0),"")</f>
        <v/>
      </c>
      <c r="S81" s="17"/>
      <c r="T81" s="1" t="str">
        <f ca="1">IF(HR_DB[[#This Row],[Years no.]]&lt;=7,"A) 1-7",IF(AND(HR_DB[[#This Row],[Years no.]]&gt;7,HR_DB[[#This Row],[Years no.]]&lt;=14),"B) 8-14",IF(AND(HR_DB[[#This Row],[Years no.]]&gt;14,HR_DB[[#This Row],[Years no.]]&lt;=21),"C) 15-21",IF(HR_DB[[#This Row],[Years no.]]&gt;21,"D) 22+",""))))</f>
        <v>B) 8-14</v>
      </c>
      <c r="U81" s="1" t="str">
        <f ca="1">IF(AND(HR_DB[[#This Row],[Age]]&gt;=20,HR_DB[[#This Row],[Age]]&lt;30),"20s",IF(AND(HR_DB[[#This Row],[Age]]&gt;=30,HR_DB[[#This Row],[Age]]&lt;40),"30s",IF(HR_DB[[#This Row],[Age]]&gt;=40,"40s","")))</f>
        <v>30s</v>
      </c>
    </row>
    <row r="82" spans="1:21" x14ac:dyDescent="0.35">
      <c r="A82" s="1">
        <v>50861</v>
      </c>
      <c r="B82" s="1" t="s">
        <v>1690</v>
      </c>
      <c r="C82" s="1" t="s">
        <v>1691</v>
      </c>
      <c r="D82" s="1" t="s">
        <v>35</v>
      </c>
      <c r="E82" s="1" t="str">
        <f>IF(ISODD(MID(HR_DB[[#This Row],[ID No.]],13,1)),"Male","Female")</f>
        <v>Female</v>
      </c>
      <c r="F82" s="3">
        <f>DATE(MID(HR_DB[[#This Row],[ID No.]],2,2),MID(HR_DB[[#This Row],[ID No.]],4,2),MID(HR_DB[[#This Row],[ID No.]],6,2))</f>
        <v>34222</v>
      </c>
      <c r="G82" s="1">
        <f ca="1">DATEDIF(HR_DB[[#This Row],[DOB]],TODAY(),"Y")</f>
        <v>28</v>
      </c>
      <c r="H82" s="1" t="s">
        <v>32</v>
      </c>
      <c r="I82" s="1" t="s">
        <v>23</v>
      </c>
      <c r="J82" s="1" t="s">
        <v>28</v>
      </c>
      <c r="K82" s="1" t="str">
        <f>VLOOKUP(MID(HR_DB[[#This Row],[ID No.]],8,2),[1]Draft!$B$9:$C$14,2,FALSE)</f>
        <v>Sharqia</v>
      </c>
      <c r="L82" s="7">
        <v>39742</v>
      </c>
      <c r="M82" s="1">
        <f ca="1">DATEDIF(HR_DB[[#This Row],[Hire date]],TODAY(),"Y")</f>
        <v>13</v>
      </c>
      <c r="N82" s="4">
        <v>6339</v>
      </c>
      <c r="O82" s="6">
        <f>IFERROR(DATEDIF(HR_DB[[#This Row],[DOB]],HR_DB[[#This Row],[Hire date]],"Y"),"!!!")</f>
        <v>15</v>
      </c>
      <c r="P82" s="6" t="str">
        <f>IF(HR_DB[[#This Row],[Age at Hiring]]&lt;20,"!","")</f>
        <v>!</v>
      </c>
      <c r="Q82" s="1" t="str">
        <f>IFERROR(VLOOKUP(HR_DB[[#This Row],[EmpID]],A83:$A$1002,1,TRUE),"")</f>
        <v/>
      </c>
      <c r="R82" s="1" t="str">
        <f>IFERROR(VLOOKUP(HR_DB[[#This Row],[EmpID]],$A$2:A81,1,0),"")</f>
        <v/>
      </c>
      <c r="S82" s="17"/>
      <c r="T82" s="1" t="str">
        <f ca="1">IF(HR_DB[[#This Row],[Years no.]]&lt;=7,"A) 1-7",IF(AND(HR_DB[[#This Row],[Years no.]]&gt;7,HR_DB[[#This Row],[Years no.]]&lt;=14),"B) 8-14",IF(AND(HR_DB[[#This Row],[Years no.]]&gt;14,HR_DB[[#This Row],[Years no.]]&lt;=21),"C) 15-21",IF(HR_DB[[#This Row],[Years no.]]&gt;21,"D) 22+",""))))</f>
        <v>B) 8-14</v>
      </c>
      <c r="U82" s="1" t="str">
        <f ca="1">IF(AND(HR_DB[[#This Row],[Age]]&gt;=20,HR_DB[[#This Row],[Age]]&lt;30),"20s",IF(AND(HR_DB[[#This Row],[Age]]&gt;=30,HR_DB[[#This Row],[Age]]&lt;40),"30s",IF(HR_DB[[#This Row],[Age]]&gt;=40,"40s","")))</f>
        <v>20s</v>
      </c>
    </row>
    <row r="83" spans="1:21" x14ac:dyDescent="0.35">
      <c r="A83" s="1">
        <v>50869</v>
      </c>
      <c r="B83" s="1" t="s">
        <v>216</v>
      </c>
      <c r="C83" s="1" t="s">
        <v>217</v>
      </c>
      <c r="D83" s="1" t="s">
        <v>16</v>
      </c>
      <c r="E83" s="1" t="str">
        <f>IF(ISODD(MID(HR_DB[[#This Row],[ID No.]],13,1)),"Male","Female")</f>
        <v>Male</v>
      </c>
      <c r="F83" s="3">
        <f>DATE(MID(HR_DB[[#This Row],[ID No.]],2,2),MID(HR_DB[[#This Row],[ID No.]],4,2),MID(HR_DB[[#This Row],[ID No.]],6,2))</f>
        <v>34995</v>
      </c>
      <c r="G83" s="1">
        <f ca="1">DATEDIF(HR_DB[[#This Row],[DOB]],TODAY(),"Y")</f>
        <v>26</v>
      </c>
      <c r="H83" s="1" t="s">
        <v>17</v>
      </c>
      <c r="I83" s="1" t="s">
        <v>23</v>
      </c>
      <c r="J83" s="1" t="s">
        <v>44</v>
      </c>
      <c r="K83" s="1" t="str">
        <f>VLOOKUP(MID(HR_DB[[#This Row],[ID No.]],8,2),[1]Draft!$B$9:$C$14,2,FALSE)</f>
        <v>Cairo</v>
      </c>
      <c r="L83" s="7">
        <v>38427</v>
      </c>
      <c r="M83" s="1">
        <f ca="1">DATEDIF(HR_DB[[#This Row],[Hire date]],TODAY(),"Y")</f>
        <v>17</v>
      </c>
      <c r="N83" s="4">
        <v>4870</v>
      </c>
      <c r="O83" s="6">
        <f>IFERROR(DATEDIF(HR_DB[[#This Row],[DOB]],HR_DB[[#This Row],[Hire date]],"Y"),"!!!")</f>
        <v>9</v>
      </c>
      <c r="P83" s="6" t="str">
        <f>IF(HR_DB[[#This Row],[Age at Hiring]]&lt;20,"!","")</f>
        <v>!</v>
      </c>
      <c r="Q83" s="1" t="str">
        <f>IFERROR(VLOOKUP(HR_DB[[#This Row],[EmpID]],A84:$A$1002,1,TRUE),"")</f>
        <v/>
      </c>
      <c r="R83" s="1" t="str">
        <f>IFERROR(VLOOKUP(HR_DB[[#This Row],[EmpID]],$A$2:A82,1,0),"")</f>
        <v/>
      </c>
      <c r="S83" s="17"/>
      <c r="T83" s="1" t="str">
        <f ca="1">IF(HR_DB[[#This Row],[Years no.]]&lt;=7,"A) 1-7",IF(AND(HR_DB[[#This Row],[Years no.]]&gt;7,HR_DB[[#This Row],[Years no.]]&lt;=14),"B) 8-14",IF(AND(HR_DB[[#This Row],[Years no.]]&gt;14,HR_DB[[#This Row],[Years no.]]&lt;=21),"C) 15-21",IF(HR_DB[[#This Row],[Years no.]]&gt;21,"D) 22+",""))))</f>
        <v>C) 15-21</v>
      </c>
      <c r="U83" s="1" t="str">
        <f ca="1">IF(AND(HR_DB[[#This Row],[Age]]&gt;=20,HR_DB[[#This Row],[Age]]&lt;30),"20s",IF(AND(HR_DB[[#This Row],[Age]]&gt;=30,HR_DB[[#This Row],[Age]]&lt;40),"30s",IF(HR_DB[[#This Row],[Age]]&gt;=40,"40s","")))</f>
        <v>20s</v>
      </c>
    </row>
    <row r="84" spans="1:21" x14ac:dyDescent="0.35">
      <c r="A84" s="1">
        <v>50880</v>
      </c>
      <c r="B84" s="1" t="s">
        <v>20</v>
      </c>
      <c r="C84" s="2" t="s">
        <v>21</v>
      </c>
      <c r="D84" s="1" t="s">
        <v>22</v>
      </c>
      <c r="E84" s="1" t="str">
        <f>IF(ISODD(MID(HR_DB[[#This Row],[ID No.]],13,1)),"Male","Female")</f>
        <v>Male</v>
      </c>
      <c r="F84" s="3">
        <f>DATE(MID(HR_DB[[#This Row],[ID No.]],2,2),MID(HR_DB[[#This Row],[ID No.]],4,2),MID(HR_DB[[#This Row],[ID No.]],6,2))</f>
        <v>31010</v>
      </c>
      <c r="G84" s="1">
        <f ca="1">DATEDIF(HR_DB[[#This Row],[DOB]],TODAY(),"Y")</f>
        <v>37</v>
      </c>
      <c r="H84" s="1" t="s">
        <v>17</v>
      </c>
      <c r="I84" s="1" t="s">
        <v>23</v>
      </c>
      <c r="J84" s="1" t="s">
        <v>24</v>
      </c>
      <c r="K84" s="1" t="str">
        <f>VLOOKUP(MID(HR_DB[[#This Row],[ID No.]],8,2),[1]Draft!$B$9:$C$14,2,FALSE)</f>
        <v>Sharqia</v>
      </c>
      <c r="L84" s="7">
        <v>37812</v>
      </c>
      <c r="M84" s="1">
        <f ca="1">DATEDIF(HR_DB[[#This Row],[Hire date]],TODAY(),"Y")</f>
        <v>19</v>
      </c>
      <c r="N84" s="4">
        <v>5008</v>
      </c>
      <c r="O84" s="6">
        <f>IFERROR(DATEDIF(HR_DB[[#This Row],[DOB]],HR_DB[[#This Row],[Hire date]],"Y"),"!!!")</f>
        <v>18</v>
      </c>
      <c r="P84" s="6" t="str">
        <f>IF(HR_DB[[#This Row],[Age at Hiring]]&lt;20,"!","")</f>
        <v>!</v>
      </c>
      <c r="Q84" s="1" t="str">
        <f>IFERROR(VLOOKUP(HR_DB[[#This Row],[EmpID]],A85:$A$1002,1,TRUE),"")</f>
        <v/>
      </c>
      <c r="R84" s="1" t="str">
        <f>IFERROR(VLOOKUP(HR_DB[[#This Row],[EmpID]],$A$2:A83,1,0),"")</f>
        <v/>
      </c>
      <c r="S84" s="17"/>
      <c r="T84" s="1" t="str">
        <f ca="1">IF(HR_DB[[#This Row],[Years no.]]&lt;=7,"A) 1-7",IF(AND(HR_DB[[#This Row],[Years no.]]&gt;7,HR_DB[[#This Row],[Years no.]]&lt;=14),"B) 8-14",IF(AND(HR_DB[[#This Row],[Years no.]]&gt;14,HR_DB[[#This Row],[Years no.]]&lt;=21),"C) 15-21",IF(HR_DB[[#This Row],[Years no.]]&gt;21,"D) 22+",""))))</f>
        <v>C) 15-21</v>
      </c>
      <c r="U84" s="1" t="str">
        <f ca="1">IF(AND(HR_DB[[#This Row],[Age]]&gt;=20,HR_DB[[#This Row],[Age]]&lt;30),"20s",IF(AND(HR_DB[[#This Row],[Age]]&gt;=30,HR_DB[[#This Row],[Age]]&lt;40),"30s",IF(HR_DB[[#This Row],[Age]]&gt;=40,"40s","")))</f>
        <v>30s</v>
      </c>
    </row>
    <row r="85" spans="1:21" x14ac:dyDescent="0.35">
      <c r="A85" s="1">
        <v>50881</v>
      </c>
      <c r="B85" s="1" t="s">
        <v>630</v>
      </c>
      <c r="C85" s="1" t="s">
        <v>631</v>
      </c>
      <c r="D85" s="1" t="s">
        <v>27</v>
      </c>
      <c r="E85" s="1" t="str">
        <f>IF(ISODD(MID(HR_DB[[#This Row],[ID No.]],13,1)),"Male","Female")</f>
        <v>Male</v>
      </c>
      <c r="F85" s="3">
        <f>DATE(MID(HR_DB[[#This Row],[ID No.]],2,2),MID(HR_DB[[#This Row],[ID No.]],4,2),MID(HR_DB[[#This Row],[ID No.]],6,2))</f>
        <v>34839</v>
      </c>
      <c r="G85" s="1">
        <f ca="1">DATEDIF(HR_DB[[#This Row],[DOB]],TODAY(),"Y")</f>
        <v>27</v>
      </c>
      <c r="H85" s="1" t="s">
        <v>17</v>
      </c>
      <c r="I85" s="1" t="s">
        <v>23</v>
      </c>
      <c r="J85" s="1" t="s">
        <v>28</v>
      </c>
      <c r="K85" s="1" t="str">
        <f>VLOOKUP(MID(HR_DB[[#This Row],[ID No.]],8,2),[1]Draft!$B$9:$C$14,2,FALSE)</f>
        <v>Cairo</v>
      </c>
      <c r="L85" s="7">
        <v>38520</v>
      </c>
      <c r="M85" s="1">
        <f ca="1">DATEDIF(HR_DB[[#This Row],[Hire date]],TODAY(),"Y")</f>
        <v>17</v>
      </c>
      <c r="N85" s="4">
        <v>3401</v>
      </c>
      <c r="O85" s="6">
        <f>IFERROR(DATEDIF(HR_DB[[#This Row],[DOB]],HR_DB[[#This Row],[Hire date]],"Y"),"!!!")</f>
        <v>10</v>
      </c>
      <c r="P85" s="6" t="str">
        <f>IF(HR_DB[[#This Row],[Age at Hiring]]&lt;20,"!","")</f>
        <v>!</v>
      </c>
      <c r="Q85" s="1" t="str">
        <f>IFERROR(VLOOKUP(HR_DB[[#This Row],[EmpID]],A86:$A$1002,1,TRUE),"")</f>
        <v/>
      </c>
      <c r="R85" s="1" t="str">
        <f>IFERROR(VLOOKUP(HR_DB[[#This Row],[EmpID]],$A$2:A84,1,0),"")</f>
        <v/>
      </c>
      <c r="S85" s="17"/>
      <c r="T85" s="1" t="str">
        <f ca="1">IF(HR_DB[[#This Row],[Years no.]]&lt;=7,"A) 1-7",IF(AND(HR_DB[[#This Row],[Years no.]]&gt;7,HR_DB[[#This Row],[Years no.]]&lt;=14),"B) 8-14",IF(AND(HR_DB[[#This Row],[Years no.]]&gt;14,HR_DB[[#This Row],[Years no.]]&lt;=21),"C) 15-21",IF(HR_DB[[#This Row],[Years no.]]&gt;21,"D) 22+",""))))</f>
        <v>C) 15-21</v>
      </c>
      <c r="U85" s="1" t="str">
        <f ca="1">IF(AND(HR_DB[[#This Row],[Age]]&gt;=20,HR_DB[[#This Row],[Age]]&lt;30),"20s",IF(AND(HR_DB[[#This Row],[Age]]&gt;=30,HR_DB[[#This Row],[Age]]&lt;40),"30s",IF(HR_DB[[#This Row],[Age]]&gt;=40,"40s","")))</f>
        <v>20s</v>
      </c>
    </row>
    <row r="86" spans="1:21" x14ac:dyDescent="0.35">
      <c r="A86" s="1">
        <v>50891</v>
      </c>
      <c r="B86" s="1" t="s">
        <v>274</v>
      </c>
      <c r="C86" s="1" t="s">
        <v>275</v>
      </c>
      <c r="D86" s="1" t="s">
        <v>49</v>
      </c>
      <c r="E86" s="1" t="str">
        <f>IF(ISODD(MID(HR_DB[[#This Row],[ID No.]],13,1)),"Male","Female")</f>
        <v>Female</v>
      </c>
      <c r="F86" s="3">
        <f>DATE(MID(HR_DB[[#This Row],[ID No.]],2,2),MID(HR_DB[[#This Row],[ID No.]],4,2),MID(HR_DB[[#This Row],[ID No.]],6,2))</f>
        <v>34966</v>
      </c>
      <c r="G86" s="1">
        <f ca="1">DATEDIF(HR_DB[[#This Row],[DOB]],TODAY(),"Y")</f>
        <v>26</v>
      </c>
      <c r="H86" s="1" t="s">
        <v>32</v>
      </c>
      <c r="I86" s="1" t="s">
        <v>18</v>
      </c>
      <c r="J86" s="1" t="s">
        <v>19</v>
      </c>
      <c r="K86" s="1" t="str">
        <f>VLOOKUP(MID(HR_DB[[#This Row],[ID No.]],8,2),[1]Draft!$B$9:$C$14,2,FALSE)</f>
        <v>Cairo</v>
      </c>
      <c r="L86" s="7">
        <v>40189</v>
      </c>
      <c r="M86" s="1">
        <f ca="1">DATEDIF(HR_DB[[#This Row],[Hire date]],TODAY(),"Y")</f>
        <v>12</v>
      </c>
      <c r="N86" s="4">
        <v>20031</v>
      </c>
      <c r="O86" s="6">
        <f>IFERROR(DATEDIF(HR_DB[[#This Row],[DOB]],HR_DB[[#This Row],[Hire date]],"Y"),"!!!")</f>
        <v>14</v>
      </c>
      <c r="P86" s="6" t="str">
        <f>IF(HR_DB[[#This Row],[Age at Hiring]]&lt;20,"!","")</f>
        <v>!</v>
      </c>
      <c r="Q86" s="1" t="str">
        <f>IFERROR(VLOOKUP(HR_DB[[#This Row],[EmpID]],A87:$A$1002,1,TRUE),"")</f>
        <v/>
      </c>
      <c r="R86" s="1" t="str">
        <f>IFERROR(VLOOKUP(HR_DB[[#This Row],[EmpID]],$A$2:A85,1,0),"")</f>
        <v/>
      </c>
      <c r="S86" s="17"/>
      <c r="T86" s="1" t="str">
        <f ca="1">IF(HR_DB[[#This Row],[Years no.]]&lt;=7,"A) 1-7",IF(AND(HR_DB[[#This Row],[Years no.]]&gt;7,HR_DB[[#This Row],[Years no.]]&lt;=14),"B) 8-14",IF(AND(HR_DB[[#This Row],[Years no.]]&gt;14,HR_DB[[#This Row],[Years no.]]&lt;=21),"C) 15-21",IF(HR_DB[[#This Row],[Years no.]]&gt;21,"D) 22+",""))))</f>
        <v>B) 8-14</v>
      </c>
      <c r="U86" s="1" t="str">
        <f ca="1">IF(AND(HR_DB[[#This Row],[Age]]&gt;=20,HR_DB[[#This Row],[Age]]&lt;30),"20s",IF(AND(HR_DB[[#This Row],[Age]]&gt;=30,HR_DB[[#This Row],[Age]]&lt;40),"30s",IF(HR_DB[[#This Row],[Age]]&gt;=40,"40s","")))</f>
        <v>20s</v>
      </c>
    </row>
    <row r="87" spans="1:21" x14ac:dyDescent="0.35">
      <c r="A87" s="1">
        <v>50892</v>
      </c>
      <c r="B87" s="1" t="s">
        <v>1094</v>
      </c>
      <c r="C87" s="1" t="s">
        <v>1095</v>
      </c>
      <c r="D87" s="1" t="s">
        <v>38</v>
      </c>
      <c r="E87" s="1" t="str">
        <f>IF(ISODD(MID(HR_DB[[#This Row],[ID No.]],13,1)),"Male","Female")</f>
        <v>Male</v>
      </c>
      <c r="F87" s="3">
        <f>DATE(MID(HR_DB[[#This Row],[ID No.]],2,2),MID(HR_DB[[#This Row],[ID No.]],4,2),MID(HR_DB[[#This Row],[ID No.]],6,2))</f>
        <v>27755</v>
      </c>
      <c r="G87" s="1">
        <f ca="1">DATEDIF(HR_DB[[#This Row],[DOB]],TODAY(),"Y")</f>
        <v>46</v>
      </c>
      <c r="H87" s="1" t="s">
        <v>17</v>
      </c>
      <c r="I87" s="1" t="s">
        <v>23</v>
      </c>
      <c r="J87" s="1" t="s">
        <v>44</v>
      </c>
      <c r="K87" s="1" t="str">
        <f>VLOOKUP(MID(HR_DB[[#This Row],[ID No.]],8,2),[1]Draft!$B$9:$C$14,2,FALSE)</f>
        <v>Cairo</v>
      </c>
      <c r="L87" s="3">
        <v>36180</v>
      </c>
      <c r="M87" s="1">
        <f ca="1">DATEDIF(HR_DB[[#This Row],[Hire date]],TODAY(),"Y")</f>
        <v>23</v>
      </c>
      <c r="N87" s="4">
        <v>6260</v>
      </c>
      <c r="O87" s="1">
        <f>IFERROR(DATEDIF(HR_DB[[#This Row],[DOB]],HR_DB[[#This Row],[Hire date]],"Y"),"!!!")</f>
        <v>23</v>
      </c>
      <c r="P87" s="1" t="str">
        <f>IF(HR_DB[[#This Row],[Age at Hiring]]&lt;20,"!","")</f>
        <v/>
      </c>
      <c r="Q87" s="1" t="str">
        <f>IFERROR(VLOOKUP(HR_DB[[#This Row],[EmpID]],A88:$A$1002,1,TRUE),"")</f>
        <v/>
      </c>
      <c r="R87" s="1" t="str">
        <f>IFERROR(VLOOKUP(HR_DB[[#This Row],[EmpID]],$A$2:A86,1,0),"")</f>
        <v/>
      </c>
      <c r="S87" s="17"/>
      <c r="T87" s="1" t="str">
        <f ca="1">IF(HR_DB[[#This Row],[Years no.]]&lt;=7,"A) 1-7",IF(AND(HR_DB[[#This Row],[Years no.]]&gt;7,HR_DB[[#This Row],[Years no.]]&lt;=14),"B) 8-14",IF(AND(HR_DB[[#This Row],[Years no.]]&gt;14,HR_DB[[#This Row],[Years no.]]&lt;=21),"C) 15-21",IF(HR_DB[[#This Row],[Years no.]]&gt;21,"D) 22+",""))))</f>
        <v>D) 22+</v>
      </c>
      <c r="U87" s="1" t="str">
        <f ca="1">IF(AND(HR_DB[[#This Row],[Age]]&gt;=20,HR_DB[[#This Row],[Age]]&lt;30),"20s",IF(AND(HR_DB[[#This Row],[Age]]&gt;=30,HR_DB[[#This Row],[Age]]&lt;40),"30s",IF(HR_DB[[#This Row],[Age]]&gt;=40,"40s","")))</f>
        <v>40s</v>
      </c>
    </row>
    <row r="88" spans="1:21" x14ac:dyDescent="0.35">
      <c r="A88" s="1">
        <v>50906</v>
      </c>
      <c r="B88" s="1" t="s">
        <v>1954</v>
      </c>
      <c r="C88" s="1" t="s">
        <v>1955</v>
      </c>
      <c r="D88" s="1" t="s">
        <v>49</v>
      </c>
      <c r="E88" s="1" t="str">
        <f>IF(ISODD(MID(HR_DB[[#This Row],[ID No.]],13,1)),"Male","Female")</f>
        <v>Male</v>
      </c>
      <c r="F88" s="3">
        <f>DATE(MID(HR_DB[[#This Row],[ID No.]],2,2),MID(HR_DB[[#This Row],[ID No.]],4,2),MID(HR_DB[[#This Row],[ID No.]],6,2))</f>
        <v>27261</v>
      </c>
      <c r="G88" s="1">
        <f ca="1">DATEDIF(HR_DB[[#This Row],[DOB]],TODAY(),"Y")</f>
        <v>47</v>
      </c>
      <c r="H88" s="1" t="s">
        <v>17</v>
      </c>
      <c r="I88" s="1" t="s">
        <v>23</v>
      </c>
      <c r="J88" s="1" t="s">
        <v>19</v>
      </c>
      <c r="K88" s="1" t="str">
        <f>VLOOKUP(MID(HR_DB[[#This Row],[ID No.]],8,2),[1]Draft!$B$9:$C$14,2,FALSE)</f>
        <v>Ismailia</v>
      </c>
      <c r="L88" s="3">
        <v>40976</v>
      </c>
      <c r="M88" s="1">
        <f ca="1">DATEDIF(HR_DB[[#This Row],[Hire date]],TODAY(),"Y")</f>
        <v>10</v>
      </c>
      <c r="N88" s="4">
        <v>5209</v>
      </c>
      <c r="O88" s="1">
        <f>IFERROR(DATEDIF(HR_DB[[#This Row],[DOB]],HR_DB[[#This Row],[Hire date]],"Y"),"!!!")</f>
        <v>37</v>
      </c>
      <c r="P88" s="1" t="str">
        <f>IF(HR_DB[[#This Row],[Age at Hiring]]&lt;20,"!","")</f>
        <v/>
      </c>
      <c r="Q88" s="1" t="str">
        <f>IFERROR(VLOOKUP(HR_DB[[#This Row],[EmpID]],A89:$A$1002,1,TRUE),"")</f>
        <v/>
      </c>
      <c r="R88" s="1" t="str">
        <f>IFERROR(VLOOKUP(HR_DB[[#This Row],[EmpID]],$A$2:A87,1,0),"")</f>
        <v/>
      </c>
      <c r="S88" s="17"/>
      <c r="T88" s="1" t="str">
        <f ca="1">IF(HR_DB[[#This Row],[Years no.]]&lt;=7,"A) 1-7",IF(AND(HR_DB[[#This Row],[Years no.]]&gt;7,HR_DB[[#This Row],[Years no.]]&lt;=14),"B) 8-14",IF(AND(HR_DB[[#This Row],[Years no.]]&gt;14,HR_DB[[#This Row],[Years no.]]&lt;=21),"C) 15-21",IF(HR_DB[[#This Row],[Years no.]]&gt;21,"D) 22+",""))))</f>
        <v>B) 8-14</v>
      </c>
      <c r="U88" s="1" t="str">
        <f ca="1">IF(AND(HR_DB[[#This Row],[Age]]&gt;=20,HR_DB[[#This Row],[Age]]&lt;30),"20s",IF(AND(HR_DB[[#This Row],[Age]]&gt;=30,HR_DB[[#This Row],[Age]]&lt;40),"30s",IF(HR_DB[[#This Row],[Age]]&gt;=40,"40s","")))</f>
        <v>40s</v>
      </c>
    </row>
    <row r="89" spans="1:21" x14ac:dyDescent="0.35">
      <c r="A89" s="1">
        <v>50919</v>
      </c>
      <c r="B89" s="1" t="s">
        <v>830</v>
      </c>
      <c r="C89" s="1" t="s">
        <v>831</v>
      </c>
      <c r="D89" s="1" t="s">
        <v>49</v>
      </c>
      <c r="E89" s="1" t="str">
        <f>IF(ISODD(MID(HR_DB[[#This Row],[ID No.]],13,1)),"Male","Female")</f>
        <v>Male</v>
      </c>
      <c r="F89" s="3">
        <f>DATE(MID(HR_DB[[#This Row],[ID No.]],2,2),MID(HR_DB[[#This Row],[ID No.]],4,2),MID(HR_DB[[#This Row],[ID No.]],6,2))</f>
        <v>28346</v>
      </c>
      <c r="G89" s="1">
        <f ca="1">DATEDIF(HR_DB[[#This Row],[DOB]],TODAY(),"Y")</f>
        <v>44</v>
      </c>
      <c r="H89" s="1" t="s">
        <v>17</v>
      </c>
      <c r="I89" s="1" t="s">
        <v>23</v>
      </c>
      <c r="J89" s="1" t="s">
        <v>67</v>
      </c>
      <c r="K89" s="1" t="str">
        <f>VLOOKUP(MID(HR_DB[[#This Row],[ID No.]],8,2),[1]Draft!$B$9:$C$14,2,FALSE)</f>
        <v>Cairo</v>
      </c>
      <c r="L89" s="3">
        <v>36291</v>
      </c>
      <c r="M89" s="1">
        <f ca="1">DATEDIF(HR_DB[[#This Row],[Hire date]],TODAY(),"Y")</f>
        <v>23</v>
      </c>
      <c r="N89" s="4">
        <v>4426</v>
      </c>
      <c r="O89" s="1">
        <f>IFERROR(DATEDIF(HR_DB[[#This Row],[DOB]],HR_DB[[#This Row],[Hire date]],"Y"),"!!!")</f>
        <v>21</v>
      </c>
      <c r="P89" s="1" t="str">
        <f>IF(HR_DB[[#This Row],[Age at Hiring]]&lt;20,"!","")</f>
        <v/>
      </c>
      <c r="Q89" s="1" t="str">
        <f>IFERROR(VLOOKUP(HR_DB[[#This Row],[EmpID]],A90:$A$1002,1,TRUE),"")</f>
        <v/>
      </c>
      <c r="R89" s="1" t="str">
        <f>IFERROR(VLOOKUP(HR_DB[[#This Row],[EmpID]],$A$2:A88,1,0),"")</f>
        <v/>
      </c>
      <c r="S89" s="17"/>
      <c r="T89" s="1" t="str">
        <f ca="1">IF(HR_DB[[#This Row],[Years no.]]&lt;=7,"A) 1-7",IF(AND(HR_DB[[#This Row],[Years no.]]&gt;7,HR_DB[[#This Row],[Years no.]]&lt;=14),"B) 8-14",IF(AND(HR_DB[[#This Row],[Years no.]]&gt;14,HR_DB[[#This Row],[Years no.]]&lt;=21),"C) 15-21",IF(HR_DB[[#This Row],[Years no.]]&gt;21,"D) 22+",""))))</f>
        <v>D) 22+</v>
      </c>
      <c r="U89" s="1" t="str">
        <f ca="1">IF(AND(HR_DB[[#This Row],[Age]]&gt;=20,HR_DB[[#This Row],[Age]]&lt;30),"20s",IF(AND(HR_DB[[#This Row],[Age]]&gt;=30,HR_DB[[#This Row],[Age]]&lt;40),"30s",IF(HR_DB[[#This Row],[Age]]&gt;=40,"40s","")))</f>
        <v>40s</v>
      </c>
    </row>
    <row r="90" spans="1:21" x14ac:dyDescent="0.35">
      <c r="A90" s="1">
        <v>50927</v>
      </c>
      <c r="B90" s="1" t="s">
        <v>1100</v>
      </c>
      <c r="C90" s="1" t="s">
        <v>1101</v>
      </c>
      <c r="D90" s="1" t="s">
        <v>38</v>
      </c>
      <c r="E90" s="1" t="str">
        <f>IF(ISODD(MID(HR_DB[[#This Row],[ID No.]],13,1)),"Male","Female")</f>
        <v>Male</v>
      </c>
      <c r="F90" s="3">
        <f>DATE(MID(HR_DB[[#This Row],[ID No.]],2,2),MID(HR_DB[[#This Row],[ID No.]],4,2),MID(HR_DB[[#This Row],[ID No.]],6,2))</f>
        <v>34981</v>
      </c>
      <c r="G90" s="1">
        <f ca="1">DATEDIF(HR_DB[[#This Row],[DOB]],TODAY(),"Y")</f>
        <v>26</v>
      </c>
      <c r="H90" s="1" t="s">
        <v>32</v>
      </c>
      <c r="I90" s="1" t="s">
        <v>23</v>
      </c>
      <c r="J90" s="1" t="s">
        <v>67</v>
      </c>
      <c r="K90" s="1" t="str">
        <f>VLOOKUP(MID(HR_DB[[#This Row],[ID No.]],8,2),[1]Draft!$B$9:$C$14,2,FALSE)</f>
        <v>Sharqia</v>
      </c>
      <c r="L90" s="7">
        <v>41850</v>
      </c>
      <c r="M90" s="1">
        <f ca="1">DATEDIF(HR_DB[[#This Row],[Hire date]],TODAY(),"Y")</f>
        <v>8</v>
      </c>
      <c r="N90" s="4">
        <v>5479</v>
      </c>
      <c r="O90" s="6">
        <f>IFERROR(DATEDIF(HR_DB[[#This Row],[DOB]],HR_DB[[#This Row],[Hire date]],"Y"),"!!!")</f>
        <v>18</v>
      </c>
      <c r="P90" s="6" t="str">
        <f>IF(HR_DB[[#This Row],[Age at Hiring]]&lt;20,"!","")</f>
        <v>!</v>
      </c>
      <c r="Q90" s="1" t="str">
        <f>IFERROR(VLOOKUP(HR_DB[[#This Row],[EmpID]],A91:$A$1002,1,TRUE),"")</f>
        <v/>
      </c>
      <c r="R90" s="1" t="str">
        <f>IFERROR(VLOOKUP(HR_DB[[#This Row],[EmpID]],$A$2:A89,1,0),"")</f>
        <v/>
      </c>
      <c r="S90" s="17"/>
      <c r="T90" s="1" t="str">
        <f ca="1">IF(HR_DB[[#This Row],[Years no.]]&lt;=7,"A) 1-7",IF(AND(HR_DB[[#This Row],[Years no.]]&gt;7,HR_DB[[#This Row],[Years no.]]&lt;=14),"B) 8-14",IF(AND(HR_DB[[#This Row],[Years no.]]&gt;14,HR_DB[[#This Row],[Years no.]]&lt;=21),"C) 15-21",IF(HR_DB[[#This Row],[Years no.]]&gt;21,"D) 22+",""))))</f>
        <v>B) 8-14</v>
      </c>
      <c r="U90" s="1" t="str">
        <f ca="1">IF(AND(HR_DB[[#This Row],[Age]]&gt;=20,HR_DB[[#This Row],[Age]]&lt;30),"20s",IF(AND(HR_DB[[#This Row],[Age]]&gt;=30,HR_DB[[#This Row],[Age]]&lt;40),"30s",IF(HR_DB[[#This Row],[Age]]&gt;=40,"40s","")))</f>
        <v>20s</v>
      </c>
    </row>
    <row r="91" spans="1:21" x14ac:dyDescent="0.35">
      <c r="A91" s="6">
        <v>50945</v>
      </c>
      <c r="B91" s="1" t="s">
        <v>608</v>
      </c>
      <c r="C91" s="1" t="s">
        <v>609</v>
      </c>
      <c r="D91" s="1" t="s">
        <v>38</v>
      </c>
      <c r="E91" s="1" t="str">
        <f>IF(ISODD(MID(HR_DB[[#This Row],[ID No.]],13,1)),"Male","Female")</f>
        <v>Male</v>
      </c>
      <c r="F91" s="3">
        <f>DATE(MID(HR_DB[[#This Row],[ID No.]],2,2),MID(HR_DB[[#This Row],[ID No.]],4,2),MID(HR_DB[[#This Row],[ID No.]],6,2))</f>
        <v>27442</v>
      </c>
      <c r="G91" s="1">
        <f ca="1">DATEDIF(HR_DB[[#This Row],[DOB]],TODAY(),"Y")</f>
        <v>47</v>
      </c>
      <c r="H91" s="1" t="s">
        <v>32</v>
      </c>
      <c r="I91" s="1" t="s">
        <v>23</v>
      </c>
      <c r="J91" s="1" t="s">
        <v>28</v>
      </c>
      <c r="K91" s="1" t="str">
        <f>VLOOKUP(MID(HR_DB[[#This Row],[ID No.]],8,2),[1]Draft!$B$9:$C$14,2,FALSE)</f>
        <v>Cairo</v>
      </c>
      <c r="L91" s="3">
        <v>36596</v>
      </c>
      <c r="M91" s="1">
        <f ca="1">DATEDIF(HR_DB[[#This Row],[Hire date]],TODAY(),"Y")</f>
        <v>22</v>
      </c>
      <c r="N91" s="4">
        <v>4058</v>
      </c>
      <c r="O91" s="1">
        <f>IFERROR(DATEDIF(HR_DB[[#This Row],[DOB]],HR_DB[[#This Row],[Hire date]],"Y"),"!!!")</f>
        <v>25</v>
      </c>
      <c r="P91" s="1" t="str">
        <f>IF(HR_DB[[#This Row],[Age at Hiring]]&lt;20,"!","")</f>
        <v/>
      </c>
      <c r="Q91" s="6">
        <f>IFERROR(VLOOKUP(HR_DB[[#This Row],[EmpID]],A92:$A$1002,1,TRUE),"")</f>
        <v>50945</v>
      </c>
      <c r="R91" s="1" t="str">
        <f>IFERROR(VLOOKUP(HR_DB[[#This Row],[EmpID]],$A$2:A90,1,0),"")</f>
        <v/>
      </c>
      <c r="S91" s="17">
        <v>1</v>
      </c>
      <c r="T91" s="1" t="str">
        <f ca="1">IF(HR_DB[[#This Row],[Years no.]]&lt;=7,"A) 1-7",IF(AND(HR_DB[[#This Row],[Years no.]]&gt;7,HR_DB[[#This Row],[Years no.]]&lt;=14),"B) 8-14",IF(AND(HR_DB[[#This Row],[Years no.]]&gt;14,HR_DB[[#This Row],[Years no.]]&lt;=21),"C) 15-21",IF(HR_DB[[#This Row],[Years no.]]&gt;21,"D) 22+",""))))</f>
        <v>D) 22+</v>
      </c>
      <c r="U91" s="1" t="str">
        <f ca="1">IF(AND(HR_DB[[#This Row],[Age]]&gt;=20,HR_DB[[#This Row],[Age]]&lt;30),"20s",IF(AND(HR_DB[[#This Row],[Age]]&gt;=30,HR_DB[[#This Row],[Age]]&lt;40),"30s",IF(HR_DB[[#This Row],[Age]]&gt;=40,"40s","")))</f>
        <v>40s</v>
      </c>
    </row>
    <row r="92" spans="1:21" x14ac:dyDescent="0.35">
      <c r="A92" s="18">
        <v>50945</v>
      </c>
      <c r="B92" s="1" t="s">
        <v>1714</v>
      </c>
      <c r="C92" s="1" t="s">
        <v>1715</v>
      </c>
      <c r="D92" s="1" t="s">
        <v>27</v>
      </c>
      <c r="E92" s="1" t="str">
        <f>IF(ISODD(MID(HR_DB[[#This Row],[ID No.]],13,1)),"Male","Female")</f>
        <v>Female</v>
      </c>
      <c r="F92" s="3">
        <f>DATE(MID(HR_DB[[#This Row],[ID No.]],2,2),MID(HR_DB[[#This Row],[ID No.]],4,2),MID(HR_DB[[#This Row],[ID No.]],6,2))</f>
        <v>31326</v>
      </c>
      <c r="G92" s="1">
        <f ca="1">DATEDIF(HR_DB[[#This Row],[DOB]],TODAY(),"Y")</f>
        <v>36</v>
      </c>
      <c r="H92" s="1" t="s">
        <v>17</v>
      </c>
      <c r="I92" s="1" t="s">
        <v>41</v>
      </c>
      <c r="J92" s="1" t="s">
        <v>28</v>
      </c>
      <c r="K92" s="1" t="str">
        <f>VLOOKUP(MID(HR_DB[[#This Row],[ID No.]],8,2),[1]Draft!$B$9:$C$14,2,FALSE)</f>
        <v>Monufia</v>
      </c>
      <c r="L92" s="7">
        <v>37202</v>
      </c>
      <c r="M92" s="1">
        <f ca="1">DATEDIF(HR_DB[[#This Row],[Hire date]],TODAY(),"Y")</f>
        <v>20</v>
      </c>
      <c r="N92" s="4">
        <v>14696</v>
      </c>
      <c r="O92" s="6">
        <f>IFERROR(DATEDIF(HR_DB[[#This Row],[DOB]],HR_DB[[#This Row],[Hire date]],"Y"),"!!!")</f>
        <v>16</v>
      </c>
      <c r="P92" s="6" t="str">
        <f>IF(HR_DB[[#This Row],[Age at Hiring]]&lt;20,"!","")</f>
        <v>!</v>
      </c>
      <c r="Q92" s="1" t="str">
        <f>IFERROR(VLOOKUP(HR_DB[[#This Row],[EmpID]],A93:$A$1002,1,TRUE),"")</f>
        <v/>
      </c>
      <c r="R92" s="16">
        <f>IFERROR(VLOOKUP(HR_DB[[#This Row],[EmpID]],$A$2:A91,1,0),"")</f>
        <v>50945</v>
      </c>
      <c r="S92" s="17">
        <v>2</v>
      </c>
      <c r="T92" s="1" t="str">
        <f ca="1">IF(HR_DB[[#This Row],[Years no.]]&lt;=7,"A) 1-7",IF(AND(HR_DB[[#This Row],[Years no.]]&gt;7,HR_DB[[#This Row],[Years no.]]&lt;=14),"B) 8-14",IF(AND(HR_DB[[#This Row],[Years no.]]&gt;14,HR_DB[[#This Row],[Years no.]]&lt;=21),"C) 15-21",IF(HR_DB[[#This Row],[Years no.]]&gt;21,"D) 22+",""))))</f>
        <v>C) 15-21</v>
      </c>
      <c r="U92" s="1" t="str">
        <f ca="1">IF(AND(HR_DB[[#This Row],[Age]]&gt;=20,HR_DB[[#This Row],[Age]]&lt;30),"20s",IF(AND(HR_DB[[#This Row],[Age]]&gt;=30,HR_DB[[#This Row],[Age]]&lt;40),"30s",IF(HR_DB[[#This Row],[Age]]&gt;=40,"40s","")))</f>
        <v>30s</v>
      </c>
    </row>
    <row r="93" spans="1:21" x14ac:dyDescent="0.35">
      <c r="A93" s="1">
        <v>50947</v>
      </c>
      <c r="B93" s="1" t="s">
        <v>1056</v>
      </c>
      <c r="C93" s="1" t="s">
        <v>1057</v>
      </c>
      <c r="D93" s="1" t="s">
        <v>22</v>
      </c>
      <c r="E93" s="1" t="str">
        <f>IF(ISODD(MID(HR_DB[[#This Row],[ID No.]],13,1)),"Male","Female")</f>
        <v>Male</v>
      </c>
      <c r="F93" s="3">
        <f>DATE(MID(HR_DB[[#This Row],[ID No.]],2,2),MID(HR_DB[[#This Row],[ID No.]],4,2),MID(HR_DB[[#This Row],[ID No.]],6,2))</f>
        <v>28496</v>
      </c>
      <c r="G93" s="1">
        <f ca="1">DATEDIF(HR_DB[[#This Row],[DOB]],TODAY(),"Y")</f>
        <v>44</v>
      </c>
      <c r="H93" s="1" t="s">
        <v>32</v>
      </c>
      <c r="I93" s="1" t="s">
        <v>18</v>
      </c>
      <c r="J93" s="1" t="s">
        <v>44</v>
      </c>
      <c r="K93" s="1" t="str">
        <f>VLOOKUP(MID(HR_DB[[#This Row],[ID No.]],8,2),[1]Draft!$B$9:$C$14,2,FALSE)</f>
        <v>Sharqia</v>
      </c>
      <c r="L93" s="3">
        <v>36086</v>
      </c>
      <c r="M93" s="1">
        <f ca="1">DATEDIF(HR_DB[[#This Row],[Hire date]],TODAY(),"Y")</f>
        <v>23</v>
      </c>
      <c r="N93" s="4">
        <v>20140</v>
      </c>
      <c r="O93" s="1">
        <f>IFERROR(DATEDIF(HR_DB[[#This Row],[DOB]],HR_DB[[#This Row],[Hire date]],"Y"),"!!!")</f>
        <v>20</v>
      </c>
      <c r="P93" s="1" t="str">
        <f>IF(HR_DB[[#This Row],[Age at Hiring]]&lt;20,"!","")</f>
        <v/>
      </c>
      <c r="Q93" s="1" t="str">
        <f>IFERROR(VLOOKUP(HR_DB[[#This Row],[EmpID]],A94:$A$1002,1,TRUE),"")</f>
        <v/>
      </c>
      <c r="R93" s="1" t="str">
        <f>IFERROR(VLOOKUP(HR_DB[[#This Row],[EmpID]],$A$2:A92,1,0),"")</f>
        <v/>
      </c>
      <c r="S93" s="17"/>
      <c r="T93" s="1" t="str">
        <f ca="1">IF(HR_DB[[#This Row],[Years no.]]&lt;=7,"A) 1-7",IF(AND(HR_DB[[#This Row],[Years no.]]&gt;7,HR_DB[[#This Row],[Years no.]]&lt;=14),"B) 8-14",IF(AND(HR_DB[[#This Row],[Years no.]]&gt;14,HR_DB[[#This Row],[Years no.]]&lt;=21),"C) 15-21",IF(HR_DB[[#This Row],[Years no.]]&gt;21,"D) 22+",""))))</f>
        <v>D) 22+</v>
      </c>
      <c r="U93" s="1" t="str">
        <f ca="1">IF(AND(HR_DB[[#This Row],[Age]]&gt;=20,HR_DB[[#This Row],[Age]]&lt;30),"20s",IF(AND(HR_DB[[#This Row],[Age]]&gt;=30,HR_DB[[#This Row],[Age]]&lt;40),"30s",IF(HR_DB[[#This Row],[Age]]&gt;=40,"40s","")))</f>
        <v>40s</v>
      </c>
    </row>
    <row r="94" spans="1:21" x14ac:dyDescent="0.35">
      <c r="A94" s="1">
        <v>50948</v>
      </c>
      <c r="B94" s="1" t="s">
        <v>780</v>
      </c>
      <c r="C94" s="1" t="s">
        <v>781</v>
      </c>
      <c r="D94" s="1" t="s">
        <v>35</v>
      </c>
      <c r="E94" s="1" t="str">
        <f>IF(ISODD(MID(HR_DB[[#This Row],[ID No.]],13,1)),"Male","Female")</f>
        <v>Male</v>
      </c>
      <c r="F94" s="3">
        <f>DATE(MID(HR_DB[[#This Row],[ID No.]],2,2),MID(HR_DB[[#This Row],[ID No.]],4,2),MID(HR_DB[[#This Row],[ID No.]],6,2))</f>
        <v>27343</v>
      </c>
      <c r="G94" s="1">
        <f ca="1">DATEDIF(HR_DB[[#This Row],[DOB]],TODAY(),"Y")</f>
        <v>47</v>
      </c>
      <c r="H94" s="1" t="s">
        <v>17</v>
      </c>
      <c r="I94" s="1" t="s">
        <v>23</v>
      </c>
      <c r="J94" s="1" t="s">
        <v>28</v>
      </c>
      <c r="K94" s="1" t="str">
        <f>VLOOKUP(MID(HR_DB[[#This Row],[ID No.]],8,2),[1]Draft!$B$9:$C$14,2,FALSE)</f>
        <v>Sharqia</v>
      </c>
      <c r="L94" s="3">
        <v>38538</v>
      </c>
      <c r="M94" s="1">
        <f ca="1">DATEDIF(HR_DB[[#This Row],[Hire date]],TODAY(),"Y")</f>
        <v>17</v>
      </c>
      <c r="N94" s="4">
        <v>5853</v>
      </c>
      <c r="O94" s="1">
        <f>IFERROR(DATEDIF(HR_DB[[#This Row],[DOB]],HR_DB[[#This Row],[Hire date]],"Y"),"!!!")</f>
        <v>30</v>
      </c>
      <c r="P94" s="1" t="str">
        <f>IF(HR_DB[[#This Row],[Age at Hiring]]&lt;20,"!","")</f>
        <v/>
      </c>
      <c r="Q94" s="1" t="str">
        <f>IFERROR(VLOOKUP(HR_DB[[#This Row],[EmpID]],A95:$A$1002,1,TRUE),"")</f>
        <v/>
      </c>
      <c r="R94" s="1" t="str">
        <f>IFERROR(VLOOKUP(HR_DB[[#This Row],[EmpID]],$A$2:A93,1,0),"")</f>
        <v/>
      </c>
      <c r="S94" s="17"/>
      <c r="T94" s="1" t="str">
        <f ca="1">IF(HR_DB[[#This Row],[Years no.]]&lt;=7,"A) 1-7",IF(AND(HR_DB[[#This Row],[Years no.]]&gt;7,HR_DB[[#This Row],[Years no.]]&lt;=14),"B) 8-14",IF(AND(HR_DB[[#This Row],[Years no.]]&gt;14,HR_DB[[#This Row],[Years no.]]&lt;=21),"C) 15-21",IF(HR_DB[[#This Row],[Years no.]]&gt;21,"D) 22+",""))))</f>
        <v>C) 15-21</v>
      </c>
      <c r="U94" s="1" t="str">
        <f ca="1">IF(AND(HR_DB[[#This Row],[Age]]&gt;=20,HR_DB[[#This Row],[Age]]&lt;30),"20s",IF(AND(HR_DB[[#This Row],[Age]]&gt;=30,HR_DB[[#This Row],[Age]]&lt;40),"30s",IF(HR_DB[[#This Row],[Age]]&gt;=40,"40s","")))</f>
        <v>40s</v>
      </c>
    </row>
    <row r="95" spans="1:21" x14ac:dyDescent="0.35">
      <c r="A95" s="1">
        <v>50955</v>
      </c>
      <c r="B95" s="1" t="s">
        <v>1470</v>
      </c>
      <c r="C95" s="1" t="s">
        <v>1471</v>
      </c>
      <c r="D95" s="1" t="s">
        <v>27</v>
      </c>
      <c r="E95" s="1" t="str">
        <f>IF(ISODD(MID(HR_DB[[#This Row],[ID No.]],13,1)),"Male","Female")</f>
        <v>Male</v>
      </c>
      <c r="F95" s="3">
        <f>DATE(MID(HR_DB[[#This Row],[ID No.]],2,2),MID(HR_DB[[#This Row],[ID No.]],4,2),MID(HR_DB[[#This Row],[ID No.]],6,2))</f>
        <v>28992</v>
      </c>
      <c r="G95" s="1">
        <f ca="1">DATEDIF(HR_DB[[#This Row],[DOB]],TODAY(),"Y")</f>
        <v>43</v>
      </c>
      <c r="H95" s="1" t="s">
        <v>17</v>
      </c>
      <c r="I95" s="1" t="s">
        <v>23</v>
      </c>
      <c r="J95" s="1" t="s">
        <v>44</v>
      </c>
      <c r="K95" s="1" t="str">
        <f>VLOOKUP(MID(HR_DB[[#This Row],[ID No.]],8,2),[1]Draft!$B$9:$C$14,2,FALSE)</f>
        <v>Alexandria</v>
      </c>
      <c r="L95" s="3">
        <v>41099</v>
      </c>
      <c r="M95" s="1">
        <f ca="1">DATEDIF(HR_DB[[#This Row],[Hire date]],TODAY(),"Y")</f>
        <v>10</v>
      </c>
      <c r="N95" s="4">
        <v>5883</v>
      </c>
      <c r="O95" s="1">
        <f>IFERROR(DATEDIF(HR_DB[[#This Row],[DOB]],HR_DB[[#This Row],[Hire date]],"Y"),"!!!")</f>
        <v>33</v>
      </c>
      <c r="P95" s="1" t="str">
        <f>IF(HR_DB[[#This Row],[Age at Hiring]]&lt;20,"!","")</f>
        <v/>
      </c>
      <c r="Q95" s="1" t="str">
        <f>IFERROR(VLOOKUP(HR_DB[[#This Row],[EmpID]],A96:$A$1002,1,TRUE),"")</f>
        <v/>
      </c>
      <c r="R95" s="1" t="str">
        <f>IFERROR(VLOOKUP(HR_DB[[#This Row],[EmpID]],$A$2:A94,1,0),"")</f>
        <v/>
      </c>
      <c r="S95" s="17"/>
      <c r="T95" s="1" t="str">
        <f ca="1">IF(HR_DB[[#This Row],[Years no.]]&lt;=7,"A) 1-7",IF(AND(HR_DB[[#This Row],[Years no.]]&gt;7,HR_DB[[#This Row],[Years no.]]&lt;=14),"B) 8-14",IF(AND(HR_DB[[#This Row],[Years no.]]&gt;14,HR_DB[[#This Row],[Years no.]]&lt;=21),"C) 15-21",IF(HR_DB[[#This Row],[Years no.]]&gt;21,"D) 22+",""))))</f>
        <v>B) 8-14</v>
      </c>
      <c r="U95" s="1" t="str">
        <f ca="1">IF(AND(HR_DB[[#This Row],[Age]]&gt;=20,HR_DB[[#This Row],[Age]]&lt;30),"20s",IF(AND(HR_DB[[#This Row],[Age]]&gt;=30,HR_DB[[#This Row],[Age]]&lt;40),"30s",IF(HR_DB[[#This Row],[Age]]&gt;=40,"40s","")))</f>
        <v>40s</v>
      </c>
    </row>
    <row r="96" spans="1:21" x14ac:dyDescent="0.35">
      <c r="A96" s="1">
        <v>50960</v>
      </c>
      <c r="B96" s="1" t="s">
        <v>101</v>
      </c>
      <c r="C96" s="1" t="s">
        <v>102</v>
      </c>
      <c r="D96" s="1" t="s">
        <v>16</v>
      </c>
      <c r="E96" s="1" t="str">
        <f>IF(ISODD(MID(HR_DB[[#This Row],[ID No.]],13,1)),"Male","Female")</f>
        <v>Male</v>
      </c>
      <c r="F96" s="3">
        <f>DATE(MID(HR_DB[[#This Row],[ID No.]],2,2),MID(HR_DB[[#This Row],[ID No.]],4,2),MID(HR_DB[[#This Row],[ID No.]],6,2))</f>
        <v>34746</v>
      </c>
      <c r="G96" s="1">
        <f ca="1">DATEDIF(HR_DB[[#This Row],[DOB]],TODAY(),"Y")</f>
        <v>27</v>
      </c>
      <c r="H96" s="1" t="s">
        <v>32</v>
      </c>
      <c r="I96" s="1" t="s">
        <v>18</v>
      </c>
      <c r="J96" s="1" t="s">
        <v>44</v>
      </c>
      <c r="K96" s="1" t="str">
        <f>VLOOKUP(MID(HR_DB[[#This Row],[ID No.]],8,2),[1]Draft!$B$9:$C$14,2,FALSE)</f>
        <v>Cairo</v>
      </c>
      <c r="L96" s="7">
        <v>39248</v>
      </c>
      <c r="M96" s="1">
        <f ca="1">DATEDIF(HR_DB[[#This Row],[Hire date]],TODAY(),"Y")</f>
        <v>15</v>
      </c>
      <c r="N96" s="4">
        <v>29731</v>
      </c>
      <c r="O96" s="6">
        <f>IFERROR(DATEDIF(HR_DB[[#This Row],[DOB]],HR_DB[[#This Row],[Hire date]],"Y"),"!!!")</f>
        <v>12</v>
      </c>
      <c r="P96" s="6" t="str">
        <f>IF(HR_DB[[#This Row],[Age at Hiring]]&lt;20,"!","")</f>
        <v>!</v>
      </c>
      <c r="Q96" s="1" t="str">
        <f>IFERROR(VLOOKUP(HR_DB[[#This Row],[EmpID]],A97:$A$1002,1,TRUE),"")</f>
        <v/>
      </c>
      <c r="R96" s="1" t="str">
        <f>IFERROR(VLOOKUP(HR_DB[[#This Row],[EmpID]],$A$2:A95,1,0),"")</f>
        <v/>
      </c>
      <c r="S96" s="17"/>
      <c r="T96" s="1" t="str">
        <f ca="1">IF(HR_DB[[#This Row],[Years no.]]&lt;=7,"A) 1-7",IF(AND(HR_DB[[#This Row],[Years no.]]&gt;7,HR_DB[[#This Row],[Years no.]]&lt;=14),"B) 8-14",IF(AND(HR_DB[[#This Row],[Years no.]]&gt;14,HR_DB[[#This Row],[Years no.]]&lt;=21),"C) 15-21",IF(HR_DB[[#This Row],[Years no.]]&gt;21,"D) 22+",""))))</f>
        <v>C) 15-21</v>
      </c>
      <c r="U96" s="1" t="str">
        <f ca="1">IF(AND(HR_DB[[#This Row],[Age]]&gt;=20,HR_DB[[#This Row],[Age]]&lt;30),"20s",IF(AND(HR_DB[[#This Row],[Age]]&gt;=30,HR_DB[[#This Row],[Age]]&lt;40),"30s",IF(HR_DB[[#This Row],[Age]]&gt;=40,"40s","")))</f>
        <v>20s</v>
      </c>
    </row>
    <row r="97" spans="1:21" x14ac:dyDescent="0.35">
      <c r="A97" s="1">
        <v>50961</v>
      </c>
      <c r="B97" s="1" t="s">
        <v>127</v>
      </c>
      <c r="C97" s="1" t="s">
        <v>128</v>
      </c>
      <c r="D97" s="1" t="s">
        <v>16</v>
      </c>
      <c r="E97" s="1" t="str">
        <f>IF(ISODD(MID(HR_DB[[#This Row],[ID No.]],13,1)),"Male","Female")</f>
        <v>Male</v>
      </c>
      <c r="F97" s="3">
        <f>DATE(MID(HR_DB[[#This Row],[ID No.]],2,2),MID(HR_DB[[#This Row],[ID No.]],4,2),MID(HR_DB[[#This Row],[ID No.]],6,2))</f>
        <v>32066</v>
      </c>
      <c r="G97" s="1">
        <f ca="1">DATEDIF(HR_DB[[#This Row],[DOB]],TODAY(),"Y")</f>
        <v>34</v>
      </c>
      <c r="H97" s="1" t="s">
        <v>17</v>
      </c>
      <c r="I97" s="1" t="s">
        <v>23</v>
      </c>
      <c r="J97" s="1" t="s">
        <v>28</v>
      </c>
      <c r="K97" s="1" t="str">
        <f>VLOOKUP(MID(HR_DB[[#This Row],[ID No.]],8,2),[1]Draft!$B$9:$C$14,2,FALSE)</f>
        <v>Cairo</v>
      </c>
      <c r="L97" s="7">
        <v>38316</v>
      </c>
      <c r="M97" s="1">
        <f ca="1">DATEDIF(HR_DB[[#This Row],[Hire date]],TODAY(),"Y")</f>
        <v>17</v>
      </c>
      <c r="N97" s="4">
        <v>5505</v>
      </c>
      <c r="O97" s="6">
        <f>IFERROR(DATEDIF(HR_DB[[#This Row],[DOB]],HR_DB[[#This Row],[Hire date]],"Y"),"!!!")</f>
        <v>17</v>
      </c>
      <c r="P97" s="6" t="str">
        <f>IF(HR_DB[[#This Row],[Age at Hiring]]&lt;20,"!","")</f>
        <v>!</v>
      </c>
      <c r="Q97" s="1" t="str">
        <f>IFERROR(VLOOKUP(HR_DB[[#This Row],[EmpID]],A98:$A$1002,1,TRUE),"")</f>
        <v/>
      </c>
      <c r="R97" s="1" t="str">
        <f>IFERROR(VLOOKUP(HR_DB[[#This Row],[EmpID]],$A$2:A96,1,0),"")</f>
        <v/>
      </c>
      <c r="S97" s="17"/>
      <c r="T97" s="1" t="str">
        <f ca="1">IF(HR_DB[[#This Row],[Years no.]]&lt;=7,"A) 1-7",IF(AND(HR_DB[[#This Row],[Years no.]]&gt;7,HR_DB[[#This Row],[Years no.]]&lt;=14),"B) 8-14",IF(AND(HR_DB[[#This Row],[Years no.]]&gt;14,HR_DB[[#This Row],[Years no.]]&lt;=21),"C) 15-21",IF(HR_DB[[#This Row],[Years no.]]&gt;21,"D) 22+",""))))</f>
        <v>C) 15-21</v>
      </c>
      <c r="U97" s="1" t="str">
        <f ca="1">IF(AND(HR_DB[[#This Row],[Age]]&gt;=20,HR_DB[[#This Row],[Age]]&lt;30),"20s",IF(AND(HR_DB[[#This Row],[Age]]&gt;=30,HR_DB[[#This Row],[Age]]&lt;40),"30s",IF(HR_DB[[#This Row],[Age]]&gt;=40,"40s","")))</f>
        <v>30s</v>
      </c>
    </row>
    <row r="98" spans="1:21" x14ac:dyDescent="0.35">
      <c r="A98" s="1">
        <v>50962</v>
      </c>
      <c r="B98" s="1" t="s">
        <v>1436</v>
      </c>
      <c r="C98" s="1" t="s">
        <v>1437</v>
      </c>
      <c r="D98" s="1" t="s">
        <v>49</v>
      </c>
      <c r="E98" s="1" t="str">
        <f>IF(ISODD(MID(HR_DB[[#This Row],[ID No.]],13,1)),"Male","Female")</f>
        <v>Male</v>
      </c>
      <c r="F98" s="3">
        <f>DATE(MID(HR_DB[[#This Row],[ID No.]],2,2),MID(HR_DB[[#This Row],[ID No.]],4,2),MID(HR_DB[[#This Row],[ID No.]],6,2))</f>
        <v>29144</v>
      </c>
      <c r="G98" s="1">
        <f ca="1">DATEDIF(HR_DB[[#This Row],[DOB]],TODAY(),"Y")</f>
        <v>42</v>
      </c>
      <c r="H98" s="1" t="s">
        <v>17</v>
      </c>
      <c r="I98" s="1" t="s">
        <v>23</v>
      </c>
      <c r="J98" s="1" t="s">
        <v>19</v>
      </c>
      <c r="K98" s="1" t="str">
        <f>VLOOKUP(MID(HR_DB[[#This Row],[ID No.]],8,2),[1]Draft!$B$9:$C$14,2,FALSE)</f>
        <v>Giza</v>
      </c>
      <c r="L98" s="3">
        <v>40011</v>
      </c>
      <c r="M98" s="1">
        <f ca="1">DATEDIF(HR_DB[[#This Row],[Hire date]],TODAY(),"Y")</f>
        <v>13</v>
      </c>
      <c r="N98" s="4">
        <v>3202</v>
      </c>
      <c r="O98" s="1">
        <f>IFERROR(DATEDIF(HR_DB[[#This Row],[DOB]],HR_DB[[#This Row],[Hire date]],"Y"),"!!!")</f>
        <v>29</v>
      </c>
      <c r="P98" s="1" t="str">
        <f>IF(HR_DB[[#This Row],[Age at Hiring]]&lt;20,"!","")</f>
        <v/>
      </c>
      <c r="Q98" s="1" t="str">
        <f>IFERROR(VLOOKUP(HR_DB[[#This Row],[EmpID]],A99:$A$1002,1,TRUE),"")</f>
        <v/>
      </c>
      <c r="R98" s="1" t="str">
        <f>IFERROR(VLOOKUP(HR_DB[[#This Row],[EmpID]],$A$2:A97,1,0),"")</f>
        <v/>
      </c>
      <c r="S98" s="17"/>
      <c r="T98" s="1" t="str">
        <f ca="1">IF(HR_DB[[#This Row],[Years no.]]&lt;=7,"A) 1-7",IF(AND(HR_DB[[#This Row],[Years no.]]&gt;7,HR_DB[[#This Row],[Years no.]]&lt;=14),"B) 8-14",IF(AND(HR_DB[[#This Row],[Years no.]]&gt;14,HR_DB[[#This Row],[Years no.]]&lt;=21),"C) 15-21",IF(HR_DB[[#This Row],[Years no.]]&gt;21,"D) 22+",""))))</f>
        <v>B) 8-14</v>
      </c>
      <c r="U98" s="1" t="str">
        <f ca="1">IF(AND(HR_DB[[#This Row],[Age]]&gt;=20,HR_DB[[#This Row],[Age]]&lt;30),"20s",IF(AND(HR_DB[[#This Row],[Age]]&gt;=30,HR_DB[[#This Row],[Age]]&lt;40),"30s",IF(HR_DB[[#This Row],[Age]]&gt;=40,"40s","")))</f>
        <v>40s</v>
      </c>
    </row>
    <row r="99" spans="1:21" x14ac:dyDescent="0.35">
      <c r="A99" s="1">
        <v>50984</v>
      </c>
      <c r="B99" s="1" t="s">
        <v>1914</v>
      </c>
      <c r="C99" s="1" t="s">
        <v>1915</v>
      </c>
      <c r="D99" s="1" t="s">
        <v>27</v>
      </c>
      <c r="E99" s="1" t="str">
        <f>IF(ISODD(MID(HR_DB[[#This Row],[ID No.]],13,1)),"Male","Female")</f>
        <v>Male</v>
      </c>
      <c r="F99" s="3">
        <f>DATE(MID(HR_DB[[#This Row],[ID No.]],2,2),MID(HR_DB[[#This Row],[ID No.]],4,2),MID(HR_DB[[#This Row],[ID No.]],6,2))</f>
        <v>27890</v>
      </c>
      <c r="G99" s="1">
        <f ca="1">DATEDIF(HR_DB[[#This Row],[DOB]],TODAY(),"Y")</f>
        <v>46</v>
      </c>
      <c r="H99" s="1" t="s">
        <v>32</v>
      </c>
      <c r="I99" s="1" t="s">
        <v>23</v>
      </c>
      <c r="J99" s="1" t="s">
        <v>28</v>
      </c>
      <c r="K99" s="1" t="str">
        <f>VLOOKUP(MID(HR_DB[[#This Row],[ID No.]],8,2),[1]Draft!$B$9:$C$14,2,FALSE)</f>
        <v>Giza</v>
      </c>
      <c r="L99" s="3">
        <v>35735</v>
      </c>
      <c r="M99" s="1">
        <f ca="1">DATEDIF(HR_DB[[#This Row],[Hire date]],TODAY(),"Y")</f>
        <v>24</v>
      </c>
      <c r="N99" s="4">
        <v>4246</v>
      </c>
      <c r="O99" s="1">
        <f>IFERROR(DATEDIF(HR_DB[[#This Row],[DOB]],HR_DB[[#This Row],[Hire date]],"Y"),"!!!")</f>
        <v>21</v>
      </c>
      <c r="P99" s="1" t="str">
        <f>IF(HR_DB[[#This Row],[Age at Hiring]]&lt;20,"!","")</f>
        <v/>
      </c>
      <c r="Q99" s="1" t="str">
        <f>IFERROR(VLOOKUP(HR_DB[[#This Row],[EmpID]],A100:$A$1002,1,TRUE),"")</f>
        <v/>
      </c>
      <c r="R99" s="1" t="str">
        <f>IFERROR(VLOOKUP(HR_DB[[#This Row],[EmpID]],$A$2:A98,1,0),"")</f>
        <v/>
      </c>
      <c r="S99" s="17"/>
      <c r="T99" s="1" t="str">
        <f ca="1">IF(HR_DB[[#This Row],[Years no.]]&lt;=7,"A) 1-7",IF(AND(HR_DB[[#This Row],[Years no.]]&gt;7,HR_DB[[#This Row],[Years no.]]&lt;=14),"B) 8-14",IF(AND(HR_DB[[#This Row],[Years no.]]&gt;14,HR_DB[[#This Row],[Years no.]]&lt;=21),"C) 15-21",IF(HR_DB[[#This Row],[Years no.]]&gt;21,"D) 22+",""))))</f>
        <v>D) 22+</v>
      </c>
      <c r="U99" s="1" t="str">
        <f ca="1">IF(AND(HR_DB[[#This Row],[Age]]&gt;=20,HR_DB[[#This Row],[Age]]&lt;30),"20s",IF(AND(HR_DB[[#This Row],[Age]]&gt;=30,HR_DB[[#This Row],[Age]]&lt;40),"30s",IF(HR_DB[[#This Row],[Age]]&gt;=40,"40s","")))</f>
        <v>40s</v>
      </c>
    </row>
    <row r="100" spans="1:21" x14ac:dyDescent="0.35">
      <c r="A100" s="1">
        <v>50989</v>
      </c>
      <c r="B100" s="1" t="s">
        <v>1982</v>
      </c>
      <c r="C100" s="1" t="s">
        <v>1983</v>
      </c>
      <c r="D100" s="1" t="s">
        <v>35</v>
      </c>
      <c r="E100" s="1" t="str">
        <f>IF(ISODD(MID(HR_DB[[#This Row],[ID No.]],13,1)),"Male","Female")</f>
        <v>Male</v>
      </c>
      <c r="F100" s="3">
        <f>DATE(MID(HR_DB[[#This Row],[ID No.]],2,2),MID(HR_DB[[#This Row],[ID No.]],4,2),MID(HR_DB[[#This Row],[ID No.]],6,2))</f>
        <v>32515</v>
      </c>
      <c r="G100" s="1">
        <f ca="1">DATEDIF(HR_DB[[#This Row],[DOB]],TODAY(),"Y")</f>
        <v>33</v>
      </c>
      <c r="H100" s="1" t="s">
        <v>17</v>
      </c>
      <c r="I100" s="1" t="s">
        <v>23</v>
      </c>
      <c r="J100" s="1" t="s">
        <v>44</v>
      </c>
      <c r="K100" s="1" t="str">
        <f>VLOOKUP(MID(HR_DB[[#This Row],[ID No.]],8,2),[1]Draft!$B$9:$C$14,2,FALSE)</f>
        <v>Alexandria</v>
      </c>
      <c r="L100" s="7">
        <v>36209</v>
      </c>
      <c r="M100" s="1">
        <f ca="1">DATEDIF(HR_DB[[#This Row],[Hire date]],TODAY(),"Y")</f>
        <v>23</v>
      </c>
      <c r="N100" s="4">
        <v>4104</v>
      </c>
      <c r="O100" s="6">
        <f>IFERROR(DATEDIF(HR_DB[[#This Row],[DOB]],HR_DB[[#This Row],[Hire date]],"Y"),"!!!")</f>
        <v>10</v>
      </c>
      <c r="P100" s="6" t="str">
        <f>IF(HR_DB[[#This Row],[Age at Hiring]]&lt;20,"!","")</f>
        <v>!</v>
      </c>
      <c r="Q100" s="1" t="str">
        <f>IFERROR(VLOOKUP(HR_DB[[#This Row],[EmpID]],A101:$A$1002,1,TRUE),"")</f>
        <v/>
      </c>
      <c r="R100" s="1" t="str">
        <f>IFERROR(VLOOKUP(HR_DB[[#This Row],[EmpID]],$A$2:A99,1,0),"")</f>
        <v/>
      </c>
      <c r="S100" s="17"/>
      <c r="T100" s="1" t="str">
        <f ca="1">IF(HR_DB[[#This Row],[Years no.]]&lt;=7,"A) 1-7",IF(AND(HR_DB[[#This Row],[Years no.]]&gt;7,HR_DB[[#This Row],[Years no.]]&lt;=14),"B) 8-14",IF(AND(HR_DB[[#This Row],[Years no.]]&gt;14,HR_DB[[#This Row],[Years no.]]&lt;=21),"C) 15-21",IF(HR_DB[[#This Row],[Years no.]]&gt;21,"D) 22+",""))))</f>
        <v>D) 22+</v>
      </c>
      <c r="U100" s="1" t="str">
        <f ca="1">IF(AND(HR_DB[[#This Row],[Age]]&gt;=20,HR_DB[[#This Row],[Age]]&lt;30),"20s",IF(AND(HR_DB[[#This Row],[Age]]&gt;=30,HR_DB[[#This Row],[Age]]&lt;40),"30s",IF(HR_DB[[#This Row],[Age]]&gt;=40,"40s","")))</f>
        <v>30s</v>
      </c>
    </row>
    <row r="101" spans="1:21" x14ac:dyDescent="0.35">
      <c r="A101" s="1">
        <v>50994</v>
      </c>
      <c r="B101" s="1" t="s">
        <v>1454</v>
      </c>
      <c r="C101" s="1" t="s">
        <v>1455</v>
      </c>
      <c r="D101" s="1" t="s">
        <v>35</v>
      </c>
      <c r="E101" s="1" t="str">
        <f>IF(ISODD(MID(HR_DB[[#This Row],[ID No.]],13,1)),"Male","Female")</f>
        <v>Male</v>
      </c>
      <c r="F101" s="3">
        <f>DATE(MID(HR_DB[[#This Row],[ID No.]],2,2),MID(HR_DB[[#This Row],[ID No.]],4,2),MID(HR_DB[[#This Row],[ID No.]],6,2))</f>
        <v>31805</v>
      </c>
      <c r="G101" s="1">
        <f ca="1">DATEDIF(HR_DB[[#This Row],[DOB]],TODAY(),"Y")</f>
        <v>35</v>
      </c>
      <c r="H101" s="1" t="s">
        <v>32</v>
      </c>
      <c r="I101" s="1" t="s">
        <v>23</v>
      </c>
      <c r="J101" s="1" t="s">
        <v>67</v>
      </c>
      <c r="K101" s="1" t="str">
        <f>VLOOKUP(MID(HR_DB[[#This Row],[ID No.]],8,2),[1]Draft!$B$9:$C$14,2,FALSE)</f>
        <v>Monufia</v>
      </c>
      <c r="L101" s="7">
        <v>36154</v>
      </c>
      <c r="M101" s="1">
        <f ca="1">DATEDIF(HR_DB[[#This Row],[Hire date]],TODAY(),"Y")</f>
        <v>23</v>
      </c>
      <c r="N101" s="4">
        <v>3281</v>
      </c>
      <c r="O101" s="6">
        <f>IFERROR(DATEDIF(HR_DB[[#This Row],[DOB]],HR_DB[[#This Row],[Hire date]],"Y"),"!!!")</f>
        <v>11</v>
      </c>
      <c r="P101" s="6" t="str">
        <f>IF(HR_DB[[#This Row],[Age at Hiring]]&lt;20,"!","")</f>
        <v>!</v>
      </c>
      <c r="Q101" s="1" t="str">
        <f>IFERROR(VLOOKUP(HR_DB[[#This Row],[EmpID]],A102:$A$1002,1,TRUE),"")</f>
        <v/>
      </c>
      <c r="R101" s="1" t="str">
        <f>IFERROR(VLOOKUP(HR_DB[[#This Row],[EmpID]],$A$2:A100,1,0),"")</f>
        <v/>
      </c>
      <c r="S101" s="17"/>
      <c r="T101" s="1" t="str">
        <f ca="1">IF(HR_DB[[#This Row],[Years no.]]&lt;=7,"A) 1-7",IF(AND(HR_DB[[#This Row],[Years no.]]&gt;7,HR_DB[[#This Row],[Years no.]]&lt;=14),"B) 8-14",IF(AND(HR_DB[[#This Row],[Years no.]]&gt;14,HR_DB[[#This Row],[Years no.]]&lt;=21),"C) 15-21",IF(HR_DB[[#This Row],[Years no.]]&gt;21,"D) 22+",""))))</f>
        <v>D) 22+</v>
      </c>
      <c r="U101" s="1" t="str">
        <f ca="1">IF(AND(HR_DB[[#This Row],[Age]]&gt;=20,HR_DB[[#This Row],[Age]]&lt;30),"20s",IF(AND(HR_DB[[#This Row],[Age]]&gt;=30,HR_DB[[#This Row],[Age]]&lt;40),"30s",IF(HR_DB[[#This Row],[Age]]&gt;=40,"40s","")))</f>
        <v>30s</v>
      </c>
    </row>
    <row r="102" spans="1:21" x14ac:dyDescent="0.35">
      <c r="A102" s="1">
        <v>50998</v>
      </c>
      <c r="B102" s="1" t="s">
        <v>476</v>
      </c>
      <c r="C102" s="1" t="s">
        <v>477</v>
      </c>
      <c r="D102" s="1" t="s">
        <v>35</v>
      </c>
      <c r="E102" s="1" t="str">
        <f>IF(ISODD(MID(HR_DB[[#This Row],[ID No.]],13,1)),"Male","Female")</f>
        <v>Male</v>
      </c>
      <c r="F102" s="3">
        <f>DATE(MID(HR_DB[[#This Row],[ID No.]],2,2),MID(HR_DB[[#This Row],[ID No.]],4,2),MID(HR_DB[[#This Row],[ID No.]],6,2))</f>
        <v>33834</v>
      </c>
      <c r="G102" s="1">
        <f ca="1">DATEDIF(HR_DB[[#This Row],[DOB]],TODAY(),"Y")</f>
        <v>29</v>
      </c>
      <c r="H102" s="1" t="s">
        <v>17</v>
      </c>
      <c r="I102" s="1" t="s">
        <v>23</v>
      </c>
      <c r="J102" s="1" t="s">
        <v>44</v>
      </c>
      <c r="K102" s="1" t="str">
        <f>VLOOKUP(MID(HR_DB[[#This Row],[ID No.]],8,2),[1]Draft!$B$9:$C$14,2,FALSE)</f>
        <v>Cairo</v>
      </c>
      <c r="L102" s="7">
        <v>34986</v>
      </c>
      <c r="M102" s="1">
        <f ca="1">DATEDIF(HR_DB[[#This Row],[Hire date]],TODAY(),"Y")</f>
        <v>26</v>
      </c>
      <c r="N102" s="4">
        <v>5384</v>
      </c>
      <c r="O102" s="6">
        <f>IFERROR(DATEDIF(HR_DB[[#This Row],[DOB]],HR_DB[[#This Row],[Hire date]],"Y"),"!!!")</f>
        <v>3</v>
      </c>
      <c r="P102" s="6" t="str">
        <f>IF(HR_DB[[#This Row],[Age at Hiring]]&lt;20,"!","")</f>
        <v>!</v>
      </c>
      <c r="Q102" s="1" t="str">
        <f>IFERROR(VLOOKUP(HR_DB[[#This Row],[EmpID]],A103:$A$1002,1,TRUE),"")</f>
        <v/>
      </c>
      <c r="R102" s="1" t="str">
        <f>IFERROR(VLOOKUP(HR_DB[[#This Row],[EmpID]],$A$2:A101,1,0),"")</f>
        <v/>
      </c>
      <c r="S102" s="17"/>
      <c r="T102" s="1" t="str">
        <f ca="1">IF(HR_DB[[#This Row],[Years no.]]&lt;=7,"A) 1-7",IF(AND(HR_DB[[#This Row],[Years no.]]&gt;7,HR_DB[[#This Row],[Years no.]]&lt;=14),"B) 8-14",IF(AND(HR_DB[[#This Row],[Years no.]]&gt;14,HR_DB[[#This Row],[Years no.]]&lt;=21),"C) 15-21",IF(HR_DB[[#This Row],[Years no.]]&gt;21,"D) 22+",""))))</f>
        <v>D) 22+</v>
      </c>
      <c r="U102" s="1" t="str">
        <f ca="1">IF(AND(HR_DB[[#This Row],[Age]]&gt;=20,HR_DB[[#This Row],[Age]]&lt;30),"20s",IF(AND(HR_DB[[#This Row],[Age]]&gt;=30,HR_DB[[#This Row],[Age]]&lt;40),"30s",IF(HR_DB[[#This Row],[Age]]&gt;=40,"40s","")))</f>
        <v>20s</v>
      </c>
    </row>
    <row r="103" spans="1:21" x14ac:dyDescent="0.35">
      <c r="A103" s="1">
        <v>50999</v>
      </c>
      <c r="B103" s="1" t="s">
        <v>900</v>
      </c>
      <c r="C103" s="1" t="s">
        <v>901</v>
      </c>
      <c r="D103" s="1" t="s">
        <v>22</v>
      </c>
      <c r="E103" s="1" t="str">
        <f>IF(ISODD(MID(HR_DB[[#This Row],[ID No.]],13,1)),"Male","Female")</f>
        <v>Male</v>
      </c>
      <c r="F103" s="3">
        <f>DATE(MID(HR_DB[[#This Row],[ID No.]],2,2),MID(HR_DB[[#This Row],[ID No.]],4,2),MID(HR_DB[[#This Row],[ID No.]],6,2))</f>
        <v>30499</v>
      </c>
      <c r="G103" s="1">
        <f ca="1">DATEDIF(HR_DB[[#This Row],[DOB]],TODAY(),"Y")</f>
        <v>39</v>
      </c>
      <c r="H103" s="1" t="s">
        <v>32</v>
      </c>
      <c r="I103" s="1" t="s">
        <v>41</v>
      </c>
      <c r="J103" s="1" t="s">
        <v>44</v>
      </c>
      <c r="K103" s="1" t="str">
        <f>VLOOKUP(MID(HR_DB[[#This Row],[ID No.]],8,2),[1]Draft!$B$9:$C$14,2,FALSE)</f>
        <v>Sharqia</v>
      </c>
      <c r="L103" s="3">
        <v>39433</v>
      </c>
      <c r="M103" s="1">
        <f ca="1">DATEDIF(HR_DB[[#This Row],[Hire date]],TODAY(),"Y")</f>
        <v>14</v>
      </c>
      <c r="N103" s="4">
        <v>14401</v>
      </c>
      <c r="O103" s="1">
        <f>IFERROR(DATEDIF(HR_DB[[#This Row],[DOB]],HR_DB[[#This Row],[Hire date]],"Y"),"!!!")</f>
        <v>24</v>
      </c>
      <c r="P103" s="1" t="str">
        <f>IF(HR_DB[[#This Row],[Age at Hiring]]&lt;20,"!","")</f>
        <v/>
      </c>
      <c r="Q103" s="1" t="str">
        <f>IFERROR(VLOOKUP(HR_DB[[#This Row],[EmpID]],A104:$A$1002,1,TRUE),"")</f>
        <v/>
      </c>
      <c r="R103" s="1" t="str">
        <f>IFERROR(VLOOKUP(HR_DB[[#This Row],[EmpID]],$A$2:A102,1,0),"")</f>
        <v/>
      </c>
      <c r="S103" s="17"/>
      <c r="T103" s="1" t="str">
        <f ca="1">IF(HR_DB[[#This Row],[Years no.]]&lt;=7,"A) 1-7",IF(AND(HR_DB[[#This Row],[Years no.]]&gt;7,HR_DB[[#This Row],[Years no.]]&lt;=14),"B) 8-14",IF(AND(HR_DB[[#This Row],[Years no.]]&gt;14,HR_DB[[#This Row],[Years no.]]&lt;=21),"C) 15-21",IF(HR_DB[[#This Row],[Years no.]]&gt;21,"D) 22+",""))))</f>
        <v>B) 8-14</v>
      </c>
      <c r="U103" s="1" t="str">
        <f ca="1">IF(AND(HR_DB[[#This Row],[Age]]&gt;=20,HR_DB[[#This Row],[Age]]&lt;30),"20s",IF(AND(HR_DB[[#This Row],[Age]]&gt;=30,HR_DB[[#This Row],[Age]]&lt;40),"30s",IF(HR_DB[[#This Row],[Age]]&gt;=40,"40s","")))</f>
        <v>30s</v>
      </c>
    </row>
    <row r="104" spans="1:21" x14ac:dyDescent="0.35">
      <c r="A104" s="1">
        <v>51002</v>
      </c>
      <c r="B104" s="1" t="s">
        <v>1458</v>
      </c>
      <c r="C104" s="1" t="s">
        <v>1459</v>
      </c>
      <c r="D104" s="1" t="s">
        <v>27</v>
      </c>
      <c r="E104" s="1" t="str">
        <f>IF(ISODD(MID(HR_DB[[#This Row],[ID No.]],13,1)),"Male","Female")</f>
        <v>Female</v>
      </c>
      <c r="F104" s="3">
        <f>DATE(MID(HR_DB[[#This Row],[ID No.]],2,2),MID(HR_DB[[#This Row],[ID No.]],4,2),MID(HR_DB[[#This Row],[ID No.]],6,2))</f>
        <v>28499</v>
      </c>
      <c r="G104" s="1">
        <f ca="1">DATEDIF(HR_DB[[#This Row],[DOB]],TODAY(),"Y")</f>
        <v>44</v>
      </c>
      <c r="H104" s="1" t="s">
        <v>17</v>
      </c>
      <c r="I104" s="1" t="s">
        <v>23</v>
      </c>
      <c r="J104" s="1" t="s">
        <v>67</v>
      </c>
      <c r="K104" s="1" t="str">
        <f>VLOOKUP(MID(HR_DB[[#This Row],[ID No.]],8,2),[1]Draft!$B$9:$C$14,2,FALSE)</f>
        <v>Sharqia</v>
      </c>
      <c r="L104" s="3">
        <v>40761</v>
      </c>
      <c r="M104" s="1">
        <f ca="1">DATEDIF(HR_DB[[#This Row],[Hire date]],TODAY(),"Y")</f>
        <v>10</v>
      </c>
      <c r="N104" s="4">
        <v>5070</v>
      </c>
      <c r="O104" s="1">
        <f>IFERROR(DATEDIF(HR_DB[[#This Row],[DOB]],HR_DB[[#This Row],[Hire date]],"Y"),"!!!")</f>
        <v>33</v>
      </c>
      <c r="P104" s="1" t="str">
        <f>IF(HR_DB[[#This Row],[Age at Hiring]]&lt;20,"!","")</f>
        <v/>
      </c>
      <c r="Q104" s="1" t="str">
        <f>IFERROR(VLOOKUP(HR_DB[[#This Row],[EmpID]],A105:$A$1002,1,TRUE),"")</f>
        <v/>
      </c>
      <c r="R104" s="1" t="str">
        <f>IFERROR(VLOOKUP(HR_DB[[#This Row],[EmpID]],$A$2:A103,1,0),"")</f>
        <v/>
      </c>
      <c r="S104" s="17"/>
      <c r="T104" s="1" t="str">
        <f ca="1">IF(HR_DB[[#This Row],[Years no.]]&lt;=7,"A) 1-7",IF(AND(HR_DB[[#This Row],[Years no.]]&gt;7,HR_DB[[#This Row],[Years no.]]&lt;=14),"B) 8-14",IF(AND(HR_DB[[#This Row],[Years no.]]&gt;14,HR_DB[[#This Row],[Years no.]]&lt;=21),"C) 15-21",IF(HR_DB[[#This Row],[Years no.]]&gt;21,"D) 22+",""))))</f>
        <v>B) 8-14</v>
      </c>
      <c r="U104" s="1" t="str">
        <f ca="1">IF(AND(HR_DB[[#This Row],[Age]]&gt;=20,HR_DB[[#This Row],[Age]]&lt;30),"20s",IF(AND(HR_DB[[#This Row],[Age]]&gt;=30,HR_DB[[#This Row],[Age]]&lt;40),"30s",IF(HR_DB[[#This Row],[Age]]&gt;=40,"40s","")))</f>
        <v>40s</v>
      </c>
    </row>
    <row r="105" spans="1:21" x14ac:dyDescent="0.35">
      <c r="A105" s="1">
        <v>51004</v>
      </c>
      <c r="B105" s="1" t="s">
        <v>1452</v>
      </c>
      <c r="C105" s="1" t="s">
        <v>1453</v>
      </c>
      <c r="D105" s="1" t="s">
        <v>92</v>
      </c>
      <c r="E105" s="1" t="str">
        <f>IF(ISODD(MID(HR_DB[[#This Row],[ID No.]],13,1)),"Male","Female")</f>
        <v>Female</v>
      </c>
      <c r="F105" s="3">
        <f>DATE(MID(HR_DB[[#This Row],[ID No.]],2,2),MID(HR_DB[[#This Row],[ID No.]],4,2),MID(HR_DB[[#This Row],[ID No.]],6,2))</f>
        <v>29061</v>
      </c>
      <c r="G105" s="1">
        <f ca="1">DATEDIF(HR_DB[[#This Row],[DOB]],TODAY(),"Y")</f>
        <v>43</v>
      </c>
      <c r="H105" s="1" t="s">
        <v>32</v>
      </c>
      <c r="I105" s="1" t="s">
        <v>23</v>
      </c>
      <c r="J105" s="1" t="s">
        <v>19</v>
      </c>
      <c r="K105" s="1" t="str">
        <f>VLOOKUP(MID(HR_DB[[#This Row],[ID No.]],8,2),[1]Draft!$B$9:$C$14,2,FALSE)</f>
        <v>Alexandria</v>
      </c>
      <c r="L105" s="3">
        <v>41561</v>
      </c>
      <c r="M105" s="1">
        <f ca="1">DATEDIF(HR_DB[[#This Row],[Hire date]],TODAY(),"Y")</f>
        <v>8</v>
      </c>
      <c r="N105" s="4">
        <v>3525</v>
      </c>
      <c r="O105" s="1">
        <f>IFERROR(DATEDIF(HR_DB[[#This Row],[DOB]],HR_DB[[#This Row],[Hire date]],"Y"),"!!!")</f>
        <v>34</v>
      </c>
      <c r="P105" s="1" t="str">
        <f>IF(HR_DB[[#This Row],[Age at Hiring]]&lt;20,"!","")</f>
        <v/>
      </c>
      <c r="Q105" s="1" t="str">
        <f>IFERROR(VLOOKUP(HR_DB[[#This Row],[EmpID]],A106:$A$1002,1,TRUE),"")</f>
        <v/>
      </c>
      <c r="R105" s="1" t="str">
        <f>IFERROR(VLOOKUP(HR_DB[[#This Row],[EmpID]],$A$2:A104,1,0),"")</f>
        <v/>
      </c>
      <c r="S105" s="17"/>
      <c r="T105" s="1" t="str">
        <f ca="1">IF(HR_DB[[#This Row],[Years no.]]&lt;=7,"A) 1-7",IF(AND(HR_DB[[#This Row],[Years no.]]&gt;7,HR_DB[[#This Row],[Years no.]]&lt;=14),"B) 8-14",IF(AND(HR_DB[[#This Row],[Years no.]]&gt;14,HR_DB[[#This Row],[Years no.]]&lt;=21),"C) 15-21",IF(HR_DB[[#This Row],[Years no.]]&gt;21,"D) 22+",""))))</f>
        <v>B) 8-14</v>
      </c>
      <c r="U105" s="1" t="str">
        <f ca="1">IF(AND(HR_DB[[#This Row],[Age]]&gt;=20,HR_DB[[#This Row],[Age]]&lt;30),"20s",IF(AND(HR_DB[[#This Row],[Age]]&gt;=30,HR_DB[[#This Row],[Age]]&lt;40),"30s",IF(HR_DB[[#This Row],[Age]]&gt;=40,"40s","")))</f>
        <v>40s</v>
      </c>
    </row>
    <row r="106" spans="1:21" x14ac:dyDescent="0.35">
      <c r="A106" s="1">
        <v>51024</v>
      </c>
      <c r="B106" s="1" t="s">
        <v>1878</v>
      </c>
      <c r="C106" s="1" t="s">
        <v>1879</v>
      </c>
      <c r="D106" s="1" t="s">
        <v>16</v>
      </c>
      <c r="E106" s="1" t="str">
        <f>IF(ISODD(MID(HR_DB[[#This Row],[ID No.]],13,1)),"Male","Female")</f>
        <v>Female</v>
      </c>
      <c r="F106" s="3">
        <f>DATE(MID(HR_DB[[#This Row],[ID No.]],2,2),MID(HR_DB[[#This Row],[ID No.]],4,2),MID(HR_DB[[#This Row],[ID No.]],6,2))</f>
        <v>27750</v>
      </c>
      <c r="G106" s="1">
        <f ca="1">DATEDIF(HR_DB[[#This Row],[DOB]],TODAY(),"Y")</f>
        <v>46</v>
      </c>
      <c r="H106" s="1" t="s">
        <v>17</v>
      </c>
      <c r="I106" s="1" t="s">
        <v>23</v>
      </c>
      <c r="J106" s="1" t="s">
        <v>67</v>
      </c>
      <c r="K106" s="1" t="str">
        <f>VLOOKUP(MID(HR_DB[[#This Row],[ID No.]],8,2),[1]Draft!$B$9:$C$14,2,FALSE)</f>
        <v>Monufia</v>
      </c>
      <c r="L106" s="3">
        <v>40457</v>
      </c>
      <c r="M106" s="1">
        <f ca="1">DATEDIF(HR_DB[[#This Row],[Hire date]],TODAY(),"Y")</f>
        <v>11</v>
      </c>
      <c r="N106" s="4">
        <v>3674</v>
      </c>
      <c r="O106" s="1">
        <f>IFERROR(DATEDIF(HR_DB[[#This Row],[DOB]],HR_DB[[#This Row],[Hire date]],"Y"),"!!!")</f>
        <v>34</v>
      </c>
      <c r="P106" s="1" t="str">
        <f>IF(HR_DB[[#This Row],[Age at Hiring]]&lt;20,"!","")</f>
        <v/>
      </c>
      <c r="Q106" s="1" t="str">
        <f>IFERROR(VLOOKUP(HR_DB[[#This Row],[EmpID]],A107:$A$1002,1,TRUE),"")</f>
        <v/>
      </c>
      <c r="R106" s="1" t="str">
        <f>IFERROR(VLOOKUP(HR_DB[[#This Row],[EmpID]],$A$2:A105,1,0),"")</f>
        <v/>
      </c>
      <c r="S106" s="17"/>
      <c r="T106" s="1" t="str">
        <f ca="1">IF(HR_DB[[#This Row],[Years no.]]&lt;=7,"A) 1-7",IF(AND(HR_DB[[#This Row],[Years no.]]&gt;7,HR_DB[[#This Row],[Years no.]]&lt;=14),"B) 8-14",IF(AND(HR_DB[[#This Row],[Years no.]]&gt;14,HR_DB[[#This Row],[Years no.]]&lt;=21),"C) 15-21",IF(HR_DB[[#This Row],[Years no.]]&gt;21,"D) 22+",""))))</f>
        <v>B) 8-14</v>
      </c>
      <c r="U106" s="1" t="str">
        <f ca="1">IF(AND(HR_DB[[#This Row],[Age]]&gt;=20,HR_DB[[#This Row],[Age]]&lt;30),"20s",IF(AND(HR_DB[[#This Row],[Age]]&gt;=30,HR_DB[[#This Row],[Age]]&lt;40),"30s",IF(HR_DB[[#This Row],[Age]]&gt;=40,"40s","")))</f>
        <v>40s</v>
      </c>
    </row>
    <row r="107" spans="1:21" x14ac:dyDescent="0.35">
      <c r="A107" s="6">
        <v>51025</v>
      </c>
      <c r="B107" s="1" t="s">
        <v>1300</v>
      </c>
      <c r="C107" s="1" t="s">
        <v>1301</v>
      </c>
      <c r="D107" s="1" t="s">
        <v>16</v>
      </c>
      <c r="E107" s="1" t="str">
        <f>IF(ISODD(MID(HR_DB[[#This Row],[ID No.]],13,1)),"Male","Female")</f>
        <v>Female</v>
      </c>
      <c r="F107" s="3">
        <f>DATE(MID(HR_DB[[#This Row],[ID No.]],2,2),MID(HR_DB[[#This Row],[ID No.]],4,2),MID(HR_DB[[#This Row],[ID No.]],6,2))</f>
        <v>27443</v>
      </c>
      <c r="G107" s="1">
        <f ca="1">DATEDIF(HR_DB[[#This Row],[DOB]],TODAY(),"Y")</f>
        <v>47</v>
      </c>
      <c r="H107" s="1" t="s">
        <v>17</v>
      </c>
      <c r="I107" s="1" t="s">
        <v>18</v>
      </c>
      <c r="J107" s="1" t="s">
        <v>24</v>
      </c>
      <c r="K107" s="1" t="str">
        <f>VLOOKUP(MID(HR_DB[[#This Row],[ID No.]],8,2),[1]Draft!$B$9:$C$14,2,FALSE)</f>
        <v>Monufia</v>
      </c>
      <c r="L107" s="3">
        <v>38190</v>
      </c>
      <c r="M107" s="1">
        <f ca="1">DATEDIF(HR_DB[[#This Row],[Hire date]],TODAY(),"Y")</f>
        <v>18</v>
      </c>
      <c r="N107" s="4">
        <v>17727</v>
      </c>
      <c r="O107" s="1">
        <f>IFERROR(DATEDIF(HR_DB[[#This Row],[DOB]],HR_DB[[#This Row],[Hire date]],"Y"),"!!!")</f>
        <v>29</v>
      </c>
      <c r="P107" s="1" t="str">
        <f>IF(HR_DB[[#This Row],[Age at Hiring]]&lt;20,"!","")</f>
        <v/>
      </c>
      <c r="Q107" s="6">
        <f>IFERROR(VLOOKUP(HR_DB[[#This Row],[EmpID]],A108:$A$1002,1,TRUE),"")</f>
        <v>51025</v>
      </c>
      <c r="R107" s="1" t="str">
        <f>IFERROR(VLOOKUP(HR_DB[[#This Row],[EmpID]],$A$2:A106,1,0),"")</f>
        <v/>
      </c>
      <c r="S107" s="17">
        <v>1</v>
      </c>
      <c r="T107" s="1" t="str">
        <f ca="1">IF(HR_DB[[#This Row],[Years no.]]&lt;=7,"A) 1-7",IF(AND(HR_DB[[#This Row],[Years no.]]&gt;7,HR_DB[[#This Row],[Years no.]]&lt;=14),"B) 8-14",IF(AND(HR_DB[[#This Row],[Years no.]]&gt;14,HR_DB[[#This Row],[Years no.]]&lt;=21),"C) 15-21",IF(HR_DB[[#This Row],[Years no.]]&gt;21,"D) 22+",""))))</f>
        <v>C) 15-21</v>
      </c>
      <c r="U107" s="1" t="str">
        <f ca="1">IF(AND(HR_DB[[#This Row],[Age]]&gt;=20,HR_DB[[#This Row],[Age]]&lt;30),"20s",IF(AND(HR_DB[[#This Row],[Age]]&gt;=30,HR_DB[[#This Row],[Age]]&lt;40),"30s",IF(HR_DB[[#This Row],[Age]]&gt;=40,"40s","")))</f>
        <v>40s</v>
      </c>
    </row>
    <row r="108" spans="1:21" x14ac:dyDescent="0.35">
      <c r="A108" s="18">
        <v>51025</v>
      </c>
      <c r="B108" s="1" t="s">
        <v>1644</v>
      </c>
      <c r="C108" s="1" t="s">
        <v>1645</v>
      </c>
      <c r="D108" s="1" t="s">
        <v>62</v>
      </c>
      <c r="E108" s="1" t="str">
        <f>IF(ISODD(MID(HR_DB[[#This Row],[ID No.]],13,1)),"Male","Female")</f>
        <v>Male</v>
      </c>
      <c r="F108" s="3">
        <f>DATE(MID(HR_DB[[#This Row],[ID No.]],2,2),MID(HR_DB[[#This Row],[ID No.]],4,2),MID(HR_DB[[#This Row],[ID No.]],6,2))</f>
        <v>33513</v>
      </c>
      <c r="G108" s="1">
        <f ca="1">DATEDIF(HR_DB[[#This Row],[DOB]],TODAY(),"Y")</f>
        <v>30</v>
      </c>
      <c r="H108" s="1" t="s">
        <v>32</v>
      </c>
      <c r="I108" s="1" t="s">
        <v>41</v>
      </c>
      <c r="J108" s="1" t="s">
        <v>67</v>
      </c>
      <c r="K108" s="1" t="str">
        <f>VLOOKUP(MID(HR_DB[[#This Row],[ID No.]],8,2),[1]Draft!$B$9:$C$14,2,FALSE)</f>
        <v>Giza</v>
      </c>
      <c r="L108" s="7">
        <v>35708</v>
      </c>
      <c r="M108" s="1">
        <f ca="1">DATEDIF(HR_DB[[#This Row],[Hire date]],TODAY(),"Y")</f>
        <v>24</v>
      </c>
      <c r="N108" s="4">
        <v>10109</v>
      </c>
      <c r="O108" s="6">
        <f>IFERROR(DATEDIF(HR_DB[[#This Row],[DOB]],HR_DB[[#This Row],[Hire date]],"Y"),"!!!")</f>
        <v>6</v>
      </c>
      <c r="P108" s="6" t="str">
        <f>IF(HR_DB[[#This Row],[Age at Hiring]]&lt;20,"!","")</f>
        <v>!</v>
      </c>
      <c r="Q108" s="1" t="str">
        <f>IFERROR(VLOOKUP(HR_DB[[#This Row],[EmpID]],A109:$A$1002,1,TRUE),"")</f>
        <v/>
      </c>
      <c r="R108" s="16">
        <f>IFERROR(VLOOKUP(HR_DB[[#This Row],[EmpID]],$A$2:A107,1,0),"")</f>
        <v>51025</v>
      </c>
      <c r="S108" s="17">
        <v>2</v>
      </c>
      <c r="T108" s="1" t="str">
        <f ca="1">IF(HR_DB[[#This Row],[Years no.]]&lt;=7,"A) 1-7",IF(AND(HR_DB[[#This Row],[Years no.]]&gt;7,HR_DB[[#This Row],[Years no.]]&lt;=14),"B) 8-14",IF(AND(HR_DB[[#This Row],[Years no.]]&gt;14,HR_DB[[#This Row],[Years no.]]&lt;=21),"C) 15-21",IF(HR_DB[[#This Row],[Years no.]]&gt;21,"D) 22+",""))))</f>
        <v>D) 22+</v>
      </c>
      <c r="U108" s="1" t="str">
        <f ca="1">IF(AND(HR_DB[[#This Row],[Age]]&gt;=20,HR_DB[[#This Row],[Age]]&lt;30),"20s",IF(AND(HR_DB[[#This Row],[Age]]&gt;=30,HR_DB[[#This Row],[Age]]&lt;40),"30s",IF(HR_DB[[#This Row],[Age]]&gt;=40,"40s","")))</f>
        <v>30s</v>
      </c>
    </row>
    <row r="109" spans="1:21" x14ac:dyDescent="0.35">
      <c r="A109" s="1">
        <v>51060</v>
      </c>
      <c r="B109" s="1" t="s">
        <v>466</v>
      </c>
      <c r="C109" s="1" t="s">
        <v>467</v>
      </c>
      <c r="D109" s="1" t="s">
        <v>143</v>
      </c>
      <c r="E109" s="1" t="str">
        <f>IF(ISODD(MID(HR_DB[[#This Row],[ID No.]],13,1)),"Male","Female")</f>
        <v>Male</v>
      </c>
      <c r="F109" s="3">
        <f>DATE(MID(HR_DB[[#This Row],[ID No.]],2,2),MID(HR_DB[[#This Row],[ID No.]],4,2),MID(HR_DB[[#This Row],[ID No.]],6,2))</f>
        <v>33721</v>
      </c>
      <c r="G109" s="1">
        <f ca="1">DATEDIF(HR_DB[[#This Row],[DOB]],TODAY(),"Y")</f>
        <v>30</v>
      </c>
      <c r="H109" s="1" t="s">
        <v>17</v>
      </c>
      <c r="I109" s="1" t="s">
        <v>41</v>
      </c>
      <c r="J109" s="1" t="s">
        <v>67</v>
      </c>
      <c r="K109" s="1" t="str">
        <f>VLOOKUP(MID(HR_DB[[#This Row],[ID No.]],8,2),[1]Draft!$B$9:$C$14,2,FALSE)</f>
        <v>Cairo</v>
      </c>
      <c r="L109" s="7">
        <v>36368</v>
      </c>
      <c r="M109" s="1">
        <f ca="1">DATEDIF(HR_DB[[#This Row],[Hire date]],TODAY(),"Y")</f>
        <v>23</v>
      </c>
      <c r="N109" s="4">
        <v>14145</v>
      </c>
      <c r="O109" s="6">
        <f>IFERROR(DATEDIF(HR_DB[[#This Row],[DOB]],HR_DB[[#This Row],[Hire date]],"Y"),"!!!")</f>
        <v>7</v>
      </c>
      <c r="P109" s="6" t="str">
        <f>IF(HR_DB[[#This Row],[Age at Hiring]]&lt;20,"!","")</f>
        <v>!</v>
      </c>
      <c r="Q109" s="1" t="str">
        <f>IFERROR(VLOOKUP(HR_DB[[#This Row],[EmpID]],A110:$A$1002,1,TRUE),"")</f>
        <v/>
      </c>
      <c r="R109" s="1" t="str">
        <f>IFERROR(VLOOKUP(HR_DB[[#This Row],[EmpID]],$A$2:A108,1,0),"")</f>
        <v/>
      </c>
      <c r="S109" s="17"/>
      <c r="T109" s="1" t="str">
        <f ca="1">IF(HR_DB[[#This Row],[Years no.]]&lt;=7,"A) 1-7",IF(AND(HR_DB[[#This Row],[Years no.]]&gt;7,HR_DB[[#This Row],[Years no.]]&lt;=14),"B) 8-14",IF(AND(HR_DB[[#This Row],[Years no.]]&gt;14,HR_DB[[#This Row],[Years no.]]&lt;=21),"C) 15-21",IF(HR_DB[[#This Row],[Years no.]]&gt;21,"D) 22+",""))))</f>
        <v>D) 22+</v>
      </c>
      <c r="U109" s="1" t="str">
        <f ca="1">IF(AND(HR_DB[[#This Row],[Age]]&gt;=20,HR_DB[[#This Row],[Age]]&lt;30),"20s",IF(AND(HR_DB[[#This Row],[Age]]&gt;=30,HR_DB[[#This Row],[Age]]&lt;40),"30s",IF(HR_DB[[#This Row],[Age]]&gt;=40,"40s","")))</f>
        <v>30s</v>
      </c>
    </row>
    <row r="110" spans="1:21" x14ac:dyDescent="0.35">
      <c r="A110" s="1">
        <v>51066</v>
      </c>
      <c r="B110" s="1" t="s">
        <v>1130</v>
      </c>
      <c r="C110" s="1" t="s">
        <v>1131</v>
      </c>
      <c r="D110" s="1" t="s">
        <v>62</v>
      </c>
      <c r="E110" s="1" t="str">
        <f>IF(ISODD(MID(HR_DB[[#This Row],[ID No.]],13,1)),"Male","Female")</f>
        <v>Male</v>
      </c>
      <c r="F110" s="3">
        <f>DATE(MID(HR_DB[[#This Row],[ID No.]],2,2),MID(HR_DB[[#This Row],[ID No.]],4,2),MID(HR_DB[[#This Row],[ID No.]],6,2))</f>
        <v>33589</v>
      </c>
      <c r="G110" s="1">
        <f ca="1">DATEDIF(HR_DB[[#This Row],[DOB]],TODAY(),"Y")</f>
        <v>30</v>
      </c>
      <c r="H110" s="1" t="s">
        <v>32</v>
      </c>
      <c r="I110" s="1" t="s">
        <v>23</v>
      </c>
      <c r="J110" s="1" t="s">
        <v>44</v>
      </c>
      <c r="K110" s="1" t="str">
        <f>VLOOKUP(MID(HR_DB[[#This Row],[ID No.]],8,2),[1]Draft!$B$9:$C$14,2,FALSE)</f>
        <v>Sharqia</v>
      </c>
      <c r="L110" s="7">
        <v>37277</v>
      </c>
      <c r="M110" s="1">
        <f ca="1">DATEDIF(HR_DB[[#This Row],[Hire date]],TODAY(),"Y")</f>
        <v>20</v>
      </c>
      <c r="N110" s="4">
        <v>5842</v>
      </c>
      <c r="O110" s="6">
        <f>IFERROR(DATEDIF(HR_DB[[#This Row],[DOB]],HR_DB[[#This Row],[Hire date]],"Y"),"!!!")</f>
        <v>10</v>
      </c>
      <c r="P110" s="6" t="str">
        <f>IF(HR_DB[[#This Row],[Age at Hiring]]&lt;20,"!","")</f>
        <v>!</v>
      </c>
      <c r="Q110" s="1" t="str">
        <f>IFERROR(VLOOKUP(HR_DB[[#This Row],[EmpID]],A111:$A$1002,1,TRUE),"")</f>
        <v/>
      </c>
      <c r="R110" s="1" t="str">
        <f>IFERROR(VLOOKUP(HR_DB[[#This Row],[EmpID]],$A$2:A109,1,0),"")</f>
        <v/>
      </c>
      <c r="S110" s="17"/>
      <c r="T110" s="1" t="str">
        <f ca="1">IF(HR_DB[[#This Row],[Years no.]]&lt;=7,"A) 1-7",IF(AND(HR_DB[[#This Row],[Years no.]]&gt;7,HR_DB[[#This Row],[Years no.]]&lt;=14),"B) 8-14",IF(AND(HR_DB[[#This Row],[Years no.]]&gt;14,HR_DB[[#This Row],[Years no.]]&lt;=21),"C) 15-21",IF(HR_DB[[#This Row],[Years no.]]&gt;21,"D) 22+",""))))</f>
        <v>C) 15-21</v>
      </c>
      <c r="U110" s="1" t="str">
        <f ca="1">IF(AND(HR_DB[[#This Row],[Age]]&gt;=20,HR_DB[[#This Row],[Age]]&lt;30),"20s",IF(AND(HR_DB[[#This Row],[Age]]&gt;=30,HR_DB[[#This Row],[Age]]&lt;40),"30s",IF(HR_DB[[#This Row],[Age]]&gt;=40,"40s","")))</f>
        <v>30s</v>
      </c>
    </row>
    <row r="111" spans="1:21" x14ac:dyDescent="0.35">
      <c r="A111" s="1">
        <v>51069</v>
      </c>
      <c r="B111" s="1" t="s">
        <v>968</v>
      </c>
      <c r="C111" s="1" t="s">
        <v>969</v>
      </c>
      <c r="D111" s="1" t="s">
        <v>143</v>
      </c>
      <c r="E111" s="1" t="str">
        <f>IF(ISODD(MID(HR_DB[[#This Row],[ID No.]],13,1)),"Male","Female")</f>
        <v>Male</v>
      </c>
      <c r="F111" s="3">
        <f>DATE(MID(HR_DB[[#This Row],[ID No.]],2,2),MID(HR_DB[[#This Row],[ID No.]],4,2),MID(HR_DB[[#This Row],[ID No.]],6,2))</f>
        <v>31261</v>
      </c>
      <c r="G111" s="1">
        <f ca="1">DATEDIF(HR_DB[[#This Row],[DOB]],TODAY(),"Y")</f>
        <v>36</v>
      </c>
      <c r="H111" s="1" t="s">
        <v>32</v>
      </c>
      <c r="I111" s="1" t="s">
        <v>23</v>
      </c>
      <c r="J111" s="1" t="s">
        <v>44</v>
      </c>
      <c r="K111" s="1" t="str">
        <f>VLOOKUP(MID(HR_DB[[#This Row],[ID No.]],8,2),[1]Draft!$B$9:$C$14,2,FALSE)</f>
        <v>Alexandria</v>
      </c>
      <c r="L111" s="7">
        <v>37520</v>
      </c>
      <c r="M111" s="1">
        <f ca="1">DATEDIF(HR_DB[[#This Row],[Hire date]],TODAY(),"Y")</f>
        <v>19</v>
      </c>
      <c r="N111" s="4">
        <v>5884</v>
      </c>
      <c r="O111" s="6">
        <f>IFERROR(DATEDIF(HR_DB[[#This Row],[DOB]],HR_DB[[#This Row],[Hire date]],"Y"),"!!!")</f>
        <v>17</v>
      </c>
      <c r="P111" s="6" t="str">
        <f>IF(HR_DB[[#This Row],[Age at Hiring]]&lt;20,"!","")</f>
        <v>!</v>
      </c>
      <c r="Q111" s="1" t="str">
        <f>IFERROR(VLOOKUP(HR_DB[[#This Row],[EmpID]],A112:$A$1002,1,TRUE),"")</f>
        <v/>
      </c>
      <c r="R111" s="1" t="str">
        <f>IFERROR(VLOOKUP(HR_DB[[#This Row],[EmpID]],$A$2:A110,1,0),"")</f>
        <v/>
      </c>
      <c r="S111" s="17"/>
      <c r="T111" s="1" t="str">
        <f ca="1">IF(HR_DB[[#This Row],[Years no.]]&lt;=7,"A) 1-7",IF(AND(HR_DB[[#This Row],[Years no.]]&gt;7,HR_DB[[#This Row],[Years no.]]&lt;=14),"B) 8-14",IF(AND(HR_DB[[#This Row],[Years no.]]&gt;14,HR_DB[[#This Row],[Years no.]]&lt;=21),"C) 15-21",IF(HR_DB[[#This Row],[Years no.]]&gt;21,"D) 22+",""))))</f>
        <v>C) 15-21</v>
      </c>
      <c r="U111" s="1" t="str">
        <f ca="1">IF(AND(HR_DB[[#This Row],[Age]]&gt;=20,HR_DB[[#This Row],[Age]]&lt;30),"20s",IF(AND(HR_DB[[#This Row],[Age]]&gt;=30,HR_DB[[#This Row],[Age]]&lt;40),"30s",IF(HR_DB[[#This Row],[Age]]&gt;=40,"40s","")))</f>
        <v>30s</v>
      </c>
    </row>
    <row r="112" spans="1:21" x14ac:dyDescent="0.35">
      <c r="A112" s="1">
        <v>51094</v>
      </c>
      <c r="B112" s="1" t="s">
        <v>1290</v>
      </c>
      <c r="C112" s="1" t="s">
        <v>1291</v>
      </c>
      <c r="D112" s="1" t="s">
        <v>92</v>
      </c>
      <c r="E112" s="1" t="str">
        <f>IF(ISODD(MID(HR_DB[[#This Row],[ID No.]],13,1)),"Male","Female")</f>
        <v>Male</v>
      </c>
      <c r="F112" s="3">
        <f>DATE(MID(HR_DB[[#This Row],[ID No.]],2,2),MID(HR_DB[[#This Row],[ID No.]],4,2),MID(HR_DB[[#This Row],[ID No.]],6,2))</f>
        <v>28197</v>
      </c>
      <c r="G112" s="1">
        <f ca="1">DATEDIF(HR_DB[[#This Row],[DOB]],TODAY(),"Y")</f>
        <v>45</v>
      </c>
      <c r="H112" s="1" t="s">
        <v>32</v>
      </c>
      <c r="I112" s="1" t="s">
        <v>23</v>
      </c>
      <c r="J112" s="1" t="s">
        <v>44</v>
      </c>
      <c r="K112" s="1" t="str">
        <f>VLOOKUP(MID(HR_DB[[#This Row],[ID No.]],8,2),[1]Draft!$B$9:$C$14,2,FALSE)</f>
        <v>Alexandria</v>
      </c>
      <c r="L112" s="3">
        <v>37986</v>
      </c>
      <c r="M112" s="1">
        <f ca="1">DATEDIF(HR_DB[[#This Row],[Hire date]],TODAY(),"Y")</f>
        <v>18</v>
      </c>
      <c r="N112" s="4">
        <v>6779</v>
      </c>
      <c r="O112" s="1">
        <f>IFERROR(DATEDIF(HR_DB[[#This Row],[DOB]],HR_DB[[#This Row],[Hire date]],"Y"),"!!!")</f>
        <v>26</v>
      </c>
      <c r="P112" s="1" t="str">
        <f>IF(HR_DB[[#This Row],[Age at Hiring]]&lt;20,"!","")</f>
        <v/>
      </c>
      <c r="Q112" s="1" t="str">
        <f>IFERROR(VLOOKUP(HR_DB[[#This Row],[EmpID]],A113:$A$1002,1,TRUE),"")</f>
        <v/>
      </c>
      <c r="R112" s="1" t="str">
        <f>IFERROR(VLOOKUP(HR_DB[[#This Row],[EmpID]],$A$2:A111,1,0),"")</f>
        <v/>
      </c>
      <c r="S112" s="17"/>
      <c r="T112" s="1" t="str">
        <f ca="1">IF(HR_DB[[#This Row],[Years no.]]&lt;=7,"A) 1-7",IF(AND(HR_DB[[#This Row],[Years no.]]&gt;7,HR_DB[[#This Row],[Years no.]]&lt;=14),"B) 8-14",IF(AND(HR_DB[[#This Row],[Years no.]]&gt;14,HR_DB[[#This Row],[Years no.]]&lt;=21),"C) 15-21",IF(HR_DB[[#This Row],[Years no.]]&gt;21,"D) 22+",""))))</f>
        <v>C) 15-21</v>
      </c>
      <c r="U112" s="1" t="str">
        <f ca="1">IF(AND(HR_DB[[#This Row],[Age]]&gt;=20,HR_DB[[#This Row],[Age]]&lt;30),"20s",IF(AND(HR_DB[[#This Row],[Age]]&gt;=30,HR_DB[[#This Row],[Age]]&lt;40),"30s",IF(HR_DB[[#This Row],[Age]]&gt;=40,"40s","")))</f>
        <v>40s</v>
      </c>
    </row>
    <row r="113" spans="1:21" x14ac:dyDescent="0.35">
      <c r="A113" s="1">
        <v>51108</v>
      </c>
      <c r="B113" s="1" t="s">
        <v>1782</v>
      </c>
      <c r="C113" s="1" t="s">
        <v>1783</v>
      </c>
      <c r="D113" s="1" t="s">
        <v>38</v>
      </c>
      <c r="E113" s="1" t="str">
        <f>IF(ISODD(MID(HR_DB[[#This Row],[ID No.]],13,1)),"Male","Female")</f>
        <v>Male</v>
      </c>
      <c r="F113" s="3">
        <f>DATE(MID(HR_DB[[#This Row],[ID No.]],2,2),MID(HR_DB[[#This Row],[ID No.]],4,2),MID(HR_DB[[#This Row],[ID No.]],6,2))</f>
        <v>27406</v>
      </c>
      <c r="G113" s="1">
        <f ca="1">DATEDIF(HR_DB[[#This Row],[DOB]],TODAY(),"Y")</f>
        <v>47</v>
      </c>
      <c r="H113" s="1" t="s">
        <v>17</v>
      </c>
      <c r="I113" s="1" t="s">
        <v>41</v>
      </c>
      <c r="J113" s="1" t="s">
        <v>67</v>
      </c>
      <c r="K113" s="1" t="str">
        <f>VLOOKUP(MID(HR_DB[[#This Row],[ID No.]],8,2),[1]Draft!$B$9:$C$14,2,FALSE)</f>
        <v>Cairo</v>
      </c>
      <c r="L113" s="3">
        <v>36438</v>
      </c>
      <c r="M113" s="1">
        <f ca="1">DATEDIF(HR_DB[[#This Row],[Hire date]],TODAY(),"Y")</f>
        <v>22</v>
      </c>
      <c r="N113" s="4">
        <v>14169</v>
      </c>
      <c r="O113" s="1">
        <f>IFERROR(DATEDIF(HR_DB[[#This Row],[DOB]],HR_DB[[#This Row],[Hire date]],"Y"),"!!!")</f>
        <v>24</v>
      </c>
      <c r="P113" s="1" t="str">
        <f>IF(HR_DB[[#This Row],[Age at Hiring]]&lt;20,"!","")</f>
        <v/>
      </c>
      <c r="Q113" s="1" t="str">
        <f>IFERROR(VLOOKUP(HR_DB[[#This Row],[EmpID]],A114:$A$1002,1,TRUE),"")</f>
        <v/>
      </c>
      <c r="R113" s="1" t="str">
        <f>IFERROR(VLOOKUP(HR_DB[[#This Row],[EmpID]],$A$2:A112,1,0),"")</f>
        <v/>
      </c>
      <c r="S113" s="17"/>
      <c r="T113" s="1" t="str">
        <f ca="1">IF(HR_DB[[#This Row],[Years no.]]&lt;=7,"A) 1-7",IF(AND(HR_DB[[#This Row],[Years no.]]&gt;7,HR_DB[[#This Row],[Years no.]]&lt;=14),"B) 8-14",IF(AND(HR_DB[[#This Row],[Years no.]]&gt;14,HR_DB[[#This Row],[Years no.]]&lt;=21),"C) 15-21",IF(HR_DB[[#This Row],[Years no.]]&gt;21,"D) 22+",""))))</f>
        <v>D) 22+</v>
      </c>
      <c r="U113" s="1" t="str">
        <f ca="1">IF(AND(HR_DB[[#This Row],[Age]]&gt;=20,HR_DB[[#This Row],[Age]]&lt;30),"20s",IF(AND(HR_DB[[#This Row],[Age]]&gt;=30,HR_DB[[#This Row],[Age]]&lt;40),"30s",IF(HR_DB[[#This Row],[Age]]&gt;=40,"40s","")))</f>
        <v>40s</v>
      </c>
    </row>
    <row r="114" spans="1:21" x14ac:dyDescent="0.35">
      <c r="A114" s="1">
        <v>51171</v>
      </c>
      <c r="B114" s="1" t="s">
        <v>324</v>
      </c>
      <c r="C114" s="1" t="s">
        <v>325</v>
      </c>
      <c r="D114" s="1" t="s">
        <v>49</v>
      </c>
      <c r="E114" s="1" t="str">
        <f>IF(ISODD(MID(HR_DB[[#This Row],[ID No.]],13,1)),"Male","Female")</f>
        <v>Female</v>
      </c>
      <c r="F114" s="3">
        <f>DATE(MID(HR_DB[[#This Row],[ID No.]],2,2),MID(HR_DB[[#This Row],[ID No.]],4,2),MID(HR_DB[[#This Row],[ID No.]],6,2))</f>
        <v>34585</v>
      </c>
      <c r="G114" s="1">
        <f ca="1">DATEDIF(HR_DB[[#This Row],[DOB]],TODAY(),"Y")</f>
        <v>27</v>
      </c>
      <c r="H114" s="1" t="s">
        <v>17</v>
      </c>
      <c r="I114" s="1" t="s">
        <v>23</v>
      </c>
      <c r="J114" s="1" t="s">
        <v>24</v>
      </c>
      <c r="K114" s="1" t="str">
        <f>VLOOKUP(MID(HR_DB[[#This Row],[ID No.]],8,2),[1]Draft!$B$9:$C$14,2,FALSE)</f>
        <v>Cairo</v>
      </c>
      <c r="L114" s="7">
        <v>38905</v>
      </c>
      <c r="M114" s="1">
        <f ca="1">DATEDIF(HR_DB[[#This Row],[Hire date]],TODAY(),"Y")</f>
        <v>16</v>
      </c>
      <c r="N114" s="4">
        <v>5451</v>
      </c>
      <c r="O114" s="6">
        <f>IFERROR(DATEDIF(HR_DB[[#This Row],[DOB]],HR_DB[[#This Row],[Hire date]],"Y"),"!!!")</f>
        <v>11</v>
      </c>
      <c r="P114" s="6" t="str">
        <f>IF(HR_DB[[#This Row],[Age at Hiring]]&lt;20,"!","")</f>
        <v>!</v>
      </c>
      <c r="Q114" s="1" t="str">
        <f>IFERROR(VLOOKUP(HR_DB[[#This Row],[EmpID]],A115:$A$1002,1,TRUE),"")</f>
        <v/>
      </c>
      <c r="R114" s="1" t="str">
        <f>IFERROR(VLOOKUP(HR_DB[[#This Row],[EmpID]],$A$2:A113,1,0),"")</f>
        <v/>
      </c>
      <c r="S114" s="17"/>
      <c r="T114" s="1" t="str">
        <f ca="1">IF(HR_DB[[#This Row],[Years no.]]&lt;=7,"A) 1-7",IF(AND(HR_DB[[#This Row],[Years no.]]&gt;7,HR_DB[[#This Row],[Years no.]]&lt;=14),"B) 8-14",IF(AND(HR_DB[[#This Row],[Years no.]]&gt;14,HR_DB[[#This Row],[Years no.]]&lt;=21),"C) 15-21",IF(HR_DB[[#This Row],[Years no.]]&gt;21,"D) 22+",""))))</f>
        <v>C) 15-21</v>
      </c>
      <c r="U114" s="1" t="str">
        <f ca="1">IF(AND(HR_DB[[#This Row],[Age]]&gt;=20,HR_DB[[#This Row],[Age]]&lt;30),"20s",IF(AND(HR_DB[[#This Row],[Age]]&gt;=30,HR_DB[[#This Row],[Age]]&lt;40),"30s",IF(HR_DB[[#This Row],[Age]]&gt;=40,"40s","")))</f>
        <v>20s</v>
      </c>
    </row>
    <row r="115" spans="1:21" x14ac:dyDescent="0.35">
      <c r="A115" s="1">
        <v>51173</v>
      </c>
      <c r="B115" s="1" t="s">
        <v>736</v>
      </c>
      <c r="C115" s="1" t="s">
        <v>737</v>
      </c>
      <c r="D115" s="1" t="s">
        <v>143</v>
      </c>
      <c r="E115" s="1" t="str">
        <f>IF(ISODD(MID(HR_DB[[#This Row],[ID No.]],13,1)),"Male","Female")</f>
        <v>Male</v>
      </c>
      <c r="F115" s="3">
        <f>DATE(MID(HR_DB[[#This Row],[ID No.]],2,2),MID(HR_DB[[#This Row],[ID No.]],4,2),MID(HR_DB[[#This Row],[ID No.]],6,2))</f>
        <v>34930</v>
      </c>
      <c r="G115" s="1">
        <f ca="1">DATEDIF(HR_DB[[#This Row],[DOB]],TODAY(),"Y")</f>
        <v>26</v>
      </c>
      <c r="H115" s="1" t="s">
        <v>32</v>
      </c>
      <c r="I115" s="1" t="s">
        <v>18</v>
      </c>
      <c r="J115" s="1" t="s">
        <v>44</v>
      </c>
      <c r="K115" s="1" t="str">
        <f>VLOOKUP(MID(HR_DB[[#This Row],[ID No.]],8,2),[1]Draft!$B$9:$C$14,2,FALSE)</f>
        <v>Cairo</v>
      </c>
      <c r="L115" s="7">
        <v>37324</v>
      </c>
      <c r="M115" s="1">
        <f ca="1">DATEDIF(HR_DB[[#This Row],[Hire date]],TODAY(),"Y")</f>
        <v>20</v>
      </c>
      <c r="N115" s="4">
        <v>26961</v>
      </c>
      <c r="O115" s="6">
        <f>IFERROR(DATEDIF(HR_DB[[#This Row],[DOB]],HR_DB[[#This Row],[Hire date]],"Y"),"!!!")</f>
        <v>6</v>
      </c>
      <c r="P115" s="6" t="str">
        <f>IF(HR_DB[[#This Row],[Age at Hiring]]&lt;20,"!","")</f>
        <v>!</v>
      </c>
      <c r="Q115" s="1" t="str">
        <f>IFERROR(VLOOKUP(HR_DB[[#This Row],[EmpID]],A116:$A$1002,1,TRUE),"")</f>
        <v/>
      </c>
      <c r="R115" s="1" t="str">
        <f>IFERROR(VLOOKUP(HR_DB[[#This Row],[EmpID]],$A$2:A114,1,0),"")</f>
        <v/>
      </c>
      <c r="S115" s="17"/>
      <c r="T115" s="1" t="str">
        <f ca="1">IF(HR_DB[[#This Row],[Years no.]]&lt;=7,"A) 1-7",IF(AND(HR_DB[[#This Row],[Years no.]]&gt;7,HR_DB[[#This Row],[Years no.]]&lt;=14),"B) 8-14",IF(AND(HR_DB[[#This Row],[Years no.]]&gt;14,HR_DB[[#This Row],[Years no.]]&lt;=21),"C) 15-21",IF(HR_DB[[#This Row],[Years no.]]&gt;21,"D) 22+",""))))</f>
        <v>C) 15-21</v>
      </c>
      <c r="U115" s="1" t="str">
        <f ca="1">IF(AND(HR_DB[[#This Row],[Age]]&gt;=20,HR_DB[[#This Row],[Age]]&lt;30),"20s",IF(AND(HR_DB[[#This Row],[Age]]&gt;=30,HR_DB[[#This Row],[Age]]&lt;40),"30s",IF(HR_DB[[#This Row],[Age]]&gt;=40,"40s","")))</f>
        <v>20s</v>
      </c>
    </row>
    <row r="116" spans="1:21" x14ac:dyDescent="0.35">
      <c r="A116" s="1">
        <v>51193</v>
      </c>
      <c r="B116" s="1" t="s">
        <v>492</v>
      </c>
      <c r="C116" s="1" t="s">
        <v>493</v>
      </c>
      <c r="D116" s="1" t="s">
        <v>49</v>
      </c>
      <c r="E116" s="1" t="str">
        <f>IF(ISODD(MID(HR_DB[[#This Row],[ID No.]],13,1)),"Male","Female")</f>
        <v>Male</v>
      </c>
      <c r="F116" s="3">
        <f>DATE(MID(HR_DB[[#This Row],[ID No.]],2,2),MID(HR_DB[[#This Row],[ID No.]],4,2),MID(HR_DB[[#This Row],[ID No.]],6,2))</f>
        <v>35006</v>
      </c>
      <c r="G116" s="1">
        <f ca="1">DATEDIF(HR_DB[[#This Row],[DOB]],TODAY(),"Y")</f>
        <v>26</v>
      </c>
      <c r="H116" s="1" t="s">
        <v>17</v>
      </c>
      <c r="I116" s="1" t="s">
        <v>23</v>
      </c>
      <c r="J116" s="1" t="s">
        <v>67</v>
      </c>
      <c r="K116" s="1" t="str">
        <f>VLOOKUP(MID(HR_DB[[#This Row],[ID No.]],8,2),[1]Draft!$B$9:$C$14,2,FALSE)</f>
        <v>Cairo</v>
      </c>
      <c r="L116" s="7">
        <v>41197</v>
      </c>
      <c r="M116" s="1">
        <f ca="1">DATEDIF(HR_DB[[#This Row],[Hire date]],TODAY(),"Y")</f>
        <v>9</v>
      </c>
      <c r="N116" s="4">
        <v>5147</v>
      </c>
      <c r="O116" s="6">
        <f>IFERROR(DATEDIF(HR_DB[[#This Row],[DOB]],HR_DB[[#This Row],[Hire date]],"Y"),"!!!")</f>
        <v>16</v>
      </c>
      <c r="P116" s="6" t="str">
        <f>IF(HR_DB[[#This Row],[Age at Hiring]]&lt;20,"!","")</f>
        <v>!</v>
      </c>
      <c r="Q116" s="1" t="str">
        <f>IFERROR(VLOOKUP(HR_DB[[#This Row],[EmpID]],A117:$A$1002,1,TRUE),"")</f>
        <v/>
      </c>
      <c r="R116" s="1" t="str">
        <f>IFERROR(VLOOKUP(HR_DB[[#This Row],[EmpID]],$A$2:A115,1,0),"")</f>
        <v/>
      </c>
      <c r="S116" s="17"/>
      <c r="T116" s="1" t="str">
        <f ca="1">IF(HR_DB[[#This Row],[Years no.]]&lt;=7,"A) 1-7",IF(AND(HR_DB[[#This Row],[Years no.]]&gt;7,HR_DB[[#This Row],[Years no.]]&lt;=14),"B) 8-14",IF(AND(HR_DB[[#This Row],[Years no.]]&gt;14,HR_DB[[#This Row],[Years no.]]&lt;=21),"C) 15-21",IF(HR_DB[[#This Row],[Years no.]]&gt;21,"D) 22+",""))))</f>
        <v>B) 8-14</v>
      </c>
      <c r="U116" s="1" t="str">
        <f ca="1">IF(AND(HR_DB[[#This Row],[Age]]&gt;=20,HR_DB[[#This Row],[Age]]&lt;30),"20s",IF(AND(HR_DB[[#This Row],[Age]]&gt;=30,HR_DB[[#This Row],[Age]]&lt;40),"30s",IF(HR_DB[[#This Row],[Age]]&gt;=40,"40s","")))</f>
        <v>20s</v>
      </c>
    </row>
    <row r="117" spans="1:21" x14ac:dyDescent="0.35">
      <c r="A117" s="1">
        <v>51199</v>
      </c>
      <c r="B117" s="1" t="s">
        <v>858</v>
      </c>
      <c r="C117" s="1" t="s">
        <v>859</v>
      </c>
      <c r="D117" s="1" t="s">
        <v>35</v>
      </c>
      <c r="E117" s="1" t="str">
        <f>IF(ISODD(MID(HR_DB[[#This Row],[ID No.]],13,1)),"Male","Female")</f>
        <v>Male</v>
      </c>
      <c r="F117" s="3">
        <f>DATE(MID(HR_DB[[#This Row],[ID No.]],2,2),MID(HR_DB[[#This Row],[ID No.]],4,2),MID(HR_DB[[#This Row],[ID No.]],6,2))</f>
        <v>33330</v>
      </c>
      <c r="G117" s="1">
        <f ca="1">DATEDIF(HR_DB[[#This Row],[DOB]],TODAY(),"Y")</f>
        <v>31</v>
      </c>
      <c r="H117" s="1" t="s">
        <v>17</v>
      </c>
      <c r="I117" s="1" t="s">
        <v>23</v>
      </c>
      <c r="J117" s="1" t="s">
        <v>44</v>
      </c>
      <c r="K117" s="1" t="str">
        <f>VLOOKUP(MID(HR_DB[[#This Row],[ID No.]],8,2),[1]Draft!$B$9:$C$14,2,FALSE)</f>
        <v>Alexandria</v>
      </c>
      <c r="L117" s="7">
        <v>35040</v>
      </c>
      <c r="M117" s="1">
        <f ca="1">DATEDIF(HR_DB[[#This Row],[Hire date]],TODAY(),"Y")</f>
        <v>26</v>
      </c>
      <c r="N117" s="4">
        <v>5934</v>
      </c>
      <c r="O117" s="6">
        <f>IFERROR(DATEDIF(HR_DB[[#This Row],[DOB]],HR_DB[[#This Row],[Hire date]],"Y"),"!!!")</f>
        <v>4</v>
      </c>
      <c r="P117" s="6" t="str">
        <f>IF(HR_DB[[#This Row],[Age at Hiring]]&lt;20,"!","")</f>
        <v>!</v>
      </c>
      <c r="Q117" s="1" t="str">
        <f>IFERROR(VLOOKUP(HR_DB[[#This Row],[EmpID]],A118:$A$1002,1,TRUE),"")</f>
        <v/>
      </c>
      <c r="R117" s="1" t="str">
        <f>IFERROR(VLOOKUP(HR_DB[[#This Row],[EmpID]],$A$2:A116,1,0),"")</f>
        <v/>
      </c>
      <c r="S117" s="17"/>
      <c r="T117" s="1" t="str">
        <f ca="1">IF(HR_DB[[#This Row],[Years no.]]&lt;=7,"A) 1-7",IF(AND(HR_DB[[#This Row],[Years no.]]&gt;7,HR_DB[[#This Row],[Years no.]]&lt;=14),"B) 8-14",IF(AND(HR_DB[[#This Row],[Years no.]]&gt;14,HR_DB[[#This Row],[Years no.]]&lt;=21),"C) 15-21",IF(HR_DB[[#This Row],[Years no.]]&gt;21,"D) 22+",""))))</f>
        <v>D) 22+</v>
      </c>
      <c r="U117" s="1" t="str">
        <f ca="1">IF(AND(HR_DB[[#This Row],[Age]]&gt;=20,HR_DB[[#This Row],[Age]]&lt;30),"20s",IF(AND(HR_DB[[#This Row],[Age]]&gt;=30,HR_DB[[#This Row],[Age]]&lt;40),"30s",IF(HR_DB[[#This Row],[Age]]&gt;=40,"40s","")))</f>
        <v>30s</v>
      </c>
    </row>
    <row r="118" spans="1:21" x14ac:dyDescent="0.35">
      <c r="A118" s="1">
        <v>51200</v>
      </c>
      <c r="B118" s="1" t="s">
        <v>946</v>
      </c>
      <c r="C118" s="1" t="s">
        <v>947</v>
      </c>
      <c r="D118" s="1" t="s">
        <v>27</v>
      </c>
      <c r="E118" s="1" t="str">
        <f>IF(ISODD(MID(HR_DB[[#This Row],[ID No.]],13,1)),"Male","Female")</f>
        <v>Female</v>
      </c>
      <c r="F118" s="3">
        <f>DATE(MID(HR_DB[[#This Row],[ID No.]],2,2),MID(HR_DB[[#This Row],[ID No.]],4,2),MID(HR_DB[[#This Row],[ID No.]],6,2))</f>
        <v>30640</v>
      </c>
      <c r="G118" s="1">
        <f ca="1">DATEDIF(HR_DB[[#This Row],[DOB]],TODAY(),"Y")</f>
        <v>38</v>
      </c>
      <c r="H118" s="1" t="s">
        <v>17</v>
      </c>
      <c r="I118" s="1" t="s">
        <v>41</v>
      </c>
      <c r="J118" s="1" t="s">
        <v>67</v>
      </c>
      <c r="K118" s="1" t="str">
        <f>VLOOKUP(MID(HR_DB[[#This Row],[ID No.]],8,2),[1]Draft!$B$9:$C$14,2,FALSE)</f>
        <v>Giza</v>
      </c>
      <c r="L118" s="7">
        <v>35974</v>
      </c>
      <c r="M118" s="1">
        <f ca="1">DATEDIF(HR_DB[[#This Row],[Hire date]],TODAY(),"Y")</f>
        <v>24</v>
      </c>
      <c r="N118" s="4">
        <v>13121</v>
      </c>
      <c r="O118" s="6">
        <f>IFERROR(DATEDIF(HR_DB[[#This Row],[DOB]],HR_DB[[#This Row],[Hire date]],"Y"),"!!!")</f>
        <v>14</v>
      </c>
      <c r="P118" s="6" t="str">
        <f>IF(HR_DB[[#This Row],[Age at Hiring]]&lt;20,"!","")</f>
        <v>!</v>
      </c>
      <c r="Q118" s="1" t="str">
        <f>IFERROR(VLOOKUP(HR_DB[[#This Row],[EmpID]],A119:$A$1002,1,TRUE),"")</f>
        <v/>
      </c>
      <c r="R118" s="1" t="str">
        <f>IFERROR(VLOOKUP(HR_DB[[#This Row],[EmpID]],$A$2:A117,1,0),"")</f>
        <v/>
      </c>
      <c r="S118" s="17"/>
      <c r="T118" s="1" t="str">
        <f ca="1">IF(HR_DB[[#This Row],[Years no.]]&lt;=7,"A) 1-7",IF(AND(HR_DB[[#This Row],[Years no.]]&gt;7,HR_DB[[#This Row],[Years no.]]&lt;=14),"B) 8-14",IF(AND(HR_DB[[#This Row],[Years no.]]&gt;14,HR_DB[[#This Row],[Years no.]]&lt;=21),"C) 15-21",IF(HR_DB[[#This Row],[Years no.]]&gt;21,"D) 22+",""))))</f>
        <v>D) 22+</v>
      </c>
      <c r="U118" s="1" t="str">
        <f ca="1">IF(AND(HR_DB[[#This Row],[Age]]&gt;=20,HR_DB[[#This Row],[Age]]&lt;30),"20s",IF(AND(HR_DB[[#This Row],[Age]]&gt;=30,HR_DB[[#This Row],[Age]]&lt;40),"30s",IF(HR_DB[[#This Row],[Age]]&gt;=40,"40s","")))</f>
        <v>30s</v>
      </c>
    </row>
    <row r="119" spans="1:21" x14ac:dyDescent="0.35">
      <c r="A119" s="1">
        <v>51216</v>
      </c>
      <c r="B119" s="1" t="s">
        <v>1294</v>
      </c>
      <c r="C119" s="1" t="s">
        <v>1295</v>
      </c>
      <c r="D119" s="1" t="s">
        <v>16</v>
      </c>
      <c r="E119" s="1" t="str">
        <f>IF(ISODD(MID(HR_DB[[#This Row],[ID No.]],13,1)),"Male","Female")</f>
        <v>Male</v>
      </c>
      <c r="F119" s="3">
        <f>DATE(MID(HR_DB[[#This Row],[ID No.]],2,2),MID(HR_DB[[#This Row],[ID No.]],4,2),MID(HR_DB[[#This Row],[ID No.]],6,2))</f>
        <v>32239</v>
      </c>
      <c r="G119" s="1">
        <f ca="1">DATEDIF(HR_DB[[#This Row],[DOB]],TODAY(),"Y")</f>
        <v>34</v>
      </c>
      <c r="H119" s="1" t="s">
        <v>32</v>
      </c>
      <c r="I119" s="1" t="s">
        <v>23</v>
      </c>
      <c r="J119" s="1" t="s">
        <v>67</v>
      </c>
      <c r="K119" s="1" t="str">
        <f>VLOOKUP(MID(HR_DB[[#This Row],[ID No.]],8,2),[1]Draft!$B$9:$C$14,2,FALSE)</f>
        <v>Cairo</v>
      </c>
      <c r="L119" s="3">
        <v>39811</v>
      </c>
      <c r="M119" s="1">
        <f ca="1">DATEDIF(HR_DB[[#This Row],[Hire date]],TODAY(),"Y")</f>
        <v>13</v>
      </c>
      <c r="N119" s="4">
        <v>5826</v>
      </c>
      <c r="O119" s="1">
        <f>IFERROR(DATEDIF(HR_DB[[#This Row],[DOB]],HR_DB[[#This Row],[Hire date]],"Y"),"!!!")</f>
        <v>20</v>
      </c>
      <c r="P119" s="1" t="str">
        <f>IF(HR_DB[[#This Row],[Age at Hiring]]&lt;20,"!","")</f>
        <v/>
      </c>
      <c r="Q119" s="1" t="str">
        <f>IFERROR(VLOOKUP(HR_DB[[#This Row],[EmpID]],A120:$A$1002,1,TRUE),"")</f>
        <v/>
      </c>
      <c r="R119" s="1" t="str">
        <f>IFERROR(VLOOKUP(HR_DB[[#This Row],[EmpID]],$A$2:A118,1,0),"")</f>
        <v/>
      </c>
      <c r="S119" s="17"/>
      <c r="T119" s="1" t="str">
        <f ca="1">IF(HR_DB[[#This Row],[Years no.]]&lt;=7,"A) 1-7",IF(AND(HR_DB[[#This Row],[Years no.]]&gt;7,HR_DB[[#This Row],[Years no.]]&lt;=14),"B) 8-14",IF(AND(HR_DB[[#This Row],[Years no.]]&gt;14,HR_DB[[#This Row],[Years no.]]&lt;=21),"C) 15-21",IF(HR_DB[[#This Row],[Years no.]]&gt;21,"D) 22+",""))))</f>
        <v>B) 8-14</v>
      </c>
      <c r="U119" s="1" t="str">
        <f ca="1">IF(AND(HR_DB[[#This Row],[Age]]&gt;=20,HR_DB[[#This Row],[Age]]&lt;30),"20s",IF(AND(HR_DB[[#This Row],[Age]]&gt;=30,HR_DB[[#This Row],[Age]]&lt;40),"30s",IF(HR_DB[[#This Row],[Age]]&gt;=40,"40s","")))</f>
        <v>30s</v>
      </c>
    </row>
    <row r="120" spans="1:21" x14ac:dyDescent="0.35">
      <c r="A120" s="1">
        <v>51229</v>
      </c>
      <c r="B120" s="1" t="s">
        <v>1590</v>
      </c>
      <c r="C120" s="1" t="s">
        <v>1591</v>
      </c>
      <c r="D120" s="1" t="s">
        <v>35</v>
      </c>
      <c r="E120" s="1" t="str">
        <f>IF(ISODD(MID(HR_DB[[#This Row],[ID No.]],13,1)),"Male","Female")</f>
        <v>Female</v>
      </c>
      <c r="F120" s="3">
        <f>DATE(MID(HR_DB[[#This Row],[ID No.]],2,2),MID(HR_DB[[#This Row],[ID No.]],4,2),MID(HR_DB[[#This Row],[ID No.]],6,2))</f>
        <v>33305</v>
      </c>
      <c r="G120" s="1">
        <f ca="1">DATEDIF(HR_DB[[#This Row],[DOB]],TODAY(),"Y")</f>
        <v>31</v>
      </c>
      <c r="H120" s="1" t="s">
        <v>17</v>
      </c>
      <c r="I120" s="1" t="s">
        <v>18</v>
      </c>
      <c r="J120" s="1" t="s">
        <v>28</v>
      </c>
      <c r="K120" s="1" t="str">
        <f>VLOOKUP(MID(HR_DB[[#This Row],[ID No.]],8,2),[1]Draft!$B$9:$C$14,2,FALSE)</f>
        <v>Alexandria</v>
      </c>
      <c r="L120" s="3">
        <v>41404</v>
      </c>
      <c r="M120" s="1">
        <f ca="1">DATEDIF(HR_DB[[#This Row],[Hire date]],TODAY(),"Y")</f>
        <v>9</v>
      </c>
      <c r="N120" s="4">
        <v>22145</v>
      </c>
      <c r="O120" s="1">
        <f>IFERROR(DATEDIF(HR_DB[[#This Row],[DOB]],HR_DB[[#This Row],[Hire date]],"Y"),"!!!")</f>
        <v>22</v>
      </c>
      <c r="P120" s="1" t="str">
        <f>IF(HR_DB[[#This Row],[Age at Hiring]]&lt;20,"!","")</f>
        <v/>
      </c>
      <c r="Q120" s="1" t="str">
        <f>IFERROR(VLOOKUP(HR_DB[[#This Row],[EmpID]],A121:$A$1002,1,TRUE),"")</f>
        <v/>
      </c>
      <c r="R120" s="1" t="str">
        <f>IFERROR(VLOOKUP(HR_DB[[#This Row],[EmpID]],$A$2:A119,1,0),"")</f>
        <v/>
      </c>
      <c r="S120" s="17"/>
      <c r="T120" s="1" t="str">
        <f ca="1">IF(HR_DB[[#This Row],[Years no.]]&lt;=7,"A) 1-7",IF(AND(HR_DB[[#This Row],[Years no.]]&gt;7,HR_DB[[#This Row],[Years no.]]&lt;=14),"B) 8-14",IF(AND(HR_DB[[#This Row],[Years no.]]&gt;14,HR_DB[[#This Row],[Years no.]]&lt;=21),"C) 15-21",IF(HR_DB[[#This Row],[Years no.]]&gt;21,"D) 22+",""))))</f>
        <v>B) 8-14</v>
      </c>
      <c r="U120" s="1" t="str">
        <f ca="1">IF(AND(HR_DB[[#This Row],[Age]]&gt;=20,HR_DB[[#This Row],[Age]]&lt;30),"20s",IF(AND(HR_DB[[#This Row],[Age]]&gt;=30,HR_DB[[#This Row],[Age]]&lt;40),"30s",IF(HR_DB[[#This Row],[Age]]&gt;=40,"40s","")))</f>
        <v>30s</v>
      </c>
    </row>
    <row r="121" spans="1:21" x14ac:dyDescent="0.35">
      <c r="A121" s="1">
        <v>51238</v>
      </c>
      <c r="B121" s="1" t="s">
        <v>1984</v>
      </c>
      <c r="C121" s="1" t="s">
        <v>1985</v>
      </c>
      <c r="D121" s="1" t="s">
        <v>38</v>
      </c>
      <c r="E121" s="1" t="str">
        <f>IF(ISODD(MID(HR_DB[[#This Row],[ID No.]],13,1)),"Male","Female")</f>
        <v>Female</v>
      </c>
      <c r="F121" s="3">
        <f>DATE(MID(HR_DB[[#This Row],[ID No.]],2,2),MID(HR_DB[[#This Row],[ID No.]],4,2),MID(HR_DB[[#This Row],[ID No.]],6,2))</f>
        <v>34145</v>
      </c>
      <c r="G121" s="1">
        <f ca="1">DATEDIF(HR_DB[[#This Row],[DOB]],TODAY(),"Y")</f>
        <v>29</v>
      </c>
      <c r="H121" s="1" t="s">
        <v>17</v>
      </c>
      <c r="I121" s="1" t="s">
        <v>23</v>
      </c>
      <c r="J121" s="1" t="s">
        <v>67</v>
      </c>
      <c r="K121" s="1" t="str">
        <f>VLOOKUP(MID(HR_DB[[#This Row],[ID No.]],8,2),[1]Draft!$B$9:$C$14,2,FALSE)</f>
        <v>Ismailia</v>
      </c>
      <c r="L121" s="7">
        <v>41038</v>
      </c>
      <c r="M121" s="1">
        <f ca="1">DATEDIF(HR_DB[[#This Row],[Hire date]],TODAY(),"Y")</f>
        <v>10</v>
      </c>
      <c r="N121" s="4">
        <v>6238</v>
      </c>
      <c r="O121" s="6">
        <f>IFERROR(DATEDIF(HR_DB[[#This Row],[DOB]],HR_DB[[#This Row],[Hire date]],"Y"),"!!!")</f>
        <v>18</v>
      </c>
      <c r="P121" s="6" t="str">
        <f>IF(HR_DB[[#This Row],[Age at Hiring]]&lt;20,"!","")</f>
        <v>!</v>
      </c>
      <c r="Q121" s="1" t="str">
        <f>IFERROR(VLOOKUP(HR_DB[[#This Row],[EmpID]],A122:$A$1002,1,TRUE),"")</f>
        <v/>
      </c>
      <c r="R121" s="1" t="str">
        <f>IFERROR(VLOOKUP(HR_DB[[#This Row],[EmpID]],$A$2:A120,1,0),"")</f>
        <v/>
      </c>
      <c r="S121" s="17"/>
      <c r="T121" s="1" t="str">
        <f ca="1">IF(HR_DB[[#This Row],[Years no.]]&lt;=7,"A) 1-7",IF(AND(HR_DB[[#This Row],[Years no.]]&gt;7,HR_DB[[#This Row],[Years no.]]&lt;=14),"B) 8-14",IF(AND(HR_DB[[#This Row],[Years no.]]&gt;14,HR_DB[[#This Row],[Years no.]]&lt;=21),"C) 15-21",IF(HR_DB[[#This Row],[Years no.]]&gt;21,"D) 22+",""))))</f>
        <v>B) 8-14</v>
      </c>
      <c r="U121" s="1" t="str">
        <f ca="1">IF(AND(HR_DB[[#This Row],[Age]]&gt;=20,HR_DB[[#This Row],[Age]]&lt;30),"20s",IF(AND(HR_DB[[#This Row],[Age]]&gt;=30,HR_DB[[#This Row],[Age]]&lt;40),"30s",IF(HR_DB[[#This Row],[Age]]&gt;=40,"40s","")))</f>
        <v>20s</v>
      </c>
    </row>
    <row r="122" spans="1:21" x14ac:dyDescent="0.35">
      <c r="A122" s="1">
        <v>51251</v>
      </c>
      <c r="B122" s="1" t="s">
        <v>1506</v>
      </c>
      <c r="C122" s="1" t="s">
        <v>1507</v>
      </c>
      <c r="D122" s="1" t="s">
        <v>35</v>
      </c>
      <c r="E122" s="1" t="str">
        <f>IF(ISODD(MID(HR_DB[[#This Row],[ID No.]],13,1)),"Male","Female")</f>
        <v>Female</v>
      </c>
      <c r="F122" s="3">
        <f>DATE(MID(HR_DB[[#This Row],[ID No.]],2,2),MID(HR_DB[[#This Row],[ID No.]],4,2),MID(HR_DB[[#This Row],[ID No.]],6,2))</f>
        <v>28923</v>
      </c>
      <c r="G122" s="1">
        <f ca="1">DATEDIF(HR_DB[[#This Row],[DOB]],TODAY(),"Y")</f>
        <v>43</v>
      </c>
      <c r="H122" s="1" t="s">
        <v>17</v>
      </c>
      <c r="I122" s="1" t="s">
        <v>23</v>
      </c>
      <c r="J122" s="1" t="s">
        <v>44</v>
      </c>
      <c r="K122" s="1" t="str">
        <f>VLOOKUP(MID(HR_DB[[#This Row],[ID No.]],8,2),[1]Draft!$B$9:$C$14,2,FALSE)</f>
        <v>Monufia</v>
      </c>
      <c r="L122" s="3">
        <v>36264</v>
      </c>
      <c r="M122" s="1">
        <f ca="1">DATEDIF(HR_DB[[#This Row],[Hire date]],TODAY(),"Y")</f>
        <v>23</v>
      </c>
      <c r="N122" s="4">
        <v>5466</v>
      </c>
      <c r="O122" s="1">
        <f>IFERROR(DATEDIF(HR_DB[[#This Row],[DOB]],HR_DB[[#This Row],[Hire date]],"Y"),"!!!")</f>
        <v>20</v>
      </c>
      <c r="P122" s="1" t="str">
        <f>IF(HR_DB[[#This Row],[Age at Hiring]]&lt;20,"!","")</f>
        <v/>
      </c>
      <c r="Q122" s="1" t="str">
        <f>IFERROR(VLOOKUP(HR_DB[[#This Row],[EmpID]],A123:$A$1002,1,TRUE),"")</f>
        <v/>
      </c>
      <c r="R122" s="1" t="str">
        <f>IFERROR(VLOOKUP(HR_DB[[#This Row],[EmpID]],$A$2:A121,1,0),"")</f>
        <v/>
      </c>
      <c r="S122" s="17"/>
      <c r="T122" s="1" t="str">
        <f ca="1">IF(HR_DB[[#This Row],[Years no.]]&lt;=7,"A) 1-7",IF(AND(HR_DB[[#This Row],[Years no.]]&gt;7,HR_DB[[#This Row],[Years no.]]&lt;=14),"B) 8-14",IF(AND(HR_DB[[#This Row],[Years no.]]&gt;14,HR_DB[[#This Row],[Years no.]]&lt;=21),"C) 15-21",IF(HR_DB[[#This Row],[Years no.]]&gt;21,"D) 22+",""))))</f>
        <v>D) 22+</v>
      </c>
      <c r="U122" s="1" t="str">
        <f ca="1">IF(AND(HR_DB[[#This Row],[Age]]&gt;=20,HR_DB[[#This Row],[Age]]&lt;30),"20s",IF(AND(HR_DB[[#This Row],[Age]]&gt;=30,HR_DB[[#This Row],[Age]]&lt;40),"30s",IF(HR_DB[[#This Row],[Age]]&gt;=40,"40s","")))</f>
        <v>40s</v>
      </c>
    </row>
    <row r="123" spans="1:21" x14ac:dyDescent="0.35">
      <c r="A123" s="1">
        <v>51252</v>
      </c>
      <c r="B123" s="1" t="s">
        <v>1500</v>
      </c>
      <c r="C123" s="1" t="s">
        <v>1501</v>
      </c>
      <c r="D123" s="1" t="s">
        <v>35</v>
      </c>
      <c r="E123" s="1" t="str">
        <f>IF(ISODD(MID(HR_DB[[#This Row],[ID No.]],13,1)),"Male","Female")</f>
        <v>Male</v>
      </c>
      <c r="F123" s="3">
        <f>DATE(MID(HR_DB[[#This Row],[ID No.]],2,2),MID(HR_DB[[#This Row],[ID No.]],4,2),MID(HR_DB[[#This Row],[ID No.]],6,2))</f>
        <v>27864</v>
      </c>
      <c r="G123" s="1">
        <f ca="1">DATEDIF(HR_DB[[#This Row],[DOB]],TODAY(),"Y")</f>
        <v>46</v>
      </c>
      <c r="H123" s="1" t="s">
        <v>32</v>
      </c>
      <c r="I123" s="1" t="s">
        <v>23</v>
      </c>
      <c r="J123" s="1" t="s">
        <v>67</v>
      </c>
      <c r="K123" s="1" t="str">
        <f>VLOOKUP(MID(HR_DB[[#This Row],[ID No.]],8,2),[1]Draft!$B$9:$C$14,2,FALSE)</f>
        <v>Monufia</v>
      </c>
      <c r="L123" s="3">
        <v>39368</v>
      </c>
      <c r="M123" s="1">
        <f ca="1">DATEDIF(HR_DB[[#This Row],[Hire date]],TODAY(),"Y")</f>
        <v>14</v>
      </c>
      <c r="N123" s="4">
        <v>3030</v>
      </c>
      <c r="O123" s="1">
        <f>IFERROR(DATEDIF(HR_DB[[#This Row],[DOB]],HR_DB[[#This Row],[Hire date]],"Y"),"!!!")</f>
        <v>31</v>
      </c>
      <c r="P123" s="1" t="str">
        <f>IF(HR_DB[[#This Row],[Age at Hiring]]&lt;20,"!","")</f>
        <v/>
      </c>
      <c r="Q123" s="1" t="str">
        <f>IFERROR(VLOOKUP(HR_DB[[#This Row],[EmpID]],A124:$A$1002,1,TRUE),"")</f>
        <v/>
      </c>
      <c r="R123" s="1" t="str">
        <f>IFERROR(VLOOKUP(HR_DB[[#This Row],[EmpID]],$A$2:A122,1,0),"")</f>
        <v/>
      </c>
      <c r="S123" s="17"/>
      <c r="T123" s="1" t="str">
        <f ca="1">IF(HR_DB[[#This Row],[Years no.]]&lt;=7,"A) 1-7",IF(AND(HR_DB[[#This Row],[Years no.]]&gt;7,HR_DB[[#This Row],[Years no.]]&lt;=14),"B) 8-14",IF(AND(HR_DB[[#This Row],[Years no.]]&gt;14,HR_DB[[#This Row],[Years no.]]&lt;=21),"C) 15-21",IF(HR_DB[[#This Row],[Years no.]]&gt;21,"D) 22+",""))))</f>
        <v>B) 8-14</v>
      </c>
      <c r="U123" s="1" t="str">
        <f ca="1">IF(AND(HR_DB[[#This Row],[Age]]&gt;=20,HR_DB[[#This Row],[Age]]&lt;30),"20s",IF(AND(HR_DB[[#This Row],[Age]]&gt;=30,HR_DB[[#This Row],[Age]]&lt;40),"30s",IF(HR_DB[[#This Row],[Age]]&gt;=40,"40s","")))</f>
        <v>40s</v>
      </c>
    </row>
    <row r="124" spans="1:21" x14ac:dyDescent="0.35">
      <c r="A124" s="1">
        <v>51266</v>
      </c>
      <c r="B124" s="1" t="s">
        <v>212</v>
      </c>
      <c r="C124" s="2" t="s">
        <v>213</v>
      </c>
      <c r="D124" s="1" t="s">
        <v>27</v>
      </c>
      <c r="E124" s="1" t="str">
        <f>IF(ISODD(MID(HR_DB[[#This Row],[ID No.]],13,1)),"Male","Female")</f>
        <v>Male</v>
      </c>
      <c r="F124" s="3">
        <f>DATE(MID(HR_DB[[#This Row],[ID No.]],2,2),MID(HR_DB[[#This Row],[ID No.]],4,2),MID(HR_DB[[#This Row],[ID No.]],6,2))</f>
        <v>34712</v>
      </c>
      <c r="G124" s="1">
        <f ca="1">DATEDIF(HR_DB[[#This Row],[DOB]],TODAY(),"Y")</f>
        <v>27</v>
      </c>
      <c r="H124" s="1" t="s">
        <v>32</v>
      </c>
      <c r="I124" s="1" t="s">
        <v>23</v>
      </c>
      <c r="J124" s="1" t="s">
        <v>19</v>
      </c>
      <c r="K124" s="1" t="str">
        <f>VLOOKUP(MID(HR_DB[[#This Row],[ID No.]],8,2),[1]Draft!$B$9:$C$14,2,FALSE)</f>
        <v>Cairo</v>
      </c>
      <c r="L124" s="7">
        <v>37533</v>
      </c>
      <c r="M124" s="1">
        <f ca="1">DATEDIF(HR_DB[[#This Row],[Hire date]],TODAY(),"Y")</f>
        <v>19</v>
      </c>
      <c r="N124" s="4">
        <v>4017</v>
      </c>
      <c r="O124" s="6">
        <f>IFERROR(DATEDIF(HR_DB[[#This Row],[DOB]],HR_DB[[#This Row],[Hire date]],"Y"),"!!!")</f>
        <v>7</v>
      </c>
      <c r="P124" s="6" t="str">
        <f>IF(HR_DB[[#This Row],[Age at Hiring]]&lt;20,"!","")</f>
        <v>!</v>
      </c>
      <c r="Q124" s="1" t="str">
        <f>IFERROR(VLOOKUP(HR_DB[[#This Row],[EmpID]],A125:$A$1002,1,TRUE),"")</f>
        <v/>
      </c>
      <c r="R124" s="1" t="str">
        <f>IFERROR(VLOOKUP(HR_DB[[#This Row],[EmpID]],$A$2:A123,1,0),"")</f>
        <v/>
      </c>
      <c r="S124" s="17"/>
      <c r="T124" s="1" t="str">
        <f ca="1">IF(HR_DB[[#This Row],[Years no.]]&lt;=7,"A) 1-7",IF(AND(HR_DB[[#This Row],[Years no.]]&gt;7,HR_DB[[#This Row],[Years no.]]&lt;=14),"B) 8-14",IF(AND(HR_DB[[#This Row],[Years no.]]&gt;14,HR_DB[[#This Row],[Years no.]]&lt;=21),"C) 15-21",IF(HR_DB[[#This Row],[Years no.]]&gt;21,"D) 22+",""))))</f>
        <v>C) 15-21</v>
      </c>
      <c r="U124" s="1" t="str">
        <f ca="1">IF(AND(HR_DB[[#This Row],[Age]]&gt;=20,HR_DB[[#This Row],[Age]]&lt;30),"20s",IF(AND(HR_DB[[#This Row],[Age]]&gt;=30,HR_DB[[#This Row],[Age]]&lt;40),"30s",IF(HR_DB[[#This Row],[Age]]&gt;=40,"40s","")))</f>
        <v>20s</v>
      </c>
    </row>
    <row r="125" spans="1:21" x14ac:dyDescent="0.35">
      <c r="A125" s="1">
        <v>51280</v>
      </c>
      <c r="B125" s="1" t="s">
        <v>1554</v>
      </c>
      <c r="C125" s="1" t="s">
        <v>1555</v>
      </c>
      <c r="D125" s="1" t="s">
        <v>62</v>
      </c>
      <c r="E125" s="1" t="str">
        <f>IF(ISODD(MID(HR_DB[[#This Row],[ID No.]],13,1)),"Male","Female")</f>
        <v>Male</v>
      </c>
      <c r="F125" s="3">
        <f>DATE(MID(HR_DB[[#This Row],[ID No.]],2,2),MID(HR_DB[[#This Row],[ID No.]],4,2),MID(HR_DB[[#This Row],[ID No.]],6,2))</f>
        <v>34237</v>
      </c>
      <c r="G125" s="1">
        <f ca="1">DATEDIF(HR_DB[[#This Row],[DOB]],TODAY(),"Y")</f>
        <v>28</v>
      </c>
      <c r="H125" s="1" t="s">
        <v>32</v>
      </c>
      <c r="I125" s="1" t="s">
        <v>18</v>
      </c>
      <c r="J125" s="1" t="s">
        <v>67</v>
      </c>
      <c r="K125" s="1" t="str">
        <f>VLOOKUP(MID(HR_DB[[#This Row],[ID No.]],8,2),[1]Draft!$B$9:$C$14,2,FALSE)</f>
        <v>Monufia</v>
      </c>
      <c r="L125" s="7">
        <v>40901</v>
      </c>
      <c r="M125" s="1">
        <f ca="1">DATEDIF(HR_DB[[#This Row],[Hire date]],TODAY(),"Y")</f>
        <v>10</v>
      </c>
      <c r="N125" s="4">
        <v>26117</v>
      </c>
      <c r="O125" s="6">
        <f>IFERROR(DATEDIF(HR_DB[[#This Row],[DOB]],HR_DB[[#This Row],[Hire date]],"Y"),"!!!")</f>
        <v>18</v>
      </c>
      <c r="P125" s="6" t="str">
        <f>IF(HR_DB[[#This Row],[Age at Hiring]]&lt;20,"!","")</f>
        <v>!</v>
      </c>
      <c r="Q125" s="1" t="str">
        <f>IFERROR(VLOOKUP(HR_DB[[#This Row],[EmpID]],A126:$A$1002,1,TRUE),"")</f>
        <v/>
      </c>
      <c r="R125" s="1" t="str">
        <f>IFERROR(VLOOKUP(HR_DB[[#This Row],[EmpID]],$A$2:A124,1,0),"")</f>
        <v/>
      </c>
      <c r="S125" s="17"/>
      <c r="T125" s="1" t="str">
        <f ca="1">IF(HR_DB[[#This Row],[Years no.]]&lt;=7,"A) 1-7",IF(AND(HR_DB[[#This Row],[Years no.]]&gt;7,HR_DB[[#This Row],[Years no.]]&lt;=14),"B) 8-14",IF(AND(HR_DB[[#This Row],[Years no.]]&gt;14,HR_DB[[#This Row],[Years no.]]&lt;=21),"C) 15-21",IF(HR_DB[[#This Row],[Years no.]]&gt;21,"D) 22+",""))))</f>
        <v>B) 8-14</v>
      </c>
      <c r="U125" s="1" t="str">
        <f ca="1">IF(AND(HR_DB[[#This Row],[Age]]&gt;=20,HR_DB[[#This Row],[Age]]&lt;30),"20s",IF(AND(HR_DB[[#This Row],[Age]]&gt;=30,HR_DB[[#This Row],[Age]]&lt;40),"30s",IF(HR_DB[[#This Row],[Age]]&gt;=40,"40s","")))</f>
        <v>20s</v>
      </c>
    </row>
    <row r="126" spans="1:21" x14ac:dyDescent="0.35">
      <c r="A126" s="1">
        <v>51287</v>
      </c>
      <c r="B126" s="1" t="s">
        <v>376</v>
      </c>
      <c r="C126" s="2" t="s">
        <v>377</v>
      </c>
      <c r="D126" s="1" t="s">
        <v>49</v>
      </c>
      <c r="E126" s="1" t="str">
        <f>IF(ISODD(MID(HR_DB[[#This Row],[ID No.]],13,1)),"Male","Female")</f>
        <v>Male</v>
      </c>
      <c r="F126" s="3">
        <f>DATE(MID(HR_DB[[#This Row],[ID No.]],2,2),MID(HR_DB[[#This Row],[ID No.]],4,2),MID(HR_DB[[#This Row],[ID No.]],6,2))</f>
        <v>34708</v>
      </c>
      <c r="G126" s="1">
        <f ca="1">DATEDIF(HR_DB[[#This Row],[DOB]],TODAY(),"Y")</f>
        <v>27</v>
      </c>
      <c r="H126" s="1" t="s">
        <v>32</v>
      </c>
      <c r="I126" s="1" t="s">
        <v>23</v>
      </c>
      <c r="J126" s="1" t="s">
        <v>19</v>
      </c>
      <c r="K126" s="1" t="str">
        <f>VLOOKUP(MID(HR_DB[[#This Row],[ID No.]],8,2),[1]Draft!$B$9:$C$14,2,FALSE)</f>
        <v>Cairo</v>
      </c>
      <c r="L126" s="7">
        <v>39968</v>
      </c>
      <c r="M126" s="1">
        <f ca="1">DATEDIF(HR_DB[[#This Row],[Hire date]],TODAY(),"Y")</f>
        <v>13</v>
      </c>
      <c r="N126" s="4">
        <v>3746</v>
      </c>
      <c r="O126" s="6">
        <f>IFERROR(DATEDIF(HR_DB[[#This Row],[DOB]],HR_DB[[#This Row],[Hire date]],"Y"),"!!!")</f>
        <v>14</v>
      </c>
      <c r="P126" s="6" t="str">
        <f>IF(HR_DB[[#This Row],[Age at Hiring]]&lt;20,"!","")</f>
        <v>!</v>
      </c>
      <c r="Q126" s="1" t="str">
        <f>IFERROR(VLOOKUP(HR_DB[[#This Row],[EmpID]],A127:$A$1002,1,TRUE),"")</f>
        <v/>
      </c>
      <c r="R126" s="1" t="str">
        <f>IFERROR(VLOOKUP(HR_DB[[#This Row],[EmpID]],$A$2:A125,1,0),"")</f>
        <v/>
      </c>
      <c r="S126" s="17"/>
      <c r="T126" s="1" t="str">
        <f ca="1">IF(HR_DB[[#This Row],[Years no.]]&lt;=7,"A) 1-7",IF(AND(HR_DB[[#This Row],[Years no.]]&gt;7,HR_DB[[#This Row],[Years no.]]&lt;=14),"B) 8-14",IF(AND(HR_DB[[#This Row],[Years no.]]&gt;14,HR_DB[[#This Row],[Years no.]]&lt;=21),"C) 15-21",IF(HR_DB[[#This Row],[Years no.]]&gt;21,"D) 22+",""))))</f>
        <v>B) 8-14</v>
      </c>
      <c r="U126" s="1" t="str">
        <f ca="1">IF(AND(HR_DB[[#This Row],[Age]]&gt;=20,HR_DB[[#This Row],[Age]]&lt;30),"20s",IF(AND(HR_DB[[#This Row],[Age]]&gt;=30,HR_DB[[#This Row],[Age]]&lt;40),"30s",IF(HR_DB[[#This Row],[Age]]&gt;=40,"40s","")))</f>
        <v>20s</v>
      </c>
    </row>
    <row r="127" spans="1:21" x14ac:dyDescent="0.35">
      <c r="A127" s="1">
        <v>51296</v>
      </c>
      <c r="B127" s="1" t="s">
        <v>1658</v>
      </c>
      <c r="C127" s="1" t="s">
        <v>1659</v>
      </c>
      <c r="D127" s="1" t="s">
        <v>38</v>
      </c>
      <c r="E127" s="1" t="str">
        <f>IF(ISODD(MID(HR_DB[[#This Row],[ID No.]],13,1)),"Male","Female")</f>
        <v>Male</v>
      </c>
      <c r="F127" s="3">
        <f>DATE(MID(HR_DB[[#This Row],[ID No.]],2,2),MID(HR_DB[[#This Row],[ID No.]],4,2),MID(HR_DB[[#This Row],[ID No.]],6,2))</f>
        <v>30960</v>
      </c>
      <c r="G127" s="1">
        <f ca="1">DATEDIF(HR_DB[[#This Row],[DOB]],TODAY(),"Y")</f>
        <v>37</v>
      </c>
      <c r="H127" s="1" t="s">
        <v>17</v>
      </c>
      <c r="I127" s="1" t="s">
        <v>23</v>
      </c>
      <c r="J127" s="1" t="s">
        <v>44</v>
      </c>
      <c r="K127" s="1" t="str">
        <f>VLOOKUP(MID(HR_DB[[#This Row],[ID No.]],8,2),[1]Draft!$B$9:$C$14,2,FALSE)</f>
        <v>Monufia</v>
      </c>
      <c r="L127" s="3">
        <v>40406</v>
      </c>
      <c r="M127" s="1">
        <f ca="1">DATEDIF(HR_DB[[#This Row],[Hire date]],TODAY(),"Y")</f>
        <v>11</v>
      </c>
      <c r="N127" s="4">
        <v>3128</v>
      </c>
      <c r="O127" s="1">
        <f>IFERROR(DATEDIF(HR_DB[[#This Row],[DOB]],HR_DB[[#This Row],[Hire date]],"Y"),"!!!")</f>
        <v>25</v>
      </c>
      <c r="P127" s="1" t="str">
        <f>IF(HR_DB[[#This Row],[Age at Hiring]]&lt;20,"!","")</f>
        <v/>
      </c>
      <c r="Q127" s="1" t="str">
        <f>IFERROR(VLOOKUP(HR_DB[[#This Row],[EmpID]],A128:$A$1002,1,TRUE),"")</f>
        <v/>
      </c>
      <c r="R127" s="1" t="str">
        <f>IFERROR(VLOOKUP(HR_DB[[#This Row],[EmpID]],$A$2:A126,1,0),"")</f>
        <v/>
      </c>
      <c r="S127" s="17"/>
      <c r="T127" s="1" t="str">
        <f ca="1">IF(HR_DB[[#This Row],[Years no.]]&lt;=7,"A) 1-7",IF(AND(HR_DB[[#This Row],[Years no.]]&gt;7,HR_DB[[#This Row],[Years no.]]&lt;=14),"B) 8-14",IF(AND(HR_DB[[#This Row],[Years no.]]&gt;14,HR_DB[[#This Row],[Years no.]]&lt;=21),"C) 15-21",IF(HR_DB[[#This Row],[Years no.]]&gt;21,"D) 22+",""))))</f>
        <v>B) 8-14</v>
      </c>
      <c r="U127" s="1" t="str">
        <f ca="1">IF(AND(HR_DB[[#This Row],[Age]]&gt;=20,HR_DB[[#This Row],[Age]]&lt;30),"20s",IF(AND(HR_DB[[#This Row],[Age]]&gt;=30,HR_DB[[#This Row],[Age]]&lt;40),"30s",IF(HR_DB[[#This Row],[Age]]&gt;=40,"40s","")))</f>
        <v>30s</v>
      </c>
    </row>
    <row r="128" spans="1:21" x14ac:dyDescent="0.35">
      <c r="A128" s="1">
        <v>51298</v>
      </c>
      <c r="B128" s="1" t="s">
        <v>1828</v>
      </c>
      <c r="C128" s="1" t="s">
        <v>1829</v>
      </c>
      <c r="D128" s="1" t="s">
        <v>143</v>
      </c>
      <c r="E128" s="1" t="str">
        <f>IF(ISODD(MID(HR_DB[[#This Row],[ID No.]],13,1)),"Male","Female")</f>
        <v>Male</v>
      </c>
      <c r="F128" s="3">
        <f>DATE(MID(HR_DB[[#This Row],[ID No.]],2,2),MID(HR_DB[[#This Row],[ID No.]],4,2),MID(HR_DB[[#This Row],[ID No.]],6,2))</f>
        <v>33467</v>
      </c>
      <c r="G128" s="1">
        <f ca="1">DATEDIF(HR_DB[[#This Row],[DOB]],TODAY(),"Y")</f>
        <v>30</v>
      </c>
      <c r="H128" s="1" t="s">
        <v>17</v>
      </c>
      <c r="I128" s="1" t="s">
        <v>18</v>
      </c>
      <c r="J128" s="1" t="s">
        <v>24</v>
      </c>
      <c r="K128" s="1" t="str">
        <f>VLOOKUP(MID(HR_DB[[#This Row],[ID No.]],8,2),[1]Draft!$B$9:$C$14,2,FALSE)</f>
        <v>Alexandria</v>
      </c>
      <c r="L128" s="7">
        <v>38788</v>
      </c>
      <c r="M128" s="1">
        <f ca="1">DATEDIF(HR_DB[[#This Row],[Hire date]],TODAY(),"Y")</f>
        <v>16</v>
      </c>
      <c r="N128" s="4">
        <v>26244</v>
      </c>
      <c r="O128" s="6">
        <f>IFERROR(DATEDIF(HR_DB[[#This Row],[DOB]],HR_DB[[#This Row],[Hire date]],"Y"),"!!!")</f>
        <v>14</v>
      </c>
      <c r="P128" s="6" t="str">
        <f>IF(HR_DB[[#This Row],[Age at Hiring]]&lt;20,"!","")</f>
        <v>!</v>
      </c>
      <c r="Q128" s="1" t="str">
        <f>IFERROR(VLOOKUP(HR_DB[[#This Row],[EmpID]],A129:$A$1002,1,TRUE),"")</f>
        <v/>
      </c>
      <c r="R128" s="1" t="str">
        <f>IFERROR(VLOOKUP(HR_DB[[#This Row],[EmpID]],$A$2:A127,1,0),"")</f>
        <v/>
      </c>
      <c r="S128" s="17"/>
      <c r="T128" s="1" t="str">
        <f ca="1">IF(HR_DB[[#This Row],[Years no.]]&lt;=7,"A) 1-7",IF(AND(HR_DB[[#This Row],[Years no.]]&gt;7,HR_DB[[#This Row],[Years no.]]&lt;=14),"B) 8-14",IF(AND(HR_DB[[#This Row],[Years no.]]&gt;14,HR_DB[[#This Row],[Years no.]]&lt;=21),"C) 15-21",IF(HR_DB[[#This Row],[Years no.]]&gt;21,"D) 22+",""))))</f>
        <v>C) 15-21</v>
      </c>
      <c r="U128" s="1" t="str">
        <f ca="1">IF(AND(HR_DB[[#This Row],[Age]]&gt;=20,HR_DB[[#This Row],[Age]]&lt;30),"20s",IF(AND(HR_DB[[#This Row],[Age]]&gt;=30,HR_DB[[#This Row],[Age]]&lt;40),"30s",IF(HR_DB[[#This Row],[Age]]&gt;=40,"40s","")))</f>
        <v>30s</v>
      </c>
    </row>
    <row r="129" spans="1:21" x14ac:dyDescent="0.35">
      <c r="A129" s="1">
        <v>51299</v>
      </c>
      <c r="B129" s="1" t="s">
        <v>1910</v>
      </c>
      <c r="C129" s="1" t="s">
        <v>1911</v>
      </c>
      <c r="D129" s="1" t="s">
        <v>62</v>
      </c>
      <c r="E129" s="1" t="str">
        <f>IF(ISODD(MID(HR_DB[[#This Row],[ID No.]],13,1)),"Male","Female")</f>
        <v>Male</v>
      </c>
      <c r="F129" s="3">
        <f>DATE(MID(HR_DB[[#This Row],[ID No.]],2,2),MID(HR_DB[[#This Row],[ID No.]],4,2),MID(HR_DB[[#This Row],[ID No.]],6,2))</f>
        <v>29222</v>
      </c>
      <c r="G129" s="1">
        <f ca="1">DATEDIF(HR_DB[[#This Row],[DOB]],TODAY(),"Y")</f>
        <v>42</v>
      </c>
      <c r="H129" s="1" t="s">
        <v>17</v>
      </c>
      <c r="I129" s="1" t="s">
        <v>23</v>
      </c>
      <c r="J129" s="1" t="s">
        <v>44</v>
      </c>
      <c r="K129" s="1" t="str">
        <f>VLOOKUP(MID(HR_DB[[#This Row],[ID No.]],8,2),[1]Draft!$B$9:$C$14,2,FALSE)</f>
        <v>Alexandria</v>
      </c>
      <c r="L129" s="3">
        <v>37894</v>
      </c>
      <c r="M129" s="1">
        <f ca="1">DATEDIF(HR_DB[[#This Row],[Hire date]],TODAY(),"Y")</f>
        <v>18</v>
      </c>
      <c r="N129" s="4">
        <v>5379</v>
      </c>
      <c r="O129" s="1">
        <f>IFERROR(DATEDIF(HR_DB[[#This Row],[DOB]],HR_DB[[#This Row],[Hire date]],"Y"),"!!!")</f>
        <v>23</v>
      </c>
      <c r="P129" s="1" t="str">
        <f>IF(HR_DB[[#This Row],[Age at Hiring]]&lt;20,"!","")</f>
        <v/>
      </c>
      <c r="Q129" s="1" t="str">
        <f>IFERROR(VLOOKUP(HR_DB[[#This Row],[EmpID]],A130:$A$1002,1,TRUE),"")</f>
        <v/>
      </c>
      <c r="R129" s="1" t="str">
        <f>IFERROR(VLOOKUP(HR_DB[[#This Row],[EmpID]],$A$2:A128,1,0),"")</f>
        <v/>
      </c>
      <c r="S129" s="17"/>
      <c r="T129" s="1" t="str">
        <f ca="1">IF(HR_DB[[#This Row],[Years no.]]&lt;=7,"A) 1-7",IF(AND(HR_DB[[#This Row],[Years no.]]&gt;7,HR_DB[[#This Row],[Years no.]]&lt;=14),"B) 8-14",IF(AND(HR_DB[[#This Row],[Years no.]]&gt;14,HR_DB[[#This Row],[Years no.]]&lt;=21),"C) 15-21",IF(HR_DB[[#This Row],[Years no.]]&gt;21,"D) 22+",""))))</f>
        <v>C) 15-21</v>
      </c>
      <c r="U129" s="1" t="str">
        <f ca="1">IF(AND(HR_DB[[#This Row],[Age]]&gt;=20,HR_DB[[#This Row],[Age]]&lt;30),"20s",IF(AND(HR_DB[[#This Row],[Age]]&gt;=30,HR_DB[[#This Row],[Age]]&lt;40),"30s",IF(HR_DB[[#This Row],[Age]]&gt;=40,"40s","")))</f>
        <v>40s</v>
      </c>
    </row>
    <row r="130" spans="1:21" x14ac:dyDescent="0.35">
      <c r="A130" s="1">
        <v>51301</v>
      </c>
      <c r="B130" s="1" t="s">
        <v>966</v>
      </c>
      <c r="C130" s="1" t="s">
        <v>967</v>
      </c>
      <c r="D130" s="1" t="s">
        <v>31</v>
      </c>
      <c r="E130" s="1" t="str">
        <f>IF(ISODD(MID(HR_DB[[#This Row],[ID No.]],13,1)),"Male","Female")</f>
        <v>Male</v>
      </c>
      <c r="F130" s="3">
        <f>DATE(MID(HR_DB[[#This Row],[ID No.]],2,2),MID(HR_DB[[#This Row],[ID No.]],4,2),MID(HR_DB[[#This Row],[ID No.]],6,2))</f>
        <v>29229</v>
      </c>
      <c r="G130" s="1">
        <f ca="1">DATEDIF(HR_DB[[#This Row],[DOB]],TODAY(),"Y")</f>
        <v>42</v>
      </c>
      <c r="H130" s="1" t="s">
        <v>17</v>
      </c>
      <c r="I130" s="1" t="s">
        <v>23</v>
      </c>
      <c r="J130" s="1" t="s">
        <v>24</v>
      </c>
      <c r="K130" s="1" t="str">
        <f>VLOOKUP(MID(HR_DB[[#This Row],[ID No.]],8,2),[1]Draft!$B$9:$C$14,2,FALSE)</f>
        <v>Ismailia</v>
      </c>
      <c r="L130" s="3">
        <v>39278</v>
      </c>
      <c r="M130" s="1">
        <f ca="1">DATEDIF(HR_DB[[#This Row],[Hire date]],TODAY(),"Y")</f>
        <v>15</v>
      </c>
      <c r="N130" s="4">
        <v>3133</v>
      </c>
      <c r="O130" s="1">
        <f>IFERROR(DATEDIF(HR_DB[[#This Row],[DOB]],HR_DB[[#This Row],[Hire date]],"Y"),"!!!")</f>
        <v>27</v>
      </c>
      <c r="P130" s="1" t="str">
        <f>IF(HR_DB[[#This Row],[Age at Hiring]]&lt;20,"!","")</f>
        <v/>
      </c>
      <c r="Q130" s="1" t="str">
        <f>IFERROR(VLOOKUP(HR_DB[[#This Row],[EmpID]],A131:$A$1002,1,TRUE),"")</f>
        <v/>
      </c>
      <c r="R130" s="1" t="str">
        <f>IFERROR(VLOOKUP(HR_DB[[#This Row],[EmpID]],$A$2:A129,1,0),"")</f>
        <v/>
      </c>
      <c r="S130" s="17"/>
      <c r="T130" s="1" t="str">
        <f ca="1">IF(HR_DB[[#This Row],[Years no.]]&lt;=7,"A) 1-7",IF(AND(HR_DB[[#This Row],[Years no.]]&gt;7,HR_DB[[#This Row],[Years no.]]&lt;=14),"B) 8-14",IF(AND(HR_DB[[#This Row],[Years no.]]&gt;14,HR_DB[[#This Row],[Years no.]]&lt;=21),"C) 15-21",IF(HR_DB[[#This Row],[Years no.]]&gt;21,"D) 22+",""))))</f>
        <v>C) 15-21</v>
      </c>
      <c r="U130" s="1" t="str">
        <f ca="1">IF(AND(HR_DB[[#This Row],[Age]]&gt;=20,HR_DB[[#This Row],[Age]]&lt;30),"20s",IF(AND(HR_DB[[#This Row],[Age]]&gt;=30,HR_DB[[#This Row],[Age]]&lt;40),"30s",IF(HR_DB[[#This Row],[Age]]&gt;=40,"40s","")))</f>
        <v>40s</v>
      </c>
    </row>
    <row r="131" spans="1:21" x14ac:dyDescent="0.35">
      <c r="A131" s="1">
        <v>51311</v>
      </c>
      <c r="B131" s="1" t="s">
        <v>1024</v>
      </c>
      <c r="C131" s="1" t="s">
        <v>1025</v>
      </c>
      <c r="D131" s="1" t="s">
        <v>16</v>
      </c>
      <c r="E131" s="1" t="str">
        <f>IF(ISODD(MID(HR_DB[[#This Row],[ID No.]],13,1)),"Male","Female")</f>
        <v>Male</v>
      </c>
      <c r="F131" s="3">
        <f>DATE(MID(HR_DB[[#This Row],[ID No.]],2,2),MID(HR_DB[[#This Row],[ID No.]],4,2),MID(HR_DB[[#This Row],[ID No.]],6,2))</f>
        <v>28529</v>
      </c>
      <c r="G131" s="1">
        <f ca="1">DATEDIF(HR_DB[[#This Row],[DOB]],TODAY(),"Y")</f>
        <v>44</v>
      </c>
      <c r="H131" s="1" t="s">
        <v>17</v>
      </c>
      <c r="I131" s="1" t="s">
        <v>23</v>
      </c>
      <c r="J131" s="1" t="s">
        <v>44</v>
      </c>
      <c r="K131" s="1" t="str">
        <f>VLOOKUP(MID(HR_DB[[#This Row],[ID No.]],8,2),[1]Draft!$B$9:$C$14,2,FALSE)</f>
        <v>Giza</v>
      </c>
      <c r="L131" s="3">
        <v>40181</v>
      </c>
      <c r="M131" s="1">
        <f ca="1">DATEDIF(HR_DB[[#This Row],[Hire date]],TODAY(),"Y")</f>
        <v>12</v>
      </c>
      <c r="N131" s="4">
        <v>3912</v>
      </c>
      <c r="O131" s="1">
        <f>IFERROR(DATEDIF(HR_DB[[#This Row],[DOB]],HR_DB[[#This Row],[Hire date]],"Y"),"!!!")</f>
        <v>31</v>
      </c>
      <c r="P131" s="1" t="str">
        <f>IF(HR_DB[[#This Row],[Age at Hiring]]&lt;20,"!","")</f>
        <v/>
      </c>
      <c r="Q131" s="1" t="str">
        <f>IFERROR(VLOOKUP(HR_DB[[#This Row],[EmpID]],A132:$A$1002,1,TRUE),"")</f>
        <v/>
      </c>
      <c r="R131" s="1" t="str">
        <f>IFERROR(VLOOKUP(HR_DB[[#This Row],[EmpID]],$A$2:A130,1,0),"")</f>
        <v/>
      </c>
      <c r="S131" s="17"/>
      <c r="T131" s="1" t="str">
        <f ca="1">IF(HR_DB[[#This Row],[Years no.]]&lt;=7,"A) 1-7",IF(AND(HR_DB[[#This Row],[Years no.]]&gt;7,HR_DB[[#This Row],[Years no.]]&lt;=14),"B) 8-14",IF(AND(HR_DB[[#This Row],[Years no.]]&gt;14,HR_DB[[#This Row],[Years no.]]&lt;=21),"C) 15-21",IF(HR_DB[[#This Row],[Years no.]]&gt;21,"D) 22+",""))))</f>
        <v>B) 8-14</v>
      </c>
      <c r="U131" s="1" t="str">
        <f ca="1">IF(AND(HR_DB[[#This Row],[Age]]&gt;=20,HR_DB[[#This Row],[Age]]&lt;30),"20s",IF(AND(HR_DB[[#This Row],[Age]]&gt;=30,HR_DB[[#This Row],[Age]]&lt;40),"30s",IF(HR_DB[[#This Row],[Age]]&gt;=40,"40s","")))</f>
        <v>40s</v>
      </c>
    </row>
    <row r="132" spans="1:21" x14ac:dyDescent="0.35">
      <c r="A132" s="1">
        <v>51327</v>
      </c>
      <c r="B132" s="1" t="s">
        <v>266</v>
      </c>
      <c r="C132" s="1" t="s">
        <v>267</v>
      </c>
      <c r="D132" s="1" t="s">
        <v>92</v>
      </c>
      <c r="E132" s="1" t="str">
        <f>IF(ISODD(MID(HR_DB[[#This Row],[ID No.]],13,1)),"Male","Female")</f>
        <v>Male</v>
      </c>
      <c r="F132" s="3">
        <f>DATE(MID(HR_DB[[#This Row],[ID No.]],2,2),MID(HR_DB[[#This Row],[ID No.]],4,2),MID(HR_DB[[#This Row],[ID No.]],6,2))</f>
        <v>34754</v>
      </c>
      <c r="G132" s="1">
        <f ca="1">DATEDIF(HR_DB[[#This Row],[DOB]],TODAY(),"Y")</f>
        <v>27</v>
      </c>
      <c r="H132" s="1" t="s">
        <v>17</v>
      </c>
      <c r="I132" s="1" t="s">
        <v>23</v>
      </c>
      <c r="J132" s="1" t="s">
        <v>67</v>
      </c>
      <c r="K132" s="1" t="str">
        <f>VLOOKUP(MID(HR_DB[[#This Row],[ID No.]],8,2),[1]Draft!$B$9:$C$14,2,FALSE)</f>
        <v>Cairo</v>
      </c>
      <c r="L132" s="7">
        <v>35356</v>
      </c>
      <c r="M132" s="1">
        <f ca="1">DATEDIF(HR_DB[[#This Row],[Hire date]],TODAY(),"Y")</f>
        <v>25</v>
      </c>
      <c r="N132" s="4">
        <v>3829</v>
      </c>
      <c r="O132" s="6">
        <f>IFERROR(DATEDIF(HR_DB[[#This Row],[DOB]],HR_DB[[#This Row],[Hire date]],"Y"),"!!!")</f>
        <v>1</v>
      </c>
      <c r="P132" s="6" t="str">
        <f>IF(HR_DB[[#This Row],[Age at Hiring]]&lt;20,"!","")</f>
        <v>!</v>
      </c>
      <c r="Q132" s="1" t="str">
        <f>IFERROR(VLOOKUP(HR_DB[[#This Row],[EmpID]],A133:$A$1002,1,TRUE),"")</f>
        <v/>
      </c>
      <c r="R132" s="1" t="str">
        <f>IFERROR(VLOOKUP(HR_DB[[#This Row],[EmpID]],$A$2:A131,1,0),"")</f>
        <v/>
      </c>
      <c r="S132" s="17"/>
      <c r="T132" s="1" t="str">
        <f ca="1">IF(HR_DB[[#This Row],[Years no.]]&lt;=7,"A) 1-7",IF(AND(HR_DB[[#This Row],[Years no.]]&gt;7,HR_DB[[#This Row],[Years no.]]&lt;=14),"B) 8-14",IF(AND(HR_DB[[#This Row],[Years no.]]&gt;14,HR_DB[[#This Row],[Years no.]]&lt;=21),"C) 15-21",IF(HR_DB[[#This Row],[Years no.]]&gt;21,"D) 22+",""))))</f>
        <v>D) 22+</v>
      </c>
      <c r="U132" s="1" t="str">
        <f ca="1">IF(AND(HR_DB[[#This Row],[Age]]&gt;=20,HR_DB[[#This Row],[Age]]&lt;30),"20s",IF(AND(HR_DB[[#This Row],[Age]]&gt;=30,HR_DB[[#This Row],[Age]]&lt;40),"30s",IF(HR_DB[[#This Row],[Age]]&gt;=40,"40s","")))</f>
        <v>20s</v>
      </c>
    </row>
    <row r="133" spans="1:21" x14ac:dyDescent="0.35">
      <c r="A133" s="1">
        <v>51329</v>
      </c>
      <c r="B133" s="1" t="s">
        <v>750</v>
      </c>
      <c r="C133" s="1" t="s">
        <v>751</v>
      </c>
      <c r="D133" s="1" t="s">
        <v>35</v>
      </c>
      <c r="E133" s="1" t="str">
        <f>IF(ISODD(MID(HR_DB[[#This Row],[ID No.]],13,1)),"Male","Female")</f>
        <v>Male</v>
      </c>
      <c r="F133" s="3">
        <f>DATE(MID(HR_DB[[#This Row],[ID No.]],2,2),MID(HR_DB[[#This Row],[ID No.]],4,2),MID(HR_DB[[#This Row],[ID No.]],6,2))</f>
        <v>30886</v>
      </c>
      <c r="G133" s="1">
        <f ca="1">DATEDIF(HR_DB[[#This Row],[DOB]],TODAY(),"Y")</f>
        <v>38</v>
      </c>
      <c r="H133" s="1" t="s">
        <v>17</v>
      </c>
      <c r="I133" s="1" t="s">
        <v>23</v>
      </c>
      <c r="J133" s="1" t="s">
        <v>67</v>
      </c>
      <c r="K133" s="1" t="str">
        <f>VLOOKUP(MID(HR_DB[[#This Row],[ID No.]],8,2),[1]Draft!$B$9:$C$14,2,FALSE)</f>
        <v>Cairo</v>
      </c>
      <c r="L133" s="3">
        <v>39454</v>
      </c>
      <c r="M133" s="1">
        <f ca="1">DATEDIF(HR_DB[[#This Row],[Hire date]],TODAY(),"Y")</f>
        <v>14</v>
      </c>
      <c r="N133" s="4">
        <v>5212</v>
      </c>
      <c r="O133" s="1">
        <f>IFERROR(DATEDIF(HR_DB[[#This Row],[DOB]],HR_DB[[#This Row],[Hire date]],"Y"),"!!!")</f>
        <v>23</v>
      </c>
      <c r="P133" s="1" t="str">
        <f>IF(HR_DB[[#This Row],[Age at Hiring]]&lt;20,"!","")</f>
        <v/>
      </c>
      <c r="Q133" s="1" t="str">
        <f>IFERROR(VLOOKUP(HR_DB[[#This Row],[EmpID]],A134:$A$1002,1,TRUE),"")</f>
        <v/>
      </c>
      <c r="R133" s="1" t="str">
        <f>IFERROR(VLOOKUP(HR_DB[[#This Row],[EmpID]],$A$2:A132,1,0),"")</f>
        <v/>
      </c>
      <c r="S133" s="17"/>
      <c r="T133" s="1" t="str">
        <f ca="1">IF(HR_DB[[#This Row],[Years no.]]&lt;=7,"A) 1-7",IF(AND(HR_DB[[#This Row],[Years no.]]&gt;7,HR_DB[[#This Row],[Years no.]]&lt;=14),"B) 8-14",IF(AND(HR_DB[[#This Row],[Years no.]]&gt;14,HR_DB[[#This Row],[Years no.]]&lt;=21),"C) 15-21",IF(HR_DB[[#This Row],[Years no.]]&gt;21,"D) 22+",""))))</f>
        <v>B) 8-14</v>
      </c>
      <c r="U133" s="1" t="str">
        <f ca="1">IF(AND(HR_DB[[#This Row],[Age]]&gt;=20,HR_DB[[#This Row],[Age]]&lt;30),"20s",IF(AND(HR_DB[[#This Row],[Age]]&gt;=30,HR_DB[[#This Row],[Age]]&lt;40),"30s",IF(HR_DB[[#This Row],[Age]]&gt;=40,"40s","")))</f>
        <v>30s</v>
      </c>
    </row>
    <row r="134" spans="1:21" x14ac:dyDescent="0.35">
      <c r="A134" s="1">
        <v>51330</v>
      </c>
      <c r="B134" s="1" t="s">
        <v>648</v>
      </c>
      <c r="C134" s="1" t="s">
        <v>649</v>
      </c>
      <c r="D134" s="1" t="s">
        <v>92</v>
      </c>
      <c r="E134" s="1" t="str">
        <f>IF(ISODD(MID(HR_DB[[#This Row],[ID No.]],13,1)),"Male","Female")</f>
        <v>Male</v>
      </c>
      <c r="F134" s="3">
        <f>DATE(MID(HR_DB[[#This Row],[ID No.]],2,2),MID(HR_DB[[#This Row],[ID No.]],4,2),MID(HR_DB[[#This Row],[ID No.]],6,2))</f>
        <v>34985</v>
      </c>
      <c r="G134" s="1">
        <f ca="1">DATEDIF(HR_DB[[#This Row],[DOB]],TODAY(),"Y")</f>
        <v>26</v>
      </c>
      <c r="H134" s="1" t="s">
        <v>32</v>
      </c>
      <c r="I134" s="1" t="s">
        <v>23</v>
      </c>
      <c r="J134" s="1" t="s">
        <v>24</v>
      </c>
      <c r="K134" s="1" t="str">
        <f>VLOOKUP(MID(HR_DB[[#This Row],[ID No.]],8,2),[1]Draft!$B$9:$C$14,2,FALSE)</f>
        <v>Cairo</v>
      </c>
      <c r="L134" s="7">
        <v>39513</v>
      </c>
      <c r="M134" s="1">
        <f ca="1">DATEDIF(HR_DB[[#This Row],[Hire date]],TODAY(),"Y")</f>
        <v>14</v>
      </c>
      <c r="N134" s="4">
        <v>4205</v>
      </c>
      <c r="O134" s="6">
        <f>IFERROR(DATEDIF(HR_DB[[#This Row],[DOB]],HR_DB[[#This Row],[Hire date]],"Y"),"!!!")</f>
        <v>12</v>
      </c>
      <c r="P134" s="6" t="str">
        <f>IF(HR_DB[[#This Row],[Age at Hiring]]&lt;20,"!","")</f>
        <v>!</v>
      </c>
      <c r="Q134" s="1" t="str">
        <f>IFERROR(VLOOKUP(HR_DB[[#This Row],[EmpID]],A135:$A$1002,1,TRUE),"")</f>
        <v/>
      </c>
      <c r="R134" s="1" t="str">
        <f>IFERROR(VLOOKUP(HR_DB[[#This Row],[EmpID]],$A$2:A133,1,0),"")</f>
        <v/>
      </c>
      <c r="S134" s="17"/>
      <c r="T134" s="1" t="str">
        <f ca="1">IF(HR_DB[[#This Row],[Years no.]]&lt;=7,"A) 1-7",IF(AND(HR_DB[[#This Row],[Years no.]]&gt;7,HR_DB[[#This Row],[Years no.]]&lt;=14),"B) 8-14",IF(AND(HR_DB[[#This Row],[Years no.]]&gt;14,HR_DB[[#This Row],[Years no.]]&lt;=21),"C) 15-21",IF(HR_DB[[#This Row],[Years no.]]&gt;21,"D) 22+",""))))</f>
        <v>B) 8-14</v>
      </c>
      <c r="U134" s="1" t="str">
        <f ca="1">IF(AND(HR_DB[[#This Row],[Age]]&gt;=20,HR_DB[[#This Row],[Age]]&lt;30),"20s",IF(AND(HR_DB[[#This Row],[Age]]&gt;=30,HR_DB[[#This Row],[Age]]&lt;40),"30s",IF(HR_DB[[#This Row],[Age]]&gt;=40,"40s","")))</f>
        <v>20s</v>
      </c>
    </row>
    <row r="135" spans="1:21" x14ac:dyDescent="0.35">
      <c r="A135" s="1">
        <v>51337</v>
      </c>
      <c r="B135" s="1" t="s">
        <v>1392</v>
      </c>
      <c r="C135" s="1" t="s">
        <v>1393</v>
      </c>
      <c r="D135" s="1" t="s">
        <v>16</v>
      </c>
      <c r="E135" s="1" t="str">
        <f>IF(ISODD(MID(HR_DB[[#This Row],[ID No.]],13,1)),"Male","Female")</f>
        <v>Male</v>
      </c>
      <c r="F135" s="3">
        <f>DATE(MID(HR_DB[[#This Row],[ID No.]],2,2),MID(HR_DB[[#This Row],[ID No.]],4,2),MID(HR_DB[[#This Row],[ID No.]],6,2))</f>
        <v>30491</v>
      </c>
      <c r="G135" s="1">
        <f ca="1">DATEDIF(HR_DB[[#This Row],[DOB]],TODAY(),"Y")</f>
        <v>39</v>
      </c>
      <c r="H135" s="1" t="s">
        <v>32</v>
      </c>
      <c r="I135" s="1" t="s">
        <v>18</v>
      </c>
      <c r="J135" s="1" t="s">
        <v>24</v>
      </c>
      <c r="K135" s="1" t="str">
        <f>VLOOKUP(MID(HR_DB[[#This Row],[ID No.]],8,2),[1]Draft!$B$9:$C$14,2,FALSE)</f>
        <v>Ismailia</v>
      </c>
      <c r="L135" s="7">
        <v>34806</v>
      </c>
      <c r="M135" s="1">
        <f ca="1">DATEDIF(HR_DB[[#This Row],[Hire date]],TODAY(),"Y")</f>
        <v>27</v>
      </c>
      <c r="N135" s="4">
        <v>28431</v>
      </c>
      <c r="O135" s="6">
        <f>IFERROR(DATEDIF(HR_DB[[#This Row],[DOB]],HR_DB[[#This Row],[Hire date]],"Y"),"!!!")</f>
        <v>11</v>
      </c>
      <c r="P135" s="6" t="str">
        <f>IF(HR_DB[[#This Row],[Age at Hiring]]&lt;20,"!","")</f>
        <v>!</v>
      </c>
      <c r="Q135" s="1" t="str">
        <f>IFERROR(VLOOKUP(HR_DB[[#This Row],[EmpID]],A136:$A$1002,1,TRUE),"")</f>
        <v/>
      </c>
      <c r="R135" s="1" t="str">
        <f>IFERROR(VLOOKUP(HR_DB[[#This Row],[EmpID]],$A$2:A134,1,0),"")</f>
        <v/>
      </c>
      <c r="S135" s="17"/>
      <c r="T135" s="1" t="str">
        <f ca="1">IF(HR_DB[[#This Row],[Years no.]]&lt;=7,"A) 1-7",IF(AND(HR_DB[[#This Row],[Years no.]]&gt;7,HR_DB[[#This Row],[Years no.]]&lt;=14),"B) 8-14",IF(AND(HR_DB[[#This Row],[Years no.]]&gt;14,HR_DB[[#This Row],[Years no.]]&lt;=21),"C) 15-21",IF(HR_DB[[#This Row],[Years no.]]&gt;21,"D) 22+",""))))</f>
        <v>D) 22+</v>
      </c>
      <c r="U135" s="1" t="str">
        <f ca="1">IF(AND(HR_DB[[#This Row],[Age]]&gt;=20,HR_DB[[#This Row],[Age]]&lt;30),"20s",IF(AND(HR_DB[[#This Row],[Age]]&gt;=30,HR_DB[[#This Row],[Age]]&lt;40),"30s",IF(HR_DB[[#This Row],[Age]]&gt;=40,"40s","")))</f>
        <v>30s</v>
      </c>
    </row>
    <row r="136" spans="1:21" x14ac:dyDescent="0.35">
      <c r="A136" s="1">
        <v>51340</v>
      </c>
      <c r="B136" s="1" t="s">
        <v>1532</v>
      </c>
      <c r="C136" s="1" t="s">
        <v>1533</v>
      </c>
      <c r="D136" s="1" t="s">
        <v>38</v>
      </c>
      <c r="E136" s="1" t="str">
        <f>IF(ISODD(MID(HR_DB[[#This Row],[ID No.]],13,1)),"Male","Female")</f>
        <v>Male</v>
      </c>
      <c r="F136" s="3">
        <f>DATE(MID(HR_DB[[#This Row],[ID No.]],2,2),MID(HR_DB[[#This Row],[ID No.]],4,2),MID(HR_DB[[#This Row],[ID No.]],6,2))</f>
        <v>34992</v>
      </c>
      <c r="G136" s="1">
        <f ca="1">DATEDIF(HR_DB[[#This Row],[DOB]],TODAY(),"Y")</f>
        <v>26</v>
      </c>
      <c r="H136" s="1" t="s">
        <v>17</v>
      </c>
      <c r="I136" s="1" t="s">
        <v>18</v>
      </c>
      <c r="J136" s="1" t="s">
        <v>44</v>
      </c>
      <c r="K136" s="1" t="str">
        <f>VLOOKUP(MID(HR_DB[[#This Row],[ID No.]],8,2),[1]Draft!$B$9:$C$14,2,FALSE)</f>
        <v>Monufia</v>
      </c>
      <c r="L136" s="9">
        <v>34841</v>
      </c>
      <c r="M136" s="1">
        <f ca="1">DATEDIF(HR_DB[[#This Row],[Hire date]],TODAY(),"Y")</f>
        <v>27</v>
      </c>
      <c r="N136" s="4">
        <v>19085</v>
      </c>
      <c r="O136" s="8" t="str">
        <f>IFERROR(DATEDIF(HR_DB[[#This Row],[DOB]],HR_DB[[#This Row],[Hire date]],"Y"),"!!!")</f>
        <v>!!!</v>
      </c>
      <c r="P136" s="8" t="str">
        <f>IF(HR_DB[[#This Row],[Age at Hiring]]&lt;20,"!","")</f>
        <v/>
      </c>
      <c r="Q136" s="1" t="str">
        <f>IFERROR(VLOOKUP(HR_DB[[#This Row],[EmpID]],A137:$A$1002,1,TRUE),"")</f>
        <v/>
      </c>
      <c r="R136" s="1" t="str">
        <f>IFERROR(VLOOKUP(HR_DB[[#This Row],[EmpID]],$A$2:A135,1,0),"")</f>
        <v/>
      </c>
      <c r="S136" s="17"/>
      <c r="T136" s="1" t="str">
        <f ca="1">IF(HR_DB[[#This Row],[Years no.]]&lt;=7,"A) 1-7",IF(AND(HR_DB[[#This Row],[Years no.]]&gt;7,HR_DB[[#This Row],[Years no.]]&lt;=14),"B) 8-14",IF(AND(HR_DB[[#This Row],[Years no.]]&gt;14,HR_DB[[#This Row],[Years no.]]&lt;=21),"C) 15-21",IF(HR_DB[[#This Row],[Years no.]]&gt;21,"D) 22+",""))))</f>
        <v>D) 22+</v>
      </c>
      <c r="U136" s="1" t="str">
        <f ca="1">IF(AND(HR_DB[[#This Row],[Age]]&gt;=20,HR_DB[[#This Row],[Age]]&lt;30),"20s",IF(AND(HR_DB[[#This Row],[Age]]&gt;=30,HR_DB[[#This Row],[Age]]&lt;40),"30s",IF(HR_DB[[#This Row],[Age]]&gt;=40,"40s","")))</f>
        <v>20s</v>
      </c>
    </row>
    <row r="137" spans="1:21" x14ac:dyDescent="0.35">
      <c r="A137" s="1">
        <v>51380</v>
      </c>
      <c r="B137" s="1" t="s">
        <v>1064</v>
      </c>
      <c r="C137" s="1" t="s">
        <v>1065</v>
      </c>
      <c r="D137" s="1" t="s">
        <v>62</v>
      </c>
      <c r="E137" s="1" t="str">
        <f>IF(ISODD(MID(HR_DB[[#This Row],[ID No.]],13,1)),"Male","Female")</f>
        <v>Female</v>
      </c>
      <c r="F137" s="3">
        <f>DATE(MID(HR_DB[[#This Row],[ID No.]],2,2),MID(HR_DB[[#This Row],[ID No.]],4,2),MID(HR_DB[[#This Row],[ID No.]],6,2))</f>
        <v>28407</v>
      </c>
      <c r="G137" s="1">
        <f ca="1">DATEDIF(HR_DB[[#This Row],[DOB]],TODAY(),"Y")</f>
        <v>44</v>
      </c>
      <c r="H137" s="1" t="s">
        <v>32</v>
      </c>
      <c r="I137" s="1" t="s">
        <v>23</v>
      </c>
      <c r="J137" s="1" t="s">
        <v>19</v>
      </c>
      <c r="K137" s="1" t="str">
        <f>VLOOKUP(MID(HR_DB[[#This Row],[ID No.]],8,2),[1]Draft!$B$9:$C$14,2,FALSE)</f>
        <v>Cairo</v>
      </c>
      <c r="L137" s="3">
        <v>40386</v>
      </c>
      <c r="M137" s="1">
        <f ca="1">DATEDIF(HR_DB[[#This Row],[Hire date]],TODAY(),"Y")</f>
        <v>12</v>
      </c>
      <c r="N137" s="4">
        <v>6805</v>
      </c>
      <c r="O137" s="1">
        <f>IFERROR(DATEDIF(HR_DB[[#This Row],[DOB]],HR_DB[[#This Row],[Hire date]],"Y"),"!!!")</f>
        <v>32</v>
      </c>
      <c r="P137" s="1" t="str">
        <f>IF(HR_DB[[#This Row],[Age at Hiring]]&lt;20,"!","")</f>
        <v/>
      </c>
      <c r="Q137" s="1" t="str">
        <f>IFERROR(VLOOKUP(HR_DB[[#This Row],[EmpID]],A138:$A$1002,1,TRUE),"")</f>
        <v/>
      </c>
      <c r="R137" s="1" t="str">
        <f>IFERROR(VLOOKUP(HR_DB[[#This Row],[EmpID]],$A$2:A136,1,0),"")</f>
        <v/>
      </c>
      <c r="S137" s="17"/>
      <c r="T137" s="1" t="str">
        <f ca="1">IF(HR_DB[[#This Row],[Years no.]]&lt;=7,"A) 1-7",IF(AND(HR_DB[[#This Row],[Years no.]]&gt;7,HR_DB[[#This Row],[Years no.]]&lt;=14),"B) 8-14",IF(AND(HR_DB[[#This Row],[Years no.]]&gt;14,HR_DB[[#This Row],[Years no.]]&lt;=21),"C) 15-21",IF(HR_DB[[#This Row],[Years no.]]&gt;21,"D) 22+",""))))</f>
        <v>B) 8-14</v>
      </c>
      <c r="U137" s="1" t="str">
        <f ca="1">IF(AND(HR_DB[[#This Row],[Age]]&gt;=20,HR_DB[[#This Row],[Age]]&lt;30),"20s",IF(AND(HR_DB[[#This Row],[Age]]&gt;=30,HR_DB[[#This Row],[Age]]&lt;40),"30s",IF(HR_DB[[#This Row],[Age]]&gt;=40,"40s","")))</f>
        <v>40s</v>
      </c>
    </row>
    <row r="138" spans="1:21" x14ac:dyDescent="0.35">
      <c r="A138" s="1">
        <v>51389</v>
      </c>
      <c r="B138" s="1" t="s">
        <v>1996</v>
      </c>
      <c r="C138" s="1" t="s">
        <v>1997</v>
      </c>
      <c r="D138" s="1" t="s">
        <v>35</v>
      </c>
      <c r="E138" s="1" t="str">
        <f>IF(ISODD(MID(HR_DB[[#This Row],[ID No.]],13,1)),"Male","Female")</f>
        <v>Male</v>
      </c>
      <c r="F138" s="3">
        <f>DATE(MID(HR_DB[[#This Row],[ID No.]],2,2),MID(HR_DB[[#This Row],[ID No.]],4,2),MID(HR_DB[[#This Row],[ID No.]],6,2))</f>
        <v>30784</v>
      </c>
      <c r="G138" s="1">
        <f ca="1">DATEDIF(HR_DB[[#This Row],[DOB]],TODAY(),"Y")</f>
        <v>38</v>
      </c>
      <c r="H138" s="1" t="s">
        <v>17</v>
      </c>
      <c r="I138" s="1" t="s">
        <v>23</v>
      </c>
      <c r="J138" s="1" t="s">
        <v>19</v>
      </c>
      <c r="K138" s="1" t="str">
        <f>VLOOKUP(MID(HR_DB[[#This Row],[ID No.]],8,2),[1]Draft!$B$9:$C$14,2,FALSE)</f>
        <v>Alexandria</v>
      </c>
      <c r="L138" s="7">
        <v>37326</v>
      </c>
      <c r="M138" s="1">
        <f ca="1">DATEDIF(HR_DB[[#This Row],[Hire date]],TODAY(),"Y")</f>
        <v>20</v>
      </c>
      <c r="N138" s="4">
        <v>5069</v>
      </c>
      <c r="O138" s="6">
        <f>IFERROR(DATEDIF(HR_DB[[#This Row],[DOB]],HR_DB[[#This Row],[Hire date]],"Y"),"!!!")</f>
        <v>17</v>
      </c>
      <c r="P138" s="6" t="str">
        <f>IF(HR_DB[[#This Row],[Age at Hiring]]&lt;20,"!","")</f>
        <v>!</v>
      </c>
      <c r="Q138" s="1" t="str">
        <f>IFERROR(VLOOKUP(HR_DB[[#This Row],[EmpID]],A139:$A$1002,1,TRUE),"")</f>
        <v/>
      </c>
      <c r="R138" s="1" t="str">
        <f>IFERROR(VLOOKUP(HR_DB[[#This Row],[EmpID]],$A$2:A137,1,0),"")</f>
        <v/>
      </c>
      <c r="S138" s="17"/>
      <c r="T138" s="1" t="str">
        <f ca="1">IF(HR_DB[[#This Row],[Years no.]]&lt;=7,"A) 1-7",IF(AND(HR_DB[[#This Row],[Years no.]]&gt;7,HR_DB[[#This Row],[Years no.]]&lt;=14),"B) 8-14",IF(AND(HR_DB[[#This Row],[Years no.]]&gt;14,HR_DB[[#This Row],[Years no.]]&lt;=21),"C) 15-21",IF(HR_DB[[#This Row],[Years no.]]&gt;21,"D) 22+",""))))</f>
        <v>C) 15-21</v>
      </c>
      <c r="U138" s="1" t="str">
        <f ca="1">IF(AND(HR_DB[[#This Row],[Age]]&gt;=20,HR_DB[[#This Row],[Age]]&lt;30),"20s",IF(AND(HR_DB[[#This Row],[Age]]&gt;=30,HR_DB[[#This Row],[Age]]&lt;40),"30s",IF(HR_DB[[#This Row],[Age]]&gt;=40,"40s","")))</f>
        <v>30s</v>
      </c>
    </row>
    <row r="139" spans="1:21" x14ac:dyDescent="0.35">
      <c r="A139" s="1">
        <v>51399</v>
      </c>
      <c r="B139" s="1" t="s">
        <v>876</v>
      </c>
      <c r="C139" s="1" t="s">
        <v>877</v>
      </c>
      <c r="D139" s="1" t="s">
        <v>22</v>
      </c>
      <c r="E139" s="1" t="str">
        <f>IF(ISODD(MID(HR_DB[[#This Row],[ID No.]],13,1)),"Male","Female")</f>
        <v>Male</v>
      </c>
      <c r="F139" s="3">
        <f>DATE(MID(HR_DB[[#This Row],[ID No.]],2,2),MID(HR_DB[[#This Row],[ID No.]],4,2),MID(HR_DB[[#This Row],[ID No.]],6,2))</f>
        <v>31253</v>
      </c>
      <c r="G139" s="1">
        <f ca="1">DATEDIF(HR_DB[[#This Row],[DOB]],TODAY(),"Y")</f>
        <v>37</v>
      </c>
      <c r="H139" s="1" t="s">
        <v>32</v>
      </c>
      <c r="I139" s="1" t="s">
        <v>23</v>
      </c>
      <c r="J139" s="1" t="s">
        <v>28</v>
      </c>
      <c r="K139" s="1" t="str">
        <f>VLOOKUP(MID(HR_DB[[#This Row],[ID No.]],8,2),[1]Draft!$B$9:$C$14,2,FALSE)</f>
        <v>Giza</v>
      </c>
      <c r="L139" s="7">
        <v>36505</v>
      </c>
      <c r="M139" s="1">
        <f ca="1">DATEDIF(HR_DB[[#This Row],[Hire date]],TODAY(),"Y")</f>
        <v>22</v>
      </c>
      <c r="N139" s="4">
        <v>6083</v>
      </c>
      <c r="O139" s="6">
        <f>IFERROR(DATEDIF(HR_DB[[#This Row],[DOB]],HR_DB[[#This Row],[Hire date]],"Y"),"!!!")</f>
        <v>14</v>
      </c>
      <c r="P139" s="6" t="str">
        <f>IF(HR_DB[[#This Row],[Age at Hiring]]&lt;20,"!","")</f>
        <v>!</v>
      </c>
      <c r="Q139" s="1" t="str">
        <f>IFERROR(VLOOKUP(HR_DB[[#This Row],[EmpID]],A140:$A$1002,1,TRUE),"")</f>
        <v/>
      </c>
      <c r="R139" s="1" t="str">
        <f>IFERROR(VLOOKUP(HR_DB[[#This Row],[EmpID]],$A$2:A138,1,0),"")</f>
        <v/>
      </c>
      <c r="S139" s="17"/>
      <c r="T139" s="1" t="str">
        <f ca="1">IF(HR_DB[[#This Row],[Years no.]]&lt;=7,"A) 1-7",IF(AND(HR_DB[[#This Row],[Years no.]]&gt;7,HR_DB[[#This Row],[Years no.]]&lt;=14),"B) 8-14",IF(AND(HR_DB[[#This Row],[Years no.]]&gt;14,HR_DB[[#This Row],[Years no.]]&lt;=21),"C) 15-21",IF(HR_DB[[#This Row],[Years no.]]&gt;21,"D) 22+",""))))</f>
        <v>D) 22+</v>
      </c>
      <c r="U139" s="1" t="str">
        <f ca="1">IF(AND(HR_DB[[#This Row],[Age]]&gt;=20,HR_DB[[#This Row],[Age]]&lt;30),"20s",IF(AND(HR_DB[[#This Row],[Age]]&gt;=30,HR_DB[[#This Row],[Age]]&lt;40),"30s",IF(HR_DB[[#This Row],[Age]]&gt;=40,"40s","")))</f>
        <v>30s</v>
      </c>
    </row>
    <row r="140" spans="1:21" x14ac:dyDescent="0.35">
      <c r="A140" s="1">
        <v>51404</v>
      </c>
      <c r="B140" s="1" t="s">
        <v>1530</v>
      </c>
      <c r="C140" s="1" t="s">
        <v>1531</v>
      </c>
      <c r="D140" s="1" t="s">
        <v>49</v>
      </c>
      <c r="E140" s="1" t="str">
        <f>IF(ISODD(MID(HR_DB[[#This Row],[ID No.]],13,1)),"Male","Female")</f>
        <v>Male</v>
      </c>
      <c r="F140" s="3">
        <f>DATE(MID(HR_DB[[#This Row],[ID No.]],2,2),MID(HR_DB[[#This Row],[ID No.]],4,2),MID(HR_DB[[#This Row],[ID No.]],6,2))</f>
        <v>28106</v>
      </c>
      <c r="G140" s="1">
        <f ca="1">DATEDIF(HR_DB[[#This Row],[DOB]],TODAY(),"Y")</f>
        <v>45</v>
      </c>
      <c r="H140" s="1" t="s">
        <v>32</v>
      </c>
      <c r="I140" s="1" t="s">
        <v>41</v>
      </c>
      <c r="J140" s="1" t="s">
        <v>28</v>
      </c>
      <c r="K140" s="1" t="str">
        <f>VLOOKUP(MID(HR_DB[[#This Row],[ID No.]],8,2),[1]Draft!$B$9:$C$14,2,FALSE)</f>
        <v>Ismailia</v>
      </c>
      <c r="L140" s="3">
        <v>38464</v>
      </c>
      <c r="M140" s="1">
        <f ca="1">DATEDIF(HR_DB[[#This Row],[Hire date]],TODAY(),"Y")</f>
        <v>17</v>
      </c>
      <c r="N140" s="4">
        <v>14390</v>
      </c>
      <c r="O140" s="1">
        <f>IFERROR(DATEDIF(HR_DB[[#This Row],[DOB]],HR_DB[[#This Row],[Hire date]],"Y"),"!!!")</f>
        <v>28</v>
      </c>
      <c r="P140" s="1" t="str">
        <f>IF(HR_DB[[#This Row],[Age at Hiring]]&lt;20,"!","")</f>
        <v/>
      </c>
      <c r="Q140" s="1" t="str">
        <f>IFERROR(VLOOKUP(HR_DB[[#This Row],[EmpID]],A141:$A$1002,1,TRUE),"")</f>
        <v/>
      </c>
      <c r="R140" s="1" t="str">
        <f>IFERROR(VLOOKUP(HR_DB[[#This Row],[EmpID]],$A$2:A139,1,0),"")</f>
        <v/>
      </c>
      <c r="S140" s="17"/>
      <c r="T140" s="1" t="str">
        <f ca="1">IF(HR_DB[[#This Row],[Years no.]]&lt;=7,"A) 1-7",IF(AND(HR_DB[[#This Row],[Years no.]]&gt;7,HR_DB[[#This Row],[Years no.]]&lt;=14),"B) 8-14",IF(AND(HR_DB[[#This Row],[Years no.]]&gt;14,HR_DB[[#This Row],[Years no.]]&lt;=21),"C) 15-21",IF(HR_DB[[#This Row],[Years no.]]&gt;21,"D) 22+",""))))</f>
        <v>C) 15-21</v>
      </c>
      <c r="U140" s="1" t="str">
        <f ca="1">IF(AND(HR_DB[[#This Row],[Age]]&gt;=20,HR_DB[[#This Row],[Age]]&lt;30),"20s",IF(AND(HR_DB[[#This Row],[Age]]&gt;=30,HR_DB[[#This Row],[Age]]&lt;40),"30s",IF(HR_DB[[#This Row],[Age]]&gt;=40,"40s","")))</f>
        <v>40s</v>
      </c>
    </row>
    <row r="141" spans="1:21" x14ac:dyDescent="0.35">
      <c r="A141" s="1">
        <v>51413</v>
      </c>
      <c r="B141" s="1" t="s">
        <v>1846</v>
      </c>
      <c r="C141" s="1" t="s">
        <v>1847</v>
      </c>
      <c r="D141" s="1" t="s">
        <v>22</v>
      </c>
      <c r="E141" s="1" t="str">
        <f>IF(ISODD(MID(HR_DB[[#This Row],[ID No.]],13,1)),"Male","Female")</f>
        <v>Male</v>
      </c>
      <c r="F141" s="3">
        <f>DATE(MID(HR_DB[[#This Row],[ID No.]],2,2),MID(HR_DB[[#This Row],[ID No.]],4,2),MID(HR_DB[[#This Row],[ID No.]],6,2))</f>
        <v>32736</v>
      </c>
      <c r="G141" s="1">
        <f ca="1">DATEDIF(HR_DB[[#This Row],[DOB]],TODAY(),"Y")</f>
        <v>32</v>
      </c>
      <c r="H141" s="1" t="s">
        <v>17</v>
      </c>
      <c r="I141" s="1" t="s">
        <v>18</v>
      </c>
      <c r="J141" s="1" t="s">
        <v>67</v>
      </c>
      <c r="K141" s="1" t="str">
        <f>VLOOKUP(MID(HR_DB[[#This Row],[ID No.]],8,2),[1]Draft!$B$9:$C$14,2,FALSE)</f>
        <v>Cairo</v>
      </c>
      <c r="L141" s="3">
        <v>40844</v>
      </c>
      <c r="M141" s="1">
        <f ca="1">DATEDIF(HR_DB[[#This Row],[Hire date]],TODAY(),"Y")</f>
        <v>10</v>
      </c>
      <c r="N141" s="4">
        <v>29166</v>
      </c>
      <c r="O141" s="1">
        <f>IFERROR(DATEDIF(HR_DB[[#This Row],[DOB]],HR_DB[[#This Row],[Hire date]],"Y"),"!!!")</f>
        <v>22</v>
      </c>
      <c r="P141" s="1" t="str">
        <f>IF(HR_DB[[#This Row],[Age at Hiring]]&lt;20,"!","")</f>
        <v/>
      </c>
      <c r="Q141" s="1" t="str">
        <f>IFERROR(VLOOKUP(HR_DB[[#This Row],[EmpID]],A142:$A$1002,1,TRUE),"")</f>
        <v/>
      </c>
      <c r="R141" s="1" t="str">
        <f>IFERROR(VLOOKUP(HR_DB[[#This Row],[EmpID]],$A$2:A140,1,0),"")</f>
        <v/>
      </c>
      <c r="S141" s="17"/>
      <c r="T141" s="1" t="str">
        <f ca="1">IF(HR_DB[[#This Row],[Years no.]]&lt;=7,"A) 1-7",IF(AND(HR_DB[[#This Row],[Years no.]]&gt;7,HR_DB[[#This Row],[Years no.]]&lt;=14),"B) 8-14",IF(AND(HR_DB[[#This Row],[Years no.]]&gt;14,HR_DB[[#This Row],[Years no.]]&lt;=21),"C) 15-21",IF(HR_DB[[#This Row],[Years no.]]&gt;21,"D) 22+",""))))</f>
        <v>B) 8-14</v>
      </c>
      <c r="U141" s="1" t="str">
        <f ca="1">IF(AND(HR_DB[[#This Row],[Age]]&gt;=20,HR_DB[[#This Row],[Age]]&lt;30),"20s",IF(AND(HR_DB[[#This Row],[Age]]&gt;=30,HR_DB[[#This Row],[Age]]&lt;40),"30s",IF(HR_DB[[#This Row],[Age]]&gt;=40,"40s","")))</f>
        <v>30s</v>
      </c>
    </row>
    <row r="142" spans="1:21" x14ac:dyDescent="0.35">
      <c r="A142" s="1">
        <v>51418</v>
      </c>
      <c r="B142" s="1" t="s">
        <v>1052</v>
      </c>
      <c r="C142" s="1" t="s">
        <v>1053</v>
      </c>
      <c r="D142" s="1" t="s">
        <v>16</v>
      </c>
      <c r="E142" s="1" t="str">
        <f>IF(ISODD(MID(HR_DB[[#This Row],[ID No.]],13,1)),"Male","Female")</f>
        <v>Male</v>
      </c>
      <c r="F142" s="3">
        <f>DATE(MID(HR_DB[[#This Row],[ID No.]],2,2),MID(HR_DB[[#This Row],[ID No.]],4,2),MID(HR_DB[[#This Row],[ID No.]],6,2))</f>
        <v>27238</v>
      </c>
      <c r="G142" s="1">
        <f ca="1">DATEDIF(HR_DB[[#This Row],[DOB]],TODAY(),"Y")</f>
        <v>48</v>
      </c>
      <c r="H142" s="1" t="s">
        <v>17</v>
      </c>
      <c r="I142" s="1" t="s">
        <v>23</v>
      </c>
      <c r="J142" s="1" t="s">
        <v>67</v>
      </c>
      <c r="K142" s="1" t="str">
        <f>VLOOKUP(MID(HR_DB[[#This Row],[ID No.]],8,2),[1]Draft!$B$9:$C$14,2,FALSE)</f>
        <v>Sharqia</v>
      </c>
      <c r="L142" s="3">
        <v>36770</v>
      </c>
      <c r="M142" s="1">
        <f ca="1">DATEDIF(HR_DB[[#This Row],[Hire date]],TODAY(),"Y")</f>
        <v>21</v>
      </c>
      <c r="N142" s="4">
        <v>6034</v>
      </c>
      <c r="O142" s="1">
        <f>IFERROR(DATEDIF(HR_DB[[#This Row],[DOB]],HR_DB[[#This Row],[Hire date]],"Y"),"!!!")</f>
        <v>26</v>
      </c>
      <c r="P142" s="1" t="str">
        <f>IF(HR_DB[[#This Row],[Age at Hiring]]&lt;20,"!","")</f>
        <v/>
      </c>
      <c r="Q142" s="1" t="str">
        <f>IFERROR(VLOOKUP(HR_DB[[#This Row],[EmpID]],A143:$A$1002,1,TRUE),"")</f>
        <v/>
      </c>
      <c r="R142" s="1" t="str">
        <f>IFERROR(VLOOKUP(HR_DB[[#This Row],[EmpID]],$A$2:A141,1,0),"")</f>
        <v/>
      </c>
      <c r="S142" s="17"/>
      <c r="T142" s="1" t="str">
        <f ca="1">IF(HR_DB[[#This Row],[Years no.]]&lt;=7,"A) 1-7",IF(AND(HR_DB[[#This Row],[Years no.]]&gt;7,HR_DB[[#This Row],[Years no.]]&lt;=14),"B) 8-14",IF(AND(HR_DB[[#This Row],[Years no.]]&gt;14,HR_DB[[#This Row],[Years no.]]&lt;=21),"C) 15-21",IF(HR_DB[[#This Row],[Years no.]]&gt;21,"D) 22+",""))))</f>
        <v>C) 15-21</v>
      </c>
      <c r="U142" s="1" t="str">
        <f ca="1">IF(AND(HR_DB[[#This Row],[Age]]&gt;=20,HR_DB[[#This Row],[Age]]&lt;30),"20s",IF(AND(HR_DB[[#This Row],[Age]]&gt;=30,HR_DB[[#This Row],[Age]]&lt;40),"30s",IF(HR_DB[[#This Row],[Age]]&gt;=40,"40s","")))</f>
        <v>40s</v>
      </c>
    </row>
    <row r="143" spans="1:21" x14ac:dyDescent="0.35">
      <c r="A143" s="1">
        <v>51427</v>
      </c>
      <c r="B143" s="1" t="s">
        <v>588</v>
      </c>
      <c r="C143" s="1" t="s">
        <v>589</v>
      </c>
      <c r="D143" s="1" t="s">
        <v>31</v>
      </c>
      <c r="E143" s="1" t="str">
        <f>IF(ISODD(MID(HR_DB[[#This Row],[ID No.]],13,1)),"Male","Female")</f>
        <v>Male</v>
      </c>
      <c r="F143" s="3">
        <f>DATE(MID(HR_DB[[#This Row],[ID No.]],2,2),MID(HR_DB[[#This Row],[ID No.]],4,2),MID(HR_DB[[#This Row],[ID No.]],6,2))</f>
        <v>32585</v>
      </c>
      <c r="G143" s="1">
        <f ca="1">DATEDIF(HR_DB[[#This Row],[DOB]],TODAY(),"Y")</f>
        <v>33</v>
      </c>
      <c r="H143" s="1" t="s">
        <v>32</v>
      </c>
      <c r="I143" s="1" t="s">
        <v>18</v>
      </c>
      <c r="J143" s="1" t="s">
        <v>44</v>
      </c>
      <c r="K143" s="1" t="str">
        <f>VLOOKUP(MID(HR_DB[[#This Row],[ID No.]],8,2),[1]Draft!$B$9:$C$14,2,FALSE)</f>
        <v>Cairo</v>
      </c>
      <c r="L143" s="7">
        <v>39744</v>
      </c>
      <c r="M143" s="1">
        <f ca="1">DATEDIF(HR_DB[[#This Row],[Hire date]],TODAY(),"Y")</f>
        <v>13</v>
      </c>
      <c r="N143" s="4">
        <v>18151</v>
      </c>
      <c r="O143" s="6">
        <f>IFERROR(DATEDIF(HR_DB[[#This Row],[DOB]],HR_DB[[#This Row],[Hire date]],"Y"),"!!!")</f>
        <v>19</v>
      </c>
      <c r="P143" s="6" t="str">
        <f>IF(HR_DB[[#This Row],[Age at Hiring]]&lt;20,"!","")</f>
        <v>!</v>
      </c>
      <c r="Q143" s="1" t="str">
        <f>IFERROR(VLOOKUP(HR_DB[[#This Row],[EmpID]],A144:$A$1002,1,TRUE),"")</f>
        <v/>
      </c>
      <c r="R143" s="1" t="str">
        <f>IFERROR(VLOOKUP(HR_DB[[#This Row],[EmpID]],$A$2:A142,1,0),"")</f>
        <v/>
      </c>
      <c r="S143" s="17"/>
      <c r="T143" s="1" t="str">
        <f ca="1">IF(HR_DB[[#This Row],[Years no.]]&lt;=7,"A) 1-7",IF(AND(HR_DB[[#This Row],[Years no.]]&gt;7,HR_DB[[#This Row],[Years no.]]&lt;=14),"B) 8-14",IF(AND(HR_DB[[#This Row],[Years no.]]&gt;14,HR_DB[[#This Row],[Years no.]]&lt;=21),"C) 15-21",IF(HR_DB[[#This Row],[Years no.]]&gt;21,"D) 22+",""))))</f>
        <v>B) 8-14</v>
      </c>
      <c r="U143" s="1" t="str">
        <f ca="1">IF(AND(HR_DB[[#This Row],[Age]]&gt;=20,HR_DB[[#This Row],[Age]]&lt;30),"20s",IF(AND(HR_DB[[#This Row],[Age]]&gt;=30,HR_DB[[#This Row],[Age]]&lt;40),"30s",IF(HR_DB[[#This Row],[Age]]&gt;=40,"40s","")))</f>
        <v>30s</v>
      </c>
    </row>
    <row r="144" spans="1:21" x14ac:dyDescent="0.35">
      <c r="A144" s="1">
        <v>51431</v>
      </c>
      <c r="B144" s="1" t="s">
        <v>724</v>
      </c>
      <c r="C144" s="1" t="s">
        <v>725</v>
      </c>
      <c r="D144" s="1" t="s">
        <v>38</v>
      </c>
      <c r="E144" s="1" t="str">
        <f>IF(ISODD(MID(HR_DB[[#This Row],[ID No.]],13,1)),"Male","Female")</f>
        <v>Male</v>
      </c>
      <c r="F144" s="3">
        <f>DATE(MID(HR_DB[[#This Row],[ID No.]],2,2),MID(HR_DB[[#This Row],[ID No.]],4,2),MID(HR_DB[[#This Row],[ID No.]],6,2))</f>
        <v>29733</v>
      </c>
      <c r="G144" s="1">
        <f ca="1">DATEDIF(HR_DB[[#This Row],[DOB]],TODAY(),"Y")</f>
        <v>41</v>
      </c>
      <c r="H144" s="1" t="s">
        <v>17</v>
      </c>
      <c r="I144" s="1" t="s">
        <v>23</v>
      </c>
      <c r="J144" s="1" t="s">
        <v>67</v>
      </c>
      <c r="K144" s="1" t="str">
        <f>VLOOKUP(MID(HR_DB[[#This Row],[ID No.]],8,2),[1]Draft!$B$9:$C$14,2,FALSE)</f>
        <v>Cairo</v>
      </c>
      <c r="L144" s="3">
        <v>41274</v>
      </c>
      <c r="M144" s="1">
        <f ca="1">DATEDIF(HR_DB[[#This Row],[Hire date]],TODAY(),"Y")</f>
        <v>9</v>
      </c>
      <c r="N144" s="4">
        <v>4298</v>
      </c>
      <c r="O144" s="1">
        <f>IFERROR(DATEDIF(HR_DB[[#This Row],[DOB]],HR_DB[[#This Row],[Hire date]],"Y"),"!!!")</f>
        <v>31</v>
      </c>
      <c r="P144" s="1" t="str">
        <f>IF(HR_DB[[#This Row],[Age at Hiring]]&lt;20,"!","")</f>
        <v/>
      </c>
      <c r="Q144" s="1" t="str">
        <f>IFERROR(VLOOKUP(HR_DB[[#This Row],[EmpID]],A145:$A$1002,1,TRUE),"")</f>
        <v/>
      </c>
      <c r="R144" s="1" t="str">
        <f>IFERROR(VLOOKUP(HR_DB[[#This Row],[EmpID]],$A$2:A143,1,0),"")</f>
        <v/>
      </c>
      <c r="S144" s="17"/>
      <c r="T144" s="1" t="str">
        <f ca="1">IF(HR_DB[[#This Row],[Years no.]]&lt;=7,"A) 1-7",IF(AND(HR_DB[[#This Row],[Years no.]]&gt;7,HR_DB[[#This Row],[Years no.]]&lt;=14),"B) 8-14",IF(AND(HR_DB[[#This Row],[Years no.]]&gt;14,HR_DB[[#This Row],[Years no.]]&lt;=21),"C) 15-21",IF(HR_DB[[#This Row],[Years no.]]&gt;21,"D) 22+",""))))</f>
        <v>B) 8-14</v>
      </c>
      <c r="U144" s="1" t="str">
        <f ca="1">IF(AND(HR_DB[[#This Row],[Age]]&gt;=20,HR_DB[[#This Row],[Age]]&lt;30),"20s",IF(AND(HR_DB[[#This Row],[Age]]&gt;=30,HR_DB[[#This Row],[Age]]&lt;40),"30s",IF(HR_DB[[#This Row],[Age]]&gt;=40,"40s","")))</f>
        <v>40s</v>
      </c>
    </row>
    <row r="145" spans="1:21" x14ac:dyDescent="0.35">
      <c r="A145" s="1">
        <v>51438</v>
      </c>
      <c r="B145" s="1" t="s">
        <v>714</v>
      </c>
      <c r="C145" s="1" t="s">
        <v>715</v>
      </c>
      <c r="D145" s="1" t="s">
        <v>16</v>
      </c>
      <c r="E145" s="1" t="str">
        <f>IF(ISODD(MID(HR_DB[[#This Row],[ID No.]],13,1)),"Male","Female")</f>
        <v>Male</v>
      </c>
      <c r="F145" s="3">
        <f>DATE(MID(HR_DB[[#This Row],[ID No.]],2,2),MID(HR_DB[[#This Row],[ID No.]],4,2),MID(HR_DB[[#This Row],[ID No.]],6,2))</f>
        <v>32533</v>
      </c>
      <c r="G145" s="1">
        <f ca="1">DATEDIF(HR_DB[[#This Row],[DOB]],TODAY(),"Y")</f>
        <v>33</v>
      </c>
      <c r="H145" s="1" t="s">
        <v>17</v>
      </c>
      <c r="I145" s="1" t="s">
        <v>41</v>
      </c>
      <c r="J145" s="1" t="s">
        <v>67</v>
      </c>
      <c r="K145" s="1" t="str">
        <f>VLOOKUP(MID(HR_DB[[#This Row],[ID No.]],8,2),[1]Draft!$B$9:$C$14,2,FALSE)</f>
        <v>Cairo</v>
      </c>
      <c r="L145" s="7">
        <v>35723</v>
      </c>
      <c r="M145" s="1">
        <f ca="1">DATEDIF(HR_DB[[#This Row],[Hire date]],TODAY(),"Y")</f>
        <v>24</v>
      </c>
      <c r="N145" s="4">
        <v>10299</v>
      </c>
      <c r="O145" s="6">
        <f>IFERROR(DATEDIF(HR_DB[[#This Row],[DOB]],HR_DB[[#This Row],[Hire date]],"Y"),"!!!")</f>
        <v>8</v>
      </c>
      <c r="P145" s="6" t="str">
        <f>IF(HR_DB[[#This Row],[Age at Hiring]]&lt;20,"!","")</f>
        <v>!</v>
      </c>
      <c r="Q145" s="1" t="str">
        <f>IFERROR(VLOOKUP(HR_DB[[#This Row],[EmpID]],A146:$A$1002,1,TRUE),"")</f>
        <v/>
      </c>
      <c r="R145" s="1" t="str">
        <f>IFERROR(VLOOKUP(HR_DB[[#This Row],[EmpID]],$A$2:A144,1,0),"")</f>
        <v/>
      </c>
      <c r="S145" s="17"/>
      <c r="T145" s="1" t="str">
        <f ca="1">IF(HR_DB[[#This Row],[Years no.]]&lt;=7,"A) 1-7",IF(AND(HR_DB[[#This Row],[Years no.]]&gt;7,HR_DB[[#This Row],[Years no.]]&lt;=14),"B) 8-14",IF(AND(HR_DB[[#This Row],[Years no.]]&gt;14,HR_DB[[#This Row],[Years no.]]&lt;=21),"C) 15-21",IF(HR_DB[[#This Row],[Years no.]]&gt;21,"D) 22+",""))))</f>
        <v>D) 22+</v>
      </c>
      <c r="U145" s="1" t="str">
        <f ca="1">IF(AND(HR_DB[[#This Row],[Age]]&gt;=20,HR_DB[[#This Row],[Age]]&lt;30),"20s",IF(AND(HR_DB[[#This Row],[Age]]&gt;=30,HR_DB[[#This Row],[Age]]&lt;40),"30s",IF(HR_DB[[#This Row],[Age]]&gt;=40,"40s","")))</f>
        <v>30s</v>
      </c>
    </row>
    <row r="146" spans="1:21" x14ac:dyDescent="0.35">
      <c r="A146" s="1">
        <v>51441</v>
      </c>
      <c r="B146" s="1" t="s">
        <v>188</v>
      </c>
      <c r="C146" s="1" t="s">
        <v>189</v>
      </c>
      <c r="D146" s="1" t="s">
        <v>35</v>
      </c>
      <c r="E146" s="1" t="str">
        <f>IF(ISODD(MID(HR_DB[[#This Row],[ID No.]],13,1)),"Male","Female")</f>
        <v>Male</v>
      </c>
      <c r="F146" s="3">
        <f>DATE(MID(HR_DB[[#This Row],[ID No.]],2,2),MID(HR_DB[[#This Row],[ID No.]],4,2),MID(HR_DB[[#This Row],[ID No.]],6,2))</f>
        <v>33643</v>
      </c>
      <c r="G146" s="1">
        <f ca="1">DATEDIF(HR_DB[[#This Row],[DOB]],TODAY(),"Y")</f>
        <v>30</v>
      </c>
      <c r="H146" s="1" t="s">
        <v>17</v>
      </c>
      <c r="I146" s="1" t="s">
        <v>23</v>
      </c>
      <c r="J146" s="1" t="s">
        <v>24</v>
      </c>
      <c r="K146" s="1" t="str">
        <f>VLOOKUP(MID(HR_DB[[#This Row],[ID No.]],8,2),[1]Draft!$B$9:$C$14,2,FALSE)</f>
        <v>Cairo</v>
      </c>
      <c r="L146" s="7">
        <v>37469</v>
      </c>
      <c r="M146" s="1">
        <f ca="1">DATEDIF(HR_DB[[#This Row],[Hire date]],TODAY(),"Y")</f>
        <v>19</v>
      </c>
      <c r="N146" s="4">
        <v>5860</v>
      </c>
      <c r="O146" s="6">
        <f>IFERROR(DATEDIF(HR_DB[[#This Row],[DOB]],HR_DB[[#This Row],[Hire date]],"Y"),"!!!")</f>
        <v>10</v>
      </c>
      <c r="P146" s="6" t="str">
        <f>IF(HR_DB[[#This Row],[Age at Hiring]]&lt;20,"!","")</f>
        <v>!</v>
      </c>
      <c r="Q146" s="1" t="str">
        <f>IFERROR(VLOOKUP(HR_DB[[#This Row],[EmpID]],A147:$A$1002,1,TRUE),"")</f>
        <v/>
      </c>
      <c r="R146" s="1" t="str">
        <f>IFERROR(VLOOKUP(HR_DB[[#This Row],[EmpID]],$A$2:A145,1,0),"")</f>
        <v/>
      </c>
      <c r="S146" s="17"/>
      <c r="T146" s="1" t="str">
        <f ca="1">IF(HR_DB[[#This Row],[Years no.]]&lt;=7,"A) 1-7",IF(AND(HR_DB[[#This Row],[Years no.]]&gt;7,HR_DB[[#This Row],[Years no.]]&lt;=14),"B) 8-14",IF(AND(HR_DB[[#This Row],[Years no.]]&gt;14,HR_DB[[#This Row],[Years no.]]&lt;=21),"C) 15-21",IF(HR_DB[[#This Row],[Years no.]]&gt;21,"D) 22+",""))))</f>
        <v>C) 15-21</v>
      </c>
      <c r="U146" s="1" t="str">
        <f ca="1">IF(AND(HR_DB[[#This Row],[Age]]&gt;=20,HR_DB[[#This Row],[Age]]&lt;30),"20s",IF(AND(HR_DB[[#This Row],[Age]]&gt;=30,HR_DB[[#This Row],[Age]]&lt;40),"30s",IF(HR_DB[[#This Row],[Age]]&gt;=40,"40s","")))</f>
        <v>30s</v>
      </c>
    </row>
    <row r="147" spans="1:21" x14ac:dyDescent="0.35">
      <c r="A147" s="1">
        <v>51446</v>
      </c>
      <c r="B147" s="1" t="s">
        <v>928</v>
      </c>
      <c r="C147" s="1" t="s">
        <v>929</v>
      </c>
      <c r="D147" s="1" t="s">
        <v>38</v>
      </c>
      <c r="E147" s="1" t="str">
        <f>IF(ISODD(MID(HR_DB[[#This Row],[ID No.]],13,1)),"Male","Female")</f>
        <v>Female</v>
      </c>
      <c r="F147" s="3">
        <f>DATE(MID(HR_DB[[#This Row],[ID No.]],2,2),MID(HR_DB[[#This Row],[ID No.]],4,2),MID(HR_DB[[#This Row],[ID No.]],6,2))</f>
        <v>31521</v>
      </c>
      <c r="G147" s="1">
        <f ca="1">DATEDIF(HR_DB[[#This Row],[DOB]],TODAY(),"Y")</f>
        <v>36</v>
      </c>
      <c r="H147" s="1" t="s">
        <v>17</v>
      </c>
      <c r="I147" s="1" t="s">
        <v>23</v>
      </c>
      <c r="J147" s="1" t="s">
        <v>19</v>
      </c>
      <c r="K147" s="1" t="str">
        <f>VLOOKUP(MID(HR_DB[[#This Row],[ID No.]],8,2),[1]Draft!$B$9:$C$14,2,FALSE)</f>
        <v>Sharqia</v>
      </c>
      <c r="L147" s="7">
        <v>36377</v>
      </c>
      <c r="M147" s="1">
        <f ca="1">DATEDIF(HR_DB[[#This Row],[Hire date]],TODAY(),"Y")</f>
        <v>22</v>
      </c>
      <c r="N147" s="4">
        <v>5233</v>
      </c>
      <c r="O147" s="6">
        <f>IFERROR(DATEDIF(HR_DB[[#This Row],[DOB]],HR_DB[[#This Row],[Hire date]],"Y"),"!!!")</f>
        <v>13</v>
      </c>
      <c r="P147" s="6" t="str">
        <f>IF(HR_DB[[#This Row],[Age at Hiring]]&lt;20,"!","")</f>
        <v>!</v>
      </c>
      <c r="Q147" s="1" t="str">
        <f>IFERROR(VLOOKUP(HR_DB[[#This Row],[EmpID]],A148:$A$1002,1,TRUE),"")</f>
        <v/>
      </c>
      <c r="R147" s="1" t="str">
        <f>IFERROR(VLOOKUP(HR_DB[[#This Row],[EmpID]],$A$2:A146,1,0),"")</f>
        <v/>
      </c>
      <c r="S147" s="17"/>
      <c r="T147" s="1" t="str">
        <f ca="1">IF(HR_DB[[#This Row],[Years no.]]&lt;=7,"A) 1-7",IF(AND(HR_DB[[#This Row],[Years no.]]&gt;7,HR_DB[[#This Row],[Years no.]]&lt;=14),"B) 8-14",IF(AND(HR_DB[[#This Row],[Years no.]]&gt;14,HR_DB[[#This Row],[Years no.]]&lt;=21),"C) 15-21",IF(HR_DB[[#This Row],[Years no.]]&gt;21,"D) 22+",""))))</f>
        <v>D) 22+</v>
      </c>
      <c r="U147" s="1" t="str">
        <f ca="1">IF(AND(HR_DB[[#This Row],[Age]]&gt;=20,HR_DB[[#This Row],[Age]]&lt;30),"20s",IF(AND(HR_DB[[#This Row],[Age]]&gt;=30,HR_DB[[#This Row],[Age]]&lt;40),"30s",IF(HR_DB[[#This Row],[Age]]&gt;=40,"40s","")))</f>
        <v>30s</v>
      </c>
    </row>
    <row r="148" spans="1:21" x14ac:dyDescent="0.35">
      <c r="A148" s="1">
        <v>51455</v>
      </c>
      <c r="B148" s="1" t="s">
        <v>86</v>
      </c>
      <c r="C148" s="1" t="s">
        <v>87</v>
      </c>
      <c r="D148" s="1" t="s">
        <v>35</v>
      </c>
      <c r="E148" s="1" t="str">
        <f>IF(ISODD(MID(HR_DB[[#This Row],[ID No.]],13,1)),"Male","Female")</f>
        <v>Male</v>
      </c>
      <c r="F148" s="3">
        <f>DATE(MID(HR_DB[[#This Row],[ID No.]],2,2),MID(HR_DB[[#This Row],[ID No.]],4,2),MID(HR_DB[[#This Row],[ID No.]],6,2))</f>
        <v>34743</v>
      </c>
      <c r="G148" s="1">
        <f ca="1">DATEDIF(HR_DB[[#This Row],[DOB]],TODAY(),"Y")</f>
        <v>27</v>
      </c>
      <c r="H148" s="1" t="s">
        <v>32</v>
      </c>
      <c r="I148" s="1" t="s">
        <v>23</v>
      </c>
      <c r="J148" s="1" t="s">
        <v>28</v>
      </c>
      <c r="K148" s="1" t="str">
        <f>VLOOKUP(MID(HR_DB[[#This Row],[ID No.]],8,2),[1]Draft!$B$9:$C$14,2,FALSE)</f>
        <v>Cairo</v>
      </c>
      <c r="L148" s="7">
        <v>35488</v>
      </c>
      <c r="M148" s="1">
        <f ca="1">DATEDIF(HR_DB[[#This Row],[Hire date]],TODAY(),"Y")</f>
        <v>25</v>
      </c>
      <c r="N148" s="4">
        <v>3006</v>
      </c>
      <c r="O148" s="6">
        <f>IFERROR(DATEDIF(HR_DB[[#This Row],[DOB]],HR_DB[[#This Row],[Hire date]],"Y"),"!!!")</f>
        <v>2</v>
      </c>
      <c r="P148" s="6" t="str">
        <f>IF(HR_DB[[#This Row],[Age at Hiring]]&lt;20,"!","")</f>
        <v>!</v>
      </c>
      <c r="Q148" s="1" t="str">
        <f>IFERROR(VLOOKUP(HR_DB[[#This Row],[EmpID]],A149:$A$1002,1,TRUE),"")</f>
        <v/>
      </c>
      <c r="R148" s="1" t="str">
        <f>IFERROR(VLOOKUP(HR_DB[[#This Row],[EmpID]],$A$2:A147,1,0),"")</f>
        <v/>
      </c>
      <c r="S148" s="17"/>
      <c r="T148" s="1" t="str">
        <f ca="1">IF(HR_DB[[#This Row],[Years no.]]&lt;=7,"A) 1-7",IF(AND(HR_DB[[#This Row],[Years no.]]&gt;7,HR_DB[[#This Row],[Years no.]]&lt;=14),"B) 8-14",IF(AND(HR_DB[[#This Row],[Years no.]]&gt;14,HR_DB[[#This Row],[Years no.]]&lt;=21),"C) 15-21",IF(HR_DB[[#This Row],[Years no.]]&gt;21,"D) 22+",""))))</f>
        <v>D) 22+</v>
      </c>
      <c r="U148" s="1" t="str">
        <f ca="1">IF(AND(HR_DB[[#This Row],[Age]]&gt;=20,HR_DB[[#This Row],[Age]]&lt;30),"20s",IF(AND(HR_DB[[#This Row],[Age]]&gt;=30,HR_DB[[#This Row],[Age]]&lt;40),"30s",IF(HR_DB[[#This Row],[Age]]&gt;=40,"40s","")))</f>
        <v>20s</v>
      </c>
    </row>
    <row r="149" spans="1:21" x14ac:dyDescent="0.35">
      <c r="A149" s="6">
        <v>51471</v>
      </c>
      <c r="B149" s="1" t="s">
        <v>1882</v>
      </c>
      <c r="C149" s="1" t="s">
        <v>1883</v>
      </c>
      <c r="D149" s="1" t="s">
        <v>31</v>
      </c>
      <c r="E149" s="1" t="str">
        <f>IF(ISODD(MID(HR_DB[[#This Row],[ID No.]],13,1)),"Male","Female")</f>
        <v>Female</v>
      </c>
      <c r="F149" s="3">
        <f>DATE(MID(HR_DB[[#This Row],[ID No.]],2,2),MID(HR_DB[[#This Row],[ID No.]],4,2),MID(HR_DB[[#This Row],[ID No.]],6,2))</f>
        <v>33478</v>
      </c>
      <c r="G149" s="1">
        <f ca="1">DATEDIF(HR_DB[[#This Row],[DOB]],TODAY(),"Y")</f>
        <v>30</v>
      </c>
      <c r="H149" s="1" t="s">
        <v>17</v>
      </c>
      <c r="I149" s="1" t="s">
        <v>23</v>
      </c>
      <c r="J149" s="1" t="s">
        <v>28</v>
      </c>
      <c r="K149" s="1" t="str">
        <f>VLOOKUP(MID(HR_DB[[#This Row],[ID No.]],8,2),[1]Draft!$B$9:$C$14,2,FALSE)</f>
        <v>Monufia</v>
      </c>
      <c r="L149" s="7">
        <v>37319</v>
      </c>
      <c r="M149" s="1">
        <f ca="1">DATEDIF(HR_DB[[#This Row],[Hire date]],TODAY(),"Y")</f>
        <v>20</v>
      </c>
      <c r="N149" s="4">
        <v>4988</v>
      </c>
      <c r="O149" s="6">
        <f>IFERROR(DATEDIF(HR_DB[[#This Row],[DOB]],HR_DB[[#This Row],[Hire date]],"Y"),"!!!")</f>
        <v>10</v>
      </c>
      <c r="P149" s="6" t="str">
        <f>IF(HR_DB[[#This Row],[Age at Hiring]]&lt;20,"!","")</f>
        <v>!</v>
      </c>
      <c r="Q149" s="6">
        <f>IFERROR(VLOOKUP(HR_DB[[#This Row],[EmpID]],A150:$A$1002,1,TRUE),"")</f>
        <v>51471</v>
      </c>
      <c r="R149" s="1" t="str">
        <f>IFERROR(VLOOKUP(HR_DB[[#This Row],[EmpID]],$A$2:A148,1,0),"")</f>
        <v/>
      </c>
      <c r="S149" s="17">
        <v>1</v>
      </c>
      <c r="T149" s="1" t="str">
        <f ca="1">IF(HR_DB[[#This Row],[Years no.]]&lt;=7,"A) 1-7",IF(AND(HR_DB[[#This Row],[Years no.]]&gt;7,HR_DB[[#This Row],[Years no.]]&lt;=14),"B) 8-14",IF(AND(HR_DB[[#This Row],[Years no.]]&gt;14,HR_DB[[#This Row],[Years no.]]&lt;=21),"C) 15-21",IF(HR_DB[[#This Row],[Years no.]]&gt;21,"D) 22+",""))))</f>
        <v>C) 15-21</v>
      </c>
      <c r="U149" s="1" t="str">
        <f ca="1">IF(AND(HR_DB[[#This Row],[Age]]&gt;=20,HR_DB[[#This Row],[Age]]&lt;30),"20s",IF(AND(HR_DB[[#This Row],[Age]]&gt;=30,HR_DB[[#This Row],[Age]]&lt;40),"30s",IF(HR_DB[[#This Row],[Age]]&gt;=40,"40s","")))</f>
        <v>30s</v>
      </c>
    </row>
    <row r="150" spans="1:21" x14ac:dyDescent="0.35">
      <c r="A150" s="18">
        <v>51471</v>
      </c>
      <c r="B150" s="1" t="s">
        <v>1944</v>
      </c>
      <c r="C150" s="1" t="s">
        <v>1945</v>
      </c>
      <c r="D150" s="1" t="s">
        <v>31</v>
      </c>
      <c r="E150" s="1" t="str">
        <f>IF(ISODD(MID(HR_DB[[#This Row],[ID No.]],13,1)),"Male","Female")</f>
        <v>Female</v>
      </c>
      <c r="F150" s="3">
        <f>DATE(MID(HR_DB[[#This Row],[ID No.]],2,2),MID(HR_DB[[#This Row],[ID No.]],4,2),MID(HR_DB[[#This Row],[ID No.]],6,2))</f>
        <v>29074</v>
      </c>
      <c r="G150" s="1">
        <f ca="1">DATEDIF(HR_DB[[#This Row],[DOB]],TODAY(),"Y")</f>
        <v>42</v>
      </c>
      <c r="H150" s="1" t="s">
        <v>17</v>
      </c>
      <c r="I150" s="1" t="s">
        <v>23</v>
      </c>
      <c r="J150" s="1" t="s">
        <v>44</v>
      </c>
      <c r="K150" s="1" t="str">
        <f>VLOOKUP(MID(HR_DB[[#This Row],[ID No.]],8,2),[1]Draft!$B$9:$C$14,2,FALSE)</f>
        <v>Alexandria</v>
      </c>
      <c r="L150" s="3">
        <v>40426</v>
      </c>
      <c r="M150" s="1">
        <f ca="1">DATEDIF(HR_DB[[#This Row],[Hire date]],TODAY(),"Y")</f>
        <v>11</v>
      </c>
      <c r="N150" s="4">
        <v>6782</v>
      </c>
      <c r="O150" s="1">
        <f>IFERROR(DATEDIF(HR_DB[[#This Row],[DOB]],HR_DB[[#This Row],[Hire date]],"Y"),"!!!")</f>
        <v>31</v>
      </c>
      <c r="P150" s="1" t="str">
        <f>IF(HR_DB[[#This Row],[Age at Hiring]]&lt;20,"!","")</f>
        <v/>
      </c>
      <c r="Q150" s="1" t="str">
        <f>IFERROR(VLOOKUP(HR_DB[[#This Row],[EmpID]],A151:$A$1002,1,TRUE),"")</f>
        <v/>
      </c>
      <c r="R150" s="16">
        <f>IFERROR(VLOOKUP(HR_DB[[#This Row],[EmpID]],$A$2:A149,1,0),"")</f>
        <v>51471</v>
      </c>
      <c r="S150" s="17">
        <v>2</v>
      </c>
      <c r="T150" s="1" t="str">
        <f ca="1">IF(HR_DB[[#This Row],[Years no.]]&lt;=7,"A) 1-7",IF(AND(HR_DB[[#This Row],[Years no.]]&gt;7,HR_DB[[#This Row],[Years no.]]&lt;=14),"B) 8-14",IF(AND(HR_DB[[#This Row],[Years no.]]&gt;14,HR_DB[[#This Row],[Years no.]]&lt;=21),"C) 15-21",IF(HR_DB[[#This Row],[Years no.]]&gt;21,"D) 22+",""))))</f>
        <v>B) 8-14</v>
      </c>
      <c r="U150" s="1" t="str">
        <f ca="1">IF(AND(HR_DB[[#This Row],[Age]]&gt;=20,HR_DB[[#This Row],[Age]]&lt;30),"20s",IF(AND(HR_DB[[#This Row],[Age]]&gt;=30,HR_DB[[#This Row],[Age]]&lt;40),"30s",IF(HR_DB[[#This Row],[Age]]&gt;=40,"40s","")))</f>
        <v>40s</v>
      </c>
    </row>
    <row r="151" spans="1:21" x14ac:dyDescent="0.35">
      <c r="A151" s="1">
        <v>51472</v>
      </c>
      <c r="B151" s="1" t="s">
        <v>1400</v>
      </c>
      <c r="C151" s="1" t="s">
        <v>1401</v>
      </c>
      <c r="D151" s="1" t="s">
        <v>16</v>
      </c>
      <c r="E151" s="1" t="str">
        <f>IF(ISODD(MID(HR_DB[[#This Row],[ID No.]],13,1)),"Male","Female")</f>
        <v>Male</v>
      </c>
      <c r="F151" s="3">
        <f>DATE(MID(HR_DB[[#This Row],[ID No.]],2,2),MID(HR_DB[[#This Row],[ID No.]],4,2),MID(HR_DB[[#This Row],[ID No.]],6,2))</f>
        <v>27181</v>
      </c>
      <c r="G151" s="1">
        <f ca="1">DATEDIF(HR_DB[[#This Row],[DOB]],TODAY(),"Y")</f>
        <v>48</v>
      </c>
      <c r="H151" s="1" t="s">
        <v>32</v>
      </c>
      <c r="I151" s="1" t="s">
        <v>23</v>
      </c>
      <c r="J151" s="1" t="s">
        <v>19</v>
      </c>
      <c r="K151" s="1" t="str">
        <f>VLOOKUP(MID(HR_DB[[#This Row],[ID No.]],8,2),[1]Draft!$B$9:$C$14,2,FALSE)</f>
        <v>Alexandria</v>
      </c>
      <c r="L151" s="3">
        <v>38263</v>
      </c>
      <c r="M151" s="1">
        <f ca="1">DATEDIF(HR_DB[[#This Row],[Hire date]],TODAY(),"Y")</f>
        <v>17</v>
      </c>
      <c r="N151" s="4">
        <v>3371</v>
      </c>
      <c r="O151" s="1">
        <f>IFERROR(DATEDIF(HR_DB[[#This Row],[DOB]],HR_DB[[#This Row],[Hire date]],"Y"),"!!!")</f>
        <v>30</v>
      </c>
      <c r="P151" s="1" t="str">
        <f>IF(HR_DB[[#This Row],[Age at Hiring]]&lt;20,"!","")</f>
        <v/>
      </c>
      <c r="Q151" s="1" t="str">
        <f>IFERROR(VLOOKUP(HR_DB[[#This Row],[EmpID]],A152:$A$1002,1,TRUE),"")</f>
        <v/>
      </c>
      <c r="R151" s="1" t="str">
        <f>IFERROR(VLOOKUP(HR_DB[[#This Row],[EmpID]],$A$2:A150,1,0),"")</f>
        <v/>
      </c>
      <c r="S151" s="17"/>
      <c r="T151" s="1" t="str">
        <f ca="1">IF(HR_DB[[#This Row],[Years no.]]&lt;=7,"A) 1-7",IF(AND(HR_DB[[#This Row],[Years no.]]&gt;7,HR_DB[[#This Row],[Years no.]]&lt;=14),"B) 8-14",IF(AND(HR_DB[[#This Row],[Years no.]]&gt;14,HR_DB[[#This Row],[Years no.]]&lt;=21),"C) 15-21",IF(HR_DB[[#This Row],[Years no.]]&gt;21,"D) 22+",""))))</f>
        <v>C) 15-21</v>
      </c>
      <c r="U151" s="1" t="str">
        <f ca="1">IF(AND(HR_DB[[#This Row],[Age]]&gt;=20,HR_DB[[#This Row],[Age]]&lt;30),"20s",IF(AND(HR_DB[[#This Row],[Age]]&gt;=30,HR_DB[[#This Row],[Age]]&lt;40),"30s",IF(HR_DB[[#This Row],[Age]]&gt;=40,"40s","")))</f>
        <v>40s</v>
      </c>
    </row>
    <row r="152" spans="1:21" x14ac:dyDescent="0.35">
      <c r="A152" s="1">
        <v>51482</v>
      </c>
      <c r="B152" s="1" t="s">
        <v>1716</v>
      </c>
      <c r="C152" s="1" t="s">
        <v>1717</v>
      </c>
      <c r="D152" s="1" t="s">
        <v>49</v>
      </c>
      <c r="E152" s="1" t="str">
        <f>IF(ISODD(MID(HR_DB[[#This Row],[ID No.]],13,1)),"Male","Female")</f>
        <v>Female</v>
      </c>
      <c r="F152" s="3">
        <f>DATE(MID(HR_DB[[#This Row],[ID No.]],2,2),MID(HR_DB[[#This Row],[ID No.]],4,2),MID(HR_DB[[#This Row],[ID No.]],6,2))</f>
        <v>34772</v>
      </c>
      <c r="G152" s="1">
        <f ca="1">DATEDIF(HR_DB[[#This Row],[DOB]],TODAY(),"Y")</f>
        <v>27</v>
      </c>
      <c r="H152" s="1" t="s">
        <v>32</v>
      </c>
      <c r="I152" s="1" t="s">
        <v>41</v>
      </c>
      <c r="J152" s="1" t="s">
        <v>28</v>
      </c>
      <c r="K152" s="1" t="str">
        <f>VLOOKUP(MID(HR_DB[[#This Row],[ID No.]],8,2),[1]Draft!$B$9:$C$14,2,FALSE)</f>
        <v>Monufia</v>
      </c>
      <c r="L152" s="7">
        <v>36288</v>
      </c>
      <c r="M152" s="1">
        <f ca="1">DATEDIF(HR_DB[[#This Row],[Hire date]],TODAY(),"Y")</f>
        <v>23</v>
      </c>
      <c r="N152" s="4">
        <v>13987</v>
      </c>
      <c r="O152" s="6">
        <f>IFERROR(DATEDIF(HR_DB[[#This Row],[DOB]],HR_DB[[#This Row],[Hire date]],"Y"),"!!!")</f>
        <v>4</v>
      </c>
      <c r="P152" s="6" t="str">
        <f>IF(HR_DB[[#This Row],[Age at Hiring]]&lt;20,"!","")</f>
        <v>!</v>
      </c>
      <c r="Q152" s="1" t="str">
        <f>IFERROR(VLOOKUP(HR_DB[[#This Row],[EmpID]],A153:$A$1002,1,TRUE),"")</f>
        <v/>
      </c>
      <c r="R152" s="1" t="str">
        <f>IFERROR(VLOOKUP(HR_DB[[#This Row],[EmpID]],$A$2:A151,1,0),"")</f>
        <v/>
      </c>
      <c r="S152" s="17"/>
      <c r="T152" s="1" t="str">
        <f ca="1">IF(HR_DB[[#This Row],[Years no.]]&lt;=7,"A) 1-7",IF(AND(HR_DB[[#This Row],[Years no.]]&gt;7,HR_DB[[#This Row],[Years no.]]&lt;=14),"B) 8-14",IF(AND(HR_DB[[#This Row],[Years no.]]&gt;14,HR_DB[[#This Row],[Years no.]]&lt;=21),"C) 15-21",IF(HR_DB[[#This Row],[Years no.]]&gt;21,"D) 22+",""))))</f>
        <v>D) 22+</v>
      </c>
      <c r="U152" s="1" t="str">
        <f ca="1">IF(AND(HR_DB[[#This Row],[Age]]&gt;=20,HR_DB[[#This Row],[Age]]&lt;30),"20s",IF(AND(HR_DB[[#This Row],[Age]]&gt;=30,HR_DB[[#This Row],[Age]]&lt;40),"30s",IF(HR_DB[[#This Row],[Age]]&gt;=40,"40s","")))</f>
        <v>20s</v>
      </c>
    </row>
    <row r="153" spans="1:21" x14ac:dyDescent="0.35">
      <c r="A153" s="1">
        <v>51514</v>
      </c>
      <c r="B153" s="1" t="s">
        <v>220</v>
      </c>
      <c r="C153" s="1" t="s">
        <v>221</v>
      </c>
      <c r="D153" s="1" t="s">
        <v>16</v>
      </c>
      <c r="E153" s="1" t="str">
        <f>IF(ISODD(MID(HR_DB[[#This Row],[ID No.]],13,1)),"Male","Female")</f>
        <v>Male</v>
      </c>
      <c r="F153" s="3">
        <f>DATE(MID(HR_DB[[#This Row],[ID No.]],2,2),MID(HR_DB[[#This Row],[ID No.]],4,2),MID(HR_DB[[#This Row],[ID No.]],6,2))</f>
        <v>34990</v>
      </c>
      <c r="G153" s="1">
        <f ca="1">DATEDIF(HR_DB[[#This Row],[DOB]],TODAY(),"Y")</f>
        <v>26</v>
      </c>
      <c r="H153" s="1" t="s">
        <v>32</v>
      </c>
      <c r="I153" s="1" t="s">
        <v>23</v>
      </c>
      <c r="J153" s="1" t="s">
        <v>19</v>
      </c>
      <c r="K153" s="1" t="str">
        <f>VLOOKUP(MID(HR_DB[[#This Row],[ID No.]],8,2),[1]Draft!$B$9:$C$14,2,FALSE)</f>
        <v>Cairo</v>
      </c>
      <c r="L153" s="7">
        <v>36636</v>
      </c>
      <c r="M153" s="1">
        <f ca="1">DATEDIF(HR_DB[[#This Row],[Hire date]],TODAY(),"Y")</f>
        <v>22</v>
      </c>
      <c r="N153" s="4">
        <v>5829</v>
      </c>
      <c r="O153" s="6">
        <f>IFERROR(DATEDIF(HR_DB[[#This Row],[DOB]],HR_DB[[#This Row],[Hire date]],"Y"),"!!!")</f>
        <v>4</v>
      </c>
      <c r="P153" s="6" t="str">
        <f>IF(HR_DB[[#This Row],[Age at Hiring]]&lt;20,"!","")</f>
        <v>!</v>
      </c>
      <c r="Q153" s="1" t="str">
        <f>IFERROR(VLOOKUP(HR_DB[[#This Row],[EmpID]],A154:$A$1002,1,TRUE),"")</f>
        <v/>
      </c>
      <c r="R153" s="1" t="str">
        <f>IFERROR(VLOOKUP(HR_DB[[#This Row],[EmpID]],$A$2:A152,1,0),"")</f>
        <v/>
      </c>
      <c r="S153" s="17"/>
      <c r="T153" s="1" t="str">
        <f ca="1">IF(HR_DB[[#This Row],[Years no.]]&lt;=7,"A) 1-7",IF(AND(HR_DB[[#This Row],[Years no.]]&gt;7,HR_DB[[#This Row],[Years no.]]&lt;=14),"B) 8-14",IF(AND(HR_DB[[#This Row],[Years no.]]&gt;14,HR_DB[[#This Row],[Years no.]]&lt;=21),"C) 15-21",IF(HR_DB[[#This Row],[Years no.]]&gt;21,"D) 22+",""))))</f>
        <v>D) 22+</v>
      </c>
      <c r="U153" s="1" t="str">
        <f ca="1">IF(AND(HR_DB[[#This Row],[Age]]&gt;=20,HR_DB[[#This Row],[Age]]&lt;30),"20s",IF(AND(HR_DB[[#This Row],[Age]]&gt;=30,HR_DB[[#This Row],[Age]]&lt;40),"30s",IF(HR_DB[[#This Row],[Age]]&gt;=40,"40s","")))</f>
        <v>20s</v>
      </c>
    </row>
    <row r="154" spans="1:21" x14ac:dyDescent="0.35">
      <c r="A154" s="1">
        <v>51532</v>
      </c>
      <c r="B154" s="1" t="s">
        <v>1938</v>
      </c>
      <c r="C154" s="1" t="s">
        <v>1939</v>
      </c>
      <c r="D154" s="1" t="s">
        <v>49</v>
      </c>
      <c r="E154" s="1" t="str">
        <f>IF(ISODD(MID(HR_DB[[#This Row],[ID No.]],13,1)),"Male","Female")</f>
        <v>Male</v>
      </c>
      <c r="F154" s="3">
        <f>DATE(MID(HR_DB[[#This Row],[ID No.]],2,2),MID(HR_DB[[#This Row],[ID No.]],4,2),MID(HR_DB[[#This Row],[ID No.]],6,2))</f>
        <v>32544</v>
      </c>
      <c r="G154" s="1">
        <f ca="1">DATEDIF(HR_DB[[#This Row],[DOB]],TODAY(),"Y")</f>
        <v>33</v>
      </c>
      <c r="H154" s="1" t="s">
        <v>17</v>
      </c>
      <c r="I154" s="1" t="s">
        <v>23</v>
      </c>
      <c r="J154" s="1" t="s">
        <v>44</v>
      </c>
      <c r="K154" s="1" t="str">
        <f>VLOOKUP(MID(HR_DB[[#This Row],[ID No.]],8,2),[1]Draft!$B$9:$C$14,2,FALSE)</f>
        <v>Monufia</v>
      </c>
      <c r="L154" s="3">
        <v>41755</v>
      </c>
      <c r="M154" s="1">
        <f ca="1">DATEDIF(HR_DB[[#This Row],[Hire date]],TODAY(),"Y")</f>
        <v>8</v>
      </c>
      <c r="N154" s="4">
        <v>3932</v>
      </c>
      <c r="O154" s="1">
        <f>IFERROR(DATEDIF(HR_DB[[#This Row],[DOB]],HR_DB[[#This Row],[Hire date]],"Y"),"!!!")</f>
        <v>25</v>
      </c>
      <c r="P154" s="1" t="str">
        <f>IF(HR_DB[[#This Row],[Age at Hiring]]&lt;20,"!","")</f>
        <v/>
      </c>
      <c r="Q154" s="1" t="str">
        <f>IFERROR(VLOOKUP(HR_DB[[#This Row],[EmpID]],A155:$A$1002,1,TRUE),"")</f>
        <v/>
      </c>
      <c r="R154" s="1" t="str">
        <f>IFERROR(VLOOKUP(HR_DB[[#This Row],[EmpID]],$A$2:A153,1,0),"")</f>
        <v/>
      </c>
      <c r="S154" s="17"/>
      <c r="T154" s="1" t="str">
        <f ca="1">IF(HR_DB[[#This Row],[Years no.]]&lt;=7,"A) 1-7",IF(AND(HR_DB[[#This Row],[Years no.]]&gt;7,HR_DB[[#This Row],[Years no.]]&lt;=14),"B) 8-14",IF(AND(HR_DB[[#This Row],[Years no.]]&gt;14,HR_DB[[#This Row],[Years no.]]&lt;=21),"C) 15-21",IF(HR_DB[[#This Row],[Years no.]]&gt;21,"D) 22+",""))))</f>
        <v>B) 8-14</v>
      </c>
      <c r="U154" s="1" t="str">
        <f ca="1">IF(AND(HR_DB[[#This Row],[Age]]&gt;=20,HR_DB[[#This Row],[Age]]&lt;30),"20s",IF(AND(HR_DB[[#This Row],[Age]]&gt;=30,HR_DB[[#This Row],[Age]]&lt;40),"30s",IF(HR_DB[[#This Row],[Age]]&gt;=40,"40s","")))</f>
        <v>30s</v>
      </c>
    </row>
    <row r="155" spans="1:21" x14ac:dyDescent="0.35">
      <c r="A155" s="1">
        <v>51533</v>
      </c>
      <c r="B155" s="1" t="s">
        <v>518</v>
      </c>
      <c r="C155" s="1" t="s">
        <v>519</v>
      </c>
      <c r="D155" s="1" t="s">
        <v>16</v>
      </c>
      <c r="E155" s="1" t="str">
        <f>IF(ISODD(MID(HR_DB[[#This Row],[ID No.]],13,1)),"Male","Female")</f>
        <v>Male</v>
      </c>
      <c r="F155" s="3">
        <f>DATE(MID(HR_DB[[#This Row],[ID No.]],2,2),MID(HR_DB[[#This Row],[ID No.]],4,2),MID(HR_DB[[#This Row],[ID No.]],6,2))</f>
        <v>34719</v>
      </c>
      <c r="G155" s="1">
        <f ca="1">DATEDIF(HR_DB[[#This Row],[DOB]],TODAY(),"Y")</f>
        <v>27</v>
      </c>
      <c r="H155" s="1" t="s">
        <v>17</v>
      </c>
      <c r="I155" s="1" t="s">
        <v>23</v>
      </c>
      <c r="J155" s="1" t="s">
        <v>19</v>
      </c>
      <c r="K155" s="1" t="str">
        <f>VLOOKUP(MID(HR_DB[[#This Row],[ID No.]],8,2),[1]Draft!$B$9:$C$14,2,FALSE)</f>
        <v>Cairo</v>
      </c>
      <c r="L155" s="7">
        <v>38291</v>
      </c>
      <c r="M155" s="1">
        <f ca="1">DATEDIF(HR_DB[[#This Row],[Hire date]],TODAY(),"Y")</f>
        <v>17</v>
      </c>
      <c r="N155" s="4">
        <v>5730</v>
      </c>
      <c r="O155" s="6">
        <f>IFERROR(DATEDIF(HR_DB[[#This Row],[DOB]],HR_DB[[#This Row],[Hire date]],"Y"),"!!!")</f>
        <v>9</v>
      </c>
      <c r="P155" s="6" t="str">
        <f>IF(HR_DB[[#This Row],[Age at Hiring]]&lt;20,"!","")</f>
        <v>!</v>
      </c>
      <c r="Q155" s="1" t="str">
        <f>IFERROR(VLOOKUP(HR_DB[[#This Row],[EmpID]],A156:$A$1002,1,TRUE),"")</f>
        <v/>
      </c>
      <c r="R155" s="1" t="str">
        <f>IFERROR(VLOOKUP(HR_DB[[#This Row],[EmpID]],$A$2:A154,1,0),"")</f>
        <v/>
      </c>
      <c r="S155" s="17"/>
      <c r="T155" s="1" t="str">
        <f ca="1">IF(HR_DB[[#This Row],[Years no.]]&lt;=7,"A) 1-7",IF(AND(HR_DB[[#This Row],[Years no.]]&gt;7,HR_DB[[#This Row],[Years no.]]&lt;=14),"B) 8-14",IF(AND(HR_DB[[#This Row],[Years no.]]&gt;14,HR_DB[[#This Row],[Years no.]]&lt;=21),"C) 15-21",IF(HR_DB[[#This Row],[Years no.]]&gt;21,"D) 22+",""))))</f>
        <v>C) 15-21</v>
      </c>
      <c r="U155" s="1" t="str">
        <f ca="1">IF(AND(HR_DB[[#This Row],[Age]]&gt;=20,HR_DB[[#This Row],[Age]]&lt;30),"20s",IF(AND(HR_DB[[#This Row],[Age]]&gt;=30,HR_DB[[#This Row],[Age]]&lt;40),"30s",IF(HR_DB[[#This Row],[Age]]&gt;=40,"40s","")))</f>
        <v>20s</v>
      </c>
    </row>
    <row r="156" spans="1:21" x14ac:dyDescent="0.35">
      <c r="A156" s="6">
        <v>51545</v>
      </c>
      <c r="B156" s="1" t="s">
        <v>186</v>
      </c>
      <c r="C156" s="1" t="s">
        <v>187</v>
      </c>
      <c r="D156" s="1" t="s">
        <v>16</v>
      </c>
      <c r="E156" s="1" t="str">
        <f>IF(ISODD(MID(HR_DB[[#This Row],[ID No.]],13,1)),"Male","Female")</f>
        <v>Male</v>
      </c>
      <c r="F156" s="3">
        <f>DATE(MID(HR_DB[[#This Row],[ID No.]],2,2),MID(HR_DB[[#This Row],[ID No.]],4,2),MID(HR_DB[[#This Row],[ID No.]],6,2))</f>
        <v>29301</v>
      </c>
      <c r="G156" s="1">
        <f ca="1">DATEDIF(HR_DB[[#This Row],[DOB]],TODAY(),"Y")</f>
        <v>42</v>
      </c>
      <c r="H156" s="1" t="s">
        <v>32</v>
      </c>
      <c r="I156" s="1" t="s">
        <v>23</v>
      </c>
      <c r="J156" s="1" t="s">
        <v>28</v>
      </c>
      <c r="K156" s="1" t="str">
        <f>VLOOKUP(MID(HR_DB[[#This Row],[ID No.]],8,2),[1]Draft!$B$9:$C$14,2,FALSE)</f>
        <v>Cairo</v>
      </c>
      <c r="L156" s="3">
        <v>40305</v>
      </c>
      <c r="M156" s="1">
        <f ca="1">DATEDIF(HR_DB[[#This Row],[Hire date]],TODAY(),"Y")</f>
        <v>12</v>
      </c>
      <c r="N156" s="4">
        <v>4351</v>
      </c>
      <c r="O156" s="1">
        <f>IFERROR(DATEDIF(HR_DB[[#This Row],[DOB]],HR_DB[[#This Row],[Hire date]],"Y"),"!!!")</f>
        <v>30</v>
      </c>
      <c r="P156" s="1" t="str">
        <f>IF(HR_DB[[#This Row],[Age at Hiring]]&lt;20,"!","")</f>
        <v/>
      </c>
      <c r="Q156" s="6">
        <f>IFERROR(VLOOKUP(HR_DB[[#This Row],[EmpID]],A157:$A$1002,1,TRUE),"")</f>
        <v>51545</v>
      </c>
      <c r="R156" s="1" t="str">
        <f>IFERROR(VLOOKUP(HR_DB[[#This Row],[EmpID]],$A$2:A155,1,0),"")</f>
        <v/>
      </c>
      <c r="S156" s="17">
        <v>1</v>
      </c>
      <c r="T156" s="1" t="str">
        <f ca="1">IF(HR_DB[[#This Row],[Years no.]]&lt;=7,"A) 1-7",IF(AND(HR_DB[[#This Row],[Years no.]]&gt;7,HR_DB[[#This Row],[Years no.]]&lt;=14),"B) 8-14",IF(AND(HR_DB[[#This Row],[Years no.]]&gt;14,HR_DB[[#This Row],[Years no.]]&lt;=21),"C) 15-21",IF(HR_DB[[#This Row],[Years no.]]&gt;21,"D) 22+",""))))</f>
        <v>B) 8-14</v>
      </c>
      <c r="U156" s="1" t="str">
        <f ca="1">IF(AND(HR_DB[[#This Row],[Age]]&gt;=20,HR_DB[[#This Row],[Age]]&lt;30),"20s",IF(AND(HR_DB[[#This Row],[Age]]&gt;=30,HR_DB[[#This Row],[Age]]&lt;40),"30s",IF(HR_DB[[#This Row],[Age]]&gt;=40,"40s","")))</f>
        <v>40s</v>
      </c>
    </row>
    <row r="157" spans="1:21" x14ac:dyDescent="0.35">
      <c r="A157" s="18">
        <v>51545</v>
      </c>
      <c r="B157" s="1" t="s">
        <v>1998</v>
      </c>
      <c r="C157" s="1" t="s">
        <v>1999</v>
      </c>
      <c r="D157" s="1" t="s">
        <v>31</v>
      </c>
      <c r="E157" s="1" t="str">
        <f>IF(ISODD(MID(HR_DB[[#This Row],[ID No.]],13,1)),"Male","Female")</f>
        <v>Female</v>
      </c>
      <c r="F157" s="3">
        <f>DATE(MID(HR_DB[[#This Row],[ID No.]],2,2),MID(HR_DB[[#This Row],[ID No.]],4,2),MID(HR_DB[[#This Row],[ID No.]],6,2))</f>
        <v>32510</v>
      </c>
      <c r="G157" s="1">
        <f ca="1">DATEDIF(HR_DB[[#This Row],[DOB]],TODAY(),"Y")</f>
        <v>33</v>
      </c>
      <c r="H157" s="1" t="s">
        <v>17</v>
      </c>
      <c r="I157" s="1" t="s">
        <v>18</v>
      </c>
      <c r="J157" s="1" t="s">
        <v>44</v>
      </c>
      <c r="K157" s="1" t="str">
        <f>VLOOKUP(MID(HR_DB[[#This Row],[ID No.]],8,2),[1]Draft!$B$9:$C$14,2,FALSE)</f>
        <v>Cairo</v>
      </c>
      <c r="L157" s="3">
        <v>40475</v>
      </c>
      <c r="M157" s="1">
        <f ca="1">DATEDIF(HR_DB[[#This Row],[Hire date]],TODAY(),"Y")</f>
        <v>11</v>
      </c>
      <c r="N157" s="4">
        <v>23212</v>
      </c>
      <c r="O157" s="1">
        <f>IFERROR(DATEDIF(HR_DB[[#This Row],[DOB]],HR_DB[[#This Row],[Hire date]],"Y"),"!!!")</f>
        <v>21</v>
      </c>
      <c r="P157" s="1" t="str">
        <f>IF(HR_DB[[#This Row],[Age at Hiring]]&lt;20,"!","")</f>
        <v/>
      </c>
      <c r="Q157" s="1" t="str">
        <f>IFERROR(VLOOKUP(HR_DB[[#This Row],[EmpID]],A158:$A$1002,1,TRUE),"")</f>
        <v/>
      </c>
      <c r="R157" s="16">
        <f>IFERROR(VLOOKUP(HR_DB[[#This Row],[EmpID]],$A$2:A156,1,0),"")</f>
        <v>51545</v>
      </c>
      <c r="S157" s="17">
        <v>2</v>
      </c>
      <c r="T157" s="1" t="str">
        <f ca="1">IF(HR_DB[[#This Row],[Years no.]]&lt;=7,"A) 1-7",IF(AND(HR_DB[[#This Row],[Years no.]]&gt;7,HR_DB[[#This Row],[Years no.]]&lt;=14),"B) 8-14",IF(AND(HR_DB[[#This Row],[Years no.]]&gt;14,HR_DB[[#This Row],[Years no.]]&lt;=21),"C) 15-21",IF(HR_DB[[#This Row],[Years no.]]&gt;21,"D) 22+",""))))</f>
        <v>B) 8-14</v>
      </c>
      <c r="U157" s="1" t="str">
        <f ca="1">IF(AND(HR_DB[[#This Row],[Age]]&gt;=20,HR_DB[[#This Row],[Age]]&lt;30),"20s",IF(AND(HR_DB[[#This Row],[Age]]&gt;=30,HR_DB[[#This Row],[Age]]&lt;40),"30s",IF(HR_DB[[#This Row],[Age]]&gt;=40,"40s","")))</f>
        <v>30s</v>
      </c>
    </row>
    <row r="158" spans="1:21" x14ac:dyDescent="0.35">
      <c r="A158" s="1">
        <v>51556</v>
      </c>
      <c r="B158" s="1" t="s">
        <v>634</v>
      </c>
      <c r="C158" s="1" t="s">
        <v>635</v>
      </c>
      <c r="D158" s="1" t="s">
        <v>35</v>
      </c>
      <c r="E158" s="1" t="str">
        <f>IF(ISODD(MID(HR_DB[[#This Row],[ID No.]],13,1)),"Male","Female")</f>
        <v>Male</v>
      </c>
      <c r="F158" s="3">
        <f>DATE(MID(HR_DB[[#This Row],[ID No.]],2,2),MID(HR_DB[[#This Row],[ID No.]],4,2),MID(HR_DB[[#This Row],[ID No.]],6,2))</f>
        <v>34861</v>
      </c>
      <c r="G158" s="1">
        <f ca="1">DATEDIF(HR_DB[[#This Row],[DOB]],TODAY(),"Y")</f>
        <v>27</v>
      </c>
      <c r="H158" s="1" t="s">
        <v>32</v>
      </c>
      <c r="I158" s="1" t="s">
        <v>23</v>
      </c>
      <c r="J158" s="1" t="s">
        <v>44</v>
      </c>
      <c r="K158" s="1" t="str">
        <f>VLOOKUP(MID(HR_DB[[#This Row],[ID No.]],8,2),[1]Draft!$B$9:$C$14,2,FALSE)</f>
        <v>Cairo</v>
      </c>
      <c r="L158" s="7">
        <v>39275</v>
      </c>
      <c r="M158" s="1">
        <f ca="1">DATEDIF(HR_DB[[#This Row],[Hire date]],TODAY(),"Y")</f>
        <v>15</v>
      </c>
      <c r="N158" s="4">
        <v>4099</v>
      </c>
      <c r="O158" s="6">
        <f>IFERROR(DATEDIF(HR_DB[[#This Row],[DOB]],HR_DB[[#This Row],[Hire date]],"Y"),"!!!")</f>
        <v>12</v>
      </c>
      <c r="P158" s="6" t="str">
        <f>IF(HR_DB[[#This Row],[Age at Hiring]]&lt;20,"!","")</f>
        <v>!</v>
      </c>
      <c r="Q158" s="1" t="str">
        <f>IFERROR(VLOOKUP(HR_DB[[#This Row],[EmpID]],A159:$A$1002,1,TRUE),"")</f>
        <v/>
      </c>
      <c r="R158" s="1" t="str">
        <f>IFERROR(VLOOKUP(HR_DB[[#This Row],[EmpID]],$A$2:A157,1,0),"")</f>
        <v/>
      </c>
      <c r="S158" s="17"/>
      <c r="T158" s="1" t="str">
        <f ca="1">IF(HR_DB[[#This Row],[Years no.]]&lt;=7,"A) 1-7",IF(AND(HR_DB[[#This Row],[Years no.]]&gt;7,HR_DB[[#This Row],[Years no.]]&lt;=14),"B) 8-14",IF(AND(HR_DB[[#This Row],[Years no.]]&gt;14,HR_DB[[#This Row],[Years no.]]&lt;=21),"C) 15-21",IF(HR_DB[[#This Row],[Years no.]]&gt;21,"D) 22+",""))))</f>
        <v>C) 15-21</v>
      </c>
      <c r="U158" s="1" t="str">
        <f ca="1">IF(AND(HR_DB[[#This Row],[Age]]&gt;=20,HR_DB[[#This Row],[Age]]&lt;30),"20s",IF(AND(HR_DB[[#This Row],[Age]]&gt;=30,HR_DB[[#This Row],[Age]]&lt;40),"30s",IF(HR_DB[[#This Row],[Age]]&gt;=40,"40s","")))</f>
        <v>20s</v>
      </c>
    </row>
    <row r="159" spans="1:21" x14ac:dyDescent="0.35">
      <c r="A159" s="1">
        <v>51564</v>
      </c>
      <c r="B159" s="1" t="s">
        <v>556</v>
      </c>
      <c r="C159" s="1" t="s">
        <v>557</v>
      </c>
      <c r="D159" s="1" t="s">
        <v>38</v>
      </c>
      <c r="E159" s="1" t="str">
        <f>IF(ISODD(MID(HR_DB[[#This Row],[ID No.]],13,1)),"Male","Female")</f>
        <v>Male</v>
      </c>
      <c r="F159" s="3">
        <f>DATE(MID(HR_DB[[#This Row],[ID No.]],2,2),MID(HR_DB[[#This Row],[ID No.]],4,2),MID(HR_DB[[#This Row],[ID No.]],6,2))</f>
        <v>35035</v>
      </c>
      <c r="G159" s="1">
        <f ca="1">DATEDIF(HR_DB[[#This Row],[DOB]],TODAY(),"Y")</f>
        <v>26</v>
      </c>
      <c r="H159" s="1" t="s">
        <v>17</v>
      </c>
      <c r="I159" s="1" t="s">
        <v>41</v>
      </c>
      <c r="J159" s="1" t="s">
        <v>24</v>
      </c>
      <c r="K159" s="1" t="str">
        <f>VLOOKUP(MID(HR_DB[[#This Row],[ID No.]],8,2),[1]Draft!$B$9:$C$14,2,FALSE)</f>
        <v>Cairo</v>
      </c>
      <c r="L159" s="7">
        <v>37236</v>
      </c>
      <c r="M159" s="1">
        <f ca="1">DATEDIF(HR_DB[[#This Row],[Hire date]],TODAY(),"Y")</f>
        <v>20</v>
      </c>
      <c r="N159" s="4">
        <v>13991</v>
      </c>
      <c r="O159" s="6">
        <f>IFERROR(DATEDIF(HR_DB[[#This Row],[DOB]],HR_DB[[#This Row],[Hire date]],"Y"),"!!!")</f>
        <v>6</v>
      </c>
      <c r="P159" s="6" t="str">
        <f>IF(HR_DB[[#This Row],[Age at Hiring]]&lt;20,"!","")</f>
        <v>!</v>
      </c>
      <c r="Q159" s="1" t="str">
        <f>IFERROR(VLOOKUP(HR_DB[[#This Row],[EmpID]],A160:$A$1002,1,TRUE),"")</f>
        <v/>
      </c>
      <c r="R159" s="1" t="str">
        <f>IFERROR(VLOOKUP(HR_DB[[#This Row],[EmpID]],$A$2:A158,1,0),"")</f>
        <v/>
      </c>
      <c r="S159" s="17"/>
      <c r="T159" s="1" t="str">
        <f ca="1">IF(HR_DB[[#This Row],[Years no.]]&lt;=7,"A) 1-7",IF(AND(HR_DB[[#This Row],[Years no.]]&gt;7,HR_DB[[#This Row],[Years no.]]&lt;=14),"B) 8-14",IF(AND(HR_DB[[#This Row],[Years no.]]&gt;14,HR_DB[[#This Row],[Years no.]]&lt;=21),"C) 15-21",IF(HR_DB[[#This Row],[Years no.]]&gt;21,"D) 22+",""))))</f>
        <v>C) 15-21</v>
      </c>
      <c r="U159" s="1" t="str">
        <f ca="1">IF(AND(HR_DB[[#This Row],[Age]]&gt;=20,HR_DB[[#This Row],[Age]]&lt;30),"20s",IF(AND(HR_DB[[#This Row],[Age]]&gt;=30,HR_DB[[#This Row],[Age]]&lt;40),"30s",IF(HR_DB[[#This Row],[Age]]&gt;=40,"40s","")))</f>
        <v>20s</v>
      </c>
    </row>
    <row r="160" spans="1:21" x14ac:dyDescent="0.35">
      <c r="A160" s="1">
        <v>51586</v>
      </c>
      <c r="B160" s="1" t="s">
        <v>1432</v>
      </c>
      <c r="C160" s="1" t="s">
        <v>1433</v>
      </c>
      <c r="D160" s="1" t="s">
        <v>16</v>
      </c>
      <c r="E160" s="1" t="str">
        <f>IF(ISODD(MID(HR_DB[[#This Row],[ID No.]],13,1)),"Male","Female")</f>
        <v>Female</v>
      </c>
      <c r="F160" s="3">
        <f>DATE(MID(HR_DB[[#This Row],[ID No.]],2,2),MID(HR_DB[[#This Row],[ID No.]],4,2),MID(HR_DB[[#This Row],[ID No.]],6,2))</f>
        <v>30517</v>
      </c>
      <c r="G160" s="1">
        <f ca="1">DATEDIF(HR_DB[[#This Row],[DOB]],TODAY(),"Y")</f>
        <v>39</v>
      </c>
      <c r="H160" s="1" t="s">
        <v>17</v>
      </c>
      <c r="I160" s="1" t="s">
        <v>23</v>
      </c>
      <c r="J160" s="1" t="s">
        <v>24</v>
      </c>
      <c r="K160" s="1" t="str">
        <f>VLOOKUP(MID(HR_DB[[#This Row],[ID No.]],8,2),[1]Draft!$B$9:$C$14,2,FALSE)</f>
        <v>Giza</v>
      </c>
      <c r="L160" s="3">
        <v>39434</v>
      </c>
      <c r="M160" s="1">
        <f ca="1">DATEDIF(HR_DB[[#This Row],[Hire date]],TODAY(),"Y")</f>
        <v>14</v>
      </c>
      <c r="N160" s="4">
        <v>3282</v>
      </c>
      <c r="O160" s="1">
        <f>IFERROR(DATEDIF(HR_DB[[#This Row],[DOB]],HR_DB[[#This Row],[Hire date]],"Y"),"!!!")</f>
        <v>24</v>
      </c>
      <c r="P160" s="1" t="str">
        <f>IF(HR_DB[[#This Row],[Age at Hiring]]&lt;20,"!","")</f>
        <v/>
      </c>
      <c r="Q160" s="1" t="str">
        <f>IFERROR(VLOOKUP(HR_DB[[#This Row],[EmpID]],A161:$A$1002,1,TRUE),"")</f>
        <v/>
      </c>
      <c r="R160" s="1" t="str">
        <f>IFERROR(VLOOKUP(HR_DB[[#This Row],[EmpID]],$A$2:A159,1,0),"")</f>
        <v/>
      </c>
      <c r="S160" s="17"/>
      <c r="T160" s="1" t="str">
        <f ca="1">IF(HR_DB[[#This Row],[Years no.]]&lt;=7,"A) 1-7",IF(AND(HR_DB[[#This Row],[Years no.]]&gt;7,HR_DB[[#This Row],[Years no.]]&lt;=14),"B) 8-14",IF(AND(HR_DB[[#This Row],[Years no.]]&gt;14,HR_DB[[#This Row],[Years no.]]&lt;=21),"C) 15-21",IF(HR_DB[[#This Row],[Years no.]]&gt;21,"D) 22+",""))))</f>
        <v>B) 8-14</v>
      </c>
      <c r="U160" s="1" t="str">
        <f ca="1">IF(AND(HR_DB[[#This Row],[Age]]&gt;=20,HR_DB[[#This Row],[Age]]&lt;30),"20s",IF(AND(HR_DB[[#This Row],[Age]]&gt;=30,HR_DB[[#This Row],[Age]]&lt;40),"30s",IF(HR_DB[[#This Row],[Age]]&gt;=40,"40s","")))</f>
        <v>30s</v>
      </c>
    </row>
    <row r="161" spans="1:21" x14ac:dyDescent="0.35">
      <c r="A161" s="1">
        <v>51587</v>
      </c>
      <c r="B161" s="1" t="s">
        <v>162</v>
      </c>
      <c r="C161" s="2" t="s">
        <v>163</v>
      </c>
      <c r="D161" s="1" t="s">
        <v>16</v>
      </c>
      <c r="E161" s="1" t="str">
        <f>IF(ISODD(MID(HR_DB[[#This Row],[ID No.]],13,1)),"Male","Female")</f>
        <v>Male</v>
      </c>
      <c r="F161" s="3">
        <f>DATE(MID(HR_DB[[#This Row],[ID No.]],2,2),MID(HR_DB[[#This Row],[ID No.]],4,2),MID(HR_DB[[#This Row],[ID No.]],6,2))</f>
        <v>35057</v>
      </c>
      <c r="G161" s="1">
        <f ca="1">DATEDIF(HR_DB[[#This Row],[DOB]],TODAY(),"Y")</f>
        <v>26</v>
      </c>
      <c r="H161" s="1" t="s">
        <v>32</v>
      </c>
      <c r="I161" s="1" t="s">
        <v>23</v>
      </c>
      <c r="J161" s="1" t="s">
        <v>19</v>
      </c>
      <c r="K161" s="1" t="str">
        <f>VLOOKUP(MID(HR_DB[[#This Row],[ID No.]],8,2),[1]Draft!$B$9:$C$14,2,FALSE)</f>
        <v>Cairo</v>
      </c>
      <c r="L161" s="7">
        <v>37256</v>
      </c>
      <c r="M161" s="1">
        <f ca="1">DATEDIF(HR_DB[[#This Row],[Hire date]],TODAY(),"Y")</f>
        <v>20</v>
      </c>
      <c r="N161" s="4">
        <v>5938</v>
      </c>
      <c r="O161" s="6">
        <f>IFERROR(DATEDIF(HR_DB[[#This Row],[DOB]],HR_DB[[#This Row],[Hire date]],"Y"),"!!!")</f>
        <v>6</v>
      </c>
      <c r="P161" s="6" t="str">
        <f>IF(HR_DB[[#This Row],[Age at Hiring]]&lt;20,"!","")</f>
        <v>!</v>
      </c>
      <c r="Q161" s="1" t="str">
        <f>IFERROR(VLOOKUP(HR_DB[[#This Row],[EmpID]],A162:$A$1002,1,TRUE),"")</f>
        <v/>
      </c>
      <c r="R161" s="1" t="str">
        <f>IFERROR(VLOOKUP(HR_DB[[#This Row],[EmpID]],$A$2:A160,1,0),"")</f>
        <v/>
      </c>
      <c r="S161" s="17"/>
      <c r="T161" s="1" t="str">
        <f ca="1">IF(HR_DB[[#This Row],[Years no.]]&lt;=7,"A) 1-7",IF(AND(HR_DB[[#This Row],[Years no.]]&gt;7,HR_DB[[#This Row],[Years no.]]&lt;=14),"B) 8-14",IF(AND(HR_DB[[#This Row],[Years no.]]&gt;14,HR_DB[[#This Row],[Years no.]]&lt;=21),"C) 15-21",IF(HR_DB[[#This Row],[Years no.]]&gt;21,"D) 22+",""))))</f>
        <v>C) 15-21</v>
      </c>
      <c r="U161" s="1" t="str">
        <f ca="1">IF(AND(HR_DB[[#This Row],[Age]]&gt;=20,HR_DB[[#This Row],[Age]]&lt;30),"20s",IF(AND(HR_DB[[#This Row],[Age]]&gt;=30,HR_DB[[#This Row],[Age]]&lt;40),"30s",IF(HR_DB[[#This Row],[Age]]&gt;=40,"40s","")))</f>
        <v>20s</v>
      </c>
    </row>
    <row r="162" spans="1:21" x14ac:dyDescent="0.35">
      <c r="A162" s="1">
        <v>51596</v>
      </c>
      <c r="B162" s="1" t="s">
        <v>1528</v>
      </c>
      <c r="C162" s="1" t="s">
        <v>1529</v>
      </c>
      <c r="D162" s="1" t="s">
        <v>38</v>
      </c>
      <c r="E162" s="1" t="str">
        <f>IF(ISODD(MID(HR_DB[[#This Row],[ID No.]],13,1)),"Male","Female")</f>
        <v>Male</v>
      </c>
      <c r="F162" s="3">
        <f>DATE(MID(HR_DB[[#This Row],[ID No.]],2,2),MID(HR_DB[[#This Row],[ID No.]],4,2),MID(HR_DB[[#This Row],[ID No.]],6,2))</f>
        <v>33700</v>
      </c>
      <c r="G162" s="1">
        <f ca="1">DATEDIF(HR_DB[[#This Row],[DOB]],TODAY(),"Y")</f>
        <v>30</v>
      </c>
      <c r="H162" s="1" t="s">
        <v>17</v>
      </c>
      <c r="I162" s="1" t="s">
        <v>41</v>
      </c>
      <c r="J162" s="1" t="s">
        <v>67</v>
      </c>
      <c r="K162" s="1" t="str">
        <f>VLOOKUP(MID(HR_DB[[#This Row],[ID No.]],8,2),[1]Draft!$B$9:$C$14,2,FALSE)</f>
        <v>Monufia</v>
      </c>
      <c r="L162" s="7">
        <v>40709</v>
      </c>
      <c r="M162" s="1">
        <f ca="1">DATEDIF(HR_DB[[#This Row],[Hire date]],TODAY(),"Y")</f>
        <v>11</v>
      </c>
      <c r="N162" s="4">
        <v>12141</v>
      </c>
      <c r="O162" s="6">
        <f>IFERROR(DATEDIF(HR_DB[[#This Row],[DOB]],HR_DB[[#This Row],[Hire date]],"Y"),"!!!")</f>
        <v>19</v>
      </c>
      <c r="P162" s="6" t="str">
        <f>IF(HR_DB[[#This Row],[Age at Hiring]]&lt;20,"!","")</f>
        <v>!</v>
      </c>
      <c r="Q162" s="1" t="str">
        <f>IFERROR(VLOOKUP(HR_DB[[#This Row],[EmpID]],A163:$A$1002,1,TRUE),"")</f>
        <v/>
      </c>
      <c r="R162" s="1" t="str">
        <f>IFERROR(VLOOKUP(HR_DB[[#This Row],[EmpID]],$A$2:A161,1,0),"")</f>
        <v/>
      </c>
      <c r="S162" s="17"/>
      <c r="T162" s="1" t="str">
        <f ca="1">IF(HR_DB[[#This Row],[Years no.]]&lt;=7,"A) 1-7",IF(AND(HR_DB[[#This Row],[Years no.]]&gt;7,HR_DB[[#This Row],[Years no.]]&lt;=14),"B) 8-14",IF(AND(HR_DB[[#This Row],[Years no.]]&gt;14,HR_DB[[#This Row],[Years no.]]&lt;=21),"C) 15-21",IF(HR_DB[[#This Row],[Years no.]]&gt;21,"D) 22+",""))))</f>
        <v>B) 8-14</v>
      </c>
      <c r="U162" s="1" t="str">
        <f ca="1">IF(AND(HR_DB[[#This Row],[Age]]&gt;=20,HR_DB[[#This Row],[Age]]&lt;30),"20s",IF(AND(HR_DB[[#This Row],[Age]]&gt;=30,HR_DB[[#This Row],[Age]]&lt;40),"30s",IF(HR_DB[[#This Row],[Age]]&gt;=40,"40s","")))</f>
        <v>30s</v>
      </c>
    </row>
    <row r="163" spans="1:21" x14ac:dyDescent="0.35">
      <c r="A163" s="1">
        <v>51599</v>
      </c>
      <c r="B163" s="1" t="s">
        <v>644</v>
      </c>
      <c r="C163" s="1" t="s">
        <v>645</v>
      </c>
      <c r="D163" s="1" t="s">
        <v>16</v>
      </c>
      <c r="E163" s="1" t="str">
        <f>IF(ISODD(MID(HR_DB[[#This Row],[ID No.]],13,1)),"Male","Female")</f>
        <v>Male</v>
      </c>
      <c r="F163" s="3">
        <f>DATE(MID(HR_DB[[#This Row],[ID No.]],2,2),MID(HR_DB[[#This Row],[ID No.]],4,2),MID(HR_DB[[#This Row],[ID No.]],6,2))</f>
        <v>34933</v>
      </c>
      <c r="G163" s="1">
        <f ca="1">DATEDIF(HR_DB[[#This Row],[DOB]],TODAY(),"Y")</f>
        <v>26</v>
      </c>
      <c r="H163" s="1" t="s">
        <v>17</v>
      </c>
      <c r="I163" s="1" t="s">
        <v>23</v>
      </c>
      <c r="J163" s="1" t="s">
        <v>28</v>
      </c>
      <c r="K163" s="1" t="str">
        <f>VLOOKUP(MID(HR_DB[[#This Row],[ID No.]],8,2),[1]Draft!$B$9:$C$14,2,FALSE)</f>
        <v>Cairo</v>
      </c>
      <c r="L163" s="7">
        <v>38389</v>
      </c>
      <c r="M163" s="1">
        <f ca="1">DATEDIF(HR_DB[[#This Row],[Hire date]],TODAY(),"Y")</f>
        <v>17</v>
      </c>
      <c r="N163" s="4">
        <v>6626</v>
      </c>
      <c r="O163" s="6">
        <f>IFERROR(DATEDIF(HR_DB[[#This Row],[DOB]],HR_DB[[#This Row],[Hire date]],"Y"),"!!!")</f>
        <v>9</v>
      </c>
      <c r="P163" s="6" t="str">
        <f>IF(HR_DB[[#This Row],[Age at Hiring]]&lt;20,"!","")</f>
        <v>!</v>
      </c>
      <c r="Q163" s="1" t="str">
        <f>IFERROR(VLOOKUP(HR_DB[[#This Row],[EmpID]],A164:$A$1002,1,TRUE),"")</f>
        <v/>
      </c>
      <c r="R163" s="1" t="str">
        <f>IFERROR(VLOOKUP(HR_DB[[#This Row],[EmpID]],$A$2:A162,1,0),"")</f>
        <v/>
      </c>
      <c r="S163" s="17"/>
      <c r="T163" s="1" t="str">
        <f ca="1">IF(HR_DB[[#This Row],[Years no.]]&lt;=7,"A) 1-7",IF(AND(HR_DB[[#This Row],[Years no.]]&gt;7,HR_DB[[#This Row],[Years no.]]&lt;=14),"B) 8-14",IF(AND(HR_DB[[#This Row],[Years no.]]&gt;14,HR_DB[[#This Row],[Years no.]]&lt;=21),"C) 15-21",IF(HR_DB[[#This Row],[Years no.]]&gt;21,"D) 22+",""))))</f>
        <v>C) 15-21</v>
      </c>
      <c r="U163" s="1" t="str">
        <f ca="1">IF(AND(HR_DB[[#This Row],[Age]]&gt;=20,HR_DB[[#This Row],[Age]]&lt;30),"20s",IF(AND(HR_DB[[#This Row],[Age]]&gt;=30,HR_DB[[#This Row],[Age]]&lt;40),"30s",IF(HR_DB[[#This Row],[Age]]&gt;=40,"40s","")))</f>
        <v>20s</v>
      </c>
    </row>
    <row r="164" spans="1:21" x14ac:dyDescent="0.35">
      <c r="A164" s="1">
        <v>51601</v>
      </c>
      <c r="B164" s="1" t="s">
        <v>1692</v>
      </c>
      <c r="C164" s="1" t="s">
        <v>1693</v>
      </c>
      <c r="D164" s="1" t="s">
        <v>16</v>
      </c>
      <c r="E164" s="1" t="str">
        <f>IF(ISODD(MID(HR_DB[[#This Row],[ID No.]],13,1)),"Male","Female")</f>
        <v>Male</v>
      </c>
      <c r="F164" s="3">
        <f>DATE(MID(HR_DB[[#This Row],[ID No.]],2,2),MID(HR_DB[[#This Row],[ID No.]],4,2),MID(HR_DB[[#This Row],[ID No.]],6,2))</f>
        <v>30797</v>
      </c>
      <c r="G164" s="1">
        <f ca="1">DATEDIF(HR_DB[[#This Row],[DOB]],TODAY(),"Y")</f>
        <v>38</v>
      </c>
      <c r="H164" s="1" t="s">
        <v>17</v>
      </c>
      <c r="I164" s="1" t="s">
        <v>23</v>
      </c>
      <c r="J164" s="1" t="s">
        <v>28</v>
      </c>
      <c r="K164" s="1" t="str">
        <f>VLOOKUP(MID(HR_DB[[#This Row],[ID No.]],8,2),[1]Draft!$B$9:$C$14,2,FALSE)</f>
        <v>Ismailia</v>
      </c>
      <c r="L164" s="3">
        <v>38405</v>
      </c>
      <c r="M164" s="1">
        <f ca="1">DATEDIF(HR_DB[[#This Row],[Hire date]],TODAY(),"Y")</f>
        <v>17</v>
      </c>
      <c r="N164" s="4">
        <v>4819</v>
      </c>
      <c r="O164" s="1">
        <f>IFERROR(DATEDIF(HR_DB[[#This Row],[DOB]],HR_DB[[#This Row],[Hire date]],"Y"),"!!!")</f>
        <v>20</v>
      </c>
      <c r="P164" s="1" t="str">
        <f>IF(HR_DB[[#This Row],[Age at Hiring]]&lt;20,"!","")</f>
        <v/>
      </c>
      <c r="Q164" s="1" t="str">
        <f>IFERROR(VLOOKUP(HR_DB[[#This Row],[EmpID]],A165:$A$1002,1,TRUE),"")</f>
        <v/>
      </c>
      <c r="R164" s="1" t="str">
        <f>IFERROR(VLOOKUP(HR_DB[[#This Row],[EmpID]],$A$2:A163,1,0),"")</f>
        <v/>
      </c>
      <c r="S164" s="17"/>
      <c r="T164" s="1" t="str">
        <f ca="1">IF(HR_DB[[#This Row],[Years no.]]&lt;=7,"A) 1-7",IF(AND(HR_DB[[#This Row],[Years no.]]&gt;7,HR_DB[[#This Row],[Years no.]]&lt;=14),"B) 8-14",IF(AND(HR_DB[[#This Row],[Years no.]]&gt;14,HR_DB[[#This Row],[Years no.]]&lt;=21),"C) 15-21",IF(HR_DB[[#This Row],[Years no.]]&gt;21,"D) 22+",""))))</f>
        <v>C) 15-21</v>
      </c>
      <c r="U164" s="1" t="str">
        <f ca="1">IF(AND(HR_DB[[#This Row],[Age]]&gt;=20,HR_DB[[#This Row],[Age]]&lt;30),"20s",IF(AND(HR_DB[[#This Row],[Age]]&gt;=30,HR_DB[[#This Row],[Age]]&lt;40),"30s",IF(HR_DB[[#This Row],[Age]]&gt;=40,"40s","")))</f>
        <v>30s</v>
      </c>
    </row>
    <row r="165" spans="1:21" x14ac:dyDescent="0.35">
      <c r="A165" s="1">
        <v>51614</v>
      </c>
      <c r="B165" s="1" t="s">
        <v>460</v>
      </c>
      <c r="C165" s="1" t="s">
        <v>461</v>
      </c>
      <c r="D165" s="1" t="s">
        <v>31</v>
      </c>
      <c r="E165" s="1" t="str">
        <f>IF(ISODD(MID(HR_DB[[#This Row],[ID No.]],13,1)),"Male","Female")</f>
        <v>Male</v>
      </c>
      <c r="F165" s="3">
        <f>DATE(MID(HR_DB[[#This Row],[ID No.]],2,2),MID(HR_DB[[#This Row],[ID No.]],4,2),MID(HR_DB[[#This Row],[ID No.]],6,2))</f>
        <v>28543</v>
      </c>
      <c r="G165" s="1">
        <f ca="1">DATEDIF(HR_DB[[#This Row],[DOB]],TODAY(),"Y")</f>
        <v>44</v>
      </c>
      <c r="H165" s="1" t="s">
        <v>32</v>
      </c>
      <c r="I165" s="1" t="s">
        <v>41</v>
      </c>
      <c r="J165" s="1" t="s">
        <v>19</v>
      </c>
      <c r="K165" s="1" t="str">
        <f>VLOOKUP(MID(HR_DB[[#This Row],[ID No.]],8,2),[1]Draft!$B$9:$C$14,2,FALSE)</f>
        <v>Cairo</v>
      </c>
      <c r="L165" s="3">
        <v>36953</v>
      </c>
      <c r="M165" s="1">
        <f ca="1">DATEDIF(HR_DB[[#This Row],[Hire date]],TODAY(),"Y")</f>
        <v>21</v>
      </c>
      <c r="N165" s="4">
        <v>14857</v>
      </c>
      <c r="O165" s="1">
        <f>IFERROR(DATEDIF(HR_DB[[#This Row],[DOB]],HR_DB[[#This Row],[Hire date]],"Y"),"!!!")</f>
        <v>23</v>
      </c>
      <c r="P165" s="1" t="str">
        <f>IF(HR_DB[[#This Row],[Age at Hiring]]&lt;20,"!","")</f>
        <v/>
      </c>
      <c r="Q165" s="1" t="str">
        <f>IFERROR(VLOOKUP(HR_DB[[#This Row],[EmpID]],A166:$A$1002,1,TRUE),"")</f>
        <v/>
      </c>
      <c r="R165" s="1" t="str">
        <f>IFERROR(VLOOKUP(HR_DB[[#This Row],[EmpID]],$A$2:A164,1,0),"")</f>
        <v/>
      </c>
      <c r="S165" s="17"/>
      <c r="T165" s="1" t="str">
        <f ca="1">IF(HR_DB[[#This Row],[Years no.]]&lt;=7,"A) 1-7",IF(AND(HR_DB[[#This Row],[Years no.]]&gt;7,HR_DB[[#This Row],[Years no.]]&lt;=14),"B) 8-14",IF(AND(HR_DB[[#This Row],[Years no.]]&gt;14,HR_DB[[#This Row],[Years no.]]&lt;=21),"C) 15-21",IF(HR_DB[[#This Row],[Years no.]]&gt;21,"D) 22+",""))))</f>
        <v>C) 15-21</v>
      </c>
      <c r="U165" s="1" t="str">
        <f ca="1">IF(AND(HR_DB[[#This Row],[Age]]&gt;=20,HR_DB[[#This Row],[Age]]&lt;30),"20s",IF(AND(HR_DB[[#This Row],[Age]]&gt;=30,HR_DB[[#This Row],[Age]]&lt;40),"30s",IF(HR_DB[[#This Row],[Age]]&gt;=40,"40s","")))</f>
        <v>40s</v>
      </c>
    </row>
    <row r="166" spans="1:21" x14ac:dyDescent="0.35">
      <c r="A166" s="1">
        <v>51615</v>
      </c>
      <c r="B166" s="1" t="s">
        <v>1446</v>
      </c>
      <c r="C166" s="1" t="s">
        <v>1447</v>
      </c>
      <c r="D166" s="1" t="s">
        <v>35</v>
      </c>
      <c r="E166" s="1" t="str">
        <f>IF(ISODD(MID(HR_DB[[#This Row],[ID No.]],13,1)),"Male","Female")</f>
        <v>Female</v>
      </c>
      <c r="F166" s="3">
        <f>DATE(MID(HR_DB[[#This Row],[ID No.]],2,2),MID(HR_DB[[#This Row],[ID No.]],4,2),MID(HR_DB[[#This Row],[ID No.]],6,2))</f>
        <v>35019</v>
      </c>
      <c r="G166" s="1">
        <f ca="1">DATEDIF(HR_DB[[#This Row],[DOB]],TODAY(),"Y")</f>
        <v>26</v>
      </c>
      <c r="H166" s="1" t="s">
        <v>17</v>
      </c>
      <c r="I166" s="1" t="s">
        <v>18</v>
      </c>
      <c r="J166" s="1" t="s">
        <v>44</v>
      </c>
      <c r="K166" s="1" t="str">
        <f>VLOOKUP(MID(HR_DB[[#This Row],[ID No.]],8,2),[1]Draft!$B$9:$C$14,2,FALSE)</f>
        <v>Giza</v>
      </c>
      <c r="L166" s="7">
        <v>40076</v>
      </c>
      <c r="M166" s="1">
        <f ca="1">DATEDIF(HR_DB[[#This Row],[Hire date]],TODAY(),"Y")</f>
        <v>12</v>
      </c>
      <c r="N166" s="4">
        <v>21147</v>
      </c>
      <c r="O166" s="6">
        <f>IFERROR(DATEDIF(HR_DB[[#This Row],[DOB]],HR_DB[[#This Row],[Hire date]],"Y"),"!!!")</f>
        <v>13</v>
      </c>
      <c r="P166" s="6" t="str">
        <f>IF(HR_DB[[#This Row],[Age at Hiring]]&lt;20,"!","")</f>
        <v>!</v>
      </c>
      <c r="Q166" s="1" t="str">
        <f>IFERROR(VLOOKUP(HR_DB[[#This Row],[EmpID]],A167:$A$1002,1,TRUE),"")</f>
        <v/>
      </c>
      <c r="R166" s="1" t="str">
        <f>IFERROR(VLOOKUP(HR_DB[[#This Row],[EmpID]],$A$2:A165,1,0),"")</f>
        <v/>
      </c>
      <c r="S166" s="17"/>
      <c r="T166" s="1" t="str">
        <f ca="1">IF(HR_DB[[#This Row],[Years no.]]&lt;=7,"A) 1-7",IF(AND(HR_DB[[#This Row],[Years no.]]&gt;7,HR_DB[[#This Row],[Years no.]]&lt;=14),"B) 8-14",IF(AND(HR_DB[[#This Row],[Years no.]]&gt;14,HR_DB[[#This Row],[Years no.]]&lt;=21),"C) 15-21",IF(HR_DB[[#This Row],[Years no.]]&gt;21,"D) 22+",""))))</f>
        <v>B) 8-14</v>
      </c>
      <c r="U166" s="1" t="str">
        <f ca="1">IF(AND(HR_DB[[#This Row],[Age]]&gt;=20,HR_DB[[#This Row],[Age]]&lt;30),"20s",IF(AND(HR_DB[[#This Row],[Age]]&gt;=30,HR_DB[[#This Row],[Age]]&lt;40),"30s",IF(HR_DB[[#This Row],[Age]]&gt;=40,"40s","")))</f>
        <v>20s</v>
      </c>
    </row>
    <row r="167" spans="1:21" x14ac:dyDescent="0.35">
      <c r="A167" s="1">
        <v>51650</v>
      </c>
      <c r="B167" s="1" t="s">
        <v>242</v>
      </c>
      <c r="C167" s="1" t="s">
        <v>243</v>
      </c>
      <c r="D167" s="1" t="s">
        <v>38</v>
      </c>
      <c r="E167" s="1" t="str">
        <f>IF(ISODD(MID(HR_DB[[#This Row],[ID No.]],13,1)),"Male","Female")</f>
        <v>Female</v>
      </c>
      <c r="F167" s="3">
        <f>DATE(MID(HR_DB[[#This Row],[ID No.]],2,2),MID(HR_DB[[#This Row],[ID No.]],4,2),MID(HR_DB[[#This Row],[ID No.]],6,2))</f>
        <v>35042</v>
      </c>
      <c r="G167" s="1">
        <f ca="1">DATEDIF(HR_DB[[#This Row],[DOB]],TODAY(),"Y")</f>
        <v>26</v>
      </c>
      <c r="H167" s="1" t="s">
        <v>32</v>
      </c>
      <c r="I167" s="1" t="s">
        <v>23</v>
      </c>
      <c r="J167" s="1" t="s">
        <v>28</v>
      </c>
      <c r="K167" s="1" t="str">
        <f>VLOOKUP(MID(HR_DB[[#This Row],[ID No.]],8,2),[1]Draft!$B$9:$C$14,2,FALSE)</f>
        <v>Cairo</v>
      </c>
      <c r="L167" s="7">
        <v>37149</v>
      </c>
      <c r="M167" s="1">
        <f ca="1">DATEDIF(HR_DB[[#This Row],[Hire date]],TODAY(),"Y")</f>
        <v>20</v>
      </c>
      <c r="N167" s="4">
        <v>5096</v>
      </c>
      <c r="O167" s="6">
        <f>IFERROR(DATEDIF(HR_DB[[#This Row],[DOB]],HR_DB[[#This Row],[Hire date]],"Y"),"!!!")</f>
        <v>5</v>
      </c>
      <c r="P167" s="6" t="str">
        <f>IF(HR_DB[[#This Row],[Age at Hiring]]&lt;20,"!","")</f>
        <v>!</v>
      </c>
      <c r="Q167" s="1" t="str">
        <f>IFERROR(VLOOKUP(HR_DB[[#This Row],[EmpID]],A168:$A$1002,1,TRUE),"")</f>
        <v/>
      </c>
      <c r="R167" s="1" t="str">
        <f>IFERROR(VLOOKUP(HR_DB[[#This Row],[EmpID]],$A$2:A166,1,0),"")</f>
        <v/>
      </c>
      <c r="S167" s="17"/>
      <c r="T167" s="1" t="str">
        <f ca="1">IF(HR_DB[[#This Row],[Years no.]]&lt;=7,"A) 1-7",IF(AND(HR_DB[[#This Row],[Years no.]]&gt;7,HR_DB[[#This Row],[Years no.]]&lt;=14),"B) 8-14",IF(AND(HR_DB[[#This Row],[Years no.]]&gt;14,HR_DB[[#This Row],[Years no.]]&lt;=21),"C) 15-21",IF(HR_DB[[#This Row],[Years no.]]&gt;21,"D) 22+",""))))</f>
        <v>C) 15-21</v>
      </c>
      <c r="U167" s="1" t="str">
        <f ca="1">IF(AND(HR_DB[[#This Row],[Age]]&gt;=20,HR_DB[[#This Row],[Age]]&lt;30),"20s",IF(AND(HR_DB[[#This Row],[Age]]&gt;=30,HR_DB[[#This Row],[Age]]&lt;40),"30s",IF(HR_DB[[#This Row],[Age]]&gt;=40,"40s","")))</f>
        <v>20s</v>
      </c>
    </row>
    <row r="168" spans="1:21" x14ac:dyDescent="0.35">
      <c r="A168" s="1">
        <v>51652</v>
      </c>
      <c r="B168" s="1" t="s">
        <v>1534</v>
      </c>
      <c r="C168" s="1" t="s">
        <v>1535</v>
      </c>
      <c r="D168" s="1" t="s">
        <v>31</v>
      </c>
      <c r="E168" s="1" t="str">
        <f>IF(ISODD(MID(HR_DB[[#This Row],[ID No.]],13,1)),"Male","Female")</f>
        <v>Female</v>
      </c>
      <c r="F168" s="3">
        <f>DATE(MID(HR_DB[[#This Row],[ID No.]],2,2),MID(HR_DB[[#This Row],[ID No.]],4,2),MID(HR_DB[[#This Row],[ID No.]],6,2))</f>
        <v>27461</v>
      </c>
      <c r="G168" s="1">
        <f ca="1">DATEDIF(HR_DB[[#This Row],[DOB]],TODAY(),"Y")</f>
        <v>47</v>
      </c>
      <c r="H168" s="1" t="s">
        <v>32</v>
      </c>
      <c r="I168" s="1" t="s">
        <v>18</v>
      </c>
      <c r="J168" s="1" t="s">
        <v>67</v>
      </c>
      <c r="K168" s="1" t="str">
        <f>VLOOKUP(MID(HR_DB[[#This Row],[ID No.]],8,2),[1]Draft!$B$9:$C$14,2,FALSE)</f>
        <v>Ismailia</v>
      </c>
      <c r="L168" s="3">
        <v>39361</v>
      </c>
      <c r="M168" s="1">
        <f ca="1">DATEDIF(HR_DB[[#This Row],[Hire date]],TODAY(),"Y")</f>
        <v>14</v>
      </c>
      <c r="N168" s="4">
        <v>27008</v>
      </c>
      <c r="O168" s="1">
        <f>IFERROR(DATEDIF(HR_DB[[#This Row],[DOB]],HR_DB[[#This Row],[Hire date]],"Y"),"!!!")</f>
        <v>32</v>
      </c>
      <c r="P168" s="1" t="str">
        <f>IF(HR_DB[[#This Row],[Age at Hiring]]&lt;20,"!","")</f>
        <v/>
      </c>
      <c r="Q168" s="1" t="str">
        <f>IFERROR(VLOOKUP(HR_DB[[#This Row],[EmpID]],A169:$A$1002,1,TRUE),"")</f>
        <v/>
      </c>
      <c r="R168" s="1" t="str">
        <f>IFERROR(VLOOKUP(HR_DB[[#This Row],[EmpID]],$A$2:A167,1,0),"")</f>
        <v/>
      </c>
      <c r="S168" s="17"/>
      <c r="T168" s="1" t="str">
        <f ca="1">IF(HR_DB[[#This Row],[Years no.]]&lt;=7,"A) 1-7",IF(AND(HR_DB[[#This Row],[Years no.]]&gt;7,HR_DB[[#This Row],[Years no.]]&lt;=14),"B) 8-14",IF(AND(HR_DB[[#This Row],[Years no.]]&gt;14,HR_DB[[#This Row],[Years no.]]&lt;=21),"C) 15-21",IF(HR_DB[[#This Row],[Years no.]]&gt;21,"D) 22+",""))))</f>
        <v>B) 8-14</v>
      </c>
      <c r="U168" s="1" t="str">
        <f ca="1">IF(AND(HR_DB[[#This Row],[Age]]&gt;=20,HR_DB[[#This Row],[Age]]&lt;30),"20s",IF(AND(HR_DB[[#This Row],[Age]]&gt;=30,HR_DB[[#This Row],[Age]]&lt;40),"30s",IF(HR_DB[[#This Row],[Age]]&gt;=40,"40s","")))</f>
        <v>40s</v>
      </c>
    </row>
    <row r="169" spans="1:21" x14ac:dyDescent="0.35">
      <c r="A169" s="1">
        <v>51668</v>
      </c>
      <c r="B169" s="1" t="s">
        <v>424</v>
      </c>
      <c r="C169" s="1" t="s">
        <v>425</v>
      </c>
      <c r="D169" s="1" t="s">
        <v>31</v>
      </c>
      <c r="E169" s="1" t="str">
        <f>IF(ISODD(MID(HR_DB[[#This Row],[ID No.]],13,1)),"Male","Female")</f>
        <v>Male</v>
      </c>
      <c r="F169" s="3">
        <f>DATE(MID(HR_DB[[#This Row],[ID No.]],2,2),MID(HR_DB[[#This Row],[ID No.]],4,2),MID(HR_DB[[#This Row],[ID No.]],6,2))</f>
        <v>34893</v>
      </c>
      <c r="G169" s="1">
        <f ca="1">DATEDIF(HR_DB[[#This Row],[DOB]],TODAY(),"Y")</f>
        <v>27</v>
      </c>
      <c r="H169" s="1" t="s">
        <v>32</v>
      </c>
      <c r="I169" s="1" t="s">
        <v>23</v>
      </c>
      <c r="J169" s="1" t="s">
        <v>19</v>
      </c>
      <c r="K169" s="1" t="str">
        <f>VLOOKUP(MID(HR_DB[[#This Row],[ID No.]],8,2),[1]Draft!$B$9:$C$14,2,FALSE)</f>
        <v>Cairo</v>
      </c>
      <c r="L169" s="7">
        <v>37662</v>
      </c>
      <c r="M169" s="1">
        <f ca="1">DATEDIF(HR_DB[[#This Row],[Hire date]],TODAY(),"Y")</f>
        <v>19</v>
      </c>
      <c r="N169" s="4">
        <v>5492</v>
      </c>
      <c r="O169" s="6">
        <f>IFERROR(DATEDIF(HR_DB[[#This Row],[DOB]],HR_DB[[#This Row],[Hire date]],"Y"),"!!!")</f>
        <v>7</v>
      </c>
      <c r="P169" s="6" t="str">
        <f>IF(HR_DB[[#This Row],[Age at Hiring]]&lt;20,"!","")</f>
        <v>!</v>
      </c>
      <c r="Q169" s="1" t="str">
        <f>IFERROR(VLOOKUP(HR_DB[[#This Row],[EmpID]],A170:$A$1002,1,TRUE),"")</f>
        <v/>
      </c>
      <c r="R169" s="1" t="str">
        <f>IFERROR(VLOOKUP(HR_DB[[#This Row],[EmpID]],$A$2:A168,1,0),"")</f>
        <v/>
      </c>
      <c r="S169" s="17"/>
      <c r="T169" s="1" t="str">
        <f ca="1">IF(HR_DB[[#This Row],[Years no.]]&lt;=7,"A) 1-7",IF(AND(HR_DB[[#This Row],[Years no.]]&gt;7,HR_DB[[#This Row],[Years no.]]&lt;=14),"B) 8-14",IF(AND(HR_DB[[#This Row],[Years no.]]&gt;14,HR_DB[[#This Row],[Years no.]]&lt;=21),"C) 15-21",IF(HR_DB[[#This Row],[Years no.]]&gt;21,"D) 22+",""))))</f>
        <v>C) 15-21</v>
      </c>
      <c r="U169" s="1" t="str">
        <f ca="1">IF(AND(HR_DB[[#This Row],[Age]]&gt;=20,HR_DB[[#This Row],[Age]]&lt;30),"20s",IF(AND(HR_DB[[#This Row],[Age]]&gt;=30,HR_DB[[#This Row],[Age]]&lt;40),"30s",IF(HR_DB[[#This Row],[Age]]&gt;=40,"40s","")))</f>
        <v>20s</v>
      </c>
    </row>
    <row r="170" spans="1:21" x14ac:dyDescent="0.35">
      <c r="A170" s="1">
        <v>51669</v>
      </c>
      <c r="B170" s="1" t="s">
        <v>1756</v>
      </c>
      <c r="C170" s="1" t="s">
        <v>1757</v>
      </c>
      <c r="D170" s="1" t="s">
        <v>143</v>
      </c>
      <c r="E170" s="1" t="str">
        <f>IF(ISODD(MID(HR_DB[[#This Row],[ID No.]],13,1)),"Male","Female")</f>
        <v>Male</v>
      </c>
      <c r="F170" s="3">
        <f>DATE(MID(HR_DB[[#This Row],[ID No.]],2,2),MID(HR_DB[[#This Row],[ID No.]],4,2),MID(HR_DB[[#This Row],[ID No.]],6,2))</f>
        <v>27128</v>
      </c>
      <c r="G170" s="1">
        <f ca="1">DATEDIF(HR_DB[[#This Row],[DOB]],TODAY(),"Y")</f>
        <v>48</v>
      </c>
      <c r="H170" s="1" t="s">
        <v>32</v>
      </c>
      <c r="I170" s="1" t="s">
        <v>23</v>
      </c>
      <c r="J170" s="1" t="s">
        <v>24</v>
      </c>
      <c r="K170" s="1" t="str">
        <f>VLOOKUP(MID(HR_DB[[#This Row],[ID No.]],8,2),[1]Draft!$B$9:$C$14,2,FALSE)</f>
        <v>Cairo</v>
      </c>
      <c r="L170" s="3">
        <v>39651</v>
      </c>
      <c r="M170" s="1">
        <f ca="1">DATEDIF(HR_DB[[#This Row],[Hire date]],TODAY(),"Y")</f>
        <v>14</v>
      </c>
      <c r="N170" s="4">
        <v>6762</v>
      </c>
      <c r="O170" s="1">
        <f>IFERROR(DATEDIF(HR_DB[[#This Row],[DOB]],HR_DB[[#This Row],[Hire date]],"Y"),"!!!")</f>
        <v>34</v>
      </c>
      <c r="P170" s="1" t="str">
        <f>IF(HR_DB[[#This Row],[Age at Hiring]]&lt;20,"!","")</f>
        <v/>
      </c>
      <c r="Q170" s="1" t="str">
        <f>IFERROR(VLOOKUP(HR_DB[[#This Row],[EmpID]],A171:$A$1002,1,TRUE),"")</f>
        <v/>
      </c>
      <c r="R170" s="1" t="str">
        <f>IFERROR(VLOOKUP(HR_DB[[#This Row],[EmpID]],$A$2:A169,1,0),"")</f>
        <v/>
      </c>
      <c r="S170" s="17"/>
      <c r="T170" s="1" t="str">
        <f ca="1">IF(HR_DB[[#This Row],[Years no.]]&lt;=7,"A) 1-7",IF(AND(HR_DB[[#This Row],[Years no.]]&gt;7,HR_DB[[#This Row],[Years no.]]&lt;=14),"B) 8-14",IF(AND(HR_DB[[#This Row],[Years no.]]&gt;14,HR_DB[[#This Row],[Years no.]]&lt;=21),"C) 15-21",IF(HR_DB[[#This Row],[Years no.]]&gt;21,"D) 22+",""))))</f>
        <v>B) 8-14</v>
      </c>
      <c r="U170" s="1" t="str">
        <f ca="1">IF(AND(HR_DB[[#This Row],[Age]]&gt;=20,HR_DB[[#This Row],[Age]]&lt;30),"20s",IF(AND(HR_DB[[#This Row],[Age]]&gt;=30,HR_DB[[#This Row],[Age]]&lt;40),"30s",IF(HR_DB[[#This Row],[Age]]&gt;=40,"40s","")))</f>
        <v>40s</v>
      </c>
    </row>
    <row r="171" spans="1:21" x14ac:dyDescent="0.35">
      <c r="A171" s="1">
        <v>51681</v>
      </c>
      <c r="B171" s="1" t="s">
        <v>1994</v>
      </c>
      <c r="C171" s="1" t="s">
        <v>1995</v>
      </c>
      <c r="D171" s="1" t="s">
        <v>35</v>
      </c>
      <c r="E171" s="1" t="str">
        <f>IF(ISODD(MID(HR_DB[[#This Row],[ID No.]],13,1)),"Male","Female")</f>
        <v>Male</v>
      </c>
      <c r="F171" s="3">
        <f>DATE(MID(HR_DB[[#This Row],[ID No.]],2,2),MID(HR_DB[[#This Row],[ID No.]],4,2),MID(HR_DB[[#This Row],[ID No.]],6,2))</f>
        <v>33483</v>
      </c>
      <c r="G171" s="1">
        <f ca="1">DATEDIF(HR_DB[[#This Row],[DOB]],TODAY(),"Y")</f>
        <v>30</v>
      </c>
      <c r="H171" s="1" t="s">
        <v>17</v>
      </c>
      <c r="I171" s="1" t="s">
        <v>23</v>
      </c>
      <c r="J171" s="1" t="s">
        <v>67</v>
      </c>
      <c r="K171" s="1" t="str">
        <f>VLOOKUP(MID(HR_DB[[#This Row],[ID No.]],8,2),[1]Draft!$B$9:$C$14,2,FALSE)</f>
        <v>Sharqia</v>
      </c>
      <c r="L171" s="7">
        <v>36239</v>
      </c>
      <c r="M171" s="1">
        <f ca="1">DATEDIF(HR_DB[[#This Row],[Hire date]],TODAY(),"Y")</f>
        <v>23</v>
      </c>
      <c r="N171" s="4">
        <v>3300</v>
      </c>
      <c r="O171" s="6">
        <f>IFERROR(DATEDIF(HR_DB[[#This Row],[DOB]],HR_DB[[#This Row],[Hire date]],"Y"),"!!!")</f>
        <v>7</v>
      </c>
      <c r="P171" s="6" t="str">
        <f>IF(HR_DB[[#This Row],[Age at Hiring]]&lt;20,"!","")</f>
        <v>!</v>
      </c>
      <c r="Q171" s="1" t="str">
        <f>IFERROR(VLOOKUP(HR_DB[[#This Row],[EmpID]],A172:$A$1002,1,TRUE),"")</f>
        <v/>
      </c>
      <c r="R171" s="1" t="str">
        <f>IFERROR(VLOOKUP(HR_DB[[#This Row],[EmpID]],$A$2:A170,1,0),"")</f>
        <v/>
      </c>
      <c r="S171" s="17"/>
      <c r="T171" s="1" t="str">
        <f ca="1">IF(HR_DB[[#This Row],[Years no.]]&lt;=7,"A) 1-7",IF(AND(HR_DB[[#This Row],[Years no.]]&gt;7,HR_DB[[#This Row],[Years no.]]&lt;=14),"B) 8-14",IF(AND(HR_DB[[#This Row],[Years no.]]&gt;14,HR_DB[[#This Row],[Years no.]]&lt;=21),"C) 15-21",IF(HR_DB[[#This Row],[Years no.]]&gt;21,"D) 22+",""))))</f>
        <v>D) 22+</v>
      </c>
      <c r="U171" s="1" t="str">
        <f ca="1">IF(AND(HR_DB[[#This Row],[Age]]&gt;=20,HR_DB[[#This Row],[Age]]&lt;30),"20s",IF(AND(HR_DB[[#This Row],[Age]]&gt;=30,HR_DB[[#This Row],[Age]]&lt;40),"30s",IF(HR_DB[[#This Row],[Age]]&gt;=40,"40s","")))</f>
        <v>30s</v>
      </c>
    </row>
    <row r="172" spans="1:21" x14ac:dyDescent="0.35">
      <c r="A172" s="1">
        <v>51691</v>
      </c>
      <c r="B172" s="1" t="s">
        <v>1104</v>
      </c>
      <c r="C172" s="1" t="s">
        <v>1105</v>
      </c>
      <c r="D172" s="1" t="s">
        <v>49</v>
      </c>
      <c r="E172" s="1" t="str">
        <f>IF(ISODD(MID(HR_DB[[#This Row],[ID No.]],13,1)),"Male","Female")</f>
        <v>Male</v>
      </c>
      <c r="F172" s="3">
        <f>DATE(MID(HR_DB[[#This Row],[ID No.]],2,2),MID(HR_DB[[#This Row],[ID No.]],4,2),MID(HR_DB[[#This Row],[ID No.]],6,2))</f>
        <v>32025</v>
      </c>
      <c r="G172" s="1">
        <f ca="1">DATEDIF(HR_DB[[#This Row],[DOB]],TODAY(),"Y")</f>
        <v>34</v>
      </c>
      <c r="H172" s="1" t="s">
        <v>32</v>
      </c>
      <c r="I172" s="1" t="s">
        <v>23</v>
      </c>
      <c r="J172" s="1" t="s">
        <v>19</v>
      </c>
      <c r="K172" s="1" t="str">
        <f>VLOOKUP(MID(HR_DB[[#This Row],[ID No.]],8,2),[1]Draft!$B$9:$C$14,2,FALSE)</f>
        <v>Alexandria</v>
      </c>
      <c r="L172" s="3">
        <v>39767</v>
      </c>
      <c r="M172" s="1">
        <f ca="1">DATEDIF(HR_DB[[#This Row],[Hire date]],TODAY(),"Y")</f>
        <v>13</v>
      </c>
      <c r="N172" s="4">
        <v>5608</v>
      </c>
      <c r="O172" s="1">
        <f>IFERROR(DATEDIF(HR_DB[[#This Row],[DOB]],HR_DB[[#This Row],[Hire date]],"Y"),"!!!")</f>
        <v>21</v>
      </c>
      <c r="P172" s="1" t="str">
        <f>IF(HR_DB[[#This Row],[Age at Hiring]]&lt;20,"!","")</f>
        <v/>
      </c>
      <c r="Q172" s="1" t="str">
        <f>IFERROR(VLOOKUP(HR_DB[[#This Row],[EmpID]],A173:$A$1002,1,TRUE),"")</f>
        <v/>
      </c>
      <c r="R172" s="1" t="str">
        <f>IFERROR(VLOOKUP(HR_DB[[#This Row],[EmpID]],$A$2:A171,1,0),"")</f>
        <v/>
      </c>
      <c r="S172" s="17"/>
      <c r="T172" s="1" t="str">
        <f ca="1">IF(HR_DB[[#This Row],[Years no.]]&lt;=7,"A) 1-7",IF(AND(HR_DB[[#This Row],[Years no.]]&gt;7,HR_DB[[#This Row],[Years no.]]&lt;=14),"B) 8-14",IF(AND(HR_DB[[#This Row],[Years no.]]&gt;14,HR_DB[[#This Row],[Years no.]]&lt;=21),"C) 15-21",IF(HR_DB[[#This Row],[Years no.]]&gt;21,"D) 22+",""))))</f>
        <v>B) 8-14</v>
      </c>
      <c r="U172" s="1" t="str">
        <f ca="1">IF(AND(HR_DB[[#This Row],[Age]]&gt;=20,HR_DB[[#This Row],[Age]]&lt;30),"20s",IF(AND(HR_DB[[#This Row],[Age]]&gt;=30,HR_DB[[#This Row],[Age]]&lt;40),"30s",IF(HR_DB[[#This Row],[Age]]&gt;=40,"40s","")))</f>
        <v>30s</v>
      </c>
    </row>
    <row r="173" spans="1:21" x14ac:dyDescent="0.35">
      <c r="A173" s="1">
        <v>51698</v>
      </c>
      <c r="B173" s="1" t="s">
        <v>1204</v>
      </c>
      <c r="C173" s="1" t="s">
        <v>1205</v>
      </c>
      <c r="D173" s="1" t="s">
        <v>35</v>
      </c>
      <c r="E173" s="1" t="str">
        <f>IF(ISODD(MID(HR_DB[[#This Row],[ID No.]],13,1)),"Male","Female")</f>
        <v>Male</v>
      </c>
      <c r="F173" s="3">
        <f>DATE(MID(HR_DB[[#This Row],[ID No.]],2,2),MID(HR_DB[[#This Row],[ID No.]],4,2),MID(HR_DB[[#This Row],[ID No.]],6,2))</f>
        <v>27956</v>
      </c>
      <c r="G173" s="1">
        <f ca="1">DATEDIF(HR_DB[[#This Row],[DOB]],TODAY(),"Y")</f>
        <v>46</v>
      </c>
      <c r="H173" s="1" t="s">
        <v>17</v>
      </c>
      <c r="I173" s="1" t="s">
        <v>23</v>
      </c>
      <c r="J173" s="1" t="s">
        <v>67</v>
      </c>
      <c r="K173" s="1" t="str">
        <f>VLOOKUP(MID(HR_DB[[#This Row],[ID No.]],8,2),[1]Draft!$B$9:$C$14,2,FALSE)</f>
        <v>Alexandria</v>
      </c>
      <c r="L173" s="3">
        <v>40110</v>
      </c>
      <c r="M173" s="1">
        <f ca="1">DATEDIF(HR_DB[[#This Row],[Hire date]],TODAY(),"Y")</f>
        <v>12</v>
      </c>
      <c r="N173" s="4">
        <v>3551</v>
      </c>
      <c r="O173" s="1">
        <f>IFERROR(DATEDIF(HR_DB[[#This Row],[DOB]],HR_DB[[#This Row],[Hire date]],"Y"),"!!!")</f>
        <v>33</v>
      </c>
      <c r="P173" s="1" t="str">
        <f>IF(HR_DB[[#This Row],[Age at Hiring]]&lt;20,"!","")</f>
        <v/>
      </c>
      <c r="Q173" s="1" t="str">
        <f>IFERROR(VLOOKUP(HR_DB[[#This Row],[EmpID]],A174:$A$1002,1,TRUE),"")</f>
        <v/>
      </c>
      <c r="R173" s="1" t="str">
        <f>IFERROR(VLOOKUP(HR_DB[[#This Row],[EmpID]],$A$2:A172,1,0),"")</f>
        <v/>
      </c>
      <c r="S173" s="17"/>
      <c r="T173" s="1" t="str">
        <f ca="1">IF(HR_DB[[#This Row],[Years no.]]&lt;=7,"A) 1-7",IF(AND(HR_DB[[#This Row],[Years no.]]&gt;7,HR_DB[[#This Row],[Years no.]]&lt;=14),"B) 8-14",IF(AND(HR_DB[[#This Row],[Years no.]]&gt;14,HR_DB[[#This Row],[Years no.]]&lt;=21),"C) 15-21",IF(HR_DB[[#This Row],[Years no.]]&gt;21,"D) 22+",""))))</f>
        <v>B) 8-14</v>
      </c>
      <c r="U173" s="1" t="str">
        <f ca="1">IF(AND(HR_DB[[#This Row],[Age]]&gt;=20,HR_DB[[#This Row],[Age]]&lt;30),"20s",IF(AND(HR_DB[[#This Row],[Age]]&gt;=30,HR_DB[[#This Row],[Age]]&lt;40),"30s",IF(HR_DB[[#This Row],[Age]]&gt;=40,"40s","")))</f>
        <v>40s</v>
      </c>
    </row>
    <row r="174" spans="1:21" x14ac:dyDescent="0.35">
      <c r="A174" s="1">
        <v>51710</v>
      </c>
      <c r="B174" s="1" t="s">
        <v>1974</v>
      </c>
      <c r="C174" s="1" t="s">
        <v>1975</v>
      </c>
      <c r="D174" s="1" t="s">
        <v>31</v>
      </c>
      <c r="E174" s="1" t="str">
        <f>IF(ISODD(MID(HR_DB[[#This Row],[ID No.]],13,1)),"Male","Female")</f>
        <v>Female</v>
      </c>
      <c r="F174" s="3">
        <f>DATE(MID(HR_DB[[#This Row],[ID No.]],2,2),MID(HR_DB[[#This Row],[ID No.]],4,2),MID(HR_DB[[#This Row],[ID No.]],6,2))</f>
        <v>30427</v>
      </c>
      <c r="G174" s="1">
        <f ca="1">DATEDIF(HR_DB[[#This Row],[DOB]],TODAY(),"Y")</f>
        <v>39</v>
      </c>
      <c r="H174" s="1" t="s">
        <v>17</v>
      </c>
      <c r="I174" s="1" t="s">
        <v>18</v>
      </c>
      <c r="J174" s="1" t="s">
        <v>24</v>
      </c>
      <c r="K174" s="1" t="str">
        <f>VLOOKUP(MID(HR_DB[[#This Row],[ID No.]],8,2),[1]Draft!$B$9:$C$14,2,FALSE)</f>
        <v>Cairo</v>
      </c>
      <c r="L174" s="3">
        <v>38622</v>
      </c>
      <c r="M174" s="1">
        <f ca="1">DATEDIF(HR_DB[[#This Row],[Hire date]],TODAY(),"Y")</f>
        <v>16</v>
      </c>
      <c r="N174" s="4">
        <v>19934</v>
      </c>
      <c r="O174" s="1">
        <f>IFERROR(DATEDIF(HR_DB[[#This Row],[DOB]],HR_DB[[#This Row],[Hire date]],"Y"),"!!!")</f>
        <v>22</v>
      </c>
      <c r="P174" s="1" t="str">
        <f>IF(HR_DB[[#This Row],[Age at Hiring]]&lt;20,"!","")</f>
        <v/>
      </c>
      <c r="Q174" s="1" t="str">
        <f>IFERROR(VLOOKUP(HR_DB[[#This Row],[EmpID]],A175:$A$1002,1,TRUE),"")</f>
        <v/>
      </c>
      <c r="R174" s="1" t="str">
        <f>IFERROR(VLOOKUP(HR_DB[[#This Row],[EmpID]],$A$2:A173,1,0),"")</f>
        <v/>
      </c>
      <c r="S174" s="17"/>
      <c r="T174" s="1" t="str">
        <f ca="1">IF(HR_DB[[#This Row],[Years no.]]&lt;=7,"A) 1-7",IF(AND(HR_DB[[#This Row],[Years no.]]&gt;7,HR_DB[[#This Row],[Years no.]]&lt;=14),"B) 8-14",IF(AND(HR_DB[[#This Row],[Years no.]]&gt;14,HR_DB[[#This Row],[Years no.]]&lt;=21),"C) 15-21",IF(HR_DB[[#This Row],[Years no.]]&gt;21,"D) 22+",""))))</f>
        <v>C) 15-21</v>
      </c>
      <c r="U174" s="1" t="str">
        <f ca="1">IF(AND(HR_DB[[#This Row],[Age]]&gt;=20,HR_DB[[#This Row],[Age]]&lt;30),"20s",IF(AND(HR_DB[[#This Row],[Age]]&gt;=30,HR_DB[[#This Row],[Age]]&lt;40),"30s",IF(HR_DB[[#This Row],[Age]]&gt;=40,"40s","")))</f>
        <v>30s</v>
      </c>
    </row>
    <row r="175" spans="1:21" x14ac:dyDescent="0.35">
      <c r="A175" s="6">
        <v>51716</v>
      </c>
      <c r="B175" s="1" t="s">
        <v>1634</v>
      </c>
      <c r="C175" s="1" t="s">
        <v>1635</v>
      </c>
      <c r="D175" s="1" t="s">
        <v>27</v>
      </c>
      <c r="E175" s="1" t="str">
        <f>IF(ISODD(MID(HR_DB[[#This Row],[ID No.]],13,1)),"Male","Female")</f>
        <v>Male</v>
      </c>
      <c r="F175" s="3">
        <f>DATE(MID(HR_DB[[#This Row],[ID No.]],2,2),MID(HR_DB[[#This Row],[ID No.]],4,2),MID(HR_DB[[#This Row],[ID No.]],6,2))</f>
        <v>32911</v>
      </c>
      <c r="G175" s="1">
        <f ca="1">DATEDIF(HR_DB[[#This Row],[DOB]],TODAY(),"Y")</f>
        <v>32</v>
      </c>
      <c r="H175" s="1" t="s">
        <v>32</v>
      </c>
      <c r="I175" s="1" t="s">
        <v>23</v>
      </c>
      <c r="J175" s="1" t="s">
        <v>19</v>
      </c>
      <c r="K175" s="1" t="str">
        <f>VLOOKUP(MID(HR_DB[[#This Row],[ID No.]],8,2),[1]Draft!$B$9:$C$14,2,FALSE)</f>
        <v>Ismailia</v>
      </c>
      <c r="L175" s="7">
        <v>39651</v>
      </c>
      <c r="M175" s="1">
        <f ca="1">DATEDIF(HR_DB[[#This Row],[Hire date]],TODAY(),"Y")</f>
        <v>14</v>
      </c>
      <c r="N175" s="4">
        <v>4275</v>
      </c>
      <c r="O175" s="6">
        <f>IFERROR(DATEDIF(HR_DB[[#This Row],[DOB]],HR_DB[[#This Row],[Hire date]],"Y"),"!!!")</f>
        <v>18</v>
      </c>
      <c r="P175" s="6" t="str">
        <f>IF(HR_DB[[#This Row],[Age at Hiring]]&lt;20,"!","")</f>
        <v>!</v>
      </c>
      <c r="Q175" s="6">
        <f>IFERROR(VLOOKUP(HR_DB[[#This Row],[EmpID]],A176:$A$1002,1,TRUE),"")</f>
        <v>51716</v>
      </c>
      <c r="R175" s="1" t="str">
        <f>IFERROR(VLOOKUP(HR_DB[[#This Row],[EmpID]],$A$2:A174,1,0),"")</f>
        <v/>
      </c>
      <c r="S175" s="17">
        <v>1</v>
      </c>
      <c r="T175" s="1" t="str">
        <f ca="1">IF(HR_DB[[#This Row],[Years no.]]&lt;=7,"A) 1-7",IF(AND(HR_DB[[#This Row],[Years no.]]&gt;7,HR_DB[[#This Row],[Years no.]]&lt;=14),"B) 8-14",IF(AND(HR_DB[[#This Row],[Years no.]]&gt;14,HR_DB[[#This Row],[Years no.]]&lt;=21),"C) 15-21",IF(HR_DB[[#This Row],[Years no.]]&gt;21,"D) 22+",""))))</f>
        <v>B) 8-14</v>
      </c>
      <c r="U175" s="1" t="str">
        <f ca="1">IF(AND(HR_DB[[#This Row],[Age]]&gt;=20,HR_DB[[#This Row],[Age]]&lt;30),"20s",IF(AND(HR_DB[[#This Row],[Age]]&gt;=30,HR_DB[[#This Row],[Age]]&lt;40),"30s",IF(HR_DB[[#This Row],[Age]]&gt;=40,"40s","")))</f>
        <v>30s</v>
      </c>
    </row>
    <row r="176" spans="1:21" x14ac:dyDescent="0.35">
      <c r="A176" s="18">
        <v>51716</v>
      </c>
      <c r="B176" s="1" t="s">
        <v>1736</v>
      </c>
      <c r="C176" s="1" t="s">
        <v>1737</v>
      </c>
      <c r="D176" s="1" t="s">
        <v>35</v>
      </c>
      <c r="E176" s="1" t="str">
        <f>IF(ISODD(MID(HR_DB[[#This Row],[ID No.]],13,1)),"Male","Female")</f>
        <v>Female</v>
      </c>
      <c r="F176" s="3">
        <f>DATE(MID(HR_DB[[#This Row],[ID No.]],2,2),MID(HR_DB[[#This Row],[ID No.]],4,2),MID(HR_DB[[#This Row],[ID No.]],6,2))</f>
        <v>28106</v>
      </c>
      <c r="G176" s="1">
        <f ca="1">DATEDIF(HR_DB[[#This Row],[DOB]],TODAY(),"Y")</f>
        <v>45</v>
      </c>
      <c r="H176" s="1" t="s">
        <v>17</v>
      </c>
      <c r="I176" s="1" t="s">
        <v>23</v>
      </c>
      <c r="J176" s="1" t="s">
        <v>19</v>
      </c>
      <c r="K176" s="1" t="str">
        <f>VLOOKUP(MID(HR_DB[[#This Row],[ID No.]],8,2),[1]Draft!$B$9:$C$14,2,FALSE)</f>
        <v>Cairo</v>
      </c>
      <c r="L176" s="3">
        <v>41667</v>
      </c>
      <c r="M176" s="1">
        <f ca="1">DATEDIF(HR_DB[[#This Row],[Hire date]],TODAY(),"Y")</f>
        <v>8</v>
      </c>
      <c r="N176" s="4">
        <v>6837</v>
      </c>
      <c r="O176" s="1">
        <f>IFERROR(DATEDIF(HR_DB[[#This Row],[DOB]],HR_DB[[#This Row],[Hire date]],"Y"),"!!!")</f>
        <v>37</v>
      </c>
      <c r="P176" s="1" t="str">
        <f>IF(HR_DB[[#This Row],[Age at Hiring]]&lt;20,"!","")</f>
        <v/>
      </c>
      <c r="Q176" s="1" t="str">
        <f>IFERROR(VLOOKUP(HR_DB[[#This Row],[EmpID]],A177:$A$1002,1,TRUE),"")</f>
        <v/>
      </c>
      <c r="R176" s="16">
        <f>IFERROR(VLOOKUP(HR_DB[[#This Row],[EmpID]],$A$2:A175,1,0),"")</f>
        <v>51716</v>
      </c>
      <c r="S176" s="17">
        <v>2</v>
      </c>
      <c r="T176" s="1" t="str">
        <f ca="1">IF(HR_DB[[#This Row],[Years no.]]&lt;=7,"A) 1-7",IF(AND(HR_DB[[#This Row],[Years no.]]&gt;7,HR_DB[[#This Row],[Years no.]]&lt;=14),"B) 8-14",IF(AND(HR_DB[[#This Row],[Years no.]]&gt;14,HR_DB[[#This Row],[Years no.]]&lt;=21),"C) 15-21",IF(HR_DB[[#This Row],[Years no.]]&gt;21,"D) 22+",""))))</f>
        <v>B) 8-14</v>
      </c>
      <c r="U176" s="1" t="str">
        <f ca="1">IF(AND(HR_DB[[#This Row],[Age]]&gt;=20,HR_DB[[#This Row],[Age]]&lt;30),"20s",IF(AND(HR_DB[[#This Row],[Age]]&gt;=30,HR_DB[[#This Row],[Age]]&lt;40),"30s",IF(HR_DB[[#This Row],[Age]]&gt;=40,"40s","")))</f>
        <v>40s</v>
      </c>
    </row>
    <row r="177" spans="1:21" x14ac:dyDescent="0.35">
      <c r="A177" s="1">
        <v>51724</v>
      </c>
      <c r="B177" s="1" t="s">
        <v>972</v>
      </c>
      <c r="C177" s="1" t="s">
        <v>973</v>
      </c>
      <c r="D177" s="1" t="s">
        <v>92</v>
      </c>
      <c r="E177" s="1" t="str">
        <f>IF(ISODD(MID(HR_DB[[#This Row],[ID No.]],13,1)),"Male","Female")</f>
        <v>Male</v>
      </c>
      <c r="F177" s="3">
        <f>DATE(MID(HR_DB[[#This Row],[ID No.]],2,2),MID(HR_DB[[#This Row],[ID No.]],4,2),MID(HR_DB[[#This Row],[ID No.]],6,2))</f>
        <v>27313</v>
      </c>
      <c r="G177" s="1">
        <f ca="1">DATEDIF(HR_DB[[#This Row],[DOB]],TODAY(),"Y")</f>
        <v>47</v>
      </c>
      <c r="H177" s="1" t="s">
        <v>17</v>
      </c>
      <c r="I177" s="1" t="s">
        <v>23</v>
      </c>
      <c r="J177" s="1" t="s">
        <v>67</v>
      </c>
      <c r="K177" s="1" t="str">
        <f>VLOOKUP(MID(HR_DB[[#This Row],[ID No.]],8,2),[1]Draft!$B$9:$C$14,2,FALSE)</f>
        <v>Giza</v>
      </c>
      <c r="L177" s="3">
        <v>39124</v>
      </c>
      <c r="M177" s="1">
        <f ca="1">DATEDIF(HR_DB[[#This Row],[Hire date]],TODAY(),"Y")</f>
        <v>15</v>
      </c>
      <c r="N177" s="4">
        <v>6115</v>
      </c>
      <c r="O177" s="1">
        <f>IFERROR(DATEDIF(HR_DB[[#This Row],[DOB]],HR_DB[[#This Row],[Hire date]],"Y"),"!!!")</f>
        <v>32</v>
      </c>
      <c r="P177" s="1" t="str">
        <f>IF(HR_DB[[#This Row],[Age at Hiring]]&lt;20,"!","")</f>
        <v/>
      </c>
      <c r="Q177" s="1" t="str">
        <f>IFERROR(VLOOKUP(HR_DB[[#This Row],[EmpID]],A178:$A$1002,1,TRUE),"")</f>
        <v/>
      </c>
      <c r="R177" s="1" t="str">
        <f>IFERROR(VLOOKUP(HR_DB[[#This Row],[EmpID]],$A$2:A176,1,0),"")</f>
        <v/>
      </c>
      <c r="S177" s="17"/>
      <c r="T177" s="1" t="str">
        <f ca="1">IF(HR_DB[[#This Row],[Years no.]]&lt;=7,"A) 1-7",IF(AND(HR_DB[[#This Row],[Years no.]]&gt;7,HR_DB[[#This Row],[Years no.]]&lt;=14),"B) 8-14",IF(AND(HR_DB[[#This Row],[Years no.]]&gt;14,HR_DB[[#This Row],[Years no.]]&lt;=21),"C) 15-21",IF(HR_DB[[#This Row],[Years no.]]&gt;21,"D) 22+",""))))</f>
        <v>C) 15-21</v>
      </c>
      <c r="U177" s="1" t="str">
        <f ca="1">IF(AND(HR_DB[[#This Row],[Age]]&gt;=20,HR_DB[[#This Row],[Age]]&lt;30),"20s",IF(AND(HR_DB[[#This Row],[Age]]&gt;=30,HR_DB[[#This Row],[Age]]&lt;40),"30s",IF(HR_DB[[#This Row],[Age]]&gt;=40,"40s","")))</f>
        <v>40s</v>
      </c>
    </row>
    <row r="178" spans="1:21" x14ac:dyDescent="0.35">
      <c r="A178" s="1">
        <v>51726</v>
      </c>
      <c r="B178" s="1" t="s">
        <v>1514</v>
      </c>
      <c r="C178" s="1" t="s">
        <v>1515</v>
      </c>
      <c r="D178" s="1" t="s">
        <v>35</v>
      </c>
      <c r="E178" s="1" t="str">
        <f>IF(ISODD(MID(HR_DB[[#This Row],[ID No.]],13,1)),"Male","Female")</f>
        <v>Female</v>
      </c>
      <c r="F178" s="3">
        <f>DATE(MID(HR_DB[[#This Row],[ID No.]],2,2),MID(HR_DB[[#This Row],[ID No.]],4,2),MID(HR_DB[[#This Row],[ID No.]],6,2))</f>
        <v>29973</v>
      </c>
      <c r="G178" s="1">
        <f ca="1">DATEDIF(HR_DB[[#This Row],[DOB]],TODAY(),"Y")</f>
        <v>40</v>
      </c>
      <c r="H178" s="1" t="s">
        <v>32</v>
      </c>
      <c r="I178" s="1" t="s">
        <v>23</v>
      </c>
      <c r="J178" s="1" t="s">
        <v>67</v>
      </c>
      <c r="K178" s="1" t="str">
        <f>VLOOKUP(MID(HR_DB[[#This Row],[ID No.]],8,2),[1]Draft!$B$9:$C$14,2,FALSE)</f>
        <v>Cairo</v>
      </c>
      <c r="L178" s="3">
        <v>39612</v>
      </c>
      <c r="M178" s="1">
        <f ca="1">DATEDIF(HR_DB[[#This Row],[Hire date]],TODAY(),"Y")</f>
        <v>14</v>
      </c>
      <c r="N178" s="4">
        <v>5786</v>
      </c>
      <c r="O178" s="1">
        <f>IFERROR(DATEDIF(HR_DB[[#This Row],[DOB]],HR_DB[[#This Row],[Hire date]],"Y"),"!!!")</f>
        <v>26</v>
      </c>
      <c r="P178" s="1" t="str">
        <f>IF(HR_DB[[#This Row],[Age at Hiring]]&lt;20,"!","")</f>
        <v/>
      </c>
      <c r="Q178" s="1" t="str">
        <f>IFERROR(VLOOKUP(HR_DB[[#This Row],[EmpID]],A179:$A$1002,1,TRUE),"")</f>
        <v/>
      </c>
      <c r="R178" s="1" t="str">
        <f>IFERROR(VLOOKUP(HR_DB[[#This Row],[EmpID]],$A$2:A177,1,0),"")</f>
        <v/>
      </c>
      <c r="S178" s="17"/>
      <c r="T178" s="1" t="str">
        <f ca="1">IF(HR_DB[[#This Row],[Years no.]]&lt;=7,"A) 1-7",IF(AND(HR_DB[[#This Row],[Years no.]]&gt;7,HR_DB[[#This Row],[Years no.]]&lt;=14),"B) 8-14",IF(AND(HR_DB[[#This Row],[Years no.]]&gt;14,HR_DB[[#This Row],[Years no.]]&lt;=21),"C) 15-21",IF(HR_DB[[#This Row],[Years no.]]&gt;21,"D) 22+",""))))</f>
        <v>B) 8-14</v>
      </c>
      <c r="U178" s="1" t="str">
        <f ca="1">IF(AND(HR_DB[[#This Row],[Age]]&gt;=20,HR_DB[[#This Row],[Age]]&lt;30),"20s",IF(AND(HR_DB[[#This Row],[Age]]&gt;=30,HR_DB[[#This Row],[Age]]&lt;40),"30s",IF(HR_DB[[#This Row],[Age]]&gt;=40,"40s","")))</f>
        <v>40s</v>
      </c>
    </row>
    <row r="179" spans="1:21" x14ac:dyDescent="0.35">
      <c r="A179" s="1">
        <v>51732</v>
      </c>
      <c r="B179" s="1" t="s">
        <v>656</v>
      </c>
      <c r="C179" s="1" t="s">
        <v>657</v>
      </c>
      <c r="D179" s="1" t="s">
        <v>22</v>
      </c>
      <c r="E179" s="1" t="str">
        <f>IF(ISODD(MID(HR_DB[[#This Row],[ID No.]],13,1)),"Male","Female")</f>
        <v>Male</v>
      </c>
      <c r="F179" s="3">
        <f>DATE(MID(HR_DB[[#This Row],[ID No.]],2,2),MID(HR_DB[[#This Row],[ID No.]],4,2),MID(HR_DB[[#This Row],[ID No.]],6,2))</f>
        <v>34792</v>
      </c>
      <c r="G179" s="1">
        <f ca="1">DATEDIF(HR_DB[[#This Row],[DOB]],TODAY(),"Y")</f>
        <v>27</v>
      </c>
      <c r="H179" s="1" t="s">
        <v>17</v>
      </c>
      <c r="I179" s="1" t="s">
        <v>23</v>
      </c>
      <c r="J179" s="1" t="s">
        <v>28</v>
      </c>
      <c r="K179" s="1" t="str">
        <f>VLOOKUP(MID(HR_DB[[#This Row],[ID No.]],8,2),[1]Draft!$B$9:$C$14,2,FALSE)</f>
        <v>Cairo</v>
      </c>
      <c r="L179" s="7">
        <v>36753</v>
      </c>
      <c r="M179" s="1">
        <f ca="1">DATEDIF(HR_DB[[#This Row],[Hire date]],TODAY(),"Y")</f>
        <v>21</v>
      </c>
      <c r="N179" s="4">
        <v>4343</v>
      </c>
      <c r="O179" s="6">
        <f>IFERROR(DATEDIF(HR_DB[[#This Row],[DOB]],HR_DB[[#This Row],[Hire date]],"Y"),"!!!")</f>
        <v>5</v>
      </c>
      <c r="P179" s="6" t="str">
        <f>IF(HR_DB[[#This Row],[Age at Hiring]]&lt;20,"!","")</f>
        <v>!</v>
      </c>
      <c r="Q179" s="1" t="str">
        <f>IFERROR(VLOOKUP(HR_DB[[#This Row],[EmpID]],A180:$A$1002,1,TRUE),"")</f>
        <v/>
      </c>
      <c r="R179" s="1" t="str">
        <f>IFERROR(VLOOKUP(HR_DB[[#This Row],[EmpID]],$A$2:A178,1,0),"")</f>
        <v/>
      </c>
      <c r="S179" s="17"/>
      <c r="T179" s="1" t="str">
        <f ca="1">IF(HR_DB[[#This Row],[Years no.]]&lt;=7,"A) 1-7",IF(AND(HR_DB[[#This Row],[Years no.]]&gt;7,HR_DB[[#This Row],[Years no.]]&lt;=14),"B) 8-14",IF(AND(HR_DB[[#This Row],[Years no.]]&gt;14,HR_DB[[#This Row],[Years no.]]&lt;=21),"C) 15-21",IF(HR_DB[[#This Row],[Years no.]]&gt;21,"D) 22+",""))))</f>
        <v>C) 15-21</v>
      </c>
      <c r="U179" s="1" t="str">
        <f ca="1">IF(AND(HR_DB[[#This Row],[Age]]&gt;=20,HR_DB[[#This Row],[Age]]&lt;30),"20s",IF(AND(HR_DB[[#This Row],[Age]]&gt;=30,HR_DB[[#This Row],[Age]]&lt;40),"30s",IF(HR_DB[[#This Row],[Age]]&gt;=40,"40s","")))</f>
        <v>20s</v>
      </c>
    </row>
    <row r="180" spans="1:21" x14ac:dyDescent="0.35">
      <c r="A180" s="1">
        <v>51746</v>
      </c>
      <c r="B180" s="1" t="s">
        <v>2028</v>
      </c>
      <c r="C180" s="1" t="s">
        <v>2029</v>
      </c>
      <c r="D180" s="1" t="s">
        <v>92</v>
      </c>
      <c r="E180" s="1" t="str">
        <f>IF(ISODD(MID(HR_DB[[#This Row],[ID No.]],13,1)),"Male","Female")</f>
        <v>Female</v>
      </c>
      <c r="F180" s="3">
        <f>DATE(MID(HR_DB[[#This Row],[ID No.]],2,2),MID(HR_DB[[#This Row],[ID No.]],4,2),MID(HR_DB[[#This Row],[ID No.]],6,2))</f>
        <v>28309</v>
      </c>
      <c r="G180" s="1">
        <f ca="1">DATEDIF(HR_DB[[#This Row],[DOB]],TODAY(),"Y")</f>
        <v>45</v>
      </c>
      <c r="H180" s="1" t="s">
        <v>17</v>
      </c>
      <c r="I180" s="1" t="s">
        <v>41</v>
      </c>
      <c r="J180" s="1" t="s">
        <v>44</v>
      </c>
      <c r="K180" s="1" t="str">
        <f>VLOOKUP(MID(HR_DB[[#This Row],[ID No.]],8,2),[1]Draft!$B$9:$C$14,2,FALSE)</f>
        <v>Sharqia</v>
      </c>
      <c r="L180" s="3">
        <v>41955</v>
      </c>
      <c r="M180" s="1">
        <f ca="1">DATEDIF(HR_DB[[#This Row],[Hire date]],TODAY(),"Y")</f>
        <v>7</v>
      </c>
      <c r="N180" s="4">
        <v>14386</v>
      </c>
      <c r="O180" s="1">
        <f>IFERROR(DATEDIF(HR_DB[[#This Row],[DOB]],HR_DB[[#This Row],[Hire date]],"Y"),"!!!")</f>
        <v>37</v>
      </c>
      <c r="P180" s="1" t="str">
        <f>IF(HR_DB[[#This Row],[Age at Hiring]]&lt;20,"!","")</f>
        <v/>
      </c>
      <c r="Q180" s="1" t="str">
        <f>IFERROR(VLOOKUP(HR_DB[[#This Row],[EmpID]],A181:$A$1002,1,TRUE),"")</f>
        <v/>
      </c>
      <c r="R180" s="1" t="str">
        <f>IFERROR(VLOOKUP(HR_DB[[#This Row],[EmpID]],$A$2:A179,1,0),"")</f>
        <v/>
      </c>
      <c r="S180" s="17"/>
      <c r="T180" s="1" t="str">
        <f ca="1">IF(HR_DB[[#This Row],[Years no.]]&lt;=7,"A) 1-7",IF(AND(HR_DB[[#This Row],[Years no.]]&gt;7,HR_DB[[#This Row],[Years no.]]&lt;=14),"B) 8-14",IF(AND(HR_DB[[#This Row],[Years no.]]&gt;14,HR_DB[[#This Row],[Years no.]]&lt;=21),"C) 15-21",IF(HR_DB[[#This Row],[Years no.]]&gt;21,"D) 22+",""))))</f>
        <v>A) 1-7</v>
      </c>
      <c r="U180" s="1" t="str">
        <f ca="1">IF(AND(HR_DB[[#This Row],[Age]]&gt;=20,HR_DB[[#This Row],[Age]]&lt;30),"20s",IF(AND(HR_DB[[#This Row],[Age]]&gt;=30,HR_DB[[#This Row],[Age]]&lt;40),"30s",IF(HR_DB[[#This Row],[Age]]&gt;=40,"40s","")))</f>
        <v>40s</v>
      </c>
    </row>
    <row r="181" spans="1:21" x14ac:dyDescent="0.35">
      <c r="A181" s="1">
        <v>51768</v>
      </c>
      <c r="B181" s="1" t="s">
        <v>468</v>
      </c>
      <c r="C181" s="1" t="s">
        <v>469</v>
      </c>
      <c r="D181" s="1" t="s">
        <v>49</v>
      </c>
      <c r="E181" s="1" t="str">
        <f>IF(ISODD(MID(HR_DB[[#This Row],[ID No.]],13,1)),"Male","Female")</f>
        <v>Male</v>
      </c>
      <c r="F181" s="3">
        <f>DATE(MID(HR_DB[[#This Row],[ID No.]],2,2),MID(HR_DB[[#This Row],[ID No.]],4,2),MID(HR_DB[[#This Row],[ID No.]],6,2))</f>
        <v>31972</v>
      </c>
      <c r="G181" s="1">
        <f ca="1">DATEDIF(HR_DB[[#This Row],[DOB]],TODAY(),"Y")</f>
        <v>35</v>
      </c>
      <c r="H181" s="1" t="s">
        <v>32</v>
      </c>
      <c r="I181" s="1" t="s">
        <v>23</v>
      </c>
      <c r="J181" s="1" t="s">
        <v>28</v>
      </c>
      <c r="K181" s="1" t="str">
        <f>VLOOKUP(MID(HR_DB[[#This Row],[ID No.]],8,2),[1]Draft!$B$9:$C$14,2,FALSE)</f>
        <v>Cairo</v>
      </c>
      <c r="L181" s="3">
        <v>40248</v>
      </c>
      <c r="M181" s="1">
        <f ca="1">DATEDIF(HR_DB[[#This Row],[Hire date]],TODAY(),"Y")</f>
        <v>12</v>
      </c>
      <c r="N181" s="4">
        <v>4081</v>
      </c>
      <c r="O181" s="1">
        <f>IFERROR(DATEDIF(HR_DB[[#This Row],[DOB]],HR_DB[[#This Row],[Hire date]],"Y"),"!!!")</f>
        <v>22</v>
      </c>
      <c r="P181" s="1" t="str">
        <f>IF(HR_DB[[#This Row],[Age at Hiring]]&lt;20,"!","")</f>
        <v/>
      </c>
      <c r="Q181" s="1" t="str">
        <f>IFERROR(VLOOKUP(HR_DB[[#This Row],[EmpID]],A182:$A$1002,1,TRUE),"")</f>
        <v/>
      </c>
      <c r="R181" s="1" t="str">
        <f>IFERROR(VLOOKUP(HR_DB[[#This Row],[EmpID]],$A$2:A180,1,0),"")</f>
        <v/>
      </c>
      <c r="S181" s="17"/>
      <c r="T181" s="1" t="str">
        <f ca="1">IF(HR_DB[[#This Row],[Years no.]]&lt;=7,"A) 1-7",IF(AND(HR_DB[[#This Row],[Years no.]]&gt;7,HR_DB[[#This Row],[Years no.]]&lt;=14),"B) 8-14",IF(AND(HR_DB[[#This Row],[Years no.]]&gt;14,HR_DB[[#This Row],[Years no.]]&lt;=21),"C) 15-21",IF(HR_DB[[#This Row],[Years no.]]&gt;21,"D) 22+",""))))</f>
        <v>B) 8-14</v>
      </c>
      <c r="U181" s="1" t="str">
        <f ca="1">IF(AND(HR_DB[[#This Row],[Age]]&gt;=20,HR_DB[[#This Row],[Age]]&lt;30),"20s",IF(AND(HR_DB[[#This Row],[Age]]&gt;=30,HR_DB[[#This Row],[Age]]&lt;40),"30s",IF(HR_DB[[#This Row],[Age]]&gt;=40,"40s","")))</f>
        <v>30s</v>
      </c>
    </row>
    <row r="182" spans="1:21" x14ac:dyDescent="0.35">
      <c r="A182" s="1">
        <v>51781</v>
      </c>
      <c r="B182" s="1" t="s">
        <v>592</v>
      </c>
      <c r="C182" s="1" t="s">
        <v>593</v>
      </c>
      <c r="D182" s="1" t="s">
        <v>22</v>
      </c>
      <c r="E182" s="1" t="str">
        <f>IF(ISODD(MID(HR_DB[[#This Row],[ID No.]],13,1)),"Male","Female")</f>
        <v>Male</v>
      </c>
      <c r="F182" s="3">
        <f>DATE(MID(HR_DB[[#This Row],[ID No.]],2,2),MID(HR_DB[[#This Row],[ID No.]],4,2),MID(HR_DB[[#This Row],[ID No.]],6,2))</f>
        <v>34746</v>
      </c>
      <c r="G182" s="1">
        <f ca="1">DATEDIF(HR_DB[[#This Row],[DOB]],TODAY(),"Y")</f>
        <v>27</v>
      </c>
      <c r="H182" s="1" t="s">
        <v>17</v>
      </c>
      <c r="I182" s="1" t="s">
        <v>23</v>
      </c>
      <c r="J182" s="1" t="s">
        <v>44</v>
      </c>
      <c r="K182" s="1" t="str">
        <f>VLOOKUP(MID(HR_DB[[#This Row],[ID No.]],8,2),[1]Draft!$B$9:$C$14,2,FALSE)</f>
        <v>Cairo</v>
      </c>
      <c r="L182" s="7">
        <v>34827</v>
      </c>
      <c r="M182" s="1">
        <f ca="1">DATEDIF(HR_DB[[#This Row],[Hire date]],TODAY(),"Y")</f>
        <v>27</v>
      </c>
      <c r="N182" s="4">
        <v>3800</v>
      </c>
      <c r="O182" s="6">
        <f>IFERROR(DATEDIF(HR_DB[[#This Row],[DOB]],HR_DB[[#This Row],[Hire date]],"Y"),"!!!")</f>
        <v>0</v>
      </c>
      <c r="P182" s="6" t="str">
        <f>IF(HR_DB[[#This Row],[Age at Hiring]]&lt;20,"!","")</f>
        <v>!</v>
      </c>
      <c r="Q182" s="1" t="str">
        <f>IFERROR(VLOOKUP(HR_DB[[#This Row],[EmpID]],A183:$A$1002,1,TRUE),"")</f>
        <v/>
      </c>
      <c r="R182" s="1" t="str">
        <f>IFERROR(VLOOKUP(HR_DB[[#This Row],[EmpID]],$A$2:A181,1,0),"")</f>
        <v/>
      </c>
      <c r="S182" s="17"/>
      <c r="T182" s="1" t="str">
        <f ca="1">IF(HR_DB[[#This Row],[Years no.]]&lt;=7,"A) 1-7",IF(AND(HR_DB[[#This Row],[Years no.]]&gt;7,HR_DB[[#This Row],[Years no.]]&lt;=14),"B) 8-14",IF(AND(HR_DB[[#This Row],[Years no.]]&gt;14,HR_DB[[#This Row],[Years no.]]&lt;=21),"C) 15-21",IF(HR_DB[[#This Row],[Years no.]]&gt;21,"D) 22+",""))))</f>
        <v>D) 22+</v>
      </c>
      <c r="U182" s="1" t="str">
        <f ca="1">IF(AND(HR_DB[[#This Row],[Age]]&gt;=20,HR_DB[[#This Row],[Age]]&lt;30),"20s",IF(AND(HR_DB[[#This Row],[Age]]&gt;=30,HR_DB[[#This Row],[Age]]&lt;40),"30s",IF(HR_DB[[#This Row],[Age]]&gt;=40,"40s","")))</f>
        <v>20s</v>
      </c>
    </row>
    <row r="183" spans="1:21" x14ac:dyDescent="0.35">
      <c r="A183" s="1">
        <v>51787</v>
      </c>
      <c r="B183" s="1" t="s">
        <v>1312</v>
      </c>
      <c r="C183" s="1" t="s">
        <v>1313</v>
      </c>
      <c r="D183" s="1" t="s">
        <v>35</v>
      </c>
      <c r="E183" s="1" t="str">
        <f>IF(ISODD(MID(HR_DB[[#This Row],[ID No.]],13,1)),"Male","Female")</f>
        <v>Male</v>
      </c>
      <c r="F183" s="3">
        <f>DATE(MID(HR_DB[[#This Row],[ID No.]],2,2),MID(HR_DB[[#This Row],[ID No.]],4,2),MID(HR_DB[[#This Row],[ID No.]],6,2))</f>
        <v>30669</v>
      </c>
      <c r="G183" s="1">
        <f ca="1">DATEDIF(HR_DB[[#This Row],[DOB]],TODAY(),"Y")</f>
        <v>38</v>
      </c>
      <c r="H183" s="1" t="s">
        <v>17</v>
      </c>
      <c r="I183" s="1" t="s">
        <v>41</v>
      </c>
      <c r="J183" s="1" t="s">
        <v>24</v>
      </c>
      <c r="K183" s="1" t="str">
        <f>VLOOKUP(MID(HR_DB[[#This Row],[ID No.]],8,2),[1]Draft!$B$9:$C$14,2,FALSE)</f>
        <v>Ismailia</v>
      </c>
      <c r="L183" s="7">
        <v>37145</v>
      </c>
      <c r="M183" s="1">
        <f ca="1">DATEDIF(HR_DB[[#This Row],[Hire date]],TODAY(),"Y")</f>
        <v>20</v>
      </c>
      <c r="N183" s="4">
        <v>13183</v>
      </c>
      <c r="O183" s="6">
        <f>IFERROR(DATEDIF(HR_DB[[#This Row],[DOB]],HR_DB[[#This Row],[Hire date]],"Y"),"!!!")</f>
        <v>17</v>
      </c>
      <c r="P183" s="6" t="str">
        <f>IF(HR_DB[[#This Row],[Age at Hiring]]&lt;20,"!","")</f>
        <v>!</v>
      </c>
      <c r="Q183" s="1" t="str">
        <f>IFERROR(VLOOKUP(HR_DB[[#This Row],[EmpID]],A184:$A$1002,1,TRUE),"")</f>
        <v/>
      </c>
      <c r="R183" s="1" t="str">
        <f>IFERROR(VLOOKUP(HR_DB[[#This Row],[EmpID]],$A$2:A182,1,0),"")</f>
        <v/>
      </c>
      <c r="S183" s="17"/>
      <c r="T183" s="1" t="str">
        <f ca="1">IF(HR_DB[[#This Row],[Years no.]]&lt;=7,"A) 1-7",IF(AND(HR_DB[[#This Row],[Years no.]]&gt;7,HR_DB[[#This Row],[Years no.]]&lt;=14),"B) 8-14",IF(AND(HR_DB[[#This Row],[Years no.]]&gt;14,HR_DB[[#This Row],[Years no.]]&lt;=21),"C) 15-21",IF(HR_DB[[#This Row],[Years no.]]&gt;21,"D) 22+",""))))</f>
        <v>C) 15-21</v>
      </c>
      <c r="U183" s="1" t="str">
        <f ca="1">IF(AND(HR_DB[[#This Row],[Age]]&gt;=20,HR_DB[[#This Row],[Age]]&lt;30),"20s",IF(AND(HR_DB[[#This Row],[Age]]&gt;=30,HR_DB[[#This Row],[Age]]&lt;40),"30s",IF(HR_DB[[#This Row],[Age]]&gt;=40,"40s","")))</f>
        <v>30s</v>
      </c>
    </row>
    <row r="184" spans="1:21" x14ac:dyDescent="0.35">
      <c r="A184" s="6">
        <v>51795</v>
      </c>
      <c r="B184" s="1" t="s">
        <v>154</v>
      </c>
      <c r="C184" s="1" t="s">
        <v>155</v>
      </c>
      <c r="D184" s="1" t="s">
        <v>16</v>
      </c>
      <c r="E184" s="1" t="str">
        <f>IF(ISODD(MID(HR_DB[[#This Row],[ID No.]],13,1)),"Male","Female")</f>
        <v>Female</v>
      </c>
      <c r="F184" s="3">
        <f>DATE(MID(HR_DB[[#This Row],[ID No.]],2,2),MID(HR_DB[[#This Row],[ID No.]],4,2),MID(HR_DB[[#This Row],[ID No.]],6,2))</f>
        <v>34949</v>
      </c>
      <c r="G184" s="1">
        <f ca="1">DATEDIF(HR_DB[[#This Row],[DOB]],TODAY(),"Y")</f>
        <v>26</v>
      </c>
      <c r="H184" s="1" t="s">
        <v>17</v>
      </c>
      <c r="I184" s="1" t="s">
        <v>41</v>
      </c>
      <c r="J184" s="1" t="s">
        <v>19</v>
      </c>
      <c r="K184" s="1" t="str">
        <f>VLOOKUP(MID(HR_DB[[#This Row],[ID No.]],8,2),[1]Draft!$B$9:$C$14,2,FALSE)</f>
        <v>Cairo</v>
      </c>
      <c r="L184" s="7">
        <v>36742</v>
      </c>
      <c r="M184" s="1">
        <f ca="1">DATEDIF(HR_DB[[#This Row],[Hire date]],TODAY(),"Y")</f>
        <v>21</v>
      </c>
      <c r="N184" s="4">
        <v>11623</v>
      </c>
      <c r="O184" s="6">
        <f>IFERROR(DATEDIF(HR_DB[[#This Row],[DOB]],HR_DB[[#This Row],[Hire date]],"Y"),"!!!")</f>
        <v>4</v>
      </c>
      <c r="P184" s="6" t="str">
        <f>IF(HR_DB[[#This Row],[Age at Hiring]]&lt;20,"!","")</f>
        <v>!</v>
      </c>
      <c r="Q184" s="6">
        <f>IFERROR(VLOOKUP(HR_DB[[#This Row],[EmpID]],A185:$A$1002,1,TRUE),"")</f>
        <v>51795</v>
      </c>
      <c r="R184" s="1" t="str">
        <f>IFERROR(VLOOKUP(HR_DB[[#This Row],[EmpID]],$A$2:A183,1,0),"")</f>
        <v/>
      </c>
      <c r="S184" s="17">
        <v>1</v>
      </c>
      <c r="T184" s="1" t="str">
        <f ca="1">IF(HR_DB[[#This Row],[Years no.]]&lt;=7,"A) 1-7",IF(AND(HR_DB[[#This Row],[Years no.]]&gt;7,HR_DB[[#This Row],[Years no.]]&lt;=14),"B) 8-14",IF(AND(HR_DB[[#This Row],[Years no.]]&gt;14,HR_DB[[#This Row],[Years no.]]&lt;=21),"C) 15-21",IF(HR_DB[[#This Row],[Years no.]]&gt;21,"D) 22+",""))))</f>
        <v>C) 15-21</v>
      </c>
      <c r="U184" s="1" t="str">
        <f ca="1">IF(AND(HR_DB[[#This Row],[Age]]&gt;=20,HR_DB[[#This Row],[Age]]&lt;30),"20s",IF(AND(HR_DB[[#This Row],[Age]]&gt;=30,HR_DB[[#This Row],[Age]]&lt;40),"30s",IF(HR_DB[[#This Row],[Age]]&gt;=40,"40s","")))</f>
        <v>20s</v>
      </c>
    </row>
    <row r="185" spans="1:21" x14ac:dyDescent="0.35">
      <c r="A185" s="18">
        <v>51795</v>
      </c>
      <c r="B185" s="1" t="s">
        <v>170</v>
      </c>
      <c r="C185" s="1" t="s">
        <v>171</v>
      </c>
      <c r="D185" s="1" t="s">
        <v>49</v>
      </c>
      <c r="E185" s="1" t="str">
        <f>IF(ISODD(MID(HR_DB[[#This Row],[ID No.]],13,1)),"Male","Female")</f>
        <v>Female</v>
      </c>
      <c r="F185" s="3">
        <f>DATE(MID(HR_DB[[#This Row],[ID No.]],2,2),MID(HR_DB[[#This Row],[ID No.]],4,2),MID(HR_DB[[#This Row],[ID No.]],6,2))</f>
        <v>34394</v>
      </c>
      <c r="G185" s="1">
        <f ca="1">DATEDIF(HR_DB[[#This Row],[DOB]],TODAY(),"Y")</f>
        <v>28</v>
      </c>
      <c r="H185" s="1" t="s">
        <v>32</v>
      </c>
      <c r="I185" s="1" t="s">
        <v>23</v>
      </c>
      <c r="J185" s="1" t="s">
        <v>28</v>
      </c>
      <c r="K185" s="1" t="str">
        <f>VLOOKUP(MID(HR_DB[[#This Row],[ID No.]],8,2),[1]Draft!$B$9:$C$14,2,FALSE)</f>
        <v>Cairo</v>
      </c>
      <c r="L185" s="7">
        <v>41333</v>
      </c>
      <c r="M185" s="1">
        <f ca="1">DATEDIF(HR_DB[[#This Row],[Hire date]],TODAY(),"Y")</f>
        <v>9</v>
      </c>
      <c r="N185" s="4">
        <v>6435</v>
      </c>
      <c r="O185" s="6">
        <f>IFERROR(DATEDIF(HR_DB[[#This Row],[DOB]],HR_DB[[#This Row],[Hire date]],"Y"),"!!!")</f>
        <v>18</v>
      </c>
      <c r="P185" s="6" t="str">
        <f>IF(HR_DB[[#This Row],[Age at Hiring]]&lt;20,"!","")</f>
        <v>!</v>
      </c>
      <c r="Q185" s="1" t="str">
        <f>IFERROR(VLOOKUP(HR_DB[[#This Row],[EmpID]],A186:$A$1002,1,TRUE),"")</f>
        <v/>
      </c>
      <c r="R185" s="16">
        <f>IFERROR(VLOOKUP(HR_DB[[#This Row],[EmpID]],$A$2:A184,1,0),"")</f>
        <v>51795</v>
      </c>
      <c r="S185" s="17">
        <v>2</v>
      </c>
      <c r="T185" s="1" t="str">
        <f ca="1">IF(HR_DB[[#This Row],[Years no.]]&lt;=7,"A) 1-7",IF(AND(HR_DB[[#This Row],[Years no.]]&gt;7,HR_DB[[#This Row],[Years no.]]&lt;=14),"B) 8-14",IF(AND(HR_DB[[#This Row],[Years no.]]&gt;14,HR_DB[[#This Row],[Years no.]]&lt;=21),"C) 15-21",IF(HR_DB[[#This Row],[Years no.]]&gt;21,"D) 22+",""))))</f>
        <v>B) 8-14</v>
      </c>
      <c r="U185" s="1" t="str">
        <f ca="1">IF(AND(HR_DB[[#This Row],[Age]]&gt;=20,HR_DB[[#This Row],[Age]]&lt;30),"20s",IF(AND(HR_DB[[#This Row],[Age]]&gt;=30,HR_DB[[#This Row],[Age]]&lt;40),"30s",IF(HR_DB[[#This Row],[Age]]&gt;=40,"40s","")))</f>
        <v>20s</v>
      </c>
    </row>
    <row r="186" spans="1:21" x14ac:dyDescent="0.35">
      <c r="A186" s="1">
        <v>51807</v>
      </c>
      <c r="B186" s="1" t="s">
        <v>1900</v>
      </c>
      <c r="C186" s="1" t="s">
        <v>1901</v>
      </c>
      <c r="D186" s="1" t="s">
        <v>92</v>
      </c>
      <c r="E186" s="1" t="str">
        <f>IF(ISODD(MID(HR_DB[[#This Row],[ID No.]],13,1)),"Male","Female")</f>
        <v>Female</v>
      </c>
      <c r="F186" s="3">
        <f>DATE(MID(HR_DB[[#This Row],[ID No.]],2,2),MID(HR_DB[[#This Row],[ID No.]],4,2),MID(HR_DB[[#This Row],[ID No.]],6,2))</f>
        <v>28997</v>
      </c>
      <c r="G186" s="1">
        <f ca="1">DATEDIF(HR_DB[[#This Row],[DOB]],TODAY(),"Y")</f>
        <v>43</v>
      </c>
      <c r="H186" s="1" t="s">
        <v>17</v>
      </c>
      <c r="I186" s="1" t="s">
        <v>23</v>
      </c>
      <c r="J186" s="1" t="s">
        <v>19</v>
      </c>
      <c r="K186" s="1" t="str">
        <f>VLOOKUP(MID(HR_DB[[#This Row],[ID No.]],8,2),[1]Draft!$B$9:$C$14,2,FALSE)</f>
        <v>Giza</v>
      </c>
      <c r="L186" s="7">
        <v>36112</v>
      </c>
      <c r="M186" s="1">
        <f ca="1">DATEDIF(HR_DB[[#This Row],[Hire date]],TODAY(),"Y")</f>
        <v>23</v>
      </c>
      <c r="N186" s="4">
        <v>4811</v>
      </c>
      <c r="O186" s="6">
        <f>IFERROR(DATEDIF(HR_DB[[#This Row],[DOB]],HR_DB[[#This Row],[Hire date]],"Y"),"!!!")</f>
        <v>19</v>
      </c>
      <c r="P186" s="6" t="str">
        <f>IF(HR_DB[[#This Row],[Age at Hiring]]&lt;20,"!","")</f>
        <v>!</v>
      </c>
      <c r="Q186" s="1" t="str">
        <f>IFERROR(VLOOKUP(HR_DB[[#This Row],[EmpID]],A187:$A$1002,1,TRUE),"")</f>
        <v/>
      </c>
      <c r="R186" s="1" t="str">
        <f>IFERROR(VLOOKUP(HR_DB[[#This Row],[EmpID]],$A$2:A185,1,0),"")</f>
        <v/>
      </c>
      <c r="S186" s="17"/>
      <c r="T186" s="1" t="str">
        <f ca="1">IF(HR_DB[[#This Row],[Years no.]]&lt;=7,"A) 1-7",IF(AND(HR_DB[[#This Row],[Years no.]]&gt;7,HR_DB[[#This Row],[Years no.]]&lt;=14),"B) 8-14",IF(AND(HR_DB[[#This Row],[Years no.]]&gt;14,HR_DB[[#This Row],[Years no.]]&lt;=21),"C) 15-21",IF(HR_DB[[#This Row],[Years no.]]&gt;21,"D) 22+",""))))</f>
        <v>D) 22+</v>
      </c>
      <c r="U186" s="1" t="str">
        <f ca="1">IF(AND(HR_DB[[#This Row],[Age]]&gt;=20,HR_DB[[#This Row],[Age]]&lt;30),"20s",IF(AND(HR_DB[[#This Row],[Age]]&gt;=30,HR_DB[[#This Row],[Age]]&lt;40),"30s",IF(HR_DB[[#This Row],[Age]]&gt;=40,"40s","")))</f>
        <v>40s</v>
      </c>
    </row>
    <row r="187" spans="1:21" x14ac:dyDescent="0.35">
      <c r="A187" s="1">
        <v>51810</v>
      </c>
      <c r="B187" s="1" t="s">
        <v>1424</v>
      </c>
      <c r="C187" s="1" t="s">
        <v>1425</v>
      </c>
      <c r="D187" s="1" t="s">
        <v>35</v>
      </c>
      <c r="E187" s="1" t="str">
        <f>IF(ISODD(MID(HR_DB[[#This Row],[ID No.]],13,1)),"Male","Female")</f>
        <v>Male</v>
      </c>
      <c r="F187" s="3">
        <f>DATE(MID(HR_DB[[#This Row],[ID No.]],2,2),MID(HR_DB[[#This Row],[ID No.]],4,2),MID(HR_DB[[#This Row],[ID No.]],6,2))</f>
        <v>34184</v>
      </c>
      <c r="G187" s="1">
        <f ca="1">DATEDIF(HR_DB[[#This Row],[DOB]],TODAY(),"Y")</f>
        <v>28</v>
      </c>
      <c r="H187" s="1" t="s">
        <v>32</v>
      </c>
      <c r="I187" s="1" t="s">
        <v>23</v>
      </c>
      <c r="J187" s="1" t="s">
        <v>44</v>
      </c>
      <c r="K187" s="1" t="str">
        <f>VLOOKUP(MID(HR_DB[[#This Row],[ID No.]],8,2),[1]Draft!$B$9:$C$14,2,FALSE)</f>
        <v>Ismailia</v>
      </c>
      <c r="L187" s="7">
        <v>37849</v>
      </c>
      <c r="M187" s="1">
        <f ca="1">DATEDIF(HR_DB[[#This Row],[Hire date]],TODAY(),"Y")</f>
        <v>18</v>
      </c>
      <c r="N187" s="4">
        <v>4655</v>
      </c>
      <c r="O187" s="6">
        <f>IFERROR(DATEDIF(HR_DB[[#This Row],[DOB]],HR_DB[[#This Row],[Hire date]],"Y"),"!!!")</f>
        <v>10</v>
      </c>
      <c r="P187" s="6" t="str">
        <f>IF(HR_DB[[#This Row],[Age at Hiring]]&lt;20,"!","")</f>
        <v>!</v>
      </c>
      <c r="Q187" s="1" t="str">
        <f>IFERROR(VLOOKUP(HR_DB[[#This Row],[EmpID]],A188:$A$1002,1,TRUE),"")</f>
        <v/>
      </c>
      <c r="R187" s="1" t="str">
        <f>IFERROR(VLOOKUP(HR_DB[[#This Row],[EmpID]],$A$2:A186,1,0),"")</f>
        <v/>
      </c>
      <c r="S187" s="17"/>
      <c r="T187" s="1" t="str">
        <f ca="1">IF(HR_DB[[#This Row],[Years no.]]&lt;=7,"A) 1-7",IF(AND(HR_DB[[#This Row],[Years no.]]&gt;7,HR_DB[[#This Row],[Years no.]]&lt;=14),"B) 8-14",IF(AND(HR_DB[[#This Row],[Years no.]]&gt;14,HR_DB[[#This Row],[Years no.]]&lt;=21),"C) 15-21",IF(HR_DB[[#This Row],[Years no.]]&gt;21,"D) 22+",""))))</f>
        <v>C) 15-21</v>
      </c>
      <c r="U187" s="1" t="str">
        <f ca="1">IF(AND(HR_DB[[#This Row],[Age]]&gt;=20,HR_DB[[#This Row],[Age]]&lt;30),"20s",IF(AND(HR_DB[[#This Row],[Age]]&gt;=30,HR_DB[[#This Row],[Age]]&lt;40),"30s",IF(HR_DB[[#This Row],[Age]]&gt;=40,"40s","")))</f>
        <v>20s</v>
      </c>
    </row>
    <row r="188" spans="1:21" x14ac:dyDescent="0.35">
      <c r="A188" s="1">
        <v>51826</v>
      </c>
      <c r="B188" s="1" t="s">
        <v>1040</v>
      </c>
      <c r="C188" s="1" t="s">
        <v>1041</v>
      </c>
      <c r="D188" s="1" t="s">
        <v>143</v>
      </c>
      <c r="E188" s="1" t="str">
        <f>IF(ISODD(MID(HR_DB[[#This Row],[ID No.]],13,1)),"Male","Female")</f>
        <v>Female</v>
      </c>
      <c r="F188" s="3">
        <f>DATE(MID(HR_DB[[#This Row],[ID No.]],2,2),MID(HR_DB[[#This Row],[ID No.]],4,2),MID(HR_DB[[#This Row],[ID No.]],6,2))</f>
        <v>28919</v>
      </c>
      <c r="G188" s="1">
        <f ca="1">DATEDIF(HR_DB[[#This Row],[DOB]],TODAY(),"Y")</f>
        <v>43</v>
      </c>
      <c r="H188" s="1" t="s">
        <v>17</v>
      </c>
      <c r="I188" s="1" t="s">
        <v>23</v>
      </c>
      <c r="J188" s="1" t="s">
        <v>67</v>
      </c>
      <c r="K188" s="1" t="str">
        <f>VLOOKUP(MID(HR_DB[[#This Row],[ID No.]],8,2),[1]Draft!$B$9:$C$14,2,FALSE)</f>
        <v>Alexandria</v>
      </c>
      <c r="L188" s="7">
        <v>35945</v>
      </c>
      <c r="M188" s="1">
        <f ca="1">DATEDIF(HR_DB[[#This Row],[Hire date]],TODAY(),"Y")</f>
        <v>24</v>
      </c>
      <c r="N188" s="4">
        <v>4116</v>
      </c>
      <c r="O188" s="6">
        <f>IFERROR(DATEDIF(HR_DB[[#This Row],[DOB]],HR_DB[[#This Row],[Hire date]],"Y"),"!!!")</f>
        <v>19</v>
      </c>
      <c r="P188" s="6" t="str">
        <f>IF(HR_DB[[#This Row],[Age at Hiring]]&lt;20,"!","")</f>
        <v>!</v>
      </c>
      <c r="Q188" s="1" t="str">
        <f>IFERROR(VLOOKUP(HR_DB[[#This Row],[EmpID]],A189:$A$1002,1,TRUE),"")</f>
        <v/>
      </c>
      <c r="R188" s="1" t="str">
        <f>IFERROR(VLOOKUP(HR_DB[[#This Row],[EmpID]],$A$2:A187,1,0),"")</f>
        <v/>
      </c>
      <c r="S188" s="17"/>
      <c r="T188" s="1" t="str">
        <f ca="1">IF(HR_DB[[#This Row],[Years no.]]&lt;=7,"A) 1-7",IF(AND(HR_DB[[#This Row],[Years no.]]&gt;7,HR_DB[[#This Row],[Years no.]]&lt;=14),"B) 8-14",IF(AND(HR_DB[[#This Row],[Years no.]]&gt;14,HR_DB[[#This Row],[Years no.]]&lt;=21),"C) 15-21",IF(HR_DB[[#This Row],[Years no.]]&gt;21,"D) 22+",""))))</f>
        <v>D) 22+</v>
      </c>
      <c r="U188" s="1" t="str">
        <f ca="1">IF(AND(HR_DB[[#This Row],[Age]]&gt;=20,HR_DB[[#This Row],[Age]]&lt;30),"20s",IF(AND(HR_DB[[#This Row],[Age]]&gt;=30,HR_DB[[#This Row],[Age]]&lt;40),"30s",IF(HR_DB[[#This Row],[Age]]&gt;=40,"40s","")))</f>
        <v>40s</v>
      </c>
    </row>
    <row r="189" spans="1:21" x14ac:dyDescent="0.35">
      <c r="A189" s="6">
        <v>51831</v>
      </c>
      <c r="B189" s="1" t="s">
        <v>74</v>
      </c>
      <c r="C189" s="1" t="s">
        <v>75</v>
      </c>
      <c r="D189" s="1" t="s">
        <v>62</v>
      </c>
      <c r="E189" s="1" t="str">
        <f>IF(ISODD(MID(HR_DB[[#This Row],[ID No.]],13,1)),"Male","Female")</f>
        <v>Male</v>
      </c>
      <c r="F189" s="3">
        <f>DATE(MID(HR_DB[[#This Row],[ID No.]],2,2),MID(HR_DB[[#This Row],[ID No.]],4,2),MID(HR_DB[[#This Row],[ID No.]],6,2))</f>
        <v>34753</v>
      </c>
      <c r="G189" s="1">
        <f ca="1">DATEDIF(HR_DB[[#This Row],[DOB]],TODAY(),"Y")</f>
        <v>27</v>
      </c>
      <c r="H189" s="1" t="s">
        <v>32</v>
      </c>
      <c r="I189" s="1" t="s">
        <v>23</v>
      </c>
      <c r="J189" s="1" t="s">
        <v>19</v>
      </c>
      <c r="K189" s="1" t="str">
        <f>VLOOKUP(MID(HR_DB[[#This Row],[ID No.]],8,2),[1]Draft!$B$9:$C$14,2,FALSE)</f>
        <v>Sharqia</v>
      </c>
      <c r="L189" s="7">
        <v>40832</v>
      </c>
      <c r="M189" s="1">
        <f ca="1">DATEDIF(HR_DB[[#This Row],[Hire date]],TODAY(),"Y")</f>
        <v>10</v>
      </c>
      <c r="N189" s="4">
        <v>3772</v>
      </c>
      <c r="O189" s="6">
        <f>IFERROR(DATEDIF(HR_DB[[#This Row],[DOB]],HR_DB[[#This Row],[Hire date]],"Y"),"!!!")</f>
        <v>16</v>
      </c>
      <c r="P189" s="6" t="str">
        <f>IF(HR_DB[[#This Row],[Age at Hiring]]&lt;20,"!","")</f>
        <v>!</v>
      </c>
      <c r="Q189" s="6">
        <f>IFERROR(VLOOKUP(HR_DB[[#This Row],[EmpID]],A190:$A$1002,1,TRUE),"")</f>
        <v>51831</v>
      </c>
      <c r="R189" s="1" t="str">
        <f>IFERROR(VLOOKUP(HR_DB[[#This Row],[EmpID]],$A$2:A188,1,0),"")</f>
        <v/>
      </c>
      <c r="S189" s="17">
        <v>1</v>
      </c>
      <c r="T189" s="1" t="str">
        <f ca="1">IF(HR_DB[[#This Row],[Years no.]]&lt;=7,"A) 1-7",IF(AND(HR_DB[[#This Row],[Years no.]]&gt;7,HR_DB[[#This Row],[Years no.]]&lt;=14),"B) 8-14",IF(AND(HR_DB[[#This Row],[Years no.]]&gt;14,HR_DB[[#This Row],[Years no.]]&lt;=21),"C) 15-21",IF(HR_DB[[#This Row],[Years no.]]&gt;21,"D) 22+",""))))</f>
        <v>B) 8-14</v>
      </c>
      <c r="U189" s="1" t="str">
        <f ca="1">IF(AND(HR_DB[[#This Row],[Age]]&gt;=20,HR_DB[[#This Row],[Age]]&lt;30),"20s",IF(AND(HR_DB[[#This Row],[Age]]&gt;=30,HR_DB[[#This Row],[Age]]&lt;40),"30s",IF(HR_DB[[#This Row],[Age]]&gt;=40,"40s","")))</f>
        <v>20s</v>
      </c>
    </row>
    <row r="190" spans="1:21" x14ac:dyDescent="0.35">
      <c r="A190" s="18">
        <v>51831</v>
      </c>
      <c r="B190" s="1" t="s">
        <v>222</v>
      </c>
      <c r="C190" s="1" t="s">
        <v>223</v>
      </c>
      <c r="D190" s="1" t="s">
        <v>16</v>
      </c>
      <c r="E190" s="1" t="str">
        <f>IF(ISODD(MID(HR_DB[[#This Row],[ID No.]],13,1)),"Male","Female")</f>
        <v>Female</v>
      </c>
      <c r="F190" s="3">
        <f>DATE(MID(HR_DB[[#This Row],[ID No.]],2,2),MID(HR_DB[[#This Row],[ID No.]],4,2),MID(HR_DB[[#This Row],[ID No.]],6,2))</f>
        <v>34913</v>
      </c>
      <c r="G190" s="1">
        <f ca="1">DATEDIF(HR_DB[[#This Row],[DOB]],TODAY(),"Y")</f>
        <v>26</v>
      </c>
      <c r="H190" s="1" t="s">
        <v>17</v>
      </c>
      <c r="I190" s="1" t="s">
        <v>23</v>
      </c>
      <c r="J190" s="1" t="s">
        <v>44</v>
      </c>
      <c r="K190" s="1" t="str">
        <f>VLOOKUP(MID(HR_DB[[#This Row],[ID No.]],8,2),[1]Draft!$B$9:$C$14,2,FALSE)</f>
        <v>Cairo</v>
      </c>
      <c r="L190" s="7">
        <v>35346</v>
      </c>
      <c r="M190" s="1">
        <f ca="1">DATEDIF(HR_DB[[#This Row],[Hire date]],TODAY(),"Y")</f>
        <v>25</v>
      </c>
      <c r="N190" s="4">
        <v>4672</v>
      </c>
      <c r="O190" s="6">
        <f>IFERROR(DATEDIF(HR_DB[[#This Row],[DOB]],HR_DB[[#This Row],[Hire date]],"Y"),"!!!")</f>
        <v>1</v>
      </c>
      <c r="P190" s="6" t="str">
        <f>IF(HR_DB[[#This Row],[Age at Hiring]]&lt;20,"!","")</f>
        <v>!</v>
      </c>
      <c r="Q190" s="1" t="str">
        <f>IFERROR(VLOOKUP(HR_DB[[#This Row],[EmpID]],A191:$A$1002,1,TRUE),"")</f>
        <v/>
      </c>
      <c r="R190" s="16">
        <f>IFERROR(VLOOKUP(HR_DB[[#This Row],[EmpID]],$A$2:A189,1,0),"")</f>
        <v>51831</v>
      </c>
      <c r="S190" s="17">
        <v>2</v>
      </c>
      <c r="T190" s="1" t="str">
        <f ca="1">IF(HR_DB[[#This Row],[Years no.]]&lt;=7,"A) 1-7",IF(AND(HR_DB[[#This Row],[Years no.]]&gt;7,HR_DB[[#This Row],[Years no.]]&lt;=14),"B) 8-14",IF(AND(HR_DB[[#This Row],[Years no.]]&gt;14,HR_DB[[#This Row],[Years no.]]&lt;=21),"C) 15-21",IF(HR_DB[[#This Row],[Years no.]]&gt;21,"D) 22+",""))))</f>
        <v>D) 22+</v>
      </c>
      <c r="U190" s="1" t="str">
        <f ca="1">IF(AND(HR_DB[[#This Row],[Age]]&gt;=20,HR_DB[[#This Row],[Age]]&lt;30),"20s",IF(AND(HR_DB[[#This Row],[Age]]&gt;=30,HR_DB[[#This Row],[Age]]&lt;40),"30s",IF(HR_DB[[#This Row],[Age]]&gt;=40,"40s","")))</f>
        <v>20s</v>
      </c>
    </row>
    <row r="191" spans="1:21" x14ac:dyDescent="0.35">
      <c r="A191" s="1">
        <v>51875</v>
      </c>
      <c r="B191" s="1" t="s">
        <v>144</v>
      </c>
      <c r="C191" s="1" t="s">
        <v>145</v>
      </c>
      <c r="D191" s="1" t="s">
        <v>38</v>
      </c>
      <c r="E191" s="1" t="str">
        <f>IF(ISODD(MID(HR_DB[[#This Row],[ID No.]],13,1)),"Male","Female")</f>
        <v>Male</v>
      </c>
      <c r="F191" s="3">
        <f>DATE(MID(HR_DB[[#This Row],[ID No.]],2,2),MID(HR_DB[[#This Row],[ID No.]],4,2),MID(HR_DB[[#This Row],[ID No.]],6,2))</f>
        <v>29175</v>
      </c>
      <c r="G191" s="1">
        <f ca="1">DATEDIF(HR_DB[[#This Row],[DOB]],TODAY(),"Y")</f>
        <v>42</v>
      </c>
      <c r="H191" s="1" t="s">
        <v>17</v>
      </c>
      <c r="I191" s="1" t="s">
        <v>41</v>
      </c>
      <c r="J191" s="1" t="s">
        <v>24</v>
      </c>
      <c r="K191" s="1" t="str">
        <f>VLOOKUP(MID(HR_DB[[#This Row],[ID No.]],8,2),[1]Draft!$B$9:$C$14,2,FALSE)</f>
        <v>Cairo</v>
      </c>
      <c r="L191" s="3">
        <v>38958</v>
      </c>
      <c r="M191" s="1">
        <f ca="1">DATEDIF(HR_DB[[#This Row],[Hire date]],TODAY(),"Y")</f>
        <v>15</v>
      </c>
      <c r="N191" s="4">
        <v>14748</v>
      </c>
      <c r="O191" s="1">
        <f>IFERROR(DATEDIF(HR_DB[[#This Row],[DOB]],HR_DB[[#This Row],[Hire date]],"Y"),"!!!")</f>
        <v>26</v>
      </c>
      <c r="P191" s="1" t="str">
        <f>IF(HR_DB[[#This Row],[Age at Hiring]]&lt;20,"!","")</f>
        <v/>
      </c>
      <c r="Q191" s="1" t="str">
        <f>IFERROR(VLOOKUP(HR_DB[[#This Row],[EmpID]],A192:$A$1002,1,TRUE),"")</f>
        <v/>
      </c>
      <c r="R191" s="1" t="str">
        <f>IFERROR(VLOOKUP(HR_DB[[#This Row],[EmpID]],$A$2:A190,1,0),"")</f>
        <v/>
      </c>
      <c r="S191" s="17"/>
      <c r="T191" s="1" t="str">
        <f ca="1">IF(HR_DB[[#This Row],[Years no.]]&lt;=7,"A) 1-7",IF(AND(HR_DB[[#This Row],[Years no.]]&gt;7,HR_DB[[#This Row],[Years no.]]&lt;=14),"B) 8-14",IF(AND(HR_DB[[#This Row],[Years no.]]&gt;14,HR_DB[[#This Row],[Years no.]]&lt;=21),"C) 15-21",IF(HR_DB[[#This Row],[Years no.]]&gt;21,"D) 22+",""))))</f>
        <v>C) 15-21</v>
      </c>
      <c r="U191" s="1" t="str">
        <f ca="1">IF(AND(HR_DB[[#This Row],[Age]]&gt;=20,HR_DB[[#This Row],[Age]]&lt;30),"20s",IF(AND(HR_DB[[#This Row],[Age]]&gt;=30,HR_DB[[#This Row],[Age]]&lt;40),"30s",IF(HR_DB[[#This Row],[Age]]&gt;=40,"40s","")))</f>
        <v>40s</v>
      </c>
    </row>
    <row r="192" spans="1:21" x14ac:dyDescent="0.35">
      <c r="A192" s="1">
        <v>51876</v>
      </c>
      <c r="B192" s="1" t="s">
        <v>1048</v>
      </c>
      <c r="C192" s="1" t="s">
        <v>1049</v>
      </c>
      <c r="D192" s="1" t="s">
        <v>62</v>
      </c>
      <c r="E192" s="1" t="str">
        <f>IF(ISODD(MID(HR_DB[[#This Row],[ID No.]],13,1)),"Male","Female")</f>
        <v>Male</v>
      </c>
      <c r="F192" s="3">
        <f>DATE(MID(HR_DB[[#This Row],[ID No.]],2,2),MID(HR_DB[[#This Row],[ID No.]],4,2),MID(HR_DB[[#This Row],[ID No.]],6,2))</f>
        <v>32756</v>
      </c>
      <c r="G192" s="1">
        <f ca="1">DATEDIF(HR_DB[[#This Row],[DOB]],TODAY(),"Y")</f>
        <v>32</v>
      </c>
      <c r="H192" s="1" t="s">
        <v>17</v>
      </c>
      <c r="I192" s="1" t="s">
        <v>23</v>
      </c>
      <c r="J192" s="1" t="s">
        <v>44</v>
      </c>
      <c r="K192" s="1" t="str">
        <f>VLOOKUP(MID(HR_DB[[#This Row],[ID No.]],8,2),[1]Draft!$B$9:$C$14,2,FALSE)</f>
        <v>Sharqia</v>
      </c>
      <c r="L192" s="7">
        <v>35487</v>
      </c>
      <c r="M192" s="1">
        <f ca="1">DATEDIF(HR_DB[[#This Row],[Hire date]],TODAY(),"Y")</f>
        <v>25</v>
      </c>
      <c r="N192" s="4">
        <v>3008</v>
      </c>
      <c r="O192" s="6">
        <f>IFERROR(DATEDIF(HR_DB[[#This Row],[DOB]],HR_DB[[#This Row],[Hire date]],"Y"),"!!!")</f>
        <v>7</v>
      </c>
      <c r="P192" s="6" t="str">
        <f>IF(HR_DB[[#This Row],[Age at Hiring]]&lt;20,"!","")</f>
        <v>!</v>
      </c>
      <c r="Q192" s="1" t="str">
        <f>IFERROR(VLOOKUP(HR_DB[[#This Row],[EmpID]],A193:$A$1002,1,TRUE),"")</f>
        <v/>
      </c>
      <c r="R192" s="1" t="str">
        <f>IFERROR(VLOOKUP(HR_DB[[#This Row],[EmpID]],$A$2:A191,1,0),"")</f>
        <v/>
      </c>
      <c r="S192" s="17"/>
      <c r="T192" s="1" t="str">
        <f ca="1">IF(HR_DB[[#This Row],[Years no.]]&lt;=7,"A) 1-7",IF(AND(HR_DB[[#This Row],[Years no.]]&gt;7,HR_DB[[#This Row],[Years no.]]&lt;=14),"B) 8-14",IF(AND(HR_DB[[#This Row],[Years no.]]&gt;14,HR_DB[[#This Row],[Years no.]]&lt;=21),"C) 15-21",IF(HR_DB[[#This Row],[Years no.]]&gt;21,"D) 22+",""))))</f>
        <v>D) 22+</v>
      </c>
      <c r="U192" s="1" t="str">
        <f ca="1">IF(AND(HR_DB[[#This Row],[Age]]&gt;=20,HR_DB[[#This Row],[Age]]&lt;30),"20s",IF(AND(HR_DB[[#This Row],[Age]]&gt;=30,HR_DB[[#This Row],[Age]]&lt;40),"30s",IF(HR_DB[[#This Row],[Age]]&gt;=40,"40s","")))</f>
        <v>30s</v>
      </c>
    </row>
    <row r="193" spans="1:21" x14ac:dyDescent="0.35">
      <c r="A193" s="1">
        <v>51880</v>
      </c>
      <c r="B193" s="1" t="s">
        <v>542</v>
      </c>
      <c r="C193" s="1" t="s">
        <v>543</v>
      </c>
      <c r="D193" s="1" t="s">
        <v>22</v>
      </c>
      <c r="E193" s="1" t="str">
        <f>IF(ISODD(MID(HR_DB[[#This Row],[ID No.]],13,1)),"Male","Female")</f>
        <v>Male</v>
      </c>
      <c r="F193" s="3">
        <f>DATE(MID(HR_DB[[#This Row],[ID No.]],2,2),MID(HR_DB[[#This Row],[ID No.]],4,2),MID(HR_DB[[#This Row],[ID No.]],6,2))</f>
        <v>35004</v>
      </c>
      <c r="G193" s="1">
        <f ca="1">DATEDIF(HR_DB[[#This Row],[DOB]],TODAY(),"Y")</f>
        <v>26</v>
      </c>
      <c r="H193" s="1" t="s">
        <v>32</v>
      </c>
      <c r="I193" s="1" t="s">
        <v>23</v>
      </c>
      <c r="J193" s="1" t="s">
        <v>44</v>
      </c>
      <c r="K193" s="1" t="str">
        <f>VLOOKUP(MID(HR_DB[[#This Row],[ID No.]],8,2),[1]Draft!$B$9:$C$14,2,FALSE)</f>
        <v>Cairo</v>
      </c>
      <c r="L193" s="7">
        <v>42241</v>
      </c>
      <c r="M193" s="1">
        <f ca="1">DATEDIF(HR_DB[[#This Row],[Hire date]],TODAY(),"Y")</f>
        <v>6</v>
      </c>
      <c r="N193" s="4">
        <v>5435</v>
      </c>
      <c r="O193" s="6">
        <f>IFERROR(DATEDIF(HR_DB[[#This Row],[DOB]],HR_DB[[#This Row],[Hire date]],"Y"),"!!!")</f>
        <v>19</v>
      </c>
      <c r="P193" s="6" t="str">
        <f>IF(HR_DB[[#This Row],[Age at Hiring]]&lt;20,"!","")</f>
        <v>!</v>
      </c>
      <c r="Q193" s="1" t="str">
        <f>IFERROR(VLOOKUP(HR_DB[[#This Row],[EmpID]],A194:$A$1002,1,TRUE),"")</f>
        <v/>
      </c>
      <c r="R193" s="1" t="str">
        <f>IFERROR(VLOOKUP(HR_DB[[#This Row],[EmpID]],$A$2:A192,1,0),"")</f>
        <v/>
      </c>
      <c r="S193" s="17"/>
      <c r="T193" s="1" t="str">
        <f ca="1">IF(HR_DB[[#This Row],[Years no.]]&lt;=7,"A) 1-7",IF(AND(HR_DB[[#This Row],[Years no.]]&gt;7,HR_DB[[#This Row],[Years no.]]&lt;=14),"B) 8-14",IF(AND(HR_DB[[#This Row],[Years no.]]&gt;14,HR_DB[[#This Row],[Years no.]]&lt;=21),"C) 15-21",IF(HR_DB[[#This Row],[Years no.]]&gt;21,"D) 22+",""))))</f>
        <v>A) 1-7</v>
      </c>
      <c r="U193" s="1" t="str">
        <f ca="1">IF(AND(HR_DB[[#This Row],[Age]]&gt;=20,HR_DB[[#This Row],[Age]]&lt;30),"20s",IF(AND(HR_DB[[#This Row],[Age]]&gt;=30,HR_DB[[#This Row],[Age]]&lt;40),"30s",IF(HR_DB[[#This Row],[Age]]&gt;=40,"40s","")))</f>
        <v>20s</v>
      </c>
    </row>
    <row r="194" spans="1:21" x14ac:dyDescent="0.35">
      <c r="A194" s="1">
        <v>51886</v>
      </c>
      <c r="B194" s="1" t="s">
        <v>1408</v>
      </c>
      <c r="C194" s="1" t="s">
        <v>1409</v>
      </c>
      <c r="D194" s="1" t="s">
        <v>35</v>
      </c>
      <c r="E194" s="1" t="str">
        <f>IF(ISODD(MID(HR_DB[[#This Row],[ID No.]],13,1)),"Male","Female")</f>
        <v>Female</v>
      </c>
      <c r="F194" s="3">
        <f>DATE(MID(HR_DB[[#This Row],[ID No.]],2,2),MID(HR_DB[[#This Row],[ID No.]],4,2),MID(HR_DB[[#This Row],[ID No.]],6,2))</f>
        <v>31106</v>
      </c>
      <c r="G194" s="1">
        <f ca="1">DATEDIF(HR_DB[[#This Row],[DOB]],TODAY(),"Y")</f>
        <v>37</v>
      </c>
      <c r="H194" s="1" t="s">
        <v>32</v>
      </c>
      <c r="I194" s="1" t="s">
        <v>23</v>
      </c>
      <c r="J194" s="1" t="s">
        <v>24</v>
      </c>
      <c r="K194" s="1" t="str">
        <f>VLOOKUP(MID(HR_DB[[#This Row],[ID No.]],8,2),[1]Draft!$B$9:$C$14,2,FALSE)</f>
        <v>Ismailia</v>
      </c>
      <c r="L194" s="3">
        <v>38812</v>
      </c>
      <c r="M194" s="1">
        <f ca="1">DATEDIF(HR_DB[[#This Row],[Hire date]],TODAY(),"Y")</f>
        <v>16</v>
      </c>
      <c r="N194" s="4">
        <v>3956</v>
      </c>
      <c r="O194" s="1">
        <f>IFERROR(DATEDIF(HR_DB[[#This Row],[DOB]],HR_DB[[#This Row],[Hire date]],"Y"),"!!!")</f>
        <v>21</v>
      </c>
      <c r="P194" s="1" t="str">
        <f>IF(HR_DB[[#This Row],[Age at Hiring]]&lt;20,"!","")</f>
        <v/>
      </c>
      <c r="Q194" s="1" t="str">
        <f>IFERROR(VLOOKUP(HR_DB[[#This Row],[EmpID]],A195:$A$1002,1,TRUE),"")</f>
        <v/>
      </c>
      <c r="R194" s="1" t="str">
        <f>IFERROR(VLOOKUP(HR_DB[[#This Row],[EmpID]],$A$2:A193,1,0),"")</f>
        <v/>
      </c>
      <c r="S194" s="17"/>
      <c r="T194" s="1" t="str">
        <f ca="1">IF(HR_DB[[#This Row],[Years no.]]&lt;=7,"A) 1-7",IF(AND(HR_DB[[#This Row],[Years no.]]&gt;7,HR_DB[[#This Row],[Years no.]]&lt;=14),"B) 8-14",IF(AND(HR_DB[[#This Row],[Years no.]]&gt;14,HR_DB[[#This Row],[Years no.]]&lt;=21),"C) 15-21",IF(HR_DB[[#This Row],[Years no.]]&gt;21,"D) 22+",""))))</f>
        <v>C) 15-21</v>
      </c>
      <c r="U194" s="1" t="str">
        <f ca="1">IF(AND(HR_DB[[#This Row],[Age]]&gt;=20,HR_DB[[#This Row],[Age]]&lt;30),"20s",IF(AND(HR_DB[[#This Row],[Age]]&gt;=30,HR_DB[[#This Row],[Age]]&lt;40),"30s",IF(HR_DB[[#This Row],[Age]]&gt;=40,"40s","")))</f>
        <v>30s</v>
      </c>
    </row>
    <row r="195" spans="1:21" x14ac:dyDescent="0.35">
      <c r="A195" s="1">
        <v>51913</v>
      </c>
      <c r="B195" s="1" t="s">
        <v>790</v>
      </c>
      <c r="C195" s="1" t="s">
        <v>791</v>
      </c>
      <c r="D195" s="1" t="s">
        <v>35</v>
      </c>
      <c r="E195" s="1" t="str">
        <f>IF(ISODD(MID(HR_DB[[#This Row],[ID No.]],13,1)),"Male","Female")</f>
        <v>Male</v>
      </c>
      <c r="F195" s="3">
        <f>DATE(MID(HR_DB[[#This Row],[ID No.]],2,2),MID(HR_DB[[#This Row],[ID No.]],4,2),MID(HR_DB[[#This Row],[ID No.]],6,2))</f>
        <v>34847</v>
      </c>
      <c r="G195" s="1">
        <f ca="1">DATEDIF(HR_DB[[#This Row],[DOB]],TODAY(),"Y")</f>
        <v>27</v>
      </c>
      <c r="H195" s="1" t="s">
        <v>32</v>
      </c>
      <c r="I195" s="1" t="s">
        <v>23</v>
      </c>
      <c r="J195" s="1" t="s">
        <v>44</v>
      </c>
      <c r="K195" s="1" t="str">
        <f>VLOOKUP(MID(HR_DB[[#This Row],[ID No.]],8,2),[1]Draft!$B$9:$C$14,2,FALSE)</f>
        <v>Ismailia</v>
      </c>
      <c r="L195" s="7">
        <v>38142</v>
      </c>
      <c r="M195" s="1">
        <f ca="1">DATEDIF(HR_DB[[#This Row],[Hire date]],TODAY(),"Y")</f>
        <v>18</v>
      </c>
      <c r="N195" s="4">
        <v>5585</v>
      </c>
      <c r="O195" s="6">
        <f>IFERROR(DATEDIF(HR_DB[[#This Row],[DOB]],HR_DB[[#This Row],[Hire date]],"Y"),"!!!")</f>
        <v>9</v>
      </c>
      <c r="P195" s="6" t="str">
        <f>IF(HR_DB[[#This Row],[Age at Hiring]]&lt;20,"!","")</f>
        <v>!</v>
      </c>
      <c r="Q195" s="1" t="str">
        <f>IFERROR(VLOOKUP(HR_DB[[#This Row],[EmpID]],A196:$A$1002,1,TRUE),"")</f>
        <v/>
      </c>
      <c r="R195" s="1" t="str">
        <f>IFERROR(VLOOKUP(HR_DB[[#This Row],[EmpID]],$A$2:A194,1,0),"")</f>
        <v/>
      </c>
      <c r="S195" s="17"/>
      <c r="T195" s="1" t="str">
        <f ca="1">IF(HR_DB[[#This Row],[Years no.]]&lt;=7,"A) 1-7",IF(AND(HR_DB[[#This Row],[Years no.]]&gt;7,HR_DB[[#This Row],[Years no.]]&lt;=14),"B) 8-14",IF(AND(HR_DB[[#This Row],[Years no.]]&gt;14,HR_DB[[#This Row],[Years no.]]&lt;=21),"C) 15-21",IF(HR_DB[[#This Row],[Years no.]]&gt;21,"D) 22+",""))))</f>
        <v>C) 15-21</v>
      </c>
      <c r="U195" s="1" t="str">
        <f ca="1">IF(AND(HR_DB[[#This Row],[Age]]&gt;=20,HR_DB[[#This Row],[Age]]&lt;30),"20s",IF(AND(HR_DB[[#This Row],[Age]]&gt;=30,HR_DB[[#This Row],[Age]]&lt;40),"30s",IF(HR_DB[[#This Row],[Age]]&gt;=40,"40s","")))</f>
        <v>20s</v>
      </c>
    </row>
    <row r="196" spans="1:21" x14ac:dyDescent="0.35">
      <c r="A196" s="1">
        <v>51915</v>
      </c>
      <c r="B196" s="1" t="s">
        <v>980</v>
      </c>
      <c r="C196" s="1" t="s">
        <v>981</v>
      </c>
      <c r="D196" s="1" t="s">
        <v>143</v>
      </c>
      <c r="E196" s="1" t="str">
        <f>IF(ISODD(MID(HR_DB[[#This Row],[ID No.]],13,1)),"Male","Female")</f>
        <v>Female</v>
      </c>
      <c r="F196" s="3">
        <f>DATE(MID(HR_DB[[#This Row],[ID No.]],2,2),MID(HR_DB[[#This Row],[ID No.]],4,2),MID(HR_DB[[#This Row],[ID No.]],6,2))</f>
        <v>29290</v>
      </c>
      <c r="G196" s="1">
        <f ca="1">DATEDIF(HR_DB[[#This Row],[DOB]],TODAY(),"Y")</f>
        <v>42</v>
      </c>
      <c r="H196" s="1" t="s">
        <v>32</v>
      </c>
      <c r="I196" s="1" t="s">
        <v>23</v>
      </c>
      <c r="J196" s="1" t="s">
        <v>19</v>
      </c>
      <c r="K196" s="1" t="str">
        <f>VLOOKUP(MID(HR_DB[[#This Row],[ID No.]],8,2),[1]Draft!$B$9:$C$14,2,FALSE)</f>
        <v>Giza</v>
      </c>
      <c r="L196" s="3">
        <v>38006</v>
      </c>
      <c r="M196" s="1">
        <f ca="1">DATEDIF(HR_DB[[#This Row],[Hire date]],TODAY(),"Y")</f>
        <v>18</v>
      </c>
      <c r="N196" s="4">
        <v>3735</v>
      </c>
      <c r="O196" s="1">
        <f>IFERROR(DATEDIF(HR_DB[[#This Row],[DOB]],HR_DB[[#This Row],[Hire date]],"Y"),"!!!")</f>
        <v>23</v>
      </c>
      <c r="P196" s="1" t="str">
        <f>IF(HR_DB[[#This Row],[Age at Hiring]]&lt;20,"!","")</f>
        <v/>
      </c>
      <c r="Q196" s="1" t="str">
        <f>IFERROR(VLOOKUP(HR_DB[[#This Row],[EmpID]],A197:$A$1002,1,TRUE),"")</f>
        <v/>
      </c>
      <c r="R196" s="1" t="str">
        <f>IFERROR(VLOOKUP(HR_DB[[#This Row],[EmpID]],$A$2:A195,1,0),"")</f>
        <v/>
      </c>
      <c r="S196" s="17"/>
      <c r="T196" s="1" t="str">
        <f ca="1">IF(HR_DB[[#This Row],[Years no.]]&lt;=7,"A) 1-7",IF(AND(HR_DB[[#This Row],[Years no.]]&gt;7,HR_DB[[#This Row],[Years no.]]&lt;=14),"B) 8-14",IF(AND(HR_DB[[#This Row],[Years no.]]&gt;14,HR_DB[[#This Row],[Years no.]]&lt;=21),"C) 15-21",IF(HR_DB[[#This Row],[Years no.]]&gt;21,"D) 22+",""))))</f>
        <v>C) 15-21</v>
      </c>
      <c r="U196" s="1" t="str">
        <f ca="1">IF(AND(HR_DB[[#This Row],[Age]]&gt;=20,HR_DB[[#This Row],[Age]]&lt;30),"20s",IF(AND(HR_DB[[#This Row],[Age]]&gt;=30,HR_DB[[#This Row],[Age]]&lt;40),"30s",IF(HR_DB[[#This Row],[Age]]&gt;=40,"40s","")))</f>
        <v>40s</v>
      </c>
    </row>
    <row r="197" spans="1:21" x14ac:dyDescent="0.35">
      <c r="A197" s="1">
        <v>51920</v>
      </c>
      <c r="B197" s="1" t="s">
        <v>1322</v>
      </c>
      <c r="C197" s="1" t="s">
        <v>1323</v>
      </c>
      <c r="D197" s="1" t="s">
        <v>16</v>
      </c>
      <c r="E197" s="1" t="str">
        <f>IF(ISODD(MID(HR_DB[[#This Row],[ID No.]],13,1)),"Male","Female")</f>
        <v>Male</v>
      </c>
      <c r="F197" s="3">
        <f>DATE(MID(HR_DB[[#This Row],[ID No.]],2,2),MID(HR_DB[[#This Row],[ID No.]],4,2),MID(HR_DB[[#This Row],[ID No.]],6,2))</f>
        <v>28788</v>
      </c>
      <c r="G197" s="1">
        <f ca="1">DATEDIF(HR_DB[[#This Row],[DOB]],TODAY(),"Y")</f>
        <v>43</v>
      </c>
      <c r="H197" s="1" t="s">
        <v>32</v>
      </c>
      <c r="I197" s="1" t="s">
        <v>18</v>
      </c>
      <c r="J197" s="1" t="s">
        <v>28</v>
      </c>
      <c r="K197" s="1" t="str">
        <f>VLOOKUP(MID(HR_DB[[#This Row],[ID No.]],8,2),[1]Draft!$B$9:$C$14,2,FALSE)</f>
        <v>Ismailia</v>
      </c>
      <c r="L197" s="3">
        <v>39162</v>
      </c>
      <c r="M197" s="1">
        <f ca="1">DATEDIF(HR_DB[[#This Row],[Hire date]],TODAY(),"Y")</f>
        <v>15</v>
      </c>
      <c r="N197" s="4">
        <v>15489</v>
      </c>
      <c r="O197" s="1">
        <f>IFERROR(DATEDIF(HR_DB[[#This Row],[DOB]],HR_DB[[#This Row],[Hire date]],"Y"),"!!!")</f>
        <v>28</v>
      </c>
      <c r="P197" s="1" t="str">
        <f>IF(HR_DB[[#This Row],[Age at Hiring]]&lt;20,"!","")</f>
        <v/>
      </c>
      <c r="Q197" s="1" t="str">
        <f>IFERROR(VLOOKUP(HR_DB[[#This Row],[EmpID]],A198:$A$1002,1,TRUE),"")</f>
        <v/>
      </c>
      <c r="R197" s="1" t="str">
        <f>IFERROR(VLOOKUP(HR_DB[[#This Row],[EmpID]],$A$2:A196,1,0),"")</f>
        <v/>
      </c>
      <c r="S197" s="17"/>
      <c r="T197" s="1" t="str">
        <f ca="1">IF(HR_DB[[#This Row],[Years no.]]&lt;=7,"A) 1-7",IF(AND(HR_DB[[#This Row],[Years no.]]&gt;7,HR_DB[[#This Row],[Years no.]]&lt;=14),"B) 8-14",IF(AND(HR_DB[[#This Row],[Years no.]]&gt;14,HR_DB[[#This Row],[Years no.]]&lt;=21),"C) 15-21",IF(HR_DB[[#This Row],[Years no.]]&gt;21,"D) 22+",""))))</f>
        <v>C) 15-21</v>
      </c>
      <c r="U197" s="1" t="str">
        <f ca="1">IF(AND(HR_DB[[#This Row],[Age]]&gt;=20,HR_DB[[#This Row],[Age]]&lt;30),"20s",IF(AND(HR_DB[[#This Row],[Age]]&gt;=30,HR_DB[[#This Row],[Age]]&lt;40),"30s",IF(HR_DB[[#This Row],[Age]]&gt;=40,"40s","")))</f>
        <v>40s</v>
      </c>
    </row>
    <row r="198" spans="1:21" x14ac:dyDescent="0.35">
      <c r="A198" s="1">
        <v>51921</v>
      </c>
      <c r="B198" s="1" t="s">
        <v>1812</v>
      </c>
      <c r="C198" s="1" t="s">
        <v>1813</v>
      </c>
      <c r="D198" s="1" t="s">
        <v>92</v>
      </c>
      <c r="E198" s="1" t="str">
        <f>IF(ISODD(MID(HR_DB[[#This Row],[ID No.]],13,1)),"Male","Female")</f>
        <v>Female</v>
      </c>
      <c r="F198" s="3">
        <f>DATE(MID(HR_DB[[#This Row],[ID No.]],2,2),MID(HR_DB[[#This Row],[ID No.]],4,2),MID(HR_DB[[#This Row],[ID No.]],6,2))</f>
        <v>29069</v>
      </c>
      <c r="G198" s="1">
        <f ca="1">DATEDIF(HR_DB[[#This Row],[DOB]],TODAY(),"Y")</f>
        <v>42</v>
      </c>
      <c r="H198" s="1" t="s">
        <v>32</v>
      </c>
      <c r="I198" s="1" t="s">
        <v>23</v>
      </c>
      <c r="J198" s="1" t="s">
        <v>67</v>
      </c>
      <c r="K198" s="1" t="str">
        <f>VLOOKUP(MID(HR_DB[[#This Row],[ID No.]],8,2),[1]Draft!$B$9:$C$14,2,FALSE)</f>
        <v>Cairo</v>
      </c>
      <c r="L198" s="7">
        <v>36288</v>
      </c>
      <c r="M198" s="1">
        <f ca="1">DATEDIF(HR_DB[[#This Row],[Hire date]],TODAY(),"Y")</f>
        <v>23</v>
      </c>
      <c r="N198" s="4">
        <v>4381</v>
      </c>
      <c r="O198" s="6">
        <f>IFERROR(DATEDIF(HR_DB[[#This Row],[DOB]],HR_DB[[#This Row],[Hire date]],"Y"),"!!!")</f>
        <v>19</v>
      </c>
      <c r="P198" s="6" t="str">
        <f>IF(HR_DB[[#This Row],[Age at Hiring]]&lt;20,"!","")</f>
        <v>!</v>
      </c>
      <c r="Q198" s="1" t="str">
        <f>IFERROR(VLOOKUP(HR_DB[[#This Row],[EmpID]],A199:$A$1002,1,TRUE),"")</f>
        <v/>
      </c>
      <c r="R198" s="1" t="str">
        <f>IFERROR(VLOOKUP(HR_DB[[#This Row],[EmpID]],$A$2:A197,1,0),"")</f>
        <v/>
      </c>
      <c r="S198" s="17"/>
      <c r="T198" s="1" t="str">
        <f ca="1">IF(HR_DB[[#This Row],[Years no.]]&lt;=7,"A) 1-7",IF(AND(HR_DB[[#This Row],[Years no.]]&gt;7,HR_DB[[#This Row],[Years no.]]&lt;=14),"B) 8-14",IF(AND(HR_DB[[#This Row],[Years no.]]&gt;14,HR_DB[[#This Row],[Years no.]]&lt;=21),"C) 15-21",IF(HR_DB[[#This Row],[Years no.]]&gt;21,"D) 22+",""))))</f>
        <v>D) 22+</v>
      </c>
      <c r="U198" s="1" t="str">
        <f ca="1">IF(AND(HR_DB[[#This Row],[Age]]&gt;=20,HR_DB[[#This Row],[Age]]&lt;30),"20s",IF(AND(HR_DB[[#This Row],[Age]]&gt;=30,HR_DB[[#This Row],[Age]]&lt;40),"30s",IF(HR_DB[[#This Row],[Age]]&gt;=40,"40s","")))</f>
        <v>40s</v>
      </c>
    </row>
    <row r="199" spans="1:21" x14ac:dyDescent="0.35">
      <c r="A199" s="1">
        <v>51922</v>
      </c>
      <c r="B199" s="1" t="s">
        <v>1520</v>
      </c>
      <c r="C199" s="1" t="s">
        <v>1521</v>
      </c>
      <c r="D199" s="1" t="s">
        <v>92</v>
      </c>
      <c r="E199" s="1" t="str">
        <f>IF(ISODD(MID(HR_DB[[#This Row],[ID No.]],13,1)),"Male","Female")</f>
        <v>Male</v>
      </c>
      <c r="F199" s="3">
        <f>DATE(MID(HR_DB[[#This Row],[ID No.]],2,2),MID(HR_DB[[#This Row],[ID No.]],4,2),MID(HR_DB[[#This Row],[ID No.]],6,2))</f>
        <v>27429</v>
      </c>
      <c r="G199" s="1">
        <f ca="1">DATEDIF(HR_DB[[#This Row],[DOB]],TODAY(),"Y")</f>
        <v>47</v>
      </c>
      <c r="H199" s="1" t="s">
        <v>17</v>
      </c>
      <c r="I199" s="1" t="s">
        <v>23</v>
      </c>
      <c r="J199" s="1" t="s">
        <v>19</v>
      </c>
      <c r="K199" s="1" t="str">
        <f>VLOOKUP(MID(HR_DB[[#This Row],[ID No.]],8,2),[1]Draft!$B$9:$C$14,2,FALSE)</f>
        <v>Giza</v>
      </c>
      <c r="L199" s="3">
        <v>37501</v>
      </c>
      <c r="M199" s="1">
        <f ca="1">DATEDIF(HR_DB[[#This Row],[Hire date]],TODAY(),"Y")</f>
        <v>19</v>
      </c>
      <c r="N199" s="4">
        <v>5707</v>
      </c>
      <c r="O199" s="1">
        <f>IFERROR(DATEDIF(HR_DB[[#This Row],[DOB]],HR_DB[[#This Row],[Hire date]],"Y"),"!!!")</f>
        <v>27</v>
      </c>
      <c r="P199" s="1" t="str">
        <f>IF(HR_DB[[#This Row],[Age at Hiring]]&lt;20,"!","")</f>
        <v/>
      </c>
      <c r="Q199" s="1" t="str">
        <f>IFERROR(VLOOKUP(HR_DB[[#This Row],[EmpID]],A200:$A$1002,1,TRUE),"")</f>
        <v/>
      </c>
      <c r="R199" s="1" t="str">
        <f>IFERROR(VLOOKUP(HR_DB[[#This Row],[EmpID]],$A$2:A198,1,0),"")</f>
        <v/>
      </c>
      <c r="S199" s="17"/>
      <c r="T199" s="1" t="str">
        <f ca="1">IF(HR_DB[[#This Row],[Years no.]]&lt;=7,"A) 1-7",IF(AND(HR_DB[[#This Row],[Years no.]]&gt;7,HR_DB[[#This Row],[Years no.]]&lt;=14),"B) 8-14",IF(AND(HR_DB[[#This Row],[Years no.]]&gt;14,HR_DB[[#This Row],[Years no.]]&lt;=21),"C) 15-21",IF(HR_DB[[#This Row],[Years no.]]&gt;21,"D) 22+",""))))</f>
        <v>C) 15-21</v>
      </c>
      <c r="U199" s="1" t="str">
        <f ca="1">IF(AND(HR_DB[[#This Row],[Age]]&gt;=20,HR_DB[[#This Row],[Age]]&lt;30),"20s",IF(AND(HR_DB[[#This Row],[Age]]&gt;=30,HR_DB[[#This Row],[Age]]&lt;40),"30s",IF(HR_DB[[#This Row],[Age]]&gt;=40,"40s","")))</f>
        <v>40s</v>
      </c>
    </row>
    <row r="200" spans="1:21" x14ac:dyDescent="0.35">
      <c r="A200" s="1">
        <v>51930</v>
      </c>
      <c r="B200" s="1" t="s">
        <v>846</v>
      </c>
      <c r="C200" s="1" t="s">
        <v>847</v>
      </c>
      <c r="D200" s="1" t="s">
        <v>16</v>
      </c>
      <c r="E200" s="1" t="str">
        <f>IF(ISODD(MID(HR_DB[[#This Row],[ID No.]],13,1)),"Male","Female")</f>
        <v>Male</v>
      </c>
      <c r="F200" s="3">
        <f>DATE(MID(HR_DB[[#This Row],[ID No.]],2,2),MID(HR_DB[[#This Row],[ID No.]],4,2),MID(HR_DB[[#This Row],[ID No.]],6,2))</f>
        <v>32410</v>
      </c>
      <c r="G200" s="1">
        <f ca="1">DATEDIF(HR_DB[[#This Row],[DOB]],TODAY(),"Y")</f>
        <v>33</v>
      </c>
      <c r="H200" s="1" t="s">
        <v>17</v>
      </c>
      <c r="I200" s="1" t="s">
        <v>41</v>
      </c>
      <c r="J200" s="1" t="s">
        <v>44</v>
      </c>
      <c r="K200" s="1" t="str">
        <f>VLOOKUP(MID(HR_DB[[#This Row],[ID No.]],8,2),[1]Draft!$B$9:$C$14,2,FALSE)</f>
        <v>Monufia</v>
      </c>
      <c r="L200" s="7">
        <v>38750</v>
      </c>
      <c r="M200" s="1">
        <f ca="1">DATEDIF(HR_DB[[#This Row],[Hire date]],TODAY(),"Y")</f>
        <v>16</v>
      </c>
      <c r="N200" s="4">
        <v>13732</v>
      </c>
      <c r="O200" s="6">
        <f>IFERROR(DATEDIF(HR_DB[[#This Row],[DOB]],HR_DB[[#This Row],[Hire date]],"Y"),"!!!")</f>
        <v>17</v>
      </c>
      <c r="P200" s="6" t="str">
        <f>IF(HR_DB[[#This Row],[Age at Hiring]]&lt;20,"!","")</f>
        <v>!</v>
      </c>
      <c r="Q200" s="1" t="str">
        <f>IFERROR(VLOOKUP(HR_DB[[#This Row],[EmpID]],A201:$A$1002,1,TRUE),"")</f>
        <v/>
      </c>
      <c r="R200" s="1" t="str">
        <f>IFERROR(VLOOKUP(HR_DB[[#This Row],[EmpID]],$A$2:A199,1,0),"")</f>
        <v/>
      </c>
      <c r="S200" s="17"/>
      <c r="T200" s="1" t="str">
        <f ca="1">IF(HR_DB[[#This Row],[Years no.]]&lt;=7,"A) 1-7",IF(AND(HR_DB[[#This Row],[Years no.]]&gt;7,HR_DB[[#This Row],[Years no.]]&lt;=14),"B) 8-14",IF(AND(HR_DB[[#This Row],[Years no.]]&gt;14,HR_DB[[#This Row],[Years no.]]&lt;=21),"C) 15-21",IF(HR_DB[[#This Row],[Years no.]]&gt;21,"D) 22+",""))))</f>
        <v>C) 15-21</v>
      </c>
      <c r="U200" s="1" t="str">
        <f ca="1">IF(AND(HR_DB[[#This Row],[Age]]&gt;=20,HR_DB[[#This Row],[Age]]&lt;30),"20s",IF(AND(HR_DB[[#This Row],[Age]]&gt;=30,HR_DB[[#This Row],[Age]]&lt;40),"30s",IF(HR_DB[[#This Row],[Age]]&gt;=40,"40s","")))</f>
        <v>30s</v>
      </c>
    </row>
    <row r="201" spans="1:21" x14ac:dyDescent="0.35">
      <c r="A201" s="6">
        <v>51944</v>
      </c>
      <c r="B201" s="1" t="s">
        <v>328</v>
      </c>
      <c r="C201" s="1" t="s">
        <v>329</v>
      </c>
      <c r="D201" s="1" t="s">
        <v>16</v>
      </c>
      <c r="E201" s="1" t="str">
        <f>IF(ISODD(MID(HR_DB[[#This Row],[ID No.]],13,1)),"Male","Female")</f>
        <v>Male</v>
      </c>
      <c r="F201" s="3">
        <f>DATE(MID(HR_DB[[#This Row],[ID No.]],2,2),MID(HR_DB[[#This Row],[ID No.]],4,2),MID(HR_DB[[#This Row],[ID No.]],6,2))</f>
        <v>34682</v>
      </c>
      <c r="G201" s="1">
        <f ca="1">DATEDIF(HR_DB[[#This Row],[DOB]],TODAY(),"Y")</f>
        <v>27</v>
      </c>
      <c r="H201" s="1" t="s">
        <v>32</v>
      </c>
      <c r="I201" s="1" t="s">
        <v>23</v>
      </c>
      <c r="J201" s="1" t="s">
        <v>24</v>
      </c>
      <c r="K201" s="1" t="str">
        <f>VLOOKUP(MID(HR_DB[[#This Row],[ID No.]],8,2),[1]Draft!$B$9:$C$14,2,FALSE)</f>
        <v>Cairo</v>
      </c>
      <c r="L201" s="7">
        <v>38311</v>
      </c>
      <c r="M201" s="1">
        <f ca="1">DATEDIF(HR_DB[[#This Row],[Hire date]],TODAY(),"Y")</f>
        <v>17</v>
      </c>
      <c r="N201" s="4">
        <v>3583</v>
      </c>
      <c r="O201" s="6">
        <f>IFERROR(DATEDIF(HR_DB[[#This Row],[DOB]],HR_DB[[#This Row],[Hire date]],"Y"),"!!!")</f>
        <v>9</v>
      </c>
      <c r="P201" s="6" t="str">
        <f>IF(HR_DB[[#This Row],[Age at Hiring]]&lt;20,"!","")</f>
        <v>!</v>
      </c>
      <c r="Q201" s="6">
        <f>IFERROR(VLOOKUP(HR_DB[[#This Row],[EmpID]],A202:$A$1002,1,TRUE),"")</f>
        <v>51944</v>
      </c>
      <c r="R201" s="1" t="str">
        <f>IFERROR(VLOOKUP(HR_DB[[#This Row],[EmpID]],$A$2:A200,1,0),"")</f>
        <v/>
      </c>
      <c r="S201" s="17">
        <v>1</v>
      </c>
      <c r="T201" s="1" t="str">
        <f ca="1">IF(HR_DB[[#This Row],[Years no.]]&lt;=7,"A) 1-7",IF(AND(HR_DB[[#This Row],[Years no.]]&gt;7,HR_DB[[#This Row],[Years no.]]&lt;=14),"B) 8-14",IF(AND(HR_DB[[#This Row],[Years no.]]&gt;14,HR_DB[[#This Row],[Years no.]]&lt;=21),"C) 15-21",IF(HR_DB[[#This Row],[Years no.]]&gt;21,"D) 22+",""))))</f>
        <v>C) 15-21</v>
      </c>
      <c r="U201" s="1" t="str">
        <f ca="1">IF(AND(HR_DB[[#This Row],[Age]]&gt;=20,HR_DB[[#This Row],[Age]]&lt;30),"20s",IF(AND(HR_DB[[#This Row],[Age]]&gt;=30,HR_DB[[#This Row],[Age]]&lt;40),"30s",IF(HR_DB[[#This Row],[Age]]&gt;=40,"40s","")))</f>
        <v>20s</v>
      </c>
    </row>
    <row r="202" spans="1:21" x14ac:dyDescent="0.35">
      <c r="A202" s="18">
        <v>51944</v>
      </c>
      <c r="B202" s="1" t="s">
        <v>1092</v>
      </c>
      <c r="C202" s="1" t="s">
        <v>1093</v>
      </c>
      <c r="D202" s="1" t="s">
        <v>49</v>
      </c>
      <c r="E202" s="1" t="str">
        <f>IF(ISODD(MID(HR_DB[[#This Row],[ID No.]],13,1)),"Male","Female")</f>
        <v>Female</v>
      </c>
      <c r="F202" s="3">
        <f>DATE(MID(HR_DB[[#This Row],[ID No.]],2,2),MID(HR_DB[[#This Row],[ID No.]],4,2),MID(HR_DB[[#This Row],[ID No.]],6,2))</f>
        <v>28018</v>
      </c>
      <c r="G202" s="1">
        <f ca="1">DATEDIF(HR_DB[[#This Row],[DOB]],TODAY(),"Y")</f>
        <v>45</v>
      </c>
      <c r="H202" s="1" t="s">
        <v>17</v>
      </c>
      <c r="I202" s="1" t="s">
        <v>23</v>
      </c>
      <c r="J202" s="1" t="s">
        <v>44</v>
      </c>
      <c r="K202" s="1" t="str">
        <f>VLOOKUP(MID(HR_DB[[#This Row],[ID No.]],8,2),[1]Draft!$B$9:$C$14,2,FALSE)</f>
        <v>Sharqia</v>
      </c>
      <c r="L202" s="3">
        <v>41869</v>
      </c>
      <c r="M202" s="1">
        <f ca="1">DATEDIF(HR_DB[[#This Row],[Hire date]],TODAY(),"Y")</f>
        <v>7</v>
      </c>
      <c r="N202" s="4">
        <v>6499</v>
      </c>
      <c r="O202" s="1">
        <f>IFERROR(DATEDIF(HR_DB[[#This Row],[DOB]],HR_DB[[#This Row],[Hire date]],"Y"),"!!!")</f>
        <v>37</v>
      </c>
      <c r="P202" s="1" t="str">
        <f>IF(HR_DB[[#This Row],[Age at Hiring]]&lt;20,"!","")</f>
        <v/>
      </c>
      <c r="Q202" s="1" t="str">
        <f>IFERROR(VLOOKUP(HR_DB[[#This Row],[EmpID]],A203:$A$1002,1,TRUE),"")</f>
        <v/>
      </c>
      <c r="R202" s="16">
        <f>IFERROR(VLOOKUP(HR_DB[[#This Row],[EmpID]],$A$2:A201,1,0),"")</f>
        <v>51944</v>
      </c>
      <c r="S202" s="17">
        <v>2</v>
      </c>
      <c r="T202" s="1" t="str">
        <f ca="1">IF(HR_DB[[#This Row],[Years no.]]&lt;=7,"A) 1-7",IF(AND(HR_DB[[#This Row],[Years no.]]&gt;7,HR_DB[[#This Row],[Years no.]]&lt;=14),"B) 8-14",IF(AND(HR_DB[[#This Row],[Years no.]]&gt;14,HR_DB[[#This Row],[Years no.]]&lt;=21),"C) 15-21",IF(HR_DB[[#This Row],[Years no.]]&gt;21,"D) 22+",""))))</f>
        <v>A) 1-7</v>
      </c>
      <c r="U202" s="1" t="str">
        <f ca="1">IF(AND(HR_DB[[#This Row],[Age]]&gt;=20,HR_DB[[#This Row],[Age]]&lt;30),"20s",IF(AND(HR_DB[[#This Row],[Age]]&gt;=30,HR_DB[[#This Row],[Age]]&lt;40),"30s",IF(HR_DB[[#This Row],[Age]]&gt;=40,"40s","")))</f>
        <v>40s</v>
      </c>
    </row>
    <row r="203" spans="1:21" x14ac:dyDescent="0.35">
      <c r="A203" s="1">
        <v>51950</v>
      </c>
      <c r="B203" s="1" t="s">
        <v>1250</v>
      </c>
      <c r="C203" s="1" t="s">
        <v>1251</v>
      </c>
      <c r="D203" s="1" t="s">
        <v>62</v>
      </c>
      <c r="E203" s="1" t="str">
        <f>IF(ISODD(MID(HR_DB[[#This Row],[ID No.]],13,1)),"Male","Female")</f>
        <v>Male</v>
      </c>
      <c r="F203" s="3">
        <f>DATE(MID(HR_DB[[#This Row],[ID No.]],2,2),MID(HR_DB[[#This Row],[ID No.]],4,2),MID(HR_DB[[#This Row],[ID No.]],6,2))</f>
        <v>34130</v>
      </c>
      <c r="G203" s="1">
        <f ca="1">DATEDIF(HR_DB[[#This Row],[DOB]],TODAY(),"Y")</f>
        <v>29</v>
      </c>
      <c r="H203" s="1" t="s">
        <v>32</v>
      </c>
      <c r="I203" s="1" t="s">
        <v>23</v>
      </c>
      <c r="J203" s="1" t="s">
        <v>19</v>
      </c>
      <c r="K203" s="1" t="str">
        <f>VLOOKUP(MID(HR_DB[[#This Row],[ID No.]],8,2),[1]Draft!$B$9:$C$14,2,FALSE)</f>
        <v>Cairo</v>
      </c>
      <c r="L203" s="7">
        <v>38763</v>
      </c>
      <c r="M203" s="1">
        <f ca="1">DATEDIF(HR_DB[[#This Row],[Hire date]],TODAY(),"Y")</f>
        <v>16</v>
      </c>
      <c r="N203" s="4">
        <v>6677</v>
      </c>
      <c r="O203" s="6">
        <f>IFERROR(DATEDIF(HR_DB[[#This Row],[DOB]],HR_DB[[#This Row],[Hire date]],"Y"),"!!!")</f>
        <v>12</v>
      </c>
      <c r="P203" s="6" t="str">
        <f>IF(HR_DB[[#This Row],[Age at Hiring]]&lt;20,"!","")</f>
        <v>!</v>
      </c>
      <c r="Q203" s="1" t="str">
        <f>IFERROR(VLOOKUP(HR_DB[[#This Row],[EmpID]],A204:$A$1002,1,TRUE),"")</f>
        <v/>
      </c>
      <c r="R203" s="1" t="str">
        <f>IFERROR(VLOOKUP(HR_DB[[#This Row],[EmpID]],$A$2:A202,1,0),"")</f>
        <v/>
      </c>
      <c r="S203" s="17"/>
      <c r="T203" s="1" t="str">
        <f ca="1">IF(HR_DB[[#This Row],[Years no.]]&lt;=7,"A) 1-7",IF(AND(HR_DB[[#This Row],[Years no.]]&gt;7,HR_DB[[#This Row],[Years no.]]&lt;=14),"B) 8-14",IF(AND(HR_DB[[#This Row],[Years no.]]&gt;14,HR_DB[[#This Row],[Years no.]]&lt;=21),"C) 15-21",IF(HR_DB[[#This Row],[Years no.]]&gt;21,"D) 22+",""))))</f>
        <v>C) 15-21</v>
      </c>
      <c r="U203" s="1" t="str">
        <f ca="1">IF(AND(HR_DB[[#This Row],[Age]]&gt;=20,HR_DB[[#This Row],[Age]]&lt;30),"20s",IF(AND(HR_DB[[#This Row],[Age]]&gt;=30,HR_DB[[#This Row],[Age]]&lt;40),"30s",IF(HR_DB[[#This Row],[Age]]&gt;=40,"40s","")))</f>
        <v>20s</v>
      </c>
    </row>
    <row r="204" spans="1:21" x14ac:dyDescent="0.35">
      <c r="A204" s="1">
        <v>51952</v>
      </c>
      <c r="B204" s="1" t="s">
        <v>121</v>
      </c>
      <c r="C204" s="1" t="s">
        <v>122</v>
      </c>
      <c r="D204" s="1" t="s">
        <v>16</v>
      </c>
      <c r="E204" s="1" t="str">
        <f>IF(ISODD(MID(HR_DB[[#This Row],[ID No.]],13,1)),"Male","Female")</f>
        <v>Male</v>
      </c>
      <c r="F204" s="3">
        <f>DATE(MID(HR_DB[[#This Row],[ID No.]],2,2),MID(HR_DB[[#This Row],[ID No.]],4,2),MID(HR_DB[[#This Row],[ID No.]],6,2))</f>
        <v>27056</v>
      </c>
      <c r="G204" s="1">
        <f ca="1">DATEDIF(HR_DB[[#This Row],[DOB]],TODAY(),"Y")</f>
        <v>48</v>
      </c>
      <c r="H204" s="1" t="s">
        <v>32</v>
      </c>
      <c r="I204" s="1" t="s">
        <v>18</v>
      </c>
      <c r="J204" s="1" t="s">
        <v>24</v>
      </c>
      <c r="K204" s="1" t="str">
        <f>VLOOKUP(MID(HR_DB[[#This Row],[ID No.]],8,2),[1]Draft!$B$9:$C$14,2,FALSE)</f>
        <v>Monufia</v>
      </c>
      <c r="L204" s="3">
        <v>42296</v>
      </c>
      <c r="M204" s="1">
        <f ca="1">DATEDIF(HR_DB[[#This Row],[Hire date]],TODAY(),"Y")</f>
        <v>6</v>
      </c>
      <c r="N204" s="4">
        <v>16425</v>
      </c>
      <c r="O204" s="1">
        <f>IFERROR(DATEDIF(HR_DB[[#This Row],[DOB]],HR_DB[[#This Row],[Hire date]],"Y"),"!!!")</f>
        <v>41</v>
      </c>
      <c r="P204" s="1" t="str">
        <f>IF(HR_DB[[#This Row],[Age at Hiring]]&lt;20,"!","")</f>
        <v/>
      </c>
      <c r="Q204" s="1" t="str">
        <f>IFERROR(VLOOKUP(HR_DB[[#This Row],[EmpID]],A205:$A$1002,1,TRUE),"")</f>
        <v/>
      </c>
      <c r="R204" s="1" t="str">
        <f>IFERROR(VLOOKUP(HR_DB[[#This Row],[EmpID]],$A$2:A203,1,0),"")</f>
        <v/>
      </c>
      <c r="S204" s="17"/>
      <c r="T204" s="1" t="str">
        <f ca="1">IF(HR_DB[[#This Row],[Years no.]]&lt;=7,"A) 1-7",IF(AND(HR_DB[[#This Row],[Years no.]]&gt;7,HR_DB[[#This Row],[Years no.]]&lt;=14),"B) 8-14",IF(AND(HR_DB[[#This Row],[Years no.]]&gt;14,HR_DB[[#This Row],[Years no.]]&lt;=21),"C) 15-21",IF(HR_DB[[#This Row],[Years no.]]&gt;21,"D) 22+",""))))</f>
        <v>A) 1-7</v>
      </c>
      <c r="U204" s="1" t="str">
        <f ca="1">IF(AND(HR_DB[[#This Row],[Age]]&gt;=20,HR_DB[[#This Row],[Age]]&lt;30),"20s",IF(AND(HR_DB[[#This Row],[Age]]&gt;=30,HR_DB[[#This Row],[Age]]&lt;40),"30s",IF(HR_DB[[#This Row],[Age]]&gt;=40,"40s","")))</f>
        <v>40s</v>
      </c>
    </row>
    <row r="205" spans="1:21" x14ac:dyDescent="0.35">
      <c r="A205" s="1">
        <v>51988</v>
      </c>
      <c r="B205" s="1" t="s">
        <v>1580</v>
      </c>
      <c r="C205" s="1" t="s">
        <v>1581</v>
      </c>
      <c r="D205" s="1" t="s">
        <v>35</v>
      </c>
      <c r="E205" s="1" t="str">
        <f>IF(ISODD(MID(HR_DB[[#This Row],[ID No.]],13,1)),"Male","Female")</f>
        <v>Male</v>
      </c>
      <c r="F205" s="3">
        <f>DATE(MID(HR_DB[[#This Row],[ID No.]],2,2),MID(HR_DB[[#This Row],[ID No.]],4,2),MID(HR_DB[[#This Row],[ID No.]],6,2))</f>
        <v>31469</v>
      </c>
      <c r="G205" s="1">
        <f ca="1">DATEDIF(HR_DB[[#This Row],[DOB]],TODAY(),"Y")</f>
        <v>36</v>
      </c>
      <c r="H205" s="1" t="s">
        <v>32</v>
      </c>
      <c r="I205" s="1" t="s">
        <v>23</v>
      </c>
      <c r="J205" s="1" t="s">
        <v>44</v>
      </c>
      <c r="K205" s="1" t="str">
        <f>VLOOKUP(MID(HR_DB[[#This Row],[ID No.]],8,2),[1]Draft!$B$9:$C$14,2,FALSE)</f>
        <v>Cairo</v>
      </c>
      <c r="L205" s="7">
        <v>35684</v>
      </c>
      <c r="M205" s="1">
        <f ca="1">DATEDIF(HR_DB[[#This Row],[Hire date]],TODAY(),"Y")</f>
        <v>24</v>
      </c>
      <c r="N205" s="4">
        <v>3370</v>
      </c>
      <c r="O205" s="6">
        <f>IFERROR(DATEDIF(HR_DB[[#This Row],[DOB]],HR_DB[[#This Row],[Hire date]],"Y"),"!!!")</f>
        <v>11</v>
      </c>
      <c r="P205" s="6" t="str">
        <f>IF(HR_DB[[#This Row],[Age at Hiring]]&lt;20,"!","")</f>
        <v>!</v>
      </c>
      <c r="Q205" s="1" t="str">
        <f>IFERROR(VLOOKUP(HR_DB[[#This Row],[EmpID]],A206:$A$1002,1,TRUE),"")</f>
        <v/>
      </c>
      <c r="R205" s="1" t="str">
        <f>IFERROR(VLOOKUP(HR_DB[[#This Row],[EmpID]],$A$2:A204,1,0),"")</f>
        <v/>
      </c>
      <c r="S205" s="17"/>
      <c r="T205" s="1" t="str">
        <f ca="1">IF(HR_DB[[#This Row],[Years no.]]&lt;=7,"A) 1-7",IF(AND(HR_DB[[#This Row],[Years no.]]&gt;7,HR_DB[[#This Row],[Years no.]]&lt;=14),"B) 8-14",IF(AND(HR_DB[[#This Row],[Years no.]]&gt;14,HR_DB[[#This Row],[Years no.]]&lt;=21),"C) 15-21",IF(HR_DB[[#This Row],[Years no.]]&gt;21,"D) 22+",""))))</f>
        <v>D) 22+</v>
      </c>
      <c r="U205" s="1" t="str">
        <f ca="1">IF(AND(HR_DB[[#This Row],[Age]]&gt;=20,HR_DB[[#This Row],[Age]]&lt;30),"20s",IF(AND(HR_DB[[#This Row],[Age]]&gt;=30,HR_DB[[#This Row],[Age]]&lt;40),"30s",IF(HR_DB[[#This Row],[Age]]&gt;=40,"40s","")))</f>
        <v>30s</v>
      </c>
    </row>
    <row r="206" spans="1:21" x14ac:dyDescent="0.35">
      <c r="A206" s="1">
        <v>51994</v>
      </c>
      <c r="B206" s="1" t="s">
        <v>652</v>
      </c>
      <c r="C206" s="1" t="s">
        <v>653</v>
      </c>
      <c r="D206" s="1" t="s">
        <v>16</v>
      </c>
      <c r="E206" s="1" t="str">
        <f>IF(ISODD(MID(HR_DB[[#This Row],[ID No.]],13,1)),"Male","Female")</f>
        <v>Male</v>
      </c>
      <c r="F206" s="3">
        <f>DATE(MID(HR_DB[[#This Row],[ID No.]],2,2),MID(HR_DB[[#This Row],[ID No.]],4,2),MID(HR_DB[[#This Row],[ID No.]],6,2))</f>
        <v>34832</v>
      </c>
      <c r="G206" s="1">
        <f ca="1">DATEDIF(HR_DB[[#This Row],[DOB]],TODAY(),"Y")</f>
        <v>27</v>
      </c>
      <c r="H206" s="1" t="s">
        <v>32</v>
      </c>
      <c r="I206" s="1" t="s">
        <v>18</v>
      </c>
      <c r="J206" s="1" t="s">
        <v>44</v>
      </c>
      <c r="K206" s="1" t="str">
        <f>VLOOKUP(MID(HR_DB[[#This Row],[ID No.]],8,2),[1]Draft!$B$9:$C$14,2,FALSE)</f>
        <v>Cairo</v>
      </c>
      <c r="L206" s="7">
        <v>38045</v>
      </c>
      <c r="M206" s="1">
        <f ca="1">DATEDIF(HR_DB[[#This Row],[Hire date]],TODAY(),"Y")</f>
        <v>18</v>
      </c>
      <c r="N206" s="4">
        <v>25914</v>
      </c>
      <c r="O206" s="6">
        <f>IFERROR(DATEDIF(HR_DB[[#This Row],[DOB]],HR_DB[[#This Row],[Hire date]],"Y"),"!!!")</f>
        <v>8</v>
      </c>
      <c r="P206" s="6" t="str">
        <f>IF(HR_DB[[#This Row],[Age at Hiring]]&lt;20,"!","")</f>
        <v>!</v>
      </c>
      <c r="Q206" s="1" t="str">
        <f>IFERROR(VLOOKUP(HR_DB[[#This Row],[EmpID]],A207:$A$1002,1,TRUE),"")</f>
        <v/>
      </c>
      <c r="R206" s="1" t="str">
        <f>IFERROR(VLOOKUP(HR_DB[[#This Row],[EmpID]],$A$2:A205,1,0),"")</f>
        <v/>
      </c>
      <c r="S206" s="17"/>
      <c r="T206" s="1" t="str">
        <f ca="1">IF(HR_DB[[#This Row],[Years no.]]&lt;=7,"A) 1-7",IF(AND(HR_DB[[#This Row],[Years no.]]&gt;7,HR_DB[[#This Row],[Years no.]]&lt;=14),"B) 8-14",IF(AND(HR_DB[[#This Row],[Years no.]]&gt;14,HR_DB[[#This Row],[Years no.]]&lt;=21),"C) 15-21",IF(HR_DB[[#This Row],[Years no.]]&gt;21,"D) 22+",""))))</f>
        <v>C) 15-21</v>
      </c>
      <c r="U206" s="1" t="str">
        <f ca="1">IF(AND(HR_DB[[#This Row],[Age]]&gt;=20,HR_DB[[#This Row],[Age]]&lt;30),"20s",IF(AND(HR_DB[[#This Row],[Age]]&gt;=30,HR_DB[[#This Row],[Age]]&lt;40),"30s",IF(HR_DB[[#This Row],[Age]]&gt;=40,"40s","")))</f>
        <v>20s</v>
      </c>
    </row>
    <row r="207" spans="1:21" x14ac:dyDescent="0.35">
      <c r="A207" s="1">
        <v>52009</v>
      </c>
      <c r="B207" s="1" t="s">
        <v>1722</v>
      </c>
      <c r="C207" s="1" t="s">
        <v>1723</v>
      </c>
      <c r="D207" s="1" t="s">
        <v>35</v>
      </c>
      <c r="E207" s="1" t="str">
        <f>IF(ISODD(MID(HR_DB[[#This Row],[ID No.]],13,1)),"Male","Female")</f>
        <v>Male</v>
      </c>
      <c r="F207" s="3">
        <f>DATE(MID(HR_DB[[#This Row],[ID No.]],2,2),MID(HR_DB[[#This Row],[ID No.]],4,2),MID(HR_DB[[#This Row],[ID No.]],6,2))</f>
        <v>31542</v>
      </c>
      <c r="G207" s="1">
        <f ca="1">DATEDIF(HR_DB[[#This Row],[DOB]],TODAY(),"Y")</f>
        <v>36</v>
      </c>
      <c r="H207" s="1" t="s">
        <v>32</v>
      </c>
      <c r="I207" s="1" t="s">
        <v>23</v>
      </c>
      <c r="J207" s="1" t="s">
        <v>28</v>
      </c>
      <c r="K207" s="1" t="str">
        <f>VLOOKUP(MID(HR_DB[[#This Row],[ID No.]],8,2),[1]Draft!$B$9:$C$14,2,FALSE)</f>
        <v>Sharqia</v>
      </c>
      <c r="L207" s="7">
        <v>35478</v>
      </c>
      <c r="M207" s="1">
        <f ca="1">DATEDIF(HR_DB[[#This Row],[Hire date]],TODAY(),"Y")</f>
        <v>25</v>
      </c>
      <c r="N207" s="4">
        <v>3496</v>
      </c>
      <c r="O207" s="6">
        <f>IFERROR(DATEDIF(HR_DB[[#This Row],[DOB]],HR_DB[[#This Row],[Hire date]],"Y"),"!!!")</f>
        <v>10</v>
      </c>
      <c r="P207" s="6" t="str">
        <f>IF(HR_DB[[#This Row],[Age at Hiring]]&lt;20,"!","")</f>
        <v>!</v>
      </c>
      <c r="Q207" s="1" t="str">
        <f>IFERROR(VLOOKUP(HR_DB[[#This Row],[EmpID]],A208:$A$1002,1,TRUE),"")</f>
        <v/>
      </c>
      <c r="R207" s="1" t="str">
        <f>IFERROR(VLOOKUP(HR_DB[[#This Row],[EmpID]],$A$2:A206,1,0),"")</f>
        <v/>
      </c>
      <c r="S207" s="17"/>
      <c r="T207" s="1" t="str">
        <f ca="1">IF(HR_DB[[#This Row],[Years no.]]&lt;=7,"A) 1-7",IF(AND(HR_DB[[#This Row],[Years no.]]&gt;7,HR_DB[[#This Row],[Years no.]]&lt;=14),"B) 8-14",IF(AND(HR_DB[[#This Row],[Years no.]]&gt;14,HR_DB[[#This Row],[Years no.]]&lt;=21),"C) 15-21",IF(HR_DB[[#This Row],[Years no.]]&gt;21,"D) 22+",""))))</f>
        <v>D) 22+</v>
      </c>
      <c r="U207" s="1" t="str">
        <f ca="1">IF(AND(HR_DB[[#This Row],[Age]]&gt;=20,HR_DB[[#This Row],[Age]]&lt;30),"20s",IF(AND(HR_DB[[#This Row],[Age]]&gt;=30,HR_DB[[#This Row],[Age]]&lt;40),"30s",IF(HR_DB[[#This Row],[Age]]&gt;=40,"40s","")))</f>
        <v>30s</v>
      </c>
    </row>
    <row r="208" spans="1:21" x14ac:dyDescent="0.35">
      <c r="A208" s="1">
        <v>52014</v>
      </c>
      <c r="B208" s="1" t="s">
        <v>818</v>
      </c>
      <c r="C208" s="1" t="s">
        <v>819</v>
      </c>
      <c r="D208" s="1" t="s">
        <v>143</v>
      </c>
      <c r="E208" s="1" t="str">
        <f>IF(ISODD(MID(HR_DB[[#This Row],[ID No.]],13,1)),"Male","Female")</f>
        <v>Male</v>
      </c>
      <c r="F208" s="3">
        <f>DATE(MID(HR_DB[[#This Row],[ID No.]],2,2),MID(HR_DB[[#This Row],[ID No.]],4,2),MID(HR_DB[[#This Row],[ID No.]],6,2))</f>
        <v>29883</v>
      </c>
      <c r="G208" s="1">
        <f ca="1">DATEDIF(HR_DB[[#This Row],[DOB]],TODAY(),"Y")</f>
        <v>40</v>
      </c>
      <c r="H208" s="1" t="s">
        <v>32</v>
      </c>
      <c r="I208" s="1" t="s">
        <v>23</v>
      </c>
      <c r="J208" s="1" t="s">
        <v>24</v>
      </c>
      <c r="K208" s="1" t="str">
        <f>VLOOKUP(MID(HR_DB[[#This Row],[ID No.]],8,2),[1]Draft!$B$9:$C$14,2,FALSE)</f>
        <v>Giza</v>
      </c>
      <c r="L208" s="7">
        <v>36387</v>
      </c>
      <c r="M208" s="1">
        <f ca="1">DATEDIF(HR_DB[[#This Row],[Hire date]],TODAY(),"Y")</f>
        <v>22</v>
      </c>
      <c r="N208" s="4">
        <v>3544</v>
      </c>
      <c r="O208" s="6">
        <f>IFERROR(DATEDIF(HR_DB[[#This Row],[DOB]],HR_DB[[#This Row],[Hire date]],"Y"),"!!!")</f>
        <v>17</v>
      </c>
      <c r="P208" s="6" t="str">
        <f>IF(HR_DB[[#This Row],[Age at Hiring]]&lt;20,"!","")</f>
        <v>!</v>
      </c>
      <c r="Q208" s="1" t="str">
        <f>IFERROR(VLOOKUP(HR_DB[[#This Row],[EmpID]],A209:$A$1002,1,TRUE),"")</f>
        <v/>
      </c>
      <c r="R208" s="1" t="str">
        <f>IFERROR(VLOOKUP(HR_DB[[#This Row],[EmpID]],$A$2:A207,1,0),"")</f>
        <v/>
      </c>
      <c r="S208" s="17"/>
      <c r="T208" s="1" t="str">
        <f ca="1">IF(HR_DB[[#This Row],[Years no.]]&lt;=7,"A) 1-7",IF(AND(HR_DB[[#This Row],[Years no.]]&gt;7,HR_DB[[#This Row],[Years no.]]&lt;=14),"B) 8-14",IF(AND(HR_DB[[#This Row],[Years no.]]&gt;14,HR_DB[[#This Row],[Years no.]]&lt;=21),"C) 15-21",IF(HR_DB[[#This Row],[Years no.]]&gt;21,"D) 22+",""))))</f>
        <v>D) 22+</v>
      </c>
      <c r="U208" s="1" t="str">
        <f ca="1">IF(AND(HR_DB[[#This Row],[Age]]&gt;=20,HR_DB[[#This Row],[Age]]&lt;30),"20s",IF(AND(HR_DB[[#This Row],[Age]]&gt;=30,HR_DB[[#This Row],[Age]]&lt;40),"30s",IF(HR_DB[[#This Row],[Age]]&gt;=40,"40s","")))</f>
        <v>40s</v>
      </c>
    </row>
    <row r="209" spans="1:21" x14ac:dyDescent="0.35">
      <c r="A209" s="1">
        <v>52026</v>
      </c>
      <c r="B209" s="1" t="s">
        <v>386</v>
      </c>
      <c r="C209" s="1" t="s">
        <v>387</v>
      </c>
      <c r="D209" s="1" t="s">
        <v>35</v>
      </c>
      <c r="E209" s="1" t="str">
        <f>IF(ISODD(MID(HR_DB[[#This Row],[ID No.]],13,1)),"Male","Female")</f>
        <v>Male</v>
      </c>
      <c r="F209" s="3">
        <f>DATE(MID(HR_DB[[#This Row],[ID No.]],2,2),MID(HR_DB[[#This Row],[ID No.]],4,2),MID(HR_DB[[#This Row],[ID No.]],6,2))</f>
        <v>35048</v>
      </c>
      <c r="G209" s="1">
        <f ca="1">DATEDIF(HR_DB[[#This Row],[DOB]],TODAY(),"Y")</f>
        <v>26</v>
      </c>
      <c r="H209" s="1" t="s">
        <v>17</v>
      </c>
      <c r="I209" s="1" t="s">
        <v>23</v>
      </c>
      <c r="J209" s="1" t="s">
        <v>28</v>
      </c>
      <c r="K209" s="1" t="str">
        <f>VLOOKUP(MID(HR_DB[[#This Row],[ID No.]],8,2),[1]Draft!$B$9:$C$14,2,FALSE)</f>
        <v>Cairo</v>
      </c>
      <c r="L209" s="7">
        <v>35117</v>
      </c>
      <c r="M209" s="1">
        <f ca="1">DATEDIF(HR_DB[[#This Row],[Hire date]],TODAY(),"Y")</f>
        <v>26</v>
      </c>
      <c r="N209" s="4">
        <v>5813</v>
      </c>
      <c r="O209" s="6">
        <f>IFERROR(DATEDIF(HR_DB[[#This Row],[DOB]],HR_DB[[#This Row],[Hire date]],"Y"),"!!!")</f>
        <v>0</v>
      </c>
      <c r="P209" s="6" t="str">
        <f>IF(HR_DB[[#This Row],[Age at Hiring]]&lt;20,"!","")</f>
        <v>!</v>
      </c>
      <c r="Q209" s="1" t="str">
        <f>IFERROR(VLOOKUP(HR_DB[[#This Row],[EmpID]],A210:$A$1002,1,TRUE),"")</f>
        <v/>
      </c>
      <c r="R209" s="1" t="str">
        <f>IFERROR(VLOOKUP(HR_DB[[#This Row],[EmpID]],$A$2:A208,1,0),"")</f>
        <v/>
      </c>
      <c r="S209" s="17"/>
      <c r="T209" s="1" t="str">
        <f ca="1">IF(HR_DB[[#This Row],[Years no.]]&lt;=7,"A) 1-7",IF(AND(HR_DB[[#This Row],[Years no.]]&gt;7,HR_DB[[#This Row],[Years no.]]&lt;=14),"B) 8-14",IF(AND(HR_DB[[#This Row],[Years no.]]&gt;14,HR_DB[[#This Row],[Years no.]]&lt;=21),"C) 15-21",IF(HR_DB[[#This Row],[Years no.]]&gt;21,"D) 22+",""))))</f>
        <v>D) 22+</v>
      </c>
      <c r="U209" s="1" t="str">
        <f ca="1">IF(AND(HR_DB[[#This Row],[Age]]&gt;=20,HR_DB[[#This Row],[Age]]&lt;30),"20s",IF(AND(HR_DB[[#This Row],[Age]]&gt;=30,HR_DB[[#This Row],[Age]]&lt;40),"30s",IF(HR_DB[[#This Row],[Age]]&gt;=40,"40s","")))</f>
        <v>20s</v>
      </c>
    </row>
    <row r="210" spans="1:21" x14ac:dyDescent="0.35">
      <c r="A210" s="1">
        <v>52027</v>
      </c>
      <c r="B210" s="1" t="s">
        <v>1224</v>
      </c>
      <c r="C210" s="1" t="s">
        <v>1225</v>
      </c>
      <c r="D210" s="1" t="s">
        <v>35</v>
      </c>
      <c r="E210" s="1" t="str">
        <f>IF(ISODD(MID(HR_DB[[#This Row],[ID No.]],13,1)),"Male","Female")</f>
        <v>Male</v>
      </c>
      <c r="F210" s="3">
        <f>DATE(MID(HR_DB[[#This Row],[ID No.]],2,2),MID(HR_DB[[#This Row],[ID No.]],4,2),MID(HR_DB[[#This Row],[ID No.]],6,2))</f>
        <v>34185</v>
      </c>
      <c r="G210" s="1">
        <f ca="1">DATEDIF(HR_DB[[#This Row],[DOB]],TODAY(),"Y")</f>
        <v>28</v>
      </c>
      <c r="H210" s="1" t="s">
        <v>32</v>
      </c>
      <c r="I210" s="1" t="s">
        <v>18</v>
      </c>
      <c r="J210" s="1" t="s">
        <v>28</v>
      </c>
      <c r="K210" s="1" t="str">
        <f>VLOOKUP(MID(HR_DB[[#This Row],[ID No.]],8,2),[1]Draft!$B$9:$C$14,2,FALSE)</f>
        <v>Sharqia</v>
      </c>
      <c r="L210" s="7">
        <v>39632</v>
      </c>
      <c r="M210" s="1">
        <f ca="1">DATEDIF(HR_DB[[#This Row],[Hire date]],TODAY(),"Y")</f>
        <v>14</v>
      </c>
      <c r="N210" s="4">
        <v>26304</v>
      </c>
      <c r="O210" s="6">
        <f>IFERROR(DATEDIF(HR_DB[[#This Row],[DOB]],HR_DB[[#This Row],[Hire date]],"Y"),"!!!")</f>
        <v>14</v>
      </c>
      <c r="P210" s="6" t="str">
        <f>IF(HR_DB[[#This Row],[Age at Hiring]]&lt;20,"!","")</f>
        <v>!</v>
      </c>
      <c r="Q210" s="1" t="str">
        <f>IFERROR(VLOOKUP(HR_DB[[#This Row],[EmpID]],A211:$A$1002,1,TRUE),"")</f>
        <v/>
      </c>
      <c r="R210" s="1" t="str">
        <f>IFERROR(VLOOKUP(HR_DB[[#This Row],[EmpID]],$A$2:A209,1,0),"")</f>
        <v/>
      </c>
      <c r="S210" s="17"/>
      <c r="T210" s="1" t="str">
        <f ca="1">IF(HR_DB[[#This Row],[Years no.]]&lt;=7,"A) 1-7",IF(AND(HR_DB[[#This Row],[Years no.]]&gt;7,HR_DB[[#This Row],[Years no.]]&lt;=14),"B) 8-14",IF(AND(HR_DB[[#This Row],[Years no.]]&gt;14,HR_DB[[#This Row],[Years no.]]&lt;=21),"C) 15-21",IF(HR_DB[[#This Row],[Years no.]]&gt;21,"D) 22+",""))))</f>
        <v>B) 8-14</v>
      </c>
      <c r="U210" s="1" t="str">
        <f ca="1">IF(AND(HR_DB[[#This Row],[Age]]&gt;=20,HR_DB[[#This Row],[Age]]&lt;30),"20s",IF(AND(HR_DB[[#This Row],[Age]]&gt;=30,HR_DB[[#This Row],[Age]]&lt;40),"30s",IF(HR_DB[[#This Row],[Age]]&gt;=40,"40s","")))</f>
        <v>20s</v>
      </c>
    </row>
    <row r="211" spans="1:21" x14ac:dyDescent="0.35">
      <c r="A211" s="1">
        <v>52045</v>
      </c>
      <c r="B211" s="1" t="s">
        <v>690</v>
      </c>
      <c r="C211" s="1" t="s">
        <v>691</v>
      </c>
      <c r="D211" s="1" t="s">
        <v>49</v>
      </c>
      <c r="E211" s="1" t="str">
        <f>IF(ISODD(MID(HR_DB[[#This Row],[ID No.]],13,1)),"Male","Female")</f>
        <v>Male</v>
      </c>
      <c r="F211" s="3">
        <f>DATE(MID(HR_DB[[#This Row],[ID No.]],2,2),MID(HR_DB[[#This Row],[ID No.]],4,2),MID(HR_DB[[#This Row],[ID No.]],6,2))</f>
        <v>35007</v>
      </c>
      <c r="G211" s="1">
        <f ca="1">DATEDIF(HR_DB[[#This Row],[DOB]],TODAY(),"Y")</f>
        <v>26</v>
      </c>
      <c r="H211" s="1" t="s">
        <v>17</v>
      </c>
      <c r="I211" s="1" t="s">
        <v>18</v>
      </c>
      <c r="J211" s="1" t="s">
        <v>19</v>
      </c>
      <c r="K211" s="1" t="str">
        <f>VLOOKUP(MID(HR_DB[[#This Row],[ID No.]],8,2),[1]Draft!$B$9:$C$14,2,FALSE)</f>
        <v>Cairo</v>
      </c>
      <c r="L211" s="7">
        <v>39474</v>
      </c>
      <c r="M211" s="1">
        <f ca="1">DATEDIF(HR_DB[[#This Row],[Hire date]],TODAY(),"Y")</f>
        <v>14</v>
      </c>
      <c r="N211" s="4">
        <v>20915</v>
      </c>
      <c r="O211" s="6">
        <f>IFERROR(DATEDIF(HR_DB[[#This Row],[DOB]],HR_DB[[#This Row],[Hire date]],"Y"),"!!!")</f>
        <v>12</v>
      </c>
      <c r="P211" s="6" t="str">
        <f>IF(HR_DB[[#This Row],[Age at Hiring]]&lt;20,"!","")</f>
        <v>!</v>
      </c>
      <c r="Q211" s="1" t="str">
        <f>IFERROR(VLOOKUP(HR_DB[[#This Row],[EmpID]],A212:$A$1002,1,TRUE),"")</f>
        <v/>
      </c>
      <c r="R211" s="1" t="str">
        <f>IFERROR(VLOOKUP(HR_DB[[#This Row],[EmpID]],$A$2:A210,1,0),"")</f>
        <v/>
      </c>
      <c r="S211" s="17"/>
      <c r="T211" s="1" t="str">
        <f ca="1">IF(HR_DB[[#This Row],[Years no.]]&lt;=7,"A) 1-7",IF(AND(HR_DB[[#This Row],[Years no.]]&gt;7,HR_DB[[#This Row],[Years no.]]&lt;=14),"B) 8-14",IF(AND(HR_DB[[#This Row],[Years no.]]&gt;14,HR_DB[[#This Row],[Years no.]]&lt;=21),"C) 15-21",IF(HR_DB[[#This Row],[Years no.]]&gt;21,"D) 22+",""))))</f>
        <v>B) 8-14</v>
      </c>
      <c r="U211" s="1" t="str">
        <f ca="1">IF(AND(HR_DB[[#This Row],[Age]]&gt;=20,HR_DB[[#This Row],[Age]]&lt;30),"20s",IF(AND(HR_DB[[#This Row],[Age]]&gt;=30,HR_DB[[#This Row],[Age]]&lt;40),"30s",IF(HR_DB[[#This Row],[Age]]&gt;=40,"40s","")))</f>
        <v>20s</v>
      </c>
    </row>
    <row r="212" spans="1:21" x14ac:dyDescent="0.35">
      <c r="A212" s="6">
        <v>52062</v>
      </c>
      <c r="B212" s="1" t="s">
        <v>302</v>
      </c>
      <c r="C212" s="1" t="s">
        <v>303</v>
      </c>
      <c r="D212" s="1" t="s">
        <v>35</v>
      </c>
      <c r="E212" s="1" t="str">
        <f>IF(ISODD(MID(HR_DB[[#This Row],[ID No.]],13,1)),"Male","Female")</f>
        <v>Female</v>
      </c>
      <c r="F212" s="3">
        <f>DATE(MID(HR_DB[[#This Row],[ID No.]],2,2),MID(HR_DB[[#This Row],[ID No.]],4,2),MID(HR_DB[[#This Row],[ID No.]],6,2))</f>
        <v>30410</v>
      </c>
      <c r="G212" s="1">
        <f ca="1">DATEDIF(HR_DB[[#This Row],[DOB]],TODAY(),"Y")</f>
        <v>39</v>
      </c>
      <c r="H212" s="1" t="s">
        <v>17</v>
      </c>
      <c r="I212" s="1" t="s">
        <v>41</v>
      </c>
      <c r="J212" s="1" t="s">
        <v>67</v>
      </c>
      <c r="K212" s="1" t="str">
        <f>VLOOKUP(MID(HR_DB[[#This Row],[ID No.]],8,2),[1]Draft!$B$9:$C$14,2,FALSE)</f>
        <v>Cairo</v>
      </c>
      <c r="L212" s="3">
        <v>38913</v>
      </c>
      <c r="M212" s="1">
        <f ca="1">DATEDIF(HR_DB[[#This Row],[Hire date]],TODAY(),"Y")</f>
        <v>16</v>
      </c>
      <c r="N212" s="4">
        <v>12707</v>
      </c>
      <c r="O212" s="1">
        <f>IFERROR(DATEDIF(HR_DB[[#This Row],[DOB]],HR_DB[[#This Row],[Hire date]],"Y"),"!!!")</f>
        <v>23</v>
      </c>
      <c r="P212" s="1" t="str">
        <f>IF(HR_DB[[#This Row],[Age at Hiring]]&lt;20,"!","")</f>
        <v/>
      </c>
      <c r="Q212" s="6">
        <f>IFERROR(VLOOKUP(HR_DB[[#This Row],[EmpID]],A213:$A$1002,1,TRUE),"")</f>
        <v>52062</v>
      </c>
      <c r="R212" s="1" t="str">
        <f>IFERROR(VLOOKUP(HR_DB[[#This Row],[EmpID]],$A$2:A211,1,0),"")</f>
        <v/>
      </c>
      <c r="S212" s="17">
        <v>1</v>
      </c>
      <c r="T212" s="1" t="str">
        <f ca="1">IF(HR_DB[[#This Row],[Years no.]]&lt;=7,"A) 1-7",IF(AND(HR_DB[[#This Row],[Years no.]]&gt;7,HR_DB[[#This Row],[Years no.]]&lt;=14),"B) 8-14",IF(AND(HR_DB[[#This Row],[Years no.]]&gt;14,HR_DB[[#This Row],[Years no.]]&lt;=21),"C) 15-21",IF(HR_DB[[#This Row],[Years no.]]&gt;21,"D) 22+",""))))</f>
        <v>C) 15-21</v>
      </c>
      <c r="U212" s="1" t="str">
        <f ca="1">IF(AND(HR_DB[[#This Row],[Age]]&gt;=20,HR_DB[[#This Row],[Age]]&lt;30),"20s",IF(AND(HR_DB[[#This Row],[Age]]&gt;=30,HR_DB[[#This Row],[Age]]&lt;40),"30s",IF(HR_DB[[#This Row],[Age]]&gt;=40,"40s","")))</f>
        <v>30s</v>
      </c>
    </row>
    <row r="213" spans="1:21" x14ac:dyDescent="0.35">
      <c r="A213" s="18">
        <v>52062</v>
      </c>
      <c r="B213" s="1" t="s">
        <v>1866</v>
      </c>
      <c r="C213" s="1" t="s">
        <v>1867</v>
      </c>
      <c r="D213" s="1" t="s">
        <v>27</v>
      </c>
      <c r="E213" s="1" t="str">
        <f>IF(ISODD(MID(HR_DB[[#This Row],[ID No.]],13,1)),"Male","Female")</f>
        <v>Male</v>
      </c>
      <c r="F213" s="3">
        <f>DATE(MID(HR_DB[[#This Row],[ID No.]],2,2),MID(HR_DB[[#This Row],[ID No.]],4,2),MID(HR_DB[[#This Row],[ID No.]],6,2))</f>
        <v>31183</v>
      </c>
      <c r="G213" s="1">
        <f ca="1">DATEDIF(HR_DB[[#This Row],[DOB]],TODAY(),"Y")</f>
        <v>37</v>
      </c>
      <c r="H213" s="1" t="s">
        <v>17</v>
      </c>
      <c r="I213" s="1" t="s">
        <v>23</v>
      </c>
      <c r="J213" s="1" t="s">
        <v>19</v>
      </c>
      <c r="K213" s="1" t="str">
        <f>VLOOKUP(MID(HR_DB[[#This Row],[ID No.]],8,2),[1]Draft!$B$9:$C$14,2,FALSE)</f>
        <v>Ismailia</v>
      </c>
      <c r="L213" s="3">
        <v>40533</v>
      </c>
      <c r="M213" s="1">
        <f ca="1">DATEDIF(HR_DB[[#This Row],[Hire date]],TODAY(),"Y")</f>
        <v>11</v>
      </c>
      <c r="N213" s="4">
        <v>5368</v>
      </c>
      <c r="O213" s="1">
        <f>IFERROR(DATEDIF(HR_DB[[#This Row],[DOB]],HR_DB[[#This Row],[Hire date]],"Y"),"!!!")</f>
        <v>25</v>
      </c>
      <c r="P213" s="1" t="str">
        <f>IF(HR_DB[[#This Row],[Age at Hiring]]&lt;20,"!","")</f>
        <v/>
      </c>
      <c r="Q213" s="1" t="str">
        <f>IFERROR(VLOOKUP(HR_DB[[#This Row],[EmpID]],A214:$A$1002,1,TRUE),"")</f>
        <v/>
      </c>
      <c r="R213" s="16">
        <f>IFERROR(VLOOKUP(HR_DB[[#This Row],[EmpID]],$A$2:A212,1,0),"")</f>
        <v>52062</v>
      </c>
      <c r="S213" s="17">
        <v>2</v>
      </c>
      <c r="T213" s="1" t="str">
        <f ca="1">IF(HR_DB[[#This Row],[Years no.]]&lt;=7,"A) 1-7",IF(AND(HR_DB[[#This Row],[Years no.]]&gt;7,HR_DB[[#This Row],[Years no.]]&lt;=14),"B) 8-14",IF(AND(HR_DB[[#This Row],[Years no.]]&gt;14,HR_DB[[#This Row],[Years no.]]&lt;=21),"C) 15-21",IF(HR_DB[[#This Row],[Years no.]]&gt;21,"D) 22+",""))))</f>
        <v>B) 8-14</v>
      </c>
      <c r="U213" s="1" t="str">
        <f ca="1">IF(AND(HR_DB[[#This Row],[Age]]&gt;=20,HR_DB[[#This Row],[Age]]&lt;30),"20s",IF(AND(HR_DB[[#This Row],[Age]]&gt;=30,HR_DB[[#This Row],[Age]]&lt;40),"30s",IF(HR_DB[[#This Row],[Age]]&gt;=40,"40s","")))</f>
        <v>30s</v>
      </c>
    </row>
    <row r="214" spans="1:21" x14ac:dyDescent="0.35">
      <c r="A214" s="1">
        <v>52064</v>
      </c>
      <c r="B214" s="1" t="s">
        <v>1850</v>
      </c>
      <c r="C214" s="1" t="s">
        <v>1851</v>
      </c>
      <c r="D214" s="1" t="s">
        <v>143</v>
      </c>
      <c r="E214" s="1" t="str">
        <f>IF(ISODD(MID(HR_DB[[#This Row],[ID No.]],13,1)),"Male","Female")</f>
        <v>Male</v>
      </c>
      <c r="F214" s="3">
        <f>DATE(MID(HR_DB[[#This Row],[ID No.]],2,2),MID(HR_DB[[#This Row],[ID No.]],4,2),MID(HR_DB[[#This Row],[ID No.]],6,2))</f>
        <v>29481</v>
      </c>
      <c r="G214" s="1">
        <f ca="1">DATEDIF(HR_DB[[#This Row],[DOB]],TODAY(),"Y")</f>
        <v>41</v>
      </c>
      <c r="H214" s="1" t="s">
        <v>32</v>
      </c>
      <c r="I214" s="1" t="s">
        <v>23</v>
      </c>
      <c r="J214" s="1" t="s">
        <v>19</v>
      </c>
      <c r="K214" s="1" t="str">
        <f>VLOOKUP(MID(HR_DB[[#This Row],[ID No.]],8,2),[1]Draft!$B$9:$C$14,2,FALSE)</f>
        <v>Monufia</v>
      </c>
      <c r="L214" s="7">
        <v>36027</v>
      </c>
      <c r="M214" s="1">
        <f ca="1">DATEDIF(HR_DB[[#This Row],[Hire date]],TODAY(),"Y")</f>
        <v>23</v>
      </c>
      <c r="N214" s="4">
        <v>6763</v>
      </c>
      <c r="O214" s="6">
        <f>IFERROR(DATEDIF(HR_DB[[#This Row],[DOB]],HR_DB[[#This Row],[Hire date]],"Y"),"!!!")</f>
        <v>17</v>
      </c>
      <c r="P214" s="6" t="str">
        <f>IF(HR_DB[[#This Row],[Age at Hiring]]&lt;20,"!","")</f>
        <v>!</v>
      </c>
      <c r="Q214" s="1" t="str">
        <f>IFERROR(VLOOKUP(HR_DB[[#This Row],[EmpID]],A215:$A$1002,1,TRUE),"")</f>
        <v/>
      </c>
      <c r="R214" s="1" t="str">
        <f>IFERROR(VLOOKUP(HR_DB[[#This Row],[EmpID]],$A$2:A213,1,0),"")</f>
        <v/>
      </c>
      <c r="S214" s="17"/>
      <c r="T214" s="1" t="str">
        <f ca="1">IF(HR_DB[[#This Row],[Years no.]]&lt;=7,"A) 1-7",IF(AND(HR_DB[[#This Row],[Years no.]]&gt;7,HR_DB[[#This Row],[Years no.]]&lt;=14),"B) 8-14",IF(AND(HR_DB[[#This Row],[Years no.]]&gt;14,HR_DB[[#This Row],[Years no.]]&lt;=21),"C) 15-21",IF(HR_DB[[#This Row],[Years no.]]&gt;21,"D) 22+",""))))</f>
        <v>D) 22+</v>
      </c>
      <c r="U214" s="1" t="str">
        <f ca="1">IF(AND(HR_DB[[#This Row],[Age]]&gt;=20,HR_DB[[#This Row],[Age]]&lt;30),"20s",IF(AND(HR_DB[[#This Row],[Age]]&gt;=30,HR_DB[[#This Row],[Age]]&lt;40),"30s",IF(HR_DB[[#This Row],[Age]]&gt;=40,"40s","")))</f>
        <v>40s</v>
      </c>
    </row>
    <row r="215" spans="1:21" x14ac:dyDescent="0.35">
      <c r="A215" s="1">
        <v>52077</v>
      </c>
      <c r="B215" s="1" t="s">
        <v>1248</v>
      </c>
      <c r="C215" s="1" t="s">
        <v>1249</v>
      </c>
      <c r="D215" s="1" t="s">
        <v>35</v>
      </c>
      <c r="E215" s="1" t="str">
        <f>IF(ISODD(MID(HR_DB[[#This Row],[ID No.]],13,1)),"Male","Female")</f>
        <v>Male</v>
      </c>
      <c r="F215" s="3">
        <f>DATE(MID(HR_DB[[#This Row],[ID No.]],2,2),MID(HR_DB[[#This Row],[ID No.]],4,2),MID(HR_DB[[#This Row],[ID No.]],6,2))</f>
        <v>30442</v>
      </c>
      <c r="G215" s="1">
        <f ca="1">DATEDIF(HR_DB[[#This Row],[DOB]],TODAY(),"Y")</f>
        <v>39</v>
      </c>
      <c r="H215" s="1" t="s">
        <v>32</v>
      </c>
      <c r="I215" s="1" t="s">
        <v>23</v>
      </c>
      <c r="J215" s="1" t="s">
        <v>67</v>
      </c>
      <c r="K215" s="1" t="str">
        <f>VLOOKUP(MID(HR_DB[[#This Row],[ID No.]],8,2),[1]Draft!$B$9:$C$14,2,FALSE)</f>
        <v>Giza</v>
      </c>
      <c r="L215" s="3">
        <v>42063</v>
      </c>
      <c r="M215" s="1">
        <f ca="1">DATEDIF(HR_DB[[#This Row],[Hire date]],TODAY(),"Y")</f>
        <v>7</v>
      </c>
      <c r="N215" s="4">
        <v>6570</v>
      </c>
      <c r="O215" s="1">
        <f>IFERROR(DATEDIF(HR_DB[[#This Row],[DOB]],HR_DB[[#This Row],[Hire date]],"Y"),"!!!")</f>
        <v>31</v>
      </c>
      <c r="P215" s="1" t="str">
        <f>IF(HR_DB[[#This Row],[Age at Hiring]]&lt;20,"!","")</f>
        <v/>
      </c>
      <c r="Q215" s="1" t="str">
        <f>IFERROR(VLOOKUP(HR_DB[[#This Row],[EmpID]],A216:$A$1002,1,TRUE),"")</f>
        <v/>
      </c>
      <c r="R215" s="1" t="str">
        <f>IFERROR(VLOOKUP(HR_DB[[#This Row],[EmpID]],$A$2:A214,1,0),"")</f>
        <v/>
      </c>
      <c r="S215" s="17"/>
      <c r="T215" s="1" t="str">
        <f ca="1">IF(HR_DB[[#This Row],[Years no.]]&lt;=7,"A) 1-7",IF(AND(HR_DB[[#This Row],[Years no.]]&gt;7,HR_DB[[#This Row],[Years no.]]&lt;=14),"B) 8-14",IF(AND(HR_DB[[#This Row],[Years no.]]&gt;14,HR_DB[[#This Row],[Years no.]]&lt;=21),"C) 15-21",IF(HR_DB[[#This Row],[Years no.]]&gt;21,"D) 22+",""))))</f>
        <v>A) 1-7</v>
      </c>
      <c r="U215" s="1" t="str">
        <f ca="1">IF(AND(HR_DB[[#This Row],[Age]]&gt;=20,HR_DB[[#This Row],[Age]]&lt;30),"20s",IF(AND(HR_DB[[#This Row],[Age]]&gt;=30,HR_DB[[#This Row],[Age]]&lt;40),"30s",IF(HR_DB[[#This Row],[Age]]&gt;=40,"40s","")))</f>
        <v>30s</v>
      </c>
    </row>
    <row r="216" spans="1:21" x14ac:dyDescent="0.35">
      <c r="A216" s="1">
        <v>52087</v>
      </c>
      <c r="B216" s="1" t="s">
        <v>1004</v>
      </c>
      <c r="C216" s="1" t="s">
        <v>1005</v>
      </c>
      <c r="D216" s="1" t="s">
        <v>38</v>
      </c>
      <c r="E216" s="1" t="str">
        <f>IF(ISODD(MID(HR_DB[[#This Row],[ID No.]],13,1)),"Male","Female")</f>
        <v>Male</v>
      </c>
      <c r="F216" s="3">
        <f>DATE(MID(HR_DB[[#This Row],[ID No.]],2,2),MID(HR_DB[[#This Row],[ID No.]],4,2),MID(HR_DB[[#This Row],[ID No.]],6,2))</f>
        <v>31475</v>
      </c>
      <c r="G216" s="1">
        <f ca="1">DATEDIF(HR_DB[[#This Row],[DOB]],TODAY(),"Y")</f>
        <v>36</v>
      </c>
      <c r="H216" s="1" t="s">
        <v>32</v>
      </c>
      <c r="I216" s="1" t="s">
        <v>23</v>
      </c>
      <c r="J216" s="1" t="s">
        <v>24</v>
      </c>
      <c r="K216" s="1" t="str">
        <f>VLOOKUP(MID(HR_DB[[#This Row],[ID No.]],8,2),[1]Draft!$B$9:$C$14,2,FALSE)</f>
        <v>Cairo</v>
      </c>
      <c r="L216" s="7">
        <v>37705</v>
      </c>
      <c r="M216" s="1">
        <f ca="1">DATEDIF(HR_DB[[#This Row],[Hire date]],TODAY(),"Y")</f>
        <v>19</v>
      </c>
      <c r="N216" s="4">
        <v>6152</v>
      </c>
      <c r="O216" s="6">
        <f>IFERROR(DATEDIF(HR_DB[[#This Row],[DOB]],HR_DB[[#This Row],[Hire date]],"Y"),"!!!")</f>
        <v>17</v>
      </c>
      <c r="P216" s="6" t="str">
        <f>IF(HR_DB[[#This Row],[Age at Hiring]]&lt;20,"!","")</f>
        <v>!</v>
      </c>
      <c r="Q216" s="1" t="str">
        <f>IFERROR(VLOOKUP(HR_DB[[#This Row],[EmpID]],A217:$A$1002,1,TRUE),"")</f>
        <v/>
      </c>
      <c r="R216" s="1" t="str">
        <f>IFERROR(VLOOKUP(HR_DB[[#This Row],[EmpID]],$A$2:A215,1,0),"")</f>
        <v/>
      </c>
      <c r="S216" s="17"/>
      <c r="T216" s="1" t="str">
        <f ca="1">IF(HR_DB[[#This Row],[Years no.]]&lt;=7,"A) 1-7",IF(AND(HR_DB[[#This Row],[Years no.]]&gt;7,HR_DB[[#This Row],[Years no.]]&lt;=14),"B) 8-14",IF(AND(HR_DB[[#This Row],[Years no.]]&gt;14,HR_DB[[#This Row],[Years no.]]&lt;=21),"C) 15-21",IF(HR_DB[[#This Row],[Years no.]]&gt;21,"D) 22+",""))))</f>
        <v>C) 15-21</v>
      </c>
      <c r="U216" s="1" t="str">
        <f ca="1">IF(AND(HR_DB[[#This Row],[Age]]&gt;=20,HR_DB[[#This Row],[Age]]&lt;30),"20s",IF(AND(HR_DB[[#This Row],[Age]]&gt;=30,HR_DB[[#This Row],[Age]]&lt;40),"30s",IF(HR_DB[[#This Row],[Age]]&gt;=40,"40s","")))</f>
        <v>30s</v>
      </c>
    </row>
    <row r="217" spans="1:21" x14ac:dyDescent="0.35">
      <c r="A217" s="1">
        <v>52094</v>
      </c>
      <c r="B217" s="1" t="s">
        <v>1804</v>
      </c>
      <c r="C217" s="1" t="s">
        <v>1805</v>
      </c>
      <c r="D217" s="1" t="s">
        <v>62</v>
      </c>
      <c r="E217" s="1" t="str">
        <f>IF(ISODD(MID(HR_DB[[#This Row],[ID No.]],13,1)),"Male","Female")</f>
        <v>Female</v>
      </c>
      <c r="F217" s="3">
        <f>DATE(MID(HR_DB[[#This Row],[ID No.]],2,2),MID(HR_DB[[#This Row],[ID No.]],4,2),MID(HR_DB[[#This Row],[ID No.]],6,2))</f>
        <v>31235</v>
      </c>
      <c r="G217" s="1">
        <f ca="1">DATEDIF(HR_DB[[#This Row],[DOB]],TODAY(),"Y")</f>
        <v>37</v>
      </c>
      <c r="H217" s="1" t="s">
        <v>17</v>
      </c>
      <c r="I217" s="1" t="s">
        <v>23</v>
      </c>
      <c r="J217" s="1" t="s">
        <v>24</v>
      </c>
      <c r="K217" s="1" t="str">
        <f>VLOOKUP(MID(HR_DB[[#This Row],[ID No.]],8,2),[1]Draft!$B$9:$C$14,2,FALSE)</f>
        <v>Ismailia</v>
      </c>
      <c r="L217" s="7">
        <v>37908</v>
      </c>
      <c r="M217" s="1">
        <f ca="1">DATEDIF(HR_DB[[#This Row],[Hire date]],TODAY(),"Y")</f>
        <v>18</v>
      </c>
      <c r="N217" s="4">
        <v>3757</v>
      </c>
      <c r="O217" s="6">
        <f>IFERROR(DATEDIF(HR_DB[[#This Row],[DOB]],HR_DB[[#This Row],[Hire date]],"Y"),"!!!")</f>
        <v>18</v>
      </c>
      <c r="P217" s="6" t="str">
        <f>IF(HR_DB[[#This Row],[Age at Hiring]]&lt;20,"!","")</f>
        <v>!</v>
      </c>
      <c r="Q217" s="1" t="str">
        <f>IFERROR(VLOOKUP(HR_DB[[#This Row],[EmpID]],A218:$A$1002,1,TRUE),"")</f>
        <v/>
      </c>
      <c r="R217" s="1" t="str">
        <f>IFERROR(VLOOKUP(HR_DB[[#This Row],[EmpID]],$A$2:A216,1,0),"")</f>
        <v/>
      </c>
      <c r="S217" s="17"/>
      <c r="T217" s="1" t="str">
        <f ca="1">IF(HR_DB[[#This Row],[Years no.]]&lt;=7,"A) 1-7",IF(AND(HR_DB[[#This Row],[Years no.]]&gt;7,HR_DB[[#This Row],[Years no.]]&lt;=14),"B) 8-14",IF(AND(HR_DB[[#This Row],[Years no.]]&gt;14,HR_DB[[#This Row],[Years no.]]&lt;=21),"C) 15-21",IF(HR_DB[[#This Row],[Years no.]]&gt;21,"D) 22+",""))))</f>
        <v>C) 15-21</v>
      </c>
      <c r="U217" s="1" t="str">
        <f ca="1">IF(AND(HR_DB[[#This Row],[Age]]&gt;=20,HR_DB[[#This Row],[Age]]&lt;30),"20s",IF(AND(HR_DB[[#This Row],[Age]]&gt;=30,HR_DB[[#This Row],[Age]]&lt;40),"30s",IF(HR_DB[[#This Row],[Age]]&gt;=40,"40s","")))</f>
        <v>30s</v>
      </c>
    </row>
    <row r="218" spans="1:21" x14ac:dyDescent="0.35">
      <c r="A218" s="1">
        <v>52101</v>
      </c>
      <c r="B218" s="1" t="s">
        <v>1430</v>
      </c>
      <c r="C218" s="1" t="s">
        <v>1431</v>
      </c>
      <c r="D218" s="1" t="s">
        <v>16</v>
      </c>
      <c r="E218" s="1" t="str">
        <f>IF(ISODD(MID(HR_DB[[#This Row],[ID No.]],13,1)),"Male","Female")</f>
        <v>Female</v>
      </c>
      <c r="F218" s="3">
        <f>DATE(MID(HR_DB[[#This Row],[ID No.]],2,2),MID(HR_DB[[#This Row],[ID No.]],4,2),MID(HR_DB[[#This Row],[ID No.]],6,2))</f>
        <v>27312</v>
      </c>
      <c r="G218" s="1">
        <f ca="1">DATEDIF(HR_DB[[#This Row],[DOB]],TODAY(),"Y")</f>
        <v>47</v>
      </c>
      <c r="H218" s="1" t="s">
        <v>17</v>
      </c>
      <c r="I218" s="1" t="s">
        <v>41</v>
      </c>
      <c r="J218" s="1" t="s">
        <v>19</v>
      </c>
      <c r="K218" s="1" t="str">
        <f>VLOOKUP(MID(HR_DB[[#This Row],[ID No.]],8,2),[1]Draft!$B$9:$C$14,2,FALSE)</f>
        <v>Monufia</v>
      </c>
      <c r="L218" s="3">
        <v>35836</v>
      </c>
      <c r="M218" s="1">
        <f ca="1">DATEDIF(HR_DB[[#This Row],[Hire date]],TODAY(),"Y")</f>
        <v>24</v>
      </c>
      <c r="N218" s="4">
        <v>13275</v>
      </c>
      <c r="O218" s="1">
        <f>IFERROR(DATEDIF(HR_DB[[#This Row],[DOB]],HR_DB[[#This Row],[Hire date]],"Y"),"!!!")</f>
        <v>23</v>
      </c>
      <c r="P218" s="1" t="str">
        <f>IF(HR_DB[[#This Row],[Age at Hiring]]&lt;20,"!","")</f>
        <v/>
      </c>
      <c r="Q218" s="1" t="str">
        <f>IFERROR(VLOOKUP(HR_DB[[#This Row],[EmpID]],A219:$A$1002,1,TRUE),"")</f>
        <v/>
      </c>
      <c r="R218" s="1" t="str">
        <f>IFERROR(VLOOKUP(HR_DB[[#This Row],[EmpID]],$A$2:A217,1,0),"")</f>
        <v/>
      </c>
      <c r="S218" s="17"/>
      <c r="T218" s="1" t="str">
        <f ca="1">IF(HR_DB[[#This Row],[Years no.]]&lt;=7,"A) 1-7",IF(AND(HR_DB[[#This Row],[Years no.]]&gt;7,HR_DB[[#This Row],[Years no.]]&lt;=14),"B) 8-14",IF(AND(HR_DB[[#This Row],[Years no.]]&gt;14,HR_DB[[#This Row],[Years no.]]&lt;=21),"C) 15-21",IF(HR_DB[[#This Row],[Years no.]]&gt;21,"D) 22+",""))))</f>
        <v>D) 22+</v>
      </c>
      <c r="U218" s="1" t="str">
        <f ca="1">IF(AND(HR_DB[[#This Row],[Age]]&gt;=20,HR_DB[[#This Row],[Age]]&lt;30),"20s",IF(AND(HR_DB[[#This Row],[Age]]&gt;=30,HR_DB[[#This Row],[Age]]&lt;40),"30s",IF(HR_DB[[#This Row],[Age]]&gt;=40,"40s","")))</f>
        <v>40s</v>
      </c>
    </row>
    <row r="219" spans="1:21" x14ac:dyDescent="0.35">
      <c r="A219" s="1">
        <v>52113</v>
      </c>
      <c r="B219" s="1" t="s">
        <v>558</v>
      </c>
      <c r="C219" s="1" t="s">
        <v>559</v>
      </c>
      <c r="D219" s="1" t="s">
        <v>35</v>
      </c>
      <c r="E219" s="1" t="str">
        <f>IF(ISODD(MID(HR_DB[[#This Row],[ID No.]],13,1)),"Male","Female")</f>
        <v>Male</v>
      </c>
      <c r="F219" s="3">
        <f>DATE(MID(HR_DB[[#This Row],[ID No.]],2,2),MID(HR_DB[[#This Row],[ID No.]],4,2),MID(HR_DB[[#This Row],[ID No.]],6,2))</f>
        <v>34860</v>
      </c>
      <c r="G219" s="1">
        <f ca="1">DATEDIF(HR_DB[[#This Row],[DOB]],TODAY(),"Y")</f>
        <v>27</v>
      </c>
      <c r="H219" s="1" t="s">
        <v>17</v>
      </c>
      <c r="I219" s="1" t="s">
        <v>41</v>
      </c>
      <c r="J219" s="1" t="s">
        <v>28</v>
      </c>
      <c r="K219" s="1" t="str">
        <f>VLOOKUP(MID(HR_DB[[#This Row],[ID No.]],8,2),[1]Draft!$B$9:$C$14,2,FALSE)</f>
        <v>Cairo</v>
      </c>
      <c r="L219" s="7">
        <v>35202</v>
      </c>
      <c r="M219" s="1">
        <f ca="1">DATEDIF(HR_DB[[#This Row],[Hire date]],TODAY(),"Y")</f>
        <v>26</v>
      </c>
      <c r="N219" s="4">
        <v>10070</v>
      </c>
      <c r="O219" s="6">
        <f>IFERROR(DATEDIF(HR_DB[[#This Row],[DOB]],HR_DB[[#This Row],[Hire date]],"Y"),"!!!")</f>
        <v>0</v>
      </c>
      <c r="P219" s="6" t="str">
        <f>IF(HR_DB[[#This Row],[Age at Hiring]]&lt;20,"!","")</f>
        <v>!</v>
      </c>
      <c r="Q219" s="1" t="str">
        <f>IFERROR(VLOOKUP(HR_DB[[#This Row],[EmpID]],A220:$A$1002,1,TRUE),"")</f>
        <v/>
      </c>
      <c r="R219" s="1" t="str">
        <f>IFERROR(VLOOKUP(HR_DB[[#This Row],[EmpID]],$A$2:A218,1,0),"")</f>
        <v/>
      </c>
      <c r="S219" s="17"/>
      <c r="T219" s="1" t="str">
        <f ca="1">IF(HR_DB[[#This Row],[Years no.]]&lt;=7,"A) 1-7",IF(AND(HR_DB[[#This Row],[Years no.]]&gt;7,HR_DB[[#This Row],[Years no.]]&lt;=14),"B) 8-14",IF(AND(HR_DB[[#This Row],[Years no.]]&gt;14,HR_DB[[#This Row],[Years no.]]&lt;=21),"C) 15-21",IF(HR_DB[[#This Row],[Years no.]]&gt;21,"D) 22+",""))))</f>
        <v>D) 22+</v>
      </c>
      <c r="U219" s="1" t="str">
        <f ca="1">IF(AND(HR_DB[[#This Row],[Age]]&gt;=20,HR_DB[[#This Row],[Age]]&lt;30),"20s",IF(AND(HR_DB[[#This Row],[Age]]&gt;=30,HR_DB[[#This Row],[Age]]&lt;40),"30s",IF(HR_DB[[#This Row],[Age]]&gt;=40,"40s","")))</f>
        <v>20s</v>
      </c>
    </row>
    <row r="220" spans="1:21" x14ac:dyDescent="0.35">
      <c r="A220" s="1">
        <v>52126</v>
      </c>
      <c r="B220" s="1" t="s">
        <v>1012</v>
      </c>
      <c r="C220" s="1" t="s">
        <v>1013</v>
      </c>
      <c r="D220" s="1" t="s">
        <v>92</v>
      </c>
      <c r="E220" s="1" t="str">
        <f>IF(ISODD(MID(HR_DB[[#This Row],[ID No.]],13,1)),"Male","Female")</f>
        <v>Female</v>
      </c>
      <c r="F220" s="3">
        <f>DATE(MID(HR_DB[[#This Row],[ID No.]],2,2),MID(HR_DB[[#This Row],[ID No.]],4,2),MID(HR_DB[[#This Row],[ID No.]],6,2))</f>
        <v>28297</v>
      </c>
      <c r="G220" s="1">
        <f ca="1">DATEDIF(HR_DB[[#This Row],[DOB]],TODAY(),"Y")</f>
        <v>45</v>
      </c>
      <c r="H220" s="1" t="s">
        <v>32</v>
      </c>
      <c r="I220" s="1" t="s">
        <v>23</v>
      </c>
      <c r="J220" s="1" t="s">
        <v>19</v>
      </c>
      <c r="K220" s="1" t="str">
        <f>VLOOKUP(MID(HR_DB[[#This Row],[ID No.]],8,2),[1]Draft!$B$9:$C$14,2,FALSE)</f>
        <v>Monufia</v>
      </c>
      <c r="L220" s="3">
        <v>36216</v>
      </c>
      <c r="M220" s="1">
        <f ca="1">DATEDIF(HR_DB[[#This Row],[Hire date]],TODAY(),"Y")</f>
        <v>23</v>
      </c>
      <c r="N220" s="4">
        <v>6800</v>
      </c>
      <c r="O220" s="1">
        <f>IFERROR(DATEDIF(HR_DB[[#This Row],[DOB]],HR_DB[[#This Row],[Hire date]],"Y"),"!!!")</f>
        <v>21</v>
      </c>
      <c r="P220" s="1" t="str">
        <f>IF(HR_DB[[#This Row],[Age at Hiring]]&lt;20,"!","")</f>
        <v/>
      </c>
      <c r="Q220" s="1" t="str">
        <f>IFERROR(VLOOKUP(HR_DB[[#This Row],[EmpID]],A221:$A$1002,1,TRUE),"")</f>
        <v/>
      </c>
      <c r="R220" s="1" t="str">
        <f>IFERROR(VLOOKUP(HR_DB[[#This Row],[EmpID]],$A$2:A219,1,0),"")</f>
        <v/>
      </c>
      <c r="S220" s="17"/>
      <c r="T220" s="1" t="str">
        <f ca="1">IF(HR_DB[[#This Row],[Years no.]]&lt;=7,"A) 1-7",IF(AND(HR_DB[[#This Row],[Years no.]]&gt;7,HR_DB[[#This Row],[Years no.]]&lt;=14),"B) 8-14",IF(AND(HR_DB[[#This Row],[Years no.]]&gt;14,HR_DB[[#This Row],[Years no.]]&lt;=21),"C) 15-21",IF(HR_DB[[#This Row],[Years no.]]&gt;21,"D) 22+",""))))</f>
        <v>D) 22+</v>
      </c>
      <c r="U220" s="1" t="str">
        <f ca="1">IF(AND(HR_DB[[#This Row],[Age]]&gt;=20,HR_DB[[#This Row],[Age]]&lt;30),"20s",IF(AND(HR_DB[[#This Row],[Age]]&gt;=30,HR_DB[[#This Row],[Age]]&lt;40),"30s",IF(HR_DB[[#This Row],[Age]]&gt;=40,"40s","")))</f>
        <v>40s</v>
      </c>
    </row>
    <row r="221" spans="1:21" x14ac:dyDescent="0.35">
      <c r="A221" s="1">
        <v>52167</v>
      </c>
      <c r="B221" s="1" t="s">
        <v>772</v>
      </c>
      <c r="C221" s="1" t="s">
        <v>773</v>
      </c>
      <c r="D221" s="1" t="s">
        <v>92</v>
      </c>
      <c r="E221" s="1" t="str">
        <f>IF(ISODD(MID(HR_DB[[#This Row],[ID No.]],13,1)),"Male","Female")</f>
        <v>Male</v>
      </c>
      <c r="F221" s="3">
        <f>DATE(MID(HR_DB[[#This Row],[ID No.]],2,2),MID(HR_DB[[#This Row],[ID No.]],4,2),MID(HR_DB[[#This Row],[ID No.]],6,2))</f>
        <v>29484</v>
      </c>
      <c r="G221" s="1">
        <f ca="1">DATEDIF(HR_DB[[#This Row],[DOB]],TODAY(),"Y")</f>
        <v>41</v>
      </c>
      <c r="H221" s="1" t="s">
        <v>32</v>
      </c>
      <c r="I221" s="1" t="s">
        <v>23</v>
      </c>
      <c r="J221" s="1" t="s">
        <v>28</v>
      </c>
      <c r="K221" s="1" t="str">
        <f>VLOOKUP(MID(HR_DB[[#This Row],[ID No.]],8,2),[1]Draft!$B$9:$C$14,2,FALSE)</f>
        <v>Cairo</v>
      </c>
      <c r="L221" s="3">
        <v>41887</v>
      </c>
      <c r="M221" s="1">
        <f ca="1">DATEDIF(HR_DB[[#This Row],[Hire date]],TODAY(),"Y")</f>
        <v>7</v>
      </c>
      <c r="N221" s="4">
        <v>5256</v>
      </c>
      <c r="O221" s="1">
        <f>IFERROR(DATEDIF(HR_DB[[#This Row],[DOB]],HR_DB[[#This Row],[Hire date]],"Y"),"!!!")</f>
        <v>33</v>
      </c>
      <c r="P221" s="1" t="str">
        <f>IF(HR_DB[[#This Row],[Age at Hiring]]&lt;20,"!","")</f>
        <v/>
      </c>
      <c r="Q221" s="1" t="str">
        <f>IFERROR(VLOOKUP(HR_DB[[#This Row],[EmpID]],A222:$A$1002,1,TRUE),"")</f>
        <v/>
      </c>
      <c r="R221" s="1" t="str">
        <f>IFERROR(VLOOKUP(HR_DB[[#This Row],[EmpID]],$A$2:A220,1,0),"")</f>
        <v/>
      </c>
      <c r="S221" s="17"/>
      <c r="T221" s="1" t="str">
        <f ca="1">IF(HR_DB[[#This Row],[Years no.]]&lt;=7,"A) 1-7",IF(AND(HR_DB[[#This Row],[Years no.]]&gt;7,HR_DB[[#This Row],[Years no.]]&lt;=14),"B) 8-14",IF(AND(HR_DB[[#This Row],[Years no.]]&gt;14,HR_DB[[#This Row],[Years no.]]&lt;=21),"C) 15-21",IF(HR_DB[[#This Row],[Years no.]]&gt;21,"D) 22+",""))))</f>
        <v>A) 1-7</v>
      </c>
      <c r="U221" s="1" t="str">
        <f ca="1">IF(AND(HR_DB[[#This Row],[Age]]&gt;=20,HR_DB[[#This Row],[Age]]&lt;30),"20s",IF(AND(HR_DB[[#This Row],[Age]]&gt;=30,HR_DB[[#This Row],[Age]]&lt;40),"30s",IF(HR_DB[[#This Row],[Age]]&gt;=40,"40s","")))</f>
        <v>40s</v>
      </c>
    </row>
    <row r="222" spans="1:21" x14ac:dyDescent="0.35">
      <c r="A222" s="1">
        <v>52173</v>
      </c>
      <c r="B222" s="1" t="s">
        <v>1540</v>
      </c>
      <c r="C222" s="1" t="s">
        <v>1541</v>
      </c>
      <c r="D222" s="1" t="s">
        <v>35</v>
      </c>
      <c r="E222" s="1" t="str">
        <f>IF(ISODD(MID(HR_DB[[#This Row],[ID No.]],13,1)),"Male","Female")</f>
        <v>Male</v>
      </c>
      <c r="F222" s="3">
        <f>DATE(MID(HR_DB[[#This Row],[ID No.]],2,2),MID(HR_DB[[#This Row],[ID No.]],4,2),MID(HR_DB[[#This Row],[ID No.]],6,2))</f>
        <v>31568</v>
      </c>
      <c r="G222" s="1">
        <f ca="1">DATEDIF(HR_DB[[#This Row],[DOB]],TODAY(),"Y")</f>
        <v>36</v>
      </c>
      <c r="H222" s="1" t="s">
        <v>32</v>
      </c>
      <c r="I222" s="1" t="s">
        <v>18</v>
      </c>
      <c r="J222" s="1" t="s">
        <v>19</v>
      </c>
      <c r="K222" s="1" t="str">
        <f>VLOOKUP(MID(HR_DB[[#This Row],[ID No.]],8,2),[1]Draft!$B$9:$C$14,2,FALSE)</f>
        <v>Cairo</v>
      </c>
      <c r="L222" s="3">
        <v>42284</v>
      </c>
      <c r="M222" s="1">
        <f ca="1">DATEDIF(HR_DB[[#This Row],[Hire date]],TODAY(),"Y")</f>
        <v>6</v>
      </c>
      <c r="N222" s="4">
        <v>27384</v>
      </c>
      <c r="O222" s="1">
        <f>IFERROR(DATEDIF(HR_DB[[#This Row],[DOB]],HR_DB[[#This Row],[Hire date]],"Y"),"!!!")</f>
        <v>29</v>
      </c>
      <c r="P222" s="1" t="str">
        <f>IF(HR_DB[[#This Row],[Age at Hiring]]&lt;20,"!","")</f>
        <v/>
      </c>
      <c r="Q222" s="1" t="str">
        <f>IFERROR(VLOOKUP(HR_DB[[#This Row],[EmpID]],A223:$A$1002,1,TRUE),"")</f>
        <v/>
      </c>
      <c r="R222" s="1" t="str">
        <f>IFERROR(VLOOKUP(HR_DB[[#This Row],[EmpID]],$A$2:A221,1,0),"")</f>
        <v/>
      </c>
      <c r="S222" s="17"/>
      <c r="T222" s="1" t="str">
        <f ca="1">IF(HR_DB[[#This Row],[Years no.]]&lt;=7,"A) 1-7",IF(AND(HR_DB[[#This Row],[Years no.]]&gt;7,HR_DB[[#This Row],[Years no.]]&lt;=14),"B) 8-14",IF(AND(HR_DB[[#This Row],[Years no.]]&gt;14,HR_DB[[#This Row],[Years no.]]&lt;=21),"C) 15-21",IF(HR_DB[[#This Row],[Years no.]]&gt;21,"D) 22+",""))))</f>
        <v>A) 1-7</v>
      </c>
      <c r="U222" s="1" t="str">
        <f ca="1">IF(AND(HR_DB[[#This Row],[Age]]&gt;=20,HR_DB[[#This Row],[Age]]&lt;30),"20s",IF(AND(HR_DB[[#This Row],[Age]]&gt;=30,HR_DB[[#This Row],[Age]]&lt;40),"30s",IF(HR_DB[[#This Row],[Age]]&gt;=40,"40s","")))</f>
        <v>30s</v>
      </c>
    </row>
    <row r="223" spans="1:21" x14ac:dyDescent="0.35">
      <c r="A223" s="1">
        <v>52179</v>
      </c>
      <c r="B223" s="1" t="s">
        <v>1794</v>
      </c>
      <c r="C223" s="1" t="s">
        <v>1795</v>
      </c>
      <c r="D223" s="1" t="s">
        <v>49</v>
      </c>
      <c r="E223" s="1" t="str">
        <f>IF(ISODD(MID(HR_DB[[#This Row],[ID No.]],13,1)),"Male","Female")</f>
        <v>Female</v>
      </c>
      <c r="F223" s="3">
        <f>DATE(MID(HR_DB[[#This Row],[ID No.]],2,2),MID(HR_DB[[#This Row],[ID No.]],4,2),MID(HR_DB[[#This Row],[ID No.]],6,2))</f>
        <v>33264</v>
      </c>
      <c r="G223" s="1">
        <f ca="1">DATEDIF(HR_DB[[#This Row],[DOB]],TODAY(),"Y")</f>
        <v>31</v>
      </c>
      <c r="H223" s="1" t="s">
        <v>17</v>
      </c>
      <c r="I223" s="1" t="s">
        <v>23</v>
      </c>
      <c r="J223" s="1" t="s">
        <v>19</v>
      </c>
      <c r="K223" s="1" t="str">
        <f>VLOOKUP(MID(HR_DB[[#This Row],[ID No.]],8,2),[1]Draft!$B$9:$C$14,2,FALSE)</f>
        <v>Monufia</v>
      </c>
      <c r="L223" s="7">
        <v>38786</v>
      </c>
      <c r="M223" s="1">
        <f ca="1">DATEDIF(HR_DB[[#This Row],[Hire date]],TODAY(),"Y")</f>
        <v>16</v>
      </c>
      <c r="N223" s="4">
        <v>5720</v>
      </c>
      <c r="O223" s="6">
        <f>IFERROR(DATEDIF(HR_DB[[#This Row],[DOB]],HR_DB[[#This Row],[Hire date]],"Y"),"!!!")</f>
        <v>15</v>
      </c>
      <c r="P223" s="6" t="str">
        <f>IF(HR_DB[[#This Row],[Age at Hiring]]&lt;20,"!","")</f>
        <v>!</v>
      </c>
      <c r="Q223" s="1" t="str">
        <f>IFERROR(VLOOKUP(HR_DB[[#This Row],[EmpID]],A224:$A$1002,1,TRUE),"")</f>
        <v/>
      </c>
      <c r="R223" s="1" t="str">
        <f>IFERROR(VLOOKUP(HR_DB[[#This Row],[EmpID]],$A$2:A222,1,0),"")</f>
        <v/>
      </c>
      <c r="S223" s="17"/>
      <c r="T223" s="1" t="str">
        <f ca="1">IF(HR_DB[[#This Row],[Years no.]]&lt;=7,"A) 1-7",IF(AND(HR_DB[[#This Row],[Years no.]]&gt;7,HR_DB[[#This Row],[Years no.]]&lt;=14),"B) 8-14",IF(AND(HR_DB[[#This Row],[Years no.]]&gt;14,HR_DB[[#This Row],[Years no.]]&lt;=21),"C) 15-21",IF(HR_DB[[#This Row],[Years no.]]&gt;21,"D) 22+",""))))</f>
        <v>C) 15-21</v>
      </c>
      <c r="U223" s="1" t="str">
        <f ca="1">IF(AND(HR_DB[[#This Row],[Age]]&gt;=20,HR_DB[[#This Row],[Age]]&lt;30),"20s",IF(AND(HR_DB[[#This Row],[Age]]&gt;=30,HR_DB[[#This Row],[Age]]&lt;40),"30s",IF(HR_DB[[#This Row],[Age]]&gt;=40,"40s","")))</f>
        <v>30s</v>
      </c>
    </row>
    <row r="224" spans="1:21" x14ac:dyDescent="0.35">
      <c r="A224" s="1">
        <v>52183</v>
      </c>
      <c r="B224" s="1" t="s">
        <v>1720</v>
      </c>
      <c r="C224" s="1" t="s">
        <v>1721</v>
      </c>
      <c r="D224" s="1" t="s">
        <v>35</v>
      </c>
      <c r="E224" s="1" t="str">
        <f>IF(ISODD(MID(HR_DB[[#This Row],[ID No.]],13,1)),"Male","Female")</f>
        <v>Male</v>
      </c>
      <c r="F224" s="3">
        <f>DATE(MID(HR_DB[[#This Row],[ID No.]],2,2),MID(HR_DB[[#This Row],[ID No.]],4,2),MID(HR_DB[[#This Row],[ID No.]],6,2))</f>
        <v>27947</v>
      </c>
      <c r="G224" s="1">
        <f ca="1">DATEDIF(HR_DB[[#This Row],[DOB]],TODAY(),"Y")</f>
        <v>46</v>
      </c>
      <c r="H224" s="1" t="s">
        <v>32</v>
      </c>
      <c r="I224" s="1" t="s">
        <v>18</v>
      </c>
      <c r="J224" s="1" t="s">
        <v>44</v>
      </c>
      <c r="K224" s="1" t="str">
        <f>VLOOKUP(MID(HR_DB[[#This Row],[ID No.]],8,2),[1]Draft!$B$9:$C$14,2,FALSE)</f>
        <v>Sharqia</v>
      </c>
      <c r="L224" s="3">
        <v>41277</v>
      </c>
      <c r="M224" s="1">
        <f ca="1">DATEDIF(HR_DB[[#This Row],[Hire date]],TODAY(),"Y")</f>
        <v>9</v>
      </c>
      <c r="N224" s="4">
        <v>24507</v>
      </c>
      <c r="O224" s="1">
        <f>IFERROR(DATEDIF(HR_DB[[#This Row],[DOB]],HR_DB[[#This Row],[Hire date]],"Y"),"!!!")</f>
        <v>36</v>
      </c>
      <c r="P224" s="1" t="str">
        <f>IF(HR_DB[[#This Row],[Age at Hiring]]&lt;20,"!","")</f>
        <v/>
      </c>
      <c r="Q224" s="1" t="str">
        <f>IFERROR(VLOOKUP(HR_DB[[#This Row],[EmpID]],A225:$A$1002,1,TRUE),"")</f>
        <v/>
      </c>
      <c r="R224" s="1" t="str">
        <f>IFERROR(VLOOKUP(HR_DB[[#This Row],[EmpID]],$A$2:A223,1,0),"")</f>
        <v/>
      </c>
      <c r="S224" s="17"/>
      <c r="T224" s="1" t="str">
        <f ca="1">IF(HR_DB[[#This Row],[Years no.]]&lt;=7,"A) 1-7",IF(AND(HR_DB[[#This Row],[Years no.]]&gt;7,HR_DB[[#This Row],[Years no.]]&lt;=14),"B) 8-14",IF(AND(HR_DB[[#This Row],[Years no.]]&gt;14,HR_DB[[#This Row],[Years no.]]&lt;=21),"C) 15-21",IF(HR_DB[[#This Row],[Years no.]]&gt;21,"D) 22+",""))))</f>
        <v>B) 8-14</v>
      </c>
      <c r="U224" s="1" t="str">
        <f ca="1">IF(AND(HR_DB[[#This Row],[Age]]&gt;=20,HR_DB[[#This Row],[Age]]&lt;30),"20s",IF(AND(HR_DB[[#This Row],[Age]]&gt;=30,HR_DB[[#This Row],[Age]]&lt;40),"30s",IF(HR_DB[[#This Row],[Age]]&gt;=40,"40s","")))</f>
        <v>40s</v>
      </c>
    </row>
    <row r="225" spans="1:21" x14ac:dyDescent="0.35">
      <c r="A225" s="1">
        <v>52186</v>
      </c>
      <c r="B225" s="1" t="s">
        <v>192</v>
      </c>
      <c r="C225" s="1" t="s">
        <v>193</v>
      </c>
      <c r="D225" s="1" t="s">
        <v>16</v>
      </c>
      <c r="E225" s="1" t="str">
        <f>IF(ISODD(MID(HR_DB[[#This Row],[ID No.]],13,1)),"Male","Female")</f>
        <v>Male</v>
      </c>
      <c r="F225" s="3">
        <f>DATE(MID(HR_DB[[#This Row],[ID No.]],2,2),MID(HR_DB[[#This Row],[ID No.]],4,2),MID(HR_DB[[#This Row],[ID No.]],6,2))</f>
        <v>29646</v>
      </c>
      <c r="G225" s="1">
        <f ca="1">DATEDIF(HR_DB[[#This Row],[DOB]],TODAY(),"Y")</f>
        <v>41</v>
      </c>
      <c r="H225" s="1" t="s">
        <v>32</v>
      </c>
      <c r="I225" s="1" t="s">
        <v>41</v>
      </c>
      <c r="J225" s="1" t="s">
        <v>67</v>
      </c>
      <c r="K225" s="1" t="str">
        <f>VLOOKUP(MID(HR_DB[[#This Row],[ID No.]],8,2),[1]Draft!$B$9:$C$14,2,FALSE)</f>
        <v>Cairo</v>
      </c>
      <c r="L225" s="3">
        <v>40542</v>
      </c>
      <c r="M225" s="1">
        <f ca="1">DATEDIF(HR_DB[[#This Row],[Hire date]],TODAY(),"Y")</f>
        <v>11</v>
      </c>
      <c r="N225" s="4">
        <v>14070</v>
      </c>
      <c r="O225" s="1">
        <f>IFERROR(DATEDIF(HR_DB[[#This Row],[DOB]],HR_DB[[#This Row],[Hire date]],"Y"),"!!!")</f>
        <v>29</v>
      </c>
      <c r="P225" s="1" t="str">
        <f>IF(HR_DB[[#This Row],[Age at Hiring]]&lt;20,"!","")</f>
        <v/>
      </c>
      <c r="Q225" s="1" t="str">
        <f>IFERROR(VLOOKUP(HR_DB[[#This Row],[EmpID]],A226:$A$1002,1,TRUE),"")</f>
        <v/>
      </c>
      <c r="R225" s="1" t="str">
        <f>IFERROR(VLOOKUP(HR_DB[[#This Row],[EmpID]],$A$2:A224,1,0),"")</f>
        <v/>
      </c>
      <c r="S225" s="17"/>
      <c r="T225" s="1" t="str">
        <f ca="1">IF(HR_DB[[#This Row],[Years no.]]&lt;=7,"A) 1-7",IF(AND(HR_DB[[#This Row],[Years no.]]&gt;7,HR_DB[[#This Row],[Years no.]]&lt;=14),"B) 8-14",IF(AND(HR_DB[[#This Row],[Years no.]]&gt;14,HR_DB[[#This Row],[Years no.]]&lt;=21),"C) 15-21",IF(HR_DB[[#This Row],[Years no.]]&gt;21,"D) 22+",""))))</f>
        <v>B) 8-14</v>
      </c>
      <c r="U225" s="1" t="str">
        <f ca="1">IF(AND(HR_DB[[#This Row],[Age]]&gt;=20,HR_DB[[#This Row],[Age]]&lt;30),"20s",IF(AND(HR_DB[[#This Row],[Age]]&gt;=30,HR_DB[[#This Row],[Age]]&lt;40),"30s",IF(HR_DB[[#This Row],[Age]]&gt;=40,"40s","")))</f>
        <v>40s</v>
      </c>
    </row>
    <row r="226" spans="1:21" x14ac:dyDescent="0.35">
      <c r="A226" s="1">
        <v>52191</v>
      </c>
      <c r="B226" s="1" t="s">
        <v>1020</v>
      </c>
      <c r="C226" s="1" t="s">
        <v>1021</v>
      </c>
      <c r="D226" s="1" t="s">
        <v>38</v>
      </c>
      <c r="E226" s="1" t="str">
        <f>IF(ISODD(MID(HR_DB[[#This Row],[ID No.]],13,1)),"Male","Female")</f>
        <v>Female</v>
      </c>
      <c r="F226" s="3">
        <f>DATE(MID(HR_DB[[#This Row],[ID No.]],2,2),MID(HR_DB[[#This Row],[ID No.]],4,2),MID(HR_DB[[#This Row],[ID No.]],6,2))</f>
        <v>28988</v>
      </c>
      <c r="G226" s="1">
        <f ca="1">DATEDIF(HR_DB[[#This Row],[DOB]],TODAY(),"Y")</f>
        <v>43</v>
      </c>
      <c r="H226" s="1" t="s">
        <v>17</v>
      </c>
      <c r="I226" s="1" t="s">
        <v>18</v>
      </c>
      <c r="J226" s="1" t="s">
        <v>19</v>
      </c>
      <c r="K226" s="1" t="str">
        <f>VLOOKUP(MID(HR_DB[[#This Row],[ID No.]],8,2),[1]Draft!$B$9:$C$14,2,FALSE)</f>
        <v>Giza</v>
      </c>
      <c r="L226" s="7">
        <v>35659</v>
      </c>
      <c r="M226" s="1">
        <f ca="1">DATEDIF(HR_DB[[#This Row],[Hire date]],TODAY(),"Y")</f>
        <v>24</v>
      </c>
      <c r="N226" s="4">
        <v>25325</v>
      </c>
      <c r="O226" s="6">
        <f>IFERROR(DATEDIF(HR_DB[[#This Row],[DOB]],HR_DB[[#This Row],[Hire date]],"Y"),"!!!")</f>
        <v>18</v>
      </c>
      <c r="P226" s="6" t="str">
        <f>IF(HR_DB[[#This Row],[Age at Hiring]]&lt;20,"!","")</f>
        <v>!</v>
      </c>
      <c r="Q226" s="1" t="str">
        <f>IFERROR(VLOOKUP(HR_DB[[#This Row],[EmpID]],A227:$A$1002,1,TRUE),"")</f>
        <v/>
      </c>
      <c r="R226" s="1" t="str">
        <f>IFERROR(VLOOKUP(HR_DB[[#This Row],[EmpID]],$A$2:A225,1,0),"")</f>
        <v/>
      </c>
      <c r="S226" s="17"/>
      <c r="T226" s="1" t="str">
        <f ca="1">IF(HR_DB[[#This Row],[Years no.]]&lt;=7,"A) 1-7",IF(AND(HR_DB[[#This Row],[Years no.]]&gt;7,HR_DB[[#This Row],[Years no.]]&lt;=14),"B) 8-14",IF(AND(HR_DB[[#This Row],[Years no.]]&gt;14,HR_DB[[#This Row],[Years no.]]&lt;=21),"C) 15-21",IF(HR_DB[[#This Row],[Years no.]]&gt;21,"D) 22+",""))))</f>
        <v>D) 22+</v>
      </c>
      <c r="U226" s="1" t="str">
        <f ca="1">IF(AND(HR_DB[[#This Row],[Age]]&gt;=20,HR_DB[[#This Row],[Age]]&lt;30),"20s",IF(AND(HR_DB[[#This Row],[Age]]&gt;=30,HR_DB[[#This Row],[Age]]&lt;40),"30s",IF(HR_DB[[#This Row],[Age]]&gt;=40,"40s","")))</f>
        <v>40s</v>
      </c>
    </row>
    <row r="227" spans="1:21" x14ac:dyDescent="0.35">
      <c r="A227" s="1">
        <v>52195</v>
      </c>
      <c r="B227" s="1" t="s">
        <v>438</v>
      </c>
      <c r="C227" s="1" t="s">
        <v>439</v>
      </c>
      <c r="D227" s="1" t="s">
        <v>35</v>
      </c>
      <c r="E227" s="1" t="str">
        <f>IF(ISODD(MID(HR_DB[[#This Row],[ID No.]],13,1)),"Male","Female")</f>
        <v>Male</v>
      </c>
      <c r="F227" s="3">
        <f>DATE(MID(HR_DB[[#This Row],[ID No.]],2,2),MID(HR_DB[[#This Row],[ID No.]],4,2),MID(HR_DB[[#This Row],[ID No.]],6,2))</f>
        <v>34382</v>
      </c>
      <c r="G227" s="1">
        <f ca="1">DATEDIF(HR_DB[[#This Row],[DOB]],TODAY(),"Y")</f>
        <v>28</v>
      </c>
      <c r="H227" s="1" t="s">
        <v>32</v>
      </c>
      <c r="I227" s="1" t="s">
        <v>23</v>
      </c>
      <c r="J227" s="1" t="s">
        <v>19</v>
      </c>
      <c r="K227" s="1" t="str">
        <f>VLOOKUP(MID(HR_DB[[#This Row],[ID No.]],8,2),[1]Draft!$B$9:$C$14,2,FALSE)</f>
        <v>Cairo</v>
      </c>
      <c r="L227" s="7">
        <v>39691</v>
      </c>
      <c r="M227" s="1">
        <f ca="1">DATEDIF(HR_DB[[#This Row],[Hire date]],TODAY(),"Y")</f>
        <v>13</v>
      </c>
      <c r="N227" s="4">
        <v>3272</v>
      </c>
      <c r="O227" s="6">
        <f>IFERROR(DATEDIF(HR_DB[[#This Row],[DOB]],HR_DB[[#This Row],[Hire date]],"Y"),"!!!")</f>
        <v>14</v>
      </c>
      <c r="P227" s="6" t="str">
        <f>IF(HR_DB[[#This Row],[Age at Hiring]]&lt;20,"!","")</f>
        <v>!</v>
      </c>
      <c r="Q227" s="1" t="str">
        <f>IFERROR(VLOOKUP(HR_DB[[#This Row],[EmpID]],A228:$A$1002,1,TRUE),"")</f>
        <v/>
      </c>
      <c r="R227" s="1" t="str">
        <f>IFERROR(VLOOKUP(HR_DB[[#This Row],[EmpID]],$A$2:A226,1,0),"")</f>
        <v/>
      </c>
      <c r="S227" s="17"/>
      <c r="T227" s="1" t="str">
        <f ca="1">IF(HR_DB[[#This Row],[Years no.]]&lt;=7,"A) 1-7",IF(AND(HR_DB[[#This Row],[Years no.]]&gt;7,HR_DB[[#This Row],[Years no.]]&lt;=14),"B) 8-14",IF(AND(HR_DB[[#This Row],[Years no.]]&gt;14,HR_DB[[#This Row],[Years no.]]&lt;=21),"C) 15-21",IF(HR_DB[[#This Row],[Years no.]]&gt;21,"D) 22+",""))))</f>
        <v>B) 8-14</v>
      </c>
      <c r="U227" s="1" t="str">
        <f ca="1">IF(AND(HR_DB[[#This Row],[Age]]&gt;=20,HR_DB[[#This Row],[Age]]&lt;30),"20s",IF(AND(HR_DB[[#This Row],[Age]]&gt;=30,HR_DB[[#This Row],[Age]]&lt;40),"30s",IF(HR_DB[[#This Row],[Age]]&gt;=40,"40s","")))</f>
        <v>20s</v>
      </c>
    </row>
    <row r="228" spans="1:21" x14ac:dyDescent="0.35">
      <c r="A228" s="1">
        <v>52196</v>
      </c>
      <c r="B228" s="1" t="s">
        <v>202</v>
      </c>
      <c r="C228" s="1" t="s">
        <v>203</v>
      </c>
      <c r="D228" s="1" t="s">
        <v>35</v>
      </c>
      <c r="E228" s="1" t="str">
        <f>IF(ISODD(MID(HR_DB[[#This Row],[ID No.]],13,1)),"Male","Female")</f>
        <v>Male</v>
      </c>
      <c r="F228" s="3">
        <f>DATE(MID(HR_DB[[#This Row],[ID No.]],2,2),MID(HR_DB[[#This Row],[ID No.]],4,2),MID(HR_DB[[#This Row],[ID No.]],6,2))</f>
        <v>34997</v>
      </c>
      <c r="G228" s="1">
        <f ca="1">DATEDIF(HR_DB[[#This Row],[DOB]],TODAY(),"Y")</f>
        <v>26</v>
      </c>
      <c r="H228" s="1" t="s">
        <v>17</v>
      </c>
      <c r="I228" s="1" t="s">
        <v>23</v>
      </c>
      <c r="J228" s="1" t="s">
        <v>24</v>
      </c>
      <c r="K228" s="1" t="str">
        <f>VLOOKUP(MID(HR_DB[[#This Row],[ID No.]],8,2),[1]Draft!$B$9:$C$14,2,FALSE)</f>
        <v>Cairo</v>
      </c>
      <c r="L228" s="7">
        <v>38564</v>
      </c>
      <c r="M228" s="1">
        <f ca="1">DATEDIF(HR_DB[[#This Row],[Hire date]],TODAY(),"Y")</f>
        <v>16</v>
      </c>
      <c r="N228" s="4">
        <v>3312</v>
      </c>
      <c r="O228" s="6">
        <f>IFERROR(DATEDIF(HR_DB[[#This Row],[DOB]],HR_DB[[#This Row],[Hire date]],"Y"),"!!!")</f>
        <v>9</v>
      </c>
      <c r="P228" s="6" t="str">
        <f>IF(HR_DB[[#This Row],[Age at Hiring]]&lt;20,"!","")</f>
        <v>!</v>
      </c>
      <c r="Q228" s="1" t="str">
        <f>IFERROR(VLOOKUP(HR_DB[[#This Row],[EmpID]],A229:$A$1002,1,TRUE),"")</f>
        <v/>
      </c>
      <c r="R228" s="1" t="str">
        <f>IFERROR(VLOOKUP(HR_DB[[#This Row],[EmpID]],$A$2:A227,1,0),"")</f>
        <v/>
      </c>
      <c r="S228" s="17"/>
      <c r="T228" s="1" t="str">
        <f ca="1">IF(HR_DB[[#This Row],[Years no.]]&lt;=7,"A) 1-7",IF(AND(HR_DB[[#This Row],[Years no.]]&gt;7,HR_DB[[#This Row],[Years no.]]&lt;=14),"B) 8-14",IF(AND(HR_DB[[#This Row],[Years no.]]&gt;14,HR_DB[[#This Row],[Years no.]]&lt;=21),"C) 15-21",IF(HR_DB[[#This Row],[Years no.]]&gt;21,"D) 22+",""))))</f>
        <v>C) 15-21</v>
      </c>
      <c r="U228" s="1" t="str">
        <f ca="1">IF(AND(HR_DB[[#This Row],[Age]]&gt;=20,HR_DB[[#This Row],[Age]]&lt;30),"20s",IF(AND(HR_DB[[#This Row],[Age]]&gt;=30,HR_DB[[#This Row],[Age]]&lt;40),"30s",IF(HR_DB[[#This Row],[Age]]&gt;=40,"40s","")))</f>
        <v>20s</v>
      </c>
    </row>
    <row r="229" spans="1:21" x14ac:dyDescent="0.35">
      <c r="A229" s="1">
        <v>52210</v>
      </c>
      <c r="B229" s="1" t="s">
        <v>678</v>
      </c>
      <c r="C229" s="1" t="s">
        <v>679</v>
      </c>
      <c r="D229" s="1" t="s">
        <v>143</v>
      </c>
      <c r="E229" s="1" t="str">
        <f>IF(ISODD(MID(HR_DB[[#This Row],[ID No.]],13,1)),"Male","Female")</f>
        <v>Male</v>
      </c>
      <c r="F229" s="3">
        <f>DATE(MID(HR_DB[[#This Row],[ID No.]],2,2),MID(HR_DB[[#This Row],[ID No.]],4,2),MID(HR_DB[[#This Row],[ID No.]],6,2))</f>
        <v>34835</v>
      </c>
      <c r="G229" s="1">
        <f ca="1">DATEDIF(HR_DB[[#This Row],[DOB]],TODAY(),"Y")</f>
        <v>27</v>
      </c>
      <c r="H229" s="1" t="s">
        <v>32</v>
      </c>
      <c r="I229" s="1" t="s">
        <v>18</v>
      </c>
      <c r="J229" s="1" t="s">
        <v>19</v>
      </c>
      <c r="K229" s="1" t="str">
        <f>VLOOKUP(MID(HR_DB[[#This Row],[ID No.]],8,2),[1]Draft!$B$9:$C$14,2,FALSE)</f>
        <v>Cairo</v>
      </c>
      <c r="L229" s="3">
        <v>42238</v>
      </c>
      <c r="M229" s="1">
        <f ca="1">DATEDIF(HR_DB[[#This Row],[Hire date]],TODAY(),"Y")</f>
        <v>6</v>
      </c>
      <c r="N229" s="4">
        <v>24651</v>
      </c>
      <c r="O229" s="1">
        <f>IFERROR(DATEDIF(HR_DB[[#This Row],[DOB]],HR_DB[[#This Row],[Hire date]],"Y"),"!!!")</f>
        <v>20</v>
      </c>
      <c r="P229" s="1" t="str">
        <f>IF(HR_DB[[#This Row],[Age at Hiring]]&lt;20,"!","")</f>
        <v/>
      </c>
      <c r="Q229" s="1" t="str">
        <f>IFERROR(VLOOKUP(HR_DB[[#This Row],[EmpID]],A230:$A$1002,1,TRUE),"")</f>
        <v/>
      </c>
      <c r="R229" s="1" t="str">
        <f>IFERROR(VLOOKUP(HR_DB[[#This Row],[EmpID]],$A$2:A228,1,0),"")</f>
        <v/>
      </c>
      <c r="S229" s="17"/>
      <c r="T229" s="1" t="str">
        <f ca="1">IF(HR_DB[[#This Row],[Years no.]]&lt;=7,"A) 1-7",IF(AND(HR_DB[[#This Row],[Years no.]]&gt;7,HR_DB[[#This Row],[Years no.]]&lt;=14),"B) 8-14",IF(AND(HR_DB[[#This Row],[Years no.]]&gt;14,HR_DB[[#This Row],[Years no.]]&lt;=21),"C) 15-21",IF(HR_DB[[#This Row],[Years no.]]&gt;21,"D) 22+",""))))</f>
        <v>A) 1-7</v>
      </c>
      <c r="U229" s="1" t="str">
        <f ca="1">IF(AND(HR_DB[[#This Row],[Age]]&gt;=20,HR_DB[[#This Row],[Age]]&lt;30),"20s",IF(AND(HR_DB[[#This Row],[Age]]&gt;=30,HR_DB[[#This Row],[Age]]&lt;40),"30s",IF(HR_DB[[#This Row],[Age]]&gt;=40,"40s","")))</f>
        <v>20s</v>
      </c>
    </row>
    <row r="230" spans="1:21" x14ac:dyDescent="0.35">
      <c r="A230" s="1">
        <v>52227</v>
      </c>
      <c r="B230" s="1" t="s">
        <v>226</v>
      </c>
      <c r="C230" s="1" t="s">
        <v>227</v>
      </c>
      <c r="D230" s="1" t="s">
        <v>38</v>
      </c>
      <c r="E230" s="1" t="str">
        <f>IF(ISODD(MID(HR_DB[[#This Row],[ID No.]],13,1)),"Male","Female")</f>
        <v>Male</v>
      </c>
      <c r="F230" s="3">
        <f>DATE(MID(HR_DB[[#This Row],[ID No.]],2,2),MID(HR_DB[[#This Row],[ID No.]],4,2),MID(HR_DB[[#This Row],[ID No.]],6,2))</f>
        <v>34846</v>
      </c>
      <c r="G230" s="1">
        <f ca="1">DATEDIF(HR_DB[[#This Row],[DOB]],TODAY(),"Y")</f>
        <v>27</v>
      </c>
      <c r="H230" s="1" t="s">
        <v>17</v>
      </c>
      <c r="I230" s="1" t="s">
        <v>23</v>
      </c>
      <c r="J230" s="1" t="s">
        <v>67</v>
      </c>
      <c r="K230" s="1" t="str">
        <f>VLOOKUP(MID(HR_DB[[#This Row],[ID No.]],8,2),[1]Draft!$B$9:$C$14,2,FALSE)</f>
        <v>Cairo</v>
      </c>
      <c r="L230" s="7">
        <v>37145</v>
      </c>
      <c r="M230" s="1">
        <f ca="1">DATEDIF(HR_DB[[#This Row],[Hire date]],TODAY(),"Y")</f>
        <v>20</v>
      </c>
      <c r="N230" s="4">
        <v>5710</v>
      </c>
      <c r="O230" s="6">
        <f>IFERROR(DATEDIF(HR_DB[[#This Row],[DOB]],HR_DB[[#This Row],[Hire date]],"Y"),"!!!")</f>
        <v>6</v>
      </c>
      <c r="P230" s="6" t="str">
        <f>IF(HR_DB[[#This Row],[Age at Hiring]]&lt;20,"!","")</f>
        <v>!</v>
      </c>
      <c r="Q230" s="1" t="str">
        <f>IFERROR(VLOOKUP(HR_DB[[#This Row],[EmpID]],A231:$A$1002,1,TRUE),"")</f>
        <v/>
      </c>
      <c r="R230" s="1" t="str">
        <f>IFERROR(VLOOKUP(HR_DB[[#This Row],[EmpID]],$A$2:A229,1,0),"")</f>
        <v/>
      </c>
      <c r="S230" s="17"/>
      <c r="T230" s="1" t="str">
        <f ca="1">IF(HR_DB[[#This Row],[Years no.]]&lt;=7,"A) 1-7",IF(AND(HR_DB[[#This Row],[Years no.]]&gt;7,HR_DB[[#This Row],[Years no.]]&lt;=14),"B) 8-14",IF(AND(HR_DB[[#This Row],[Years no.]]&gt;14,HR_DB[[#This Row],[Years no.]]&lt;=21),"C) 15-21",IF(HR_DB[[#This Row],[Years no.]]&gt;21,"D) 22+",""))))</f>
        <v>C) 15-21</v>
      </c>
      <c r="U230" s="1" t="str">
        <f ca="1">IF(AND(HR_DB[[#This Row],[Age]]&gt;=20,HR_DB[[#This Row],[Age]]&lt;30),"20s",IF(AND(HR_DB[[#This Row],[Age]]&gt;=30,HR_DB[[#This Row],[Age]]&lt;40),"30s",IF(HR_DB[[#This Row],[Age]]&gt;=40,"40s","")))</f>
        <v>20s</v>
      </c>
    </row>
    <row r="231" spans="1:21" x14ac:dyDescent="0.35">
      <c r="A231" s="1">
        <v>52248</v>
      </c>
      <c r="B231" s="1" t="s">
        <v>402</v>
      </c>
      <c r="C231" s="1" t="s">
        <v>403</v>
      </c>
      <c r="D231" s="1" t="s">
        <v>35</v>
      </c>
      <c r="E231" s="1" t="str">
        <f>IF(ISODD(MID(HR_DB[[#This Row],[ID No.]],13,1)),"Male","Female")</f>
        <v>Male</v>
      </c>
      <c r="F231" s="3">
        <f>DATE(MID(HR_DB[[#This Row],[ID No.]],2,2),MID(HR_DB[[#This Row],[ID No.]],4,2),MID(HR_DB[[#This Row],[ID No.]],6,2))</f>
        <v>34898</v>
      </c>
      <c r="G231" s="1">
        <f ca="1">DATEDIF(HR_DB[[#This Row],[DOB]],TODAY(),"Y")</f>
        <v>27</v>
      </c>
      <c r="H231" s="1" t="s">
        <v>17</v>
      </c>
      <c r="I231" s="1" t="s">
        <v>18</v>
      </c>
      <c r="J231" s="1" t="s">
        <v>28</v>
      </c>
      <c r="K231" s="1" t="str">
        <f>VLOOKUP(MID(HR_DB[[#This Row],[ID No.]],8,2),[1]Draft!$B$9:$C$14,2,FALSE)</f>
        <v>Cairo</v>
      </c>
      <c r="L231" s="7">
        <v>36969</v>
      </c>
      <c r="M231" s="1">
        <f ca="1">DATEDIF(HR_DB[[#This Row],[Hire date]],TODAY(),"Y")</f>
        <v>21</v>
      </c>
      <c r="N231" s="4">
        <v>25361</v>
      </c>
      <c r="O231" s="6">
        <f>IFERROR(DATEDIF(HR_DB[[#This Row],[DOB]],HR_DB[[#This Row],[Hire date]],"Y"),"!!!")</f>
        <v>5</v>
      </c>
      <c r="P231" s="6" t="str">
        <f>IF(HR_DB[[#This Row],[Age at Hiring]]&lt;20,"!","")</f>
        <v>!</v>
      </c>
      <c r="Q231" s="1" t="str">
        <f>IFERROR(VLOOKUP(HR_DB[[#This Row],[EmpID]],A232:$A$1002,1,TRUE),"")</f>
        <v/>
      </c>
      <c r="R231" s="1" t="str">
        <f>IFERROR(VLOOKUP(HR_DB[[#This Row],[EmpID]],$A$2:A230,1,0),"")</f>
        <v/>
      </c>
      <c r="S231" s="17"/>
      <c r="T231" s="1" t="str">
        <f ca="1">IF(HR_DB[[#This Row],[Years no.]]&lt;=7,"A) 1-7",IF(AND(HR_DB[[#This Row],[Years no.]]&gt;7,HR_DB[[#This Row],[Years no.]]&lt;=14),"B) 8-14",IF(AND(HR_DB[[#This Row],[Years no.]]&gt;14,HR_DB[[#This Row],[Years no.]]&lt;=21),"C) 15-21",IF(HR_DB[[#This Row],[Years no.]]&gt;21,"D) 22+",""))))</f>
        <v>C) 15-21</v>
      </c>
      <c r="U231" s="1" t="str">
        <f ca="1">IF(AND(HR_DB[[#This Row],[Age]]&gt;=20,HR_DB[[#This Row],[Age]]&lt;30),"20s",IF(AND(HR_DB[[#This Row],[Age]]&gt;=30,HR_DB[[#This Row],[Age]]&lt;40),"30s",IF(HR_DB[[#This Row],[Age]]&gt;=40,"40s","")))</f>
        <v>20s</v>
      </c>
    </row>
    <row r="232" spans="1:21" x14ac:dyDescent="0.35">
      <c r="A232" s="1">
        <v>52249</v>
      </c>
      <c r="B232" s="1" t="s">
        <v>238</v>
      </c>
      <c r="C232" s="1" t="s">
        <v>239</v>
      </c>
      <c r="D232" s="1" t="s">
        <v>49</v>
      </c>
      <c r="E232" s="1" t="str">
        <f>IF(ISODD(MID(HR_DB[[#This Row],[ID No.]],13,1)),"Male","Female")</f>
        <v>Male</v>
      </c>
      <c r="F232" s="3">
        <f>DATE(MID(HR_DB[[#This Row],[ID No.]],2,2),MID(HR_DB[[#This Row],[ID No.]],4,2),MID(HR_DB[[#This Row],[ID No.]],6,2))</f>
        <v>34734</v>
      </c>
      <c r="G232" s="1">
        <f ca="1">DATEDIF(HR_DB[[#This Row],[DOB]],TODAY(),"Y")</f>
        <v>27</v>
      </c>
      <c r="H232" s="1" t="s">
        <v>17</v>
      </c>
      <c r="I232" s="1" t="s">
        <v>23</v>
      </c>
      <c r="J232" s="1" t="s">
        <v>28</v>
      </c>
      <c r="K232" s="1" t="str">
        <f>VLOOKUP(MID(HR_DB[[#This Row],[ID No.]],8,2),[1]Draft!$B$9:$C$14,2,FALSE)</f>
        <v>Cairo</v>
      </c>
      <c r="L232" s="7">
        <v>38079</v>
      </c>
      <c r="M232" s="1">
        <f ca="1">DATEDIF(HR_DB[[#This Row],[Hire date]],TODAY(),"Y")</f>
        <v>18</v>
      </c>
      <c r="N232" s="4">
        <v>5554</v>
      </c>
      <c r="O232" s="6">
        <f>IFERROR(DATEDIF(HR_DB[[#This Row],[DOB]],HR_DB[[#This Row],[Hire date]],"Y"),"!!!")</f>
        <v>9</v>
      </c>
      <c r="P232" s="6" t="str">
        <f>IF(HR_DB[[#This Row],[Age at Hiring]]&lt;20,"!","")</f>
        <v>!</v>
      </c>
      <c r="Q232" s="1" t="str">
        <f>IFERROR(VLOOKUP(HR_DB[[#This Row],[EmpID]],A233:$A$1002,1,TRUE),"")</f>
        <v/>
      </c>
      <c r="R232" s="1" t="str">
        <f>IFERROR(VLOOKUP(HR_DB[[#This Row],[EmpID]],$A$2:A231,1,0),"")</f>
        <v/>
      </c>
      <c r="S232" s="17"/>
      <c r="T232" s="1" t="str">
        <f ca="1">IF(HR_DB[[#This Row],[Years no.]]&lt;=7,"A) 1-7",IF(AND(HR_DB[[#This Row],[Years no.]]&gt;7,HR_DB[[#This Row],[Years no.]]&lt;=14),"B) 8-14",IF(AND(HR_DB[[#This Row],[Years no.]]&gt;14,HR_DB[[#This Row],[Years no.]]&lt;=21),"C) 15-21",IF(HR_DB[[#This Row],[Years no.]]&gt;21,"D) 22+",""))))</f>
        <v>C) 15-21</v>
      </c>
      <c r="U232" s="1" t="str">
        <f ca="1">IF(AND(HR_DB[[#This Row],[Age]]&gt;=20,HR_DB[[#This Row],[Age]]&lt;30),"20s",IF(AND(HR_DB[[#This Row],[Age]]&gt;=30,HR_DB[[#This Row],[Age]]&lt;40),"30s",IF(HR_DB[[#This Row],[Age]]&gt;=40,"40s","")))</f>
        <v>20s</v>
      </c>
    </row>
    <row r="233" spans="1:21" x14ac:dyDescent="0.35">
      <c r="A233" s="1">
        <v>52276</v>
      </c>
      <c r="B233" s="1" t="s">
        <v>1758</v>
      </c>
      <c r="C233" s="1" t="s">
        <v>1759</v>
      </c>
      <c r="D233" s="1" t="s">
        <v>31</v>
      </c>
      <c r="E233" s="1" t="str">
        <f>IF(ISODD(MID(HR_DB[[#This Row],[ID No.]],13,1)),"Male","Female")</f>
        <v>Female</v>
      </c>
      <c r="F233" s="3">
        <f>DATE(MID(HR_DB[[#This Row],[ID No.]],2,2),MID(HR_DB[[#This Row],[ID No.]],4,2),MID(HR_DB[[#This Row],[ID No.]],6,2))</f>
        <v>33129</v>
      </c>
      <c r="G233" s="1">
        <f ca="1">DATEDIF(HR_DB[[#This Row],[DOB]],TODAY(),"Y")</f>
        <v>31</v>
      </c>
      <c r="H233" s="1" t="s">
        <v>32</v>
      </c>
      <c r="I233" s="1" t="s">
        <v>23</v>
      </c>
      <c r="J233" s="1" t="s">
        <v>67</v>
      </c>
      <c r="K233" s="1" t="str">
        <f>VLOOKUP(MID(HR_DB[[#This Row],[ID No.]],8,2),[1]Draft!$B$9:$C$14,2,FALSE)</f>
        <v>Monufia</v>
      </c>
      <c r="L233" s="7">
        <v>38844</v>
      </c>
      <c r="M233" s="1">
        <f ca="1">DATEDIF(HR_DB[[#This Row],[Hire date]],TODAY(),"Y")</f>
        <v>16</v>
      </c>
      <c r="N233" s="4">
        <v>6316</v>
      </c>
      <c r="O233" s="6">
        <f>IFERROR(DATEDIF(HR_DB[[#This Row],[DOB]],HR_DB[[#This Row],[Hire date]],"Y"),"!!!")</f>
        <v>15</v>
      </c>
      <c r="P233" s="6" t="str">
        <f>IF(HR_DB[[#This Row],[Age at Hiring]]&lt;20,"!","")</f>
        <v>!</v>
      </c>
      <c r="Q233" s="1" t="str">
        <f>IFERROR(VLOOKUP(HR_DB[[#This Row],[EmpID]],A234:$A$1002,1,TRUE),"")</f>
        <v/>
      </c>
      <c r="R233" s="1" t="str">
        <f>IFERROR(VLOOKUP(HR_DB[[#This Row],[EmpID]],$A$2:A232,1,0),"")</f>
        <v/>
      </c>
      <c r="S233" s="17"/>
      <c r="T233" s="1" t="str">
        <f ca="1">IF(HR_DB[[#This Row],[Years no.]]&lt;=7,"A) 1-7",IF(AND(HR_DB[[#This Row],[Years no.]]&gt;7,HR_DB[[#This Row],[Years no.]]&lt;=14),"B) 8-14",IF(AND(HR_DB[[#This Row],[Years no.]]&gt;14,HR_DB[[#This Row],[Years no.]]&lt;=21),"C) 15-21",IF(HR_DB[[#This Row],[Years no.]]&gt;21,"D) 22+",""))))</f>
        <v>C) 15-21</v>
      </c>
      <c r="U233" s="1" t="str">
        <f ca="1">IF(AND(HR_DB[[#This Row],[Age]]&gt;=20,HR_DB[[#This Row],[Age]]&lt;30),"20s",IF(AND(HR_DB[[#This Row],[Age]]&gt;=30,HR_DB[[#This Row],[Age]]&lt;40),"30s",IF(HR_DB[[#This Row],[Age]]&gt;=40,"40s","")))</f>
        <v>30s</v>
      </c>
    </row>
    <row r="234" spans="1:21" x14ac:dyDescent="0.35">
      <c r="A234" s="1">
        <v>52277</v>
      </c>
      <c r="B234" s="1" t="s">
        <v>1406</v>
      </c>
      <c r="C234" s="1" t="s">
        <v>1407</v>
      </c>
      <c r="D234" s="1" t="s">
        <v>62</v>
      </c>
      <c r="E234" s="1" t="str">
        <f>IF(ISODD(MID(HR_DB[[#This Row],[ID No.]],13,1)),"Male","Female")</f>
        <v>Female</v>
      </c>
      <c r="F234" s="3">
        <f>DATE(MID(HR_DB[[#This Row],[ID No.]],2,2),MID(HR_DB[[#This Row],[ID No.]],4,2),MID(HR_DB[[#This Row],[ID No.]],6,2))</f>
        <v>31232</v>
      </c>
      <c r="G234" s="1">
        <f ca="1">DATEDIF(HR_DB[[#This Row],[DOB]],TODAY(),"Y")</f>
        <v>37</v>
      </c>
      <c r="H234" s="1" t="s">
        <v>17</v>
      </c>
      <c r="I234" s="1" t="s">
        <v>18</v>
      </c>
      <c r="J234" s="1" t="s">
        <v>19</v>
      </c>
      <c r="K234" s="1" t="str">
        <f>VLOOKUP(MID(HR_DB[[#This Row],[ID No.]],8,2),[1]Draft!$B$9:$C$14,2,FALSE)</f>
        <v>Alexandria</v>
      </c>
      <c r="L234" s="7">
        <v>35158</v>
      </c>
      <c r="M234" s="1">
        <f ca="1">DATEDIF(HR_DB[[#This Row],[Hire date]],TODAY(),"Y")</f>
        <v>26</v>
      </c>
      <c r="N234" s="4">
        <v>15284</v>
      </c>
      <c r="O234" s="6">
        <f>IFERROR(DATEDIF(HR_DB[[#This Row],[DOB]],HR_DB[[#This Row],[Hire date]],"Y"),"!!!")</f>
        <v>10</v>
      </c>
      <c r="P234" s="6" t="str">
        <f>IF(HR_DB[[#This Row],[Age at Hiring]]&lt;20,"!","")</f>
        <v>!</v>
      </c>
      <c r="Q234" s="1" t="str">
        <f>IFERROR(VLOOKUP(HR_DB[[#This Row],[EmpID]],A235:$A$1002,1,TRUE),"")</f>
        <v/>
      </c>
      <c r="R234" s="1" t="str">
        <f>IFERROR(VLOOKUP(HR_DB[[#This Row],[EmpID]],$A$2:A233,1,0),"")</f>
        <v/>
      </c>
      <c r="S234" s="17"/>
      <c r="T234" s="1" t="str">
        <f ca="1">IF(HR_DB[[#This Row],[Years no.]]&lt;=7,"A) 1-7",IF(AND(HR_DB[[#This Row],[Years no.]]&gt;7,HR_DB[[#This Row],[Years no.]]&lt;=14),"B) 8-14",IF(AND(HR_DB[[#This Row],[Years no.]]&gt;14,HR_DB[[#This Row],[Years no.]]&lt;=21),"C) 15-21",IF(HR_DB[[#This Row],[Years no.]]&gt;21,"D) 22+",""))))</f>
        <v>D) 22+</v>
      </c>
      <c r="U234" s="1" t="str">
        <f ca="1">IF(AND(HR_DB[[#This Row],[Age]]&gt;=20,HR_DB[[#This Row],[Age]]&lt;30),"20s",IF(AND(HR_DB[[#This Row],[Age]]&gt;=30,HR_DB[[#This Row],[Age]]&lt;40),"30s",IF(HR_DB[[#This Row],[Age]]&gt;=40,"40s","")))</f>
        <v>30s</v>
      </c>
    </row>
    <row r="235" spans="1:21" x14ac:dyDescent="0.35">
      <c r="A235" s="6">
        <v>52283</v>
      </c>
      <c r="B235" s="1" t="s">
        <v>522</v>
      </c>
      <c r="C235" s="1" t="s">
        <v>523</v>
      </c>
      <c r="D235" s="1" t="s">
        <v>16</v>
      </c>
      <c r="E235" s="1" t="str">
        <f>IF(ISODD(MID(HR_DB[[#This Row],[ID No.]],13,1)),"Male","Female")</f>
        <v>Male</v>
      </c>
      <c r="F235" s="3">
        <f>DATE(MID(HR_DB[[#This Row],[ID No.]],2,2),MID(HR_DB[[#This Row],[ID No.]],4,2),MID(HR_DB[[#This Row],[ID No.]],6,2))</f>
        <v>34785</v>
      </c>
      <c r="G235" s="1">
        <f ca="1">DATEDIF(HR_DB[[#This Row],[DOB]],TODAY(),"Y")</f>
        <v>27</v>
      </c>
      <c r="H235" s="1" t="s">
        <v>17</v>
      </c>
      <c r="I235" s="1" t="s">
        <v>23</v>
      </c>
      <c r="J235" s="1" t="s">
        <v>19</v>
      </c>
      <c r="K235" s="1" t="str">
        <f>VLOOKUP(MID(HR_DB[[#This Row],[ID No.]],8,2),[1]Draft!$B$9:$C$14,2,FALSE)</f>
        <v>Cairo</v>
      </c>
      <c r="L235" s="7">
        <v>36883</v>
      </c>
      <c r="M235" s="1">
        <f ca="1">DATEDIF(HR_DB[[#This Row],[Hire date]],TODAY(),"Y")</f>
        <v>21</v>
      </c>
      <c r="N235" s="4">
        <v>6015</v>
      </c>
      <c r="O235" s="6">
        <f>IFERROR(DATEDIF(HR_DB[[#This Row],[DOB]],HR_DB[[#This Row],[Hire date]],"Y"),"!!!")</f>
        <v>5</v>
      </c>
      <c r="P235" s="6" t="str">
        <f>IF(HR_DB[[#This Row],[Age at Hiring]]&lt;20,"!","")</f>
        <v>!</v>
      </c>
      <c r="Q235" s="6">
        <f>IFERROR(VLOOKUP(HR_DB[[#This Row],[EmpID]],A236:$A$1002,1,TRUE),"")</f>
        <v>52283</v>
      </c>
      <c r="R235" s="1" t="str">
        <f>IFERROR(VLOOKUP(HR_DB[[#This Row],[EmpID]],$A$2:A234,1,0),"")</f>
        <v/>
      </c>
      <c r="S235" s="17">
        <v>1</v>
      </c>
      <c r="T235" s="1" t="str">
        <f ca="1">IF(HR_DB[[#This Row],[Years no.]]&lt;=7,"A) 1-7",IF(AND(HR_DB[[#This Row],[Years no.]]&gt;7,HR_DB[[#This Row],[Years no.]]&lt;=14),"B) 8-14",IF(AND(HR_DB[[#This Row],[Years no.]]&gt;14,HR_DB[[#This Row],[Years no.]]&lt;=21),"C) 15-21",IF(HR_DB[[#This Row],[Years no.]]&gt;21,"D) 22+",""))))</f>
        <v>C) 15-21</v>
      </c>
      <c r="U235" s="1" t="str">
        <f ca="1">IF(AND(HR_DB[[#This Row],[Age]]&gt;=20,HR_DB[[#This Row],[Age]]&lt;30),"20s",IF(AND(HR_DB[[#This Row],[Age]]&gt;=30,HR_DB[[#This Row],[Age]]&lt;40),"30s",IF(HR_DB[[#This Row],[Age]]&gt;=40,"40s","")))</f>
        <v>20s</v>
      </c>
    </row>
    <row r="236" spans="1:21" x14ac:dyDescent="0.35">
      <c r="A236" s="18">
        <v>52283</v>
      </c>
      <c r="B236" s="1" t="s">
        <v>2022</v>
      </c>
      <c r="C236" s="1" t="s">
        <v>2023</v>
      </c>
      <c r="D236" s="1" t="s">
        <v>16</v>
      </c>
      <c r="E236" s="1" t="str">
        <f>IF(ISODD(MID(HR_DB[[#This Row],[ID No.]],13,1)),"Male","Female")</f>
        <v>Male</v>
      </c>
      <c r="F236" s="3">
        <f>DATE(MID(HR_DB[[#This Row],[ID No.]],2,2),MID(HR_DB[[#This Row],[ID No.]],4,2),MID(HR_DB[[#This Row],[ID No.]],6,2))</f>
        <v>34411</v>
      </c>
      <c r="G236" s="1">
        <f ca="1">DATEDIF(HR_DB[[#This Row],[DOB]],TODAY(),"Y")</f>
        <v>28</v>
      </c>
      <c r="H236" s="1" t="s">
        <v>32</v>
      </c>
      <c r="I236" s="1" t="s">
        <v>23</v>
      </c>
      <c r="J236" s="1" t="s">
        <v>24</v>
      </c>
      <c r="K236" s="1" t="str">
        <f>VLOOKUP(MID(HR_DB[[#This Row],[ID No.]],8,2),[1]Draft!$B$9:$C$14,2,FALSE)</f>
        <v>Alexandria</v>
      </c>
      <c r="L236" s="3">
        <v>41862</v>
      </c>
      <c r="M236" s="1">
        <f ca="1">DATEDIF(HR_DB[[#This Row],[Hire date]],TODAY(),"Y")</f>
        <v>7</v>
      </c>
      <c r="N236" s="4">
        <v>5291</v>
      </c>
      <c r="O236" s="1">
        <f>IFERROR(DATEDIF(HR_DB[[#This Row],[DOB]],HR_DB[[#This Row],[Hire date]],"Y"),"!!!")</f>
        <v>20</v>
      </c>
      <c r="P236" s="1" t="str">
        <f>IF(HR_DB[[#This Row],[Age at Hiring]]&lt;20,"!","")</f>
        <v/>
      </c>
      <c r="Q236" s="1" t="str">
        <f>IFERROR(VLOOKUP(HR_DB[[#This Row],[EmpID]],A237:$A$1002,1,TRUE),"")</f>
        <v/>
      </c>
      <c r="R236" s="16">
        <f>IFERROR(VLOOKUP(HR_DB[[#This Row],[EmpID]],$A$2:A235,1,0),"")</f>
        <v>52283</v>
      </c>
      <c r="S236" s="17">
        <v>2</v>
      </c>
      <c r="T236" s="1" t="str">
        <f ca="1">IF(HR_DB[[#This Row],[Years no.]]&lt;=7,"A) 1-7",IF(AND(HR_DB[[#This Row],[Years no.]]&gt;7,HR_DB[[#This Row],[Years no.]]&lt;=14),"B) 8-14",IF(AND(HR_DB[[#This Row],[Years no.]]&gt;14,HR_DB[[#This Row],[Years no.]]&lt;=21),"C) 15-21",IF(HR_DB[[#This Row],[Years no.]]&gt;21,"D) 22+",""))))</f>
        <v>A) 1-7</v>
      </c>
      <c r="U236" s="1" t="str">
        <f ca="1">IF(AND(HR_DB[[#This Row],[Age]]&gt;=20,HR_DB[[#This Row],[Age]]&lt;30),"20s",IF(AND(HR_DB[[#This Row],[Age]]&gt;=30,HR_DB[[#This Row],[Age]]&lt;40),"30s",IF(HR_DB[[#This Row],[Age]]&gt;=40,"40s","")))</f>
        <v>20s</v>
      </c>
    </row>
    <row r="237" spans="1:21" x14ac:dyDescent="0.35">
      <c r="A237" s="1">
        <v>52290</v>
      </c>
      <c r="B237" s="1" t="s">
        <v>1166</v>
      </c>
      <c r="C237" s="1" t="s">
        <v>1167</v>
      </c>
      <c r="D237" s="1" t="s">
        <v>35</v>
      </c>
      <c r="E237" s="1" t="str">
        <f>IF(ISODD(MID(HR_DB[[#This Row],[ID No.]],13,1)),"Male","Female")</f>
        <v>Female</v>
      </c>
      <c r="F237" s="3">
        <f>DATE(MID(HR_DB[[#This Row],[ID No.]],2,2),MID(HR_DB[[#This Row],[ID No.]],4,2),MID(HR_DB[[#This Row],[ID No.]],6,2))</f>
        <v>34259</v>
      </c>
      <c r="G237" s="1">
        <f ca="1">DATEDIF(HR_DB[[#This Row],[DOB]],TODAY(),"Y")</f>
        <v>28</v>
      </c>
      <c r="H237" s="1" t="s">
        <v>17</v>
      </c>
      <c r="I237" s="1" t="s">
        <v>18</v>
      </c>
      <c r="J237" s="1" t="s">
        <v>19</v>
      </c>
      <c r="K237" s="1" t="str">
        <f>VLOOKUP(MID(HR_DB[[#This Row],[ID No.]],8,2),[1]Draft!$B$9:$C$14,2,FALSE)</f>
        <v>Ismailia</v>
      </c>
      <c r="L237" s="7">
        <v>37749</v>
      </c>
      <c r="M237" s="1">
        <f ca="1">DATEDIF(HR_DB[[#This Row],[Hire date]],TODAY(),"Y")</f>
        <v>19</v>
      </c>
      <c r="N237" s="4">
        <v>29559</v>
      </c>
      <c r="O237" s="6">
        <f>IFERROR(DATEDIF(HR_DB[[#This Row],[DOB]],HR_DB[[#This Row],[Hire date]],"Y"),"!!!")</f>
        <v>9</v>
      </c>
      <c r="P237" s="6" t="str">
        <f>IF(HR_DB[[#This Row],[Age at Hiring]]&lt;20,"!","")</f>
        <v>!</v>
      </c>
      <c r="Q237" s="1" t="str">
        <f>IFERROR(VLOOKUP(HR_DB[[#This Row],[EmpID]],A238:$A$1002,1,TRUE),"")</f>
        <v/>
      </c>
      <c r="R237" s="1" t="str">
        <f>IFERROR(VLOOKUP(HR_DB[[#This Row],[EmpID]],$A$2:A236,1,0),"")</f>
        <v/>
      </c>
      <c r="S237" s="17"/>
      <c r="T237" s="1" t="str">
        <f ca="1">IF(HR_DB[[#This Row],[Years no.]]&lt;=7,"A) 1-7",IF(AND(HR_DB[[#This Row],[Years no.]]&gt;7,HR_DB[[#This Row],[Years no.]]&lt;=14),"B) 8-14",IF(AND(HR_DB[[#This Row],[Years no.]]&gt;14,HR_DB[[#This Row],[Years no.]]&lt;=21),"C) 15-21",IF(HR_DB[[#This Row],[Years no.]]&gt;21,"D) 22+",""))))</f>
        <v>C) 15-21</v>
      </c>
      <c r="U237" s="1" t="str">
        <f ca="1">IF(AND(HR_DB[[#This Row],[Age]]&gt;=20,HR_DB[[#This Row],[Age]]&lt;30),"20s",IF(AND(HR_DB[[#This Row],[Age]]&gt;=30,HR_DB[[#This Row],[Age]]&lt;40),"30s",IF(HR_DB[[#This Row],[Age]]&gt;=40,"40s","")))</f>
        <v>20s</v>
      </c>
    </row>
    <row r="238" spans="1:21" x14ac:dyDescent="0.35">
      <c r="A238" s="1">
        <v>52296</v>
      </c>
      <c r="B238" s="1" t="s">
        <v>1830</v>
      </c>
      <c r="C238" s="1" t="s">
        <v>1831</v>
      </c>
      <c r="D238" s="1" t="s">
        <v>35</v>
      </c>
      <c r="E238" s="1" t="str">
        <f>IF(ISODD(MID(HR_DB[[#This Row],[ID No.]],13,1)),"Male","Female")</f>
        <v>Male</v>
      </c>
      <c r="F238" s="3">
        <f>DATE(MID(HR_DB[[#This Row],[ID No.]],2,2),MID(HR_DB[[#This Row],[ID No.]],4,2),MID(HR_DB[[#This Row],[ID No.]],6,2))</f>
        <v>32564</v>
      </c>
      <c r="G238" s="1">
        <f ca="1">DATEDIF(HR_DB[[#This Row],[DOB]],TODAY(),"Y")</f>
        <v>33</v>
      </c>
      <c r="H238" s="1" t="s">
        <v>17</v>
      </c>
      <c r="I238" s="1" t="s">
        <v>23</v>
      </c>
      <c r="J238" s="1" t="s">
        <v>44</v>
      </c>
      <c r="K238" s="1" t="str">
        <f>VLOOKUP(MID(HR_DB[[#This Row],[ID No.]],8,2),[1]Draft!$B$9:$C$14,2,FALSE)</f>
        <v>Ismailia</v>
      </c>
      <c r="L238" s="7">
        <v>38317</v>
      </c>
      <c r="M238" s="1">
        <f ca="1">DATEDIF(HR_DB[[#This Row],[Hire date]],TODAY(),"Y")</f>
        <v>17</v>
      </c>
      <c r="N238" s="4">
        <v>6902</v>
      </c>
      <c r="O238" s="6">
        <f>IFERROR(DATEDIF(HR_DB[[#This Row],[DOB]],HR_DB[[#This Row],[Hire date]],"Y"),"!!!")</f>
        <v>15</v>
      </c>
      <c r="P238" s="6" t="str">
        <f>IF(HR_DB[[#This Row],[Age at Hiring]]&lt;20,"!","")</f>
        <v>!</v>
      </c>
      <c r="Q238" s="1" t="str">
        <f>IFERROR(VLOOKUP(HR_DB[[#This Row],[EmpID]],A239:$A$1002,1,TRUE),"")</f>
        <v/>
      </c>
      <c r="R238" s="1" t="str">
        <f>IFERROR(VLOOKUP(HR_DB[[#This Row],[EmpID]],$A$2:A237,1,0),"")</f>
        <v/>
      </c>
      <c r="S238" s="17"/>
      <c r="T238" s="1" t="str">
        <f ca="1">IF(HR_DB[[#This Row],[Years no.]]&lt;=7,"A) 1-7",IF(AND(HR_DB[[#This Row],[Years no.]]&gt;7,HR_DB[[#This Row],[Years no.]]&lt;=14),"B) 8-14",IF(AND(HR_DB[[#This Row],[Years no.]]&gt;14,HR_DB[[#This Row],[Years no.]]&lt;=21),"C) 15-21",IF(HR_DB[[#This Row],[Years no.]]&gt;21,"D) 22+",""))))</f>
        <v>C) 15-21</v>
      </c>
      <c r="U238" s="1" t="str">
        <f ca="1">IF(AND(HR_DB[[#This Row],[Age]]&gt;=20,HR_DB[[#This Row],[Age]]&lt;30),"20s",IF(AND(HR_DB[[#This Row],[Age]]&gt;=30,HR_DB[[#This Row],[Age]]&lt;40),"30s",IF(HR_DB[[#This Row],[Age]]&gt;=40,"40s","")))</f>
        <v>30s</v>
      </c>
    </row>
    <row r="239" spans="1:21" x14ac:dyDescent="0.35">
      <c r="A239" s="1">
        <v>52301</v>
      </c>
      <c r="B239" s="1" t="s">
        <v>824</v>
      </c>
      <c r="C239" s="1" t="s">
        <v>825</v>
      </c>
      <c r="D239" s="1" t="s">
        <v>38</v>
      </c>
      <c r="E239" s="1" t="str">
        <f>IF(ISODD(MID(HR_DB[[#This Row],[ID No.]],13,1)),"Male","Female")</f>
        <v>Male</v>
      </c>
      <c r="F239" s="3">
        <f>DATE(MID(HR_DB[[#This Row],[ID No.]],2,2),MID(HR_DB[[#This Row],[ID No.]],4,2),MID(HR_DB[[#This Row],[ID No.]],6,2))</f>
        <v>33925</v>
      </c>
      <c r="G239" s="1">
        <f ca="1">DATEDIF(HR_DB[[#This Row],[DOB]],TODAY(),"Y")</f>
        <v>29</v>
      </c>
      <c r="H239" s="1" t="s">
        <v>17</v>
      </c>
      <c r="I239" s="1" t="s">
        <v>41</v>
      </c>
      <c r="J239" s="1" t="s">
        <v>24</v>
      </c>
      <c r="K239" s="1" t="str">
        <f>VLOOKUP(MID(HR_DB[[#This Row],[ID No.]],8,2),[1]Draft!$B$9:$C$14,2,FALSE)</f>
        <v>Cairo</v>
      </c>
      <c r="L239" s="7">
        <v>38842</v>
      </c>
      <c r="M239" s="1">
        <f ca="1">DATEDIF(HR_DB[[#This Row],[Hire date]],TODAY(),"Y")</f>
        <v>16</v>
      </c>
      <c r="N239" s="4">
        <v>13102</v>
      </c>
      <c r="O239" s="6">
        <f>IFERROR(DATEDIF(HR_DB[[#This Row],[DOB]],HR_DB[[#This Row],[Hire date]],"Y"),"!!!")</f>
        <v>13</v>
      </c>
      <c r="P239" s="6" t="str">
        <f>IF(HR_DB[[#This Row],[Age at Hiring]]&lt;20,"!","")</f>
        <v>!</v>
      </c>
      <c r="Q239" s="1" t="str">
        <f>IFERROR(VLOOKUP(HR_DB[[#This Row],[EmpID]],A240:$A$1002,1,TRUE),"")</f>
        <v/>
      </c>
      <c r="R239" s="1" t="str">
        <f>IFERROR(VLOOKUP(HR_DB[[#This Row],[EmpID]],$A$2:A238,1,0),"")</f>
        <v/>
      </c>
      <c r="S239" s="17"/>
      <c r="T239" s="1" t="str">
        <f ca="1">IF(HR_DB[[#This Row],[Years no.]]&lt;=7,"A) 1-7",IF(AND(HR_DB[[#This Row],[Years no.]]&gt;7,HR_DB[[#This Row],[Years no.]]&lt;=14),"B) 8-14",IF(AND(HR_DB[[#This Row],[Years no.]]&gt;14,HR_DB[[#This Row],[Years no.]]&lt;=21),"C) 15-21",IF(HR_DB[[#This Row],[Years no.]]&gt;21,"D) 22+",""))))</f>
        <v>C) 15-21</v>
      </c>
      <c r="U239" s="1" t="str">
        <f ca="1">IF(AND(HR_DB[[#This Row],[Age]]&gt;=20,HR_DB[[#This Row],[Age]]&lt;30),"20s",IF(AND(HR_DB[[#This Row],[Age]]&gt;=30,HR_DB[[#This Row],[Age]]&lt;40),"30s",IF(HR_DB[[#This Row],[Age]]&gt;=40,"40s","")))</f>
        <v>20s</v>
      </c>
    </row>
    <row r="240" spans="1:21" x14ac:dyDescent="0.35">
      <c r="A240" s="1">
        <v>52325</v>
      </c>
      <c r="B240" s="1" t="s">
        <v>36</v>
      </c>
      <c r="C240" s="1" t="s">
        <v>37</v>
      </c>
      <c r="D240" s="1" t="s">
        <v>38</v>
      </c>
      <c r="E240" s="1" t="str">
        <f>IF(ISODD(MID(HR_DB[[#This Row],[ID No.]],13,1)),"Male","Female")</f>
        <v>Male</v>
      </c>
      <c r="F240" s="3">
        <f>DATE(MID(HR_DB[[#This Row],[ID No.]],2,2),MID(HR_DB[[#This Row],[ID No.]],4,2),MID(HR_DB[[#This Row],[ID No.]],6,2))</f>
        <v>28454</v>
      </c>
      <c r="G240" s="1">
        <f ca="1">DATEDIF(HR_DB[[#This Row],[DOB]],TODAY(),"Y")</f>
        <v>44</v>
      </c>
      <c r="H240" s="1" t="s">
        <v>32</v>
      </c>
      <c r="I240" s="1" t="s">
        <v>23</v>
      </c>
      <c r="J240" s="1" t="s">
        <v>24</v>
      </c>
      <c r="K240" s="1" t="str">
        <f>VLOOKUP(MID(HR_DB[[#This Row],[ID No.]],8,2),[1]Draft!$B$9:$C$14,2,FALSE)</f>
        <v>Giza</v>
      </c>
      <c r="L240" s="3">
        <v>36490</v>
      </c>
      <c r="M240" s="1">
        <f ca="1">DATEDIF(HR_DB[[#This Row],[Hire date]],TODAY(),"Y")</f>
        <v>22</v>
      </c>
      <c r="N240" s="4">
        <v>4027</v>
      </c>
      <c r="O240" s="1">
        <f>IFERROR(DATEDIF(HR_DB[[#This Row],[DOB]],HR_DB[[#This Row],[Hire date]],"Y"),"!!!")</f>
        <v>22</v>
      </c>
      <c r="P240" s="1" t="str">
        <f>IF(HR_DB[[#This Row],[Age at Hiring]]&lt;20,"!","")</f>
        <v/>
      </c>
      <c r="Q240" s="1" t="str">
        <f>IFERROR(VLOOKUP(HR_DB[[#This Row],[EmpID]],A241:$A$1002,1,TRUE),"")</f>
        <v/>
      </c>
      <c r="R240" s="1" t="str">
        <f>IFERROR(VLOOKUP(HR_DB[[#This Row],[EmpID]],$A$2:A239,1,0),"")</f>
        <v/>
      </c>
      <c r="S240" s="17"/>
      <c r="T240" s="1" t="str">
        <f ca="1">IF(HR_DB[[#This Row],[Years no.]]&lt;=7,"A) 1-7",IF(AND(HR_DB[[#This Row],[Years no.]]&gt;7,HR_DB[[#This Row],[Years no.]]&lt;=14),"B) 8-14",IF(AND(HR_DB[[#This Row],[Years no.]]&gt;14,HR_DB[[#This Row],[Years no.]]&lt;=21),"C) 15-21",IF(HR_DB[[#This Row],[Years no.]]&gt;21,"D) 22+",""))))</f>
        <v>D) 22+</v>
      </c>
      <c r="U240" s="1" t="str">
        <f ca="1">IF(AND(HR_DB[[#This Row],[Age]]&gt;=20,HR_DB[[#This Row],[Age]]&lt;30),"20s",IF(AND(HR_DB[[#This Row],[Age]]&gt;=30,HR_DB[[#This Row],[Age]]&lt;40),"30s",IF(HR_DB[[#This Row],[Age]]&gt;=40,"40s","")))</f>
        <v>40s</v>
      </c>
    </row>
    <row r="241" spans="1:21" x14ac:dyDescent="0.35">
      <c r="A241" s="1">
        <v>52335</v>
      </c>
      <c r="B241" s="1" t="s">
        <v>716</v>
      </c>
      <c r="C241" s="1" t="s">
        <v>717</v>
      </c>
      <c r="D241" s="1" t="s">
        <v>62</v>
      </c>
      <c r="E241" s="1" t="str">
        <f>IF(ISODD(MID(HR_DB[[#This Row],[ID No.]],13,1)),"Male","Female")</f>
        <v>Male</v>
      </c>
      <c r="F241" s="3">
        <f>DATE(MID(HR_DB[[#This Row],[ID No.]],2,2),MID(HR_DB[[#This Row],[ID No.]],4,2),MID(HR_DB[[#This Row],[ID No.]],6,2))</f>
        <v>34657</v>
      </c>
      <c r="G241" s="1">
        <f ca="1">DATEDIF(HR_DB[[#This Row],[DOB]],TODAY(),"Y")</f>
        <v>27</v>
      </c>
      <c r="H241" s="1" t="s">
        <v>17</v>
      </c>
      <c r="I241" s="1" t="s">
        <v>23</v>
      </c>
      <c r="J241" s="1" t="s">
        <v>19</v>
      </c>
      <c r="K241" s="1" t="str">
        <f>VLOOKUP(MID(HR_DB[[#This Row],[ID No.]],8,2),[1]Draft!$B$9:$C$14,2,FALSE)</f>
        <v>Cairo</v>
      </c>
      <c r="L241" s="7">
        <v>37496</v>
      </c>
      <c r="M241" s="1">
        <f ca="1">DATEDIF(HR_DB[[#This Row],[Hire date]],TODAY(),"Y")</f>
        <v>19</v>
      </c>
      <c r="N241" s="4">
        <v>5640</v>
      </c>
      <c r="O241" s="6">
        <f>IFERROR(DATEDIF(HR_DB[[#This Row],[DOB]],HR_DB[[#This Row],[Hire date]],"Y"),"!!!")</f>
        <v>7</v>
      </c>
      <c r="P241" s="6" t="str">
        <f>IF(HR_DB[[#This Row],[Age at Hiring]]&lt;20,"!","")</f>
        <v>!</v>
      </c>
      <c r="Q241" s="1" t="str">
        <f>IFERROR(VLOOKUP(HR_DB[[#This Row],[EmpID]],A242:$A$1002,1,TRUE),"")</f>
        <v/>
      </c>
      <c r="R241" s="1" t="str">
        <f>IFERROR(VLOOKUP(HR_DB[[#This Row],[EmpID]],$A$2:A240,1,0),"")</f>
        <v/>
      </c>
      <c r="S241" s="17"/>
      <c r="T241" s="1" t="str">
        <f ca="1">IF(HR_DB[[#This Row],[Years no.]]&lt;=7,"A) 1-7",IF(AND(HR_DB[[#This Row],[Years no.]]&gt;7,HR_DB[[#This Row],[Years no.]]&lt;=14),"B) 8-14",IF(AND(HR_DB[[#This Row],[Years no.]]&gt;14,HR_DB[[#This Row],[Years no.]]&lt;=21),"C) 15-21",IF(HR_DB[[#This Row],[Years no.]]&gt;21,"D) 22+",""))))</f>
        <v>C) 15-21</v>
      </c>
      <c r="U241" s="1" t="str">
        <f ca="1">IF(AND(HR_DB[[#This Row],[Age]]&gt;=20,HR_DB[[#This Row],[Age]]&lt;30),"20s",IF(AND(HR_DB[[#This Row],[Age]]&gt;=30,HR_DB[[#This Row],[Age]]&lt;40),"30s",IF(HR_DB[[#This Row],[Age]]&gt;=40,"40s","")))</f>
        <v>20s</v>
      </c>
    </row>
    <row r="242" spans="1:21" x14ac:dyDescent="0.35">
      <c r="A242" s="1">
        <v>52341</v>
      </c>
      <c r="B242" s="1" t="s">
        <v>1760</v>
      </c>
      <c r="C242" s="1" t="s">
        <v>1761</v>
      </c>
      <c r="D242" s="1" t="s">
        <v>49</v>
      </c>
      <c r="E242" s="1" t="str">
        <f>IF(ISODD(MID(HR_DB[[#This Row],[ID No.]],13,1)),"Male","Female")</f>
        <v>Male</v>
      </c>
      <c r="F242" s="3">
        <f>DATE(MID(HR_DB[[#This Row],[ID No.]],2,2),MID(HR_DB[[#This Row],[ID No.]],4,2),MID(HR_DB[[#This Row],[ID No.]],6,2))</f>
        <v>31529</v>
      </c>
      <c r="G242" s="1">
        <f ca="1">DATEDIF(HR_DB[[#This Row],[DOB]],TODAY(),"Y")</f>
        <v>36</v>
      </c>
      <c r="H242" s="1" t="s">
        <v>17</v>
      </c>
      <c r="I242" s="1" t="s">
        <v>23</v>
      </c>
      <c r="J242" s="1" t="s">
        <v>28</v>
      </c>
      <c r="K242" s="1" t="str">
        <f>VLOOKUP(MID(HR_DB[[#This Row],[ID No.]],8,2),[1]Draft!$B$9:$C$14,2,FALSE)</f>
        <v>Cairo</v>
      </c>
      <c r="L242" s="3">
        <v>39921</v>
      </c>
      <c r="M242" s="1">
        <f ca="1">DATEDIF(HR_DB[[#This Row],[Hire date]],TODAY(),"Y")</f>
        <v>13</v>
      </c>
      <c r="N242" s="4">
        <v>5913</v>
      </c>
      <c r="O242" s="1">
        <f>IFERROR(DATEDIF(HR_DB[[#This Row],[DOB]],HR_DB[[#This Row],[Hire date]],"Y"),"!!!")</f>
        <v>22</v>
      </c>
      <c r="P242" s="1" t="str">
        <f>IF(HR_DB[[#This Row],[Age at Hiring]]&lt;20,"!","")</f>
        <v/>
      </c>
      <c r="Q242" s="1" t="str">
        <f>IFERROR(VLOOKUP(HR_DB[[#This Row],[EmpID]],A243:$A$1002,1,TRUE),"")</f>
        <v/>
      </c>
      <c r="R242" s="1" t="str">
        <f>IFERROR(VLOOKUP(HR_DB[[#This Row],[EmpID]],$A$2:A241,1,0),"")</f>
        <v/>
      </c>
      <c r="S242" s="17"/>
      <c r="T242" s="1" t="str">
        <f ca="1">IF(HR_DB[[#This Row],[Years no.]]&lt;=7,"A) 1-7",IF(AND(HR_DB[[#This Row],[Years no.]]&gt;7,HR_DB[[#This Row],[Years no.]]&lt;=14),"B) 8-14",IF(AND(HR_DB[[#This Row],[Years no.]]&gt;14,HR_DB[[#This Row],[Years no.]]&lt;=21),"C) 15-21",IF(HR_DB[[#This Row],[Years no.]]&gt;21,"D) 22+",""))))</f>
        <v>B) 8-14</v>
      </c>
      <c r="U242" s="1" t="str">
        <f ca="1">IF(AND(HR_DB[[#This Row],[Age]]&gt;=20,HR_DB[[#This Row],[Age]]&lt;30),"20s",IF(AND(HR_DB[[#This Row],[Age]]&gt;=30,HR_DB[[#This Row],[Age]]&lt;40),"30s",IF(HR_DB[[#This Row],[Age]]&gt;=40,"40s","")))</f>
        <v>30s</v>
      </c>
    </row>
    <row r="243" spans="1:21" x14ac:dyDescent="0.35">
      <c r="A243" s="1">
        <v>52355</v>
      </c>
      <c r="B243" s="1" t="s">
        <v>2004</v>
      </c>
      <c r="C243" s="1" t="s">
        <v>2005</v>
      </c>
      <c r="D243" s="1" t="s">
        <v>143</v>
      </c>
      <c r="E243" s="1" t="str">
        <f>IF(ISODD(MID(HR_DB[[#This Row],[ID No.]],13,1)),"Male","Female")</f>
        <v>Male</v>
      </c>
      <c r="F243" s="3">
        <f>DATE(MID(HR_DB[[#This Row],[ID No.]],2,2),MID(HR_DB[[#This Row],[ID No.]],4,2),MID(HR_DB[[#This Row],[ID No.]],6,2))</f>
        <v>33749</v>
      </c>
      <c r="G243" s="1">
        <f ca="1">DATEDIF(HR_DB[[#This Row],[DOB]],TODAY(),"Y")</f>
        <v>30</v>
      </c>
      <c r="H243" s="1" t="s">
        <v>32</v>
      </c>
      <c r="I243" s="1" t="s">
        <v>23</v>
      </c>
      <c r="J243" s="1" t="s">
        <v>19</v>
      </c>
      <c r="K243" s="1" t="str">
        <f>VLOOKUP(MID(HR_DB[[#This Row],[ID No.]],8,2),[1]Draft!$B$9:$C$14,2,FALSE)</f>
        <v>Sharqia</v>
      </c>
      <c r="L243" s="7">
        <v>35553</v>
      </c>
      <c r="M243" s="1">
        <f ca="1">DATEDIF(HR_DB[[#This Row],[Hire date]],TODAY(),"Y")</f>
        <v>25</v>
      </c>
      <c r="N243" s="4">
        <v>3243</v>
      </c>
      <c r="O243" s="6">
        <f>IFERROR(DATEDIF(HR_DB[[#This Row],[DOB]],HR_DB[[#This Row],[Hire date]],"Y"),"!!!")</f>
        <v>4</v>
      </c>
      <c r="P243" s="6" t="str">
        <f>IF(HR_DB[[#This Row],[Age at Hiring]]&lt;20,"!","")</f>
        <v>!</v>
      </c>
      <c r="Q243" s="1" t="str">
        <f>IFERROR(VLOOKUP(HR_DB[[#This Row],[EmpID]],A244:$A$1002,1,TRUE),"")</f>
        <v/>
      </c>
      <c r="R243" s="1" t="str">
        <f>IFERROR(VLOOKUP(HR_DB[[#This Row],[EmpID]],$A$2:A242,1,0),"")</f>
        <v/>
      </c>
      <c r="S243" s="17"/>
      <c r="T243" s="1" t="str">
        <f ca="1">IF(HR_DB[[#This Row],[Years no.]]&lt;=7,"A) 1-7",IF(AND(HR_DB[[#This Row],[Years no.]]&gt;7,HR_DB[[#This Row],[Years no.]]&lt;=14),"B) 8-14",IF(AND(HR_DB[[#This Row],[Years no.]]&gt;14,HR_DB[[#This Row],[Years no.]]&lt;=21),"C) 15-21",IF(HR_DB[[#This Row],[Years no.]]&gt;21,"D) 22+",""))))</f>
        <v>D) 22+</v>
      </c>
      <c r="U243" s="1" t="str">
        <f ca="1">IF(AND(HR_DB[[#This Row],[Age]]&gt;=20,HR_DB[[#This Row],[Age]]&lt;30),"20s",IF(AND(HR_DB[[#This Row],[Age]]&gt;=30,HR_DB[[#This Row],[Age]]&lt;40),"30s",IF(HR_DB[[#This Row],[Age]]&gt;=40,"40s","")))</f>
        <v>30s</v>
      </c>
    </row>
    <row r="244" spans="1:21" x14ac:dyDescent="0.35">
      <c r="A244" s="1">
        <v>52358</v>
      </c>
      <c r="B244" s="1" t="s">
        <v>1272</v>
      </c>
      <c r="C244" s="1" t="s">
        <v>1273</v>
      </c>
      <c r="D244" s="1" t="s">
        <v>62</v>
      </c>
      <c r="E244" s="1" t="str">
        <f>IF(ISODD(MID(HR_DB[[#This Row],[ID No.]],13,1)),"Male","Female")</f>
        <v>Female</v>
      </c>
      <c r="F244" s="3">
        <f>DATE(MID(HR_DB[[#This Row],[ID No.]],2,2),MID(HR_DB[[#This Row],[ID No.]],4,2),MID(HR_DB[[#This Row],[ID No.]],6,2))</f>
        <v>29461</v>
      </c>
      <c r="G244" s="1">
        <f ca="1">DATEDIF(HR_DB[[#This Row],[DOB]],TODAY(),"Y")</f>
        <v>41</v>
      </c>
      <c r="H244" s="1" t="s">
        <v>32</v>
      </c>
      <c r="I244" s="1" t="s">
        <v>23</v>
      </c>
      <c r="J244" s="1" t="s">
        <v>28</v>
      </c>
      <c r="K244" s="1" t="str">
        <f>VLOOKUP(MID(HR_DB[[#This Row],[ID No.]],8,2),[1]Draft!$B$9:$C$14,2,FALSE)</f>
        <v>Monufia</v>
      </c>
      <c r="L244" s="3">
        <v>38709</v>
      </c>
      <c r="M244" s="1">
        <f ca="1">DATEDIF(HR_DB[[#This Row],[Hire date]],TODAY(),"Y")</f>
        <v>16</v>
      </c>
      <c r="N244" s="4">
        <v>6598</v>
      </c>
      <c r="O244" s="1">
        <f>IFERROR(DATEDIF(HR_DB[[#This Row],[DOB]],HR_DB[[#This Row],[Hire date]],"Y"),"!!!")</f>
        <v>25</v>
      </c>
      <c r="P244" s="1" t="str">
        <f>IF(HR_DB[[#This Row],[Age at Hiring]]&lt;20,"!","")</f>
        <v/>
      </c>
      <c r="Q244" s="1" t="str">
        <f>IFERROR(VLOOKUP(HR_DB[[#This Row],[EmpID]],A245:$A$1002,1,TRUE),"")</f>
        <v/>
      </c>
      <c r="R244" s="1" t="str">
        <f>IFERROR(VLOOKUP(HR_DB[[#This Row],[EmpID]],$A$2:A243,1,0),"")</f>
        <v/>
      </c>
      <c r="S244" s="17"/>
      <c r="T244" s="1" t="str">
        <f ca="1">IF(HR_DB[[#This Row],[Years no.]]&lt;=7,"A) 1-7",IF(AND(HR_DB[[#This Row],[Years no.]]&gt;7,HR_DB[[#This Row],[Years no.]]&lt;=14),"B) 8-14",IF(AND(HR_DB[[#This Row],[Years no.]]&gt;14,HR_DB[[#This Row],[Years no.]]&lt;=21),"C) 15-21",IF(HR_DB[[#This Row],[Years no.]]&gt;21,"D) 22+",""))))</f>
        <v>C) 15-21</v>
      </c>
      <c r="U244" s="1" t="str">
        <f ca="1">IF(AND(HR_DB[[#This Row],[Age]]&gt;=20,HR_DB[[#This Row],[Age]]&lt;30),"20s",IF(AND(HR_DB[[#This Row],[Age]]&gt;=30,HR_DB[[#This Row],[Age]]&lt;40),"30s",IF(HR_DB[[#This Row],[Age]]&gt;=40,"40s","")))</f>
        <v>40s</v>
      </c>
    </row>
    <row r="245" spans="1:21" x14ac:dyDescent="0.35">
      <c r="A245" s="1">
        <v>52363</v>
      </c>
      <c r="B245" s="1" t="s">
        <v>2010</v>
      </c>
      <c r="C245" s="1" t="s">
        <v>2011</v>
      </c>
      <c r="D245" s="1" t="s">
        <v>38</v>
      </c>
      <c r="E245" s="1" t="str">
        <f>IF(ISODD(MID(HR_DB[[#This Row],[ID No.]],13,1)),"Male","Female")</f>
        <v>Male</v>
      </c>
      <c r="F245" s="3">
        <f>DATE(MID(HR_DB[[#This Row],[ID No.]],2,2),MID(HR_DB[[#This Row],[ID No.]],4,2),MID(HR_DB[[#This Row],[ID No.]],6,2))</f>
        <v>29978</v>
      </c>
      <c r="G245" s="1">
        <f ca="1">DATEDIF(HR_DB[[#This Row],[DOB]],TODAY(),"Y")</f>
        <v>40</v>
      </c>
      <c r="H245" s="1" t="s">
        <v>17</v>
      </c>
      <c r="I245" s="1" t="s">
        <v>23</v>
      </c>
      <c r="J245" s="1" t="s">
        <v>28</v>
      </c>
      <c r="K245" s="1" t="str">
        <f>VLOOKUP(MID(HR_DB[[#This Row],[ID No.]],8,2),[1]Draft!$B$9:$C$14,2,FALSE)</f>
        <v>Alexandria</v>
      </c>
      <c r="L245" s="7">
        <v>34739</v>
      </c>
      <c r="M245" s="1">
        <f ca="1">DATEDIF(HR_DB[[#This Row],[Hire date]],TODAY(),"Y")</f>
        <v>27</v>
      </c>
      <c r="N245" s="4">
        <v>3071</v>
      </c>
      <c r="O245" s="6">
        <f>IFERROR(DATEDIF(HR_DB[[#This Row],[DOB]],HR_DB[[#This Row],[Hire date]],"Y"),"!!!")</f>
        <v>13</v>
      </c>
      <c r="P245" s="6" t="str">
        <f>IF(HR_DB[[#This Row],[Age at Hiring]]&lt;20,"!","")</f>
        <v>!</v>
      </c>
      <c r="Q245" s="1" t="str">
        <f>IFERROR(VLOOKUP(HR_DB[[#This Row],[EmpID]],A246:$A$1002,1,TRUE),"")</f>
        <v/>
      </c>
      <c r="R245" s="1" t="str">
        <f>IFERROR(VLOOKUP(HR_DB[[#This Row],[EmpID]],$A$2:A244,1,0),"")</f>
        <v/>
      </c>
      <c r="S245" s="17"/>
      <c r="T245" s="1" t="str">
        <f ca="1">IF(HR_DB[[#This Row],[Years no.]]&lt;=7,"A) 1-7",IF(AND(HR_DB[[#This Row],[Years no.]]&gt;7,HR_DB[[#This Row],[Years no.]]&lt;=14),"B) 8-14",IF(AND(HR_DB[[#This Row],[Years no.]]&gt;14,HR_DB[[#This Row],[Years no.]]&lt;=21),"C) 15-21",IF(HR_DB[[#This Row],[Years no.]]&gt;21,"D) 22+",""))))</f>
        <v>D) 22+</v>
      </c>
      <c r="U245" s="1" t="str">
        <f ca="1">IF(AND(HR_DB[[#This Row],[Age]]&gt;=20,HR_DB[[#This Row],[Age]]&lt;30),"20s",IF(AND(HR_DB[[#This Row],[Age]]&gt;=30,HR_DB[[#This Row],[Age]]&lt;40),"30s",IF(HR_DB[[#This Row],[Age]]&gt;=40,"40s","")))</f>
        <v>40s</v>
      </c>
    </row>
    <row r="246" spans="1:21" x14ac:dyDescent="0.35">
      <c r="A246" s="1">
        <v>52364</v>
      </c>
      <c r="B246" s="1" t="s">
        <v>1334</v>
      </c>
      <c r="C246" s="1" t="s">
        <v>1335</v>
      </c>
      <c r="D246" s="1" t="s">
        <v>49</v>
      </c>
      <c r="E246" s="1" t="str">
        <f>IF(ISODD(MID(HR_DB[[#This Row],[ID No.]],13,1)),"Male","Female")</f>
        <v>Male</v>
      </c>
      <c r="F246" s="3">
        <f>DATE(MID(HR_DB[[#This Row],[ID No.]],2,2),MID(HR_DB[[#This Row],[ID No.]],4,2),MID(HR_DB[[#This Row],[ID No.]],6,2))</f>
        <v>33737</v>
      </c>
      <c r="G246" s="1">
        <f ca="1">DATEDIF(HR_DB[[#This Row],[DOB]],TODAY(),"Y")</f>
        <v>30</v>
      </c>
      <c r="H246" s="1" t="s">
        <v>32</v>
      </c>
      <c r="I246" s="1" t="s">
        <v>18</v>
      </c>
      <c r="J246" s="1" t="s">
        <v>19</v>
      </c>
      <c r="K246" s="1" t="str">
        <f>VLOOKUP(MID(HR_DB[[#This Row],[ID No.]],8,2),[1]Draft!$B$9:$C$14,2,FALSE)</f>
        <v>Monufia</v>
      </c>
      <c r="L246" s="7">
        <v>36095</v>
      </c>
      <c r="M246" s="1">
        <f ca="1">DATEDIF(HR_DB[[#This Row],[Hire date]],TODAY(),"Y")</f>
        <v>23</v>
      </c>
      <c r="N246" s="4">
        <v>29480</v>
      </c>
      <c r="O246" s="6">
        <f>IFERROR(DATEDIF(HR_DB[[#This Row],[DOB]],HR_DB[[#This Row],[Hire date]],"Y"),"!!!")</f>
        <v>6</v>
      </c>
      <c r="P246" s="6" t="str">
        <f>IF(HR_DB[[#This Row],[Age at Hiring]]&lt;20,"!","")</f>
        <v>!</v>
      </c>
      <c r="Q246" s="1" t="str">
        <f>IFERROR(VLOOKUP(HR_DB[[#This Row],[EmpID]],A247:$A$1002,1,TRUE),"")</f>
        <v/>
      </c>
      <c r="R246" s="1" t="str">
        <f>IFERROR(VLOOKUP(HR_DB[[#This Row],[EmpID]],$A$2:A245,1,0),"")</f>
        <v/>
      </c>
      <c r="S246" s="17"/>
      <c r="T246" s="1" t="str">
        <f ca="1">IF(HR_DB[[#This Row],[Years no.]]&lt;=7,"A) 1-7",IF(AND(HR_DB[[#This Row],[Years no.]]&gt;7,HR_DB[[#This Row],[Years no.]]&lt;=14),"B) 8-14",IF(AND(HR_DB[[#This Row],[Years no.]]&gt;14,HR_DB[[#This Row],[Years no.]]&lt;=21),"C) 15-21",IF(HR_DB[[#This Row],[Years no.]]&gt;21,"D) 22+",""))))</f>
        <v>D) 22+</v>
      </c>
      <c r="U246" s="1" t="str">
        <f ca="1">IF(AND(HR_DB[[#This Row],[Age]]&gt;=20,HR_DB[[#This Row],[Age]]&lt;30),"20s",IF(AND(HR_DB[[#This Row],[Age]]&gt;=30,HR_DB[[#This Row],[Age]]&lt;40),"30s",IF(HR_DB[[#This Row],[Age]]&gt;=40,"40s","")))</f>
        <v>30s</v>
      </c>
    </row>
    <row r="247" spans="1:21" x14ac:dyDescent="0.35">
      <c r="A247" s="1">
        <v>52367</v>
      </c>
      <c r="B247" s="1" t="s">
        <v>1566</v>
      </c>
      <c r="C247" s="1" t="s">
        <v>1567</v>
      </c>
      <c r="D247" s="1" t="s">
        <v>49</v>
      </c>
      <c r="E247" s="1" t="str">
        <f>IF(ISODD(MID(HR_DB[[#This Row],[ID No.]],13,1)),"Male","Female")</f>
        <v>Male</v>
      </c>
      <c r="F247" s="3">
        <f>DATE(MID(HR_DB[[#This Row],[ID No.]],2,2),MID(HR_DB[[#This Row],[ID No.]],4,2),MID(HR_DB[[#This Row],[ID No.]],6,2))</f>
        <v>33579</v>
      </c>
      <c r="G247" s="1">
        <f ca="1">DATEDIF(HR_DB[[#This Row],[DOB]],TODAY(),"Y")</f>
        <v>30</v>
      </c>
      <c r="H247" s="1" t="s">
        <v>17</v>
      </c>
      <c r="I247" s="1" t="s">
        <v>23</v>
      </c>
      <c r="J247" s="1" t="s">
        <v>67</v>
      </c>
      <c r="K247" s="1" t="str">
        <f>VLOOKUP(MID(HR_DB[[#This Row],[ID No.]],8,2),[1]Draft!$B$9:$C$14,2,FALSE)</f>
        <v>Sharqia</v>
      </c>
      <c r="L247" s="7">
        <v>39073</v>
      </c>
      <c r="M247" s="1">
        <f ca="1">DATEDIF(HR_DB[[#This Row],[Hire date]],TODAY(),"Y")</f>
        <v>15</v>
      </c>
      <c r="N247" s="4">
        <v>5410</v>
      </c>
      <c r="O247" s="6">
        <f>IFERROR(DATEDIF(HR_DB[[#This Row],[DOB]],HR_DB[[#This Row],[Hire date]],"Y"),"!!!")</f>
        <v>15</v>
      </c>
      <c r="P247" s="6" t="str">
        <f>IF(HR_DB[[#This Row],[Age at Hiring]]&lt;20,"!","")</f>
        <v>!</v>
      </c>
      <c r="Q247" s="1" t="str">
        <f>IFERROR(VLOOKUP(HR_DB[[#This Row],[EmpID]],A248:$A$1002,1,TRUE),"")</f>
        <v/>
      </c>
      <c r="R247" s="1" t="str">
        <f>IFERROR(VLOOKUP(HR_DB[[#This Row],[EmpID]],$A$2:A246,1,0),"")</f>
        <v/>
      </c>
      <c r="S247" s="17"/>
      <c r="T247" s="1" t="str">
        <f ca="1">IF(HR_DB[[#This Row],[Years no.]]&lt;=7,"A) 1-7",IF(AND(HR_DB[[#This Row],[Years no.]]&gt;7,HR_DB[[#This Row],[Years no.]]&lt;=14),"B) 8-14",IF(AND(HR_DB[[#This Row],[Years no.]]&gt;14,HR_DB[[#This Row],[Years no.]]&lt;=21),"C) 15-21",IF(HR_DB[[#This Row],[Years no.]]&gt;21,"D) 22+",""))))</f>
        <v>C) 15-21</v>
      </c>
      <c r="U247" s="1" t="str">
        <f ca="1">IF(AND(HR_DB[[#This Row],[Age]]&gt;=20,HR_DB[[#This Row],[Age]]&lt;30),"20s",IF(AND(HR_DB[[#This Row],[Age]]&gt;=30,HR_DB[[#This Row],[Age]]&lt;40),"30s",IF(HR_DB[[#This Row],[Age]]&gt;=40,"40s","")))</f>
        <v>30s</v>
      </c>
    </row>
    <row r="248" spans="1:21" x14ac:dyDescent="0.35">
      <c r="A248" s="1">
        <v>52368</v>
      </c>
      <c r="B248" s="1" t="s">
        <v>916</v>
      </c>
      <c r="C248" s="1" t="s">
        <v>917</v>
      </c>
      <c r="D248" s="1" t="s">
        <v>143</v>
      </c>
      <c r="E248" s="1" t="str">
        <f>IF(ISODD(MID(HR_DB[[#This Row],[ID No.]],13,1)),"Male","Female")</f>
        <v>Male</v>
      </c>
      <c r="F248" s="3">
        <f>DATE(MID(HR_DB[[#This Row],[ID No.]],2,2),MID(HR_DB[[#This Row],[ID No.]],4,2),MID(HR_DB[[#This Row],[ID No.]],6,2))</f>
        <v>30343</v>
      </c>
      <c r="G248" s="1">
        <f ca="1">DATEDIF(HR_DB[[#This Row],[DOB]],TODAY(),"Y")</f>
        <v>39</v>
      </c>
      <c r="H248" s="1" t="s">
        <v>32</v>
      </c>
      <c r="I248" s="1" t="s">
        <v>23</v>
      </c>
      <c r="J248" s="1" t="s">
        <v>67</v>
      </c>
      <c r="K248" s="1" t="str">
        <f>VLOOKUP(MID(HR_DB[[#This Row],[ID No.]],8,2),[1]Draft!$B$9:$C$14,2,FALSE)</f>
        <v>Monufia</v>
      </c>
      <c r="L248" s="7">
        <v>34704</v>
      </c>
      <c r="M248" s="1">
        <f ca="1">DATEDIF(HR_DB[[#This Row],[Hire date]],TODAY(),"Y")</f>
        <v>27</v>
      </c>
      <c r="N248" s="4">
        <v>4867</v>
      </c>
      <c r="O248" s="6">
        <f>IFERROR(DATEDIF(HR_DB[[#This Row],[DOB]],HR_DB[[#This Row],[Hire date]],"Y"),"!!!")</f>
        <v>11</v>
      </c>
      <c r="P248" s="6" t="str">
        <f>IF(HR_DB[[#This Row],[Age at Hiring]]&lt;20,"!","")</f>
        <v>!</v>
      </c>
      <c r="Q248" s="1" t="str">
        <f>IFERROR(VLOOKUP(HR_DB[[#This Row],[EmpID]],A249:$A$1002,1,TRUE),"")</f>
        <v/>
      </c>
      <c r="R248" s="1" t="str">
        <f>IFERROR(VLOOKUP(HR_DB[[#This Row],[EmpID]],$A$2:A247,1,0),"")</f>
        <v/>
      </c>
      <c r="S248" s="17"/>
      <c r="T248" s="1" t="str">
        <f ca="1">IF(HR_DB[[#This Row],[Years no.]]&lt;=7,"A) 1-7",IF(AND(HR_DB[[#This Row],[Years no.]]&gt;7,HR_DB[[#This Row],[Years no.]]&lt;=14),"B) 8-14",IF(AND(HR_DB[[#This Row],[Years no.]]&gt;14,HR_DB[[#This Row],[Years no.]]&lt;=21),"C) 15-21",IF(HR_DB[[#This Row],[Years no.]]&gt;21,"D) 22+",""))))</f>
        <v>D) 22+</v>
      </c>
      <c r="U248" s="1" t="str">
        <f ca="1">IF(AND(HR_DB[[#This Row],[Age]]&gt;=20,HR_DB[[#This Row],[Age]]&lt;30),"20s",IF(AND(HR_DB[[#This Row],[Age]]&gt;=30,HR_DB[[#This Row],[Age]]&lt;40),"30s",IF(HR_DB[[#This Row],[Age]]&gt;=40,"40s","")))</f>
        <v>30s</v>
      </c>
    </row>
    <row r="249" spans="1:21" x14ac:dyDescent="0.35">
      <c r="A249" s="1">
        <v>52374</v>
      </c>
      <c r="B249" s="1" t="s">
        <v>1368</v>
      </c>
      <c r="C249" s="1" t="s">
        <v>1369</v>
      </c>
      <c r="D249" s="1" t="s">
        <v>62</v>
      </c>
      <c r="E249" s="1" t="str">
        <f>IF(ISODD(MID(HR_DB[[#This Row],[ID No.]],13,1)),"Male","Female")</f>
        <v>Male</v>
      </c>
      <c r="F249" s="3">
        <f>DATE(MID(HR_DB[[#This Row],[ID No.]],2,2),MID(HR_DB[[#This Row],[ID No.]],4,2),MID(HR_DB[[#This Row],[ID No.]],6,2))</f>
        <v>35028</v>
      </c>
      <c r="G249" s="1">
        <f ca="1">DATEDIF(HR_DB[[#This Row],[DOB]],TODAY(),"Y")</f>
        <v>26</v>
      </c>
      <c r="H249" s="1" t="s">
        <v>17</v>
      </c>
      <c r="I249" s="1" t="s">
        <v>23</v>
      </c>
      <c r="J249" s="1" t="s">
        <v>28</v>
      </c>
      <c r="K249" s="1" t="str">
        <f>VLOOKUP(MID(HR_DB[[#This Row],[ID No.]],8,2),[1]Draft!$B$9:$C$14,2,FALSE)</f>
        <v>Ismailia</v>
      </c>
      <c r="L249" s="7">
        <v>39914</v>
      </c>
      <c r="M249" s="1">
        <f ca="1">DATEDIF(HR_DB[[#This Row],[Hire date]],TODAY(),"Y")</f>
        <v>13</v>
      </c>
      <c r="N249" s="4">
        <v>4677</v>
      </c>
      <c r="O249" s="6">
        <f>IFERROR(DATEDIF(HR_DB[[#This Row],[DOB]],HR_DB[[#This Row],[Hire date]],"Y"),"!!!")</f>
        <v>13</v>
      </c>
      <c r="P249" s="6" t="str">
        <f>IF(HR_DB[[#This Row],[Age at Hiring]]&lt;20,"!","")</f>
        <v>!</v>
      </c>
      <c r="Q249" s="1" t="str">
        <f>IFERROR(VLOOKUP(HR_DB[[#This Row],[EmpID]],A250:$A$1002,1,TRUE),"")</f>
        <v/>
      </c>
      <c r="R249" s="1" t="str">
        <f>IFERROR(VLOOKUP(HR_DB[[#This Row],[EmpID]],$A$2:A248,1,0),"")</f>
        <v/>
      </c>
      <c r="S249" s="17"/>
      <c r="T249" s="1" t="str">
        <f ca="1">IF(HR_DB[[#This Row],[Years no.]]&lt;=7,"A) 1-7",IF(AND(HR_DB[[#This Row],[Years no.]]&gt;7,HR_DB[[#This Row],[Years no.]]&lt;=14),"B) 8-14",IF(AND(HR_DB[[#This Row],[Years no.]]&gt;14,HR_DB[[#This Row],[Years no.]]&lt;=21),"C) 15-21",IF(HR_DB[[#This Row],[Years no.]]&gt;21,"D) 22+",""))))</f>
        <v>B) 8-14</v>
      </c>
      <c r="U249" s="1" t="str">
        <f ca="1">IF(AND(HR_DB[[#This Row],[Age]]&gt;=20,HR_DB[[#This Row],[Age]]&lt;30),"20s",IF(AND(HR_DB[[#This Row],[Age]]&gt;=30,HR_DB[[#This Row],[Age]]&lt;40),"30s",IF(HR_DB[[#This Row],[Age]]&gt;=40,"40s","")))</f>
        <v>20s</v>
      </c>
    </row>
    <row r="250" spans="1:21" x14ac:dyDescent="0.35">
      <c r="A250" s="1">
        <v>52393</v>
      </c>
      <c r="B250" s="1" t="s">
        <v>1418</v>
      </c>
      <c r="C250" s="1" t="s">
        <v>1419</v>
      </c>
      <c r="D250" s="1" t="s">
        <v>92</v>
      </c>
      <c r="E250" s="1" t="str">
        <f>IF(ISODD(MID(HR_DB[[#This Row],[ID No.]],13,1)),"Male","Female")</f>
        <v>Female</v>
      </c>
      <c r="F250" s="3">
        <f>DATE(MID(HR_DB[[#This Row],[ID No.]],2,2),MID(HR_DB[[#This Row],[ID No.]],4,2),MID(HR_DB[[#This Row],[ID No.]],6,2))</f>
        <v>27522</v>
      </c>
      <c r="G250" s="1">
        <f ca="1">DATEDIF(HR_DB[[#This Row],[DOB]],TODAY(),"Y")</f>
        <v>47</v>
      </c>
      <c r="H250" s="1" t="s">
        <v>32</v>
      </c>
      <c r="I250" s="1" t="s">
        <v>41</v>
      </c>
      <c r="J250" s="1" t="s">
        <v>24</v>
      </c>
      <c r="K250" s="1" t="str">
        <f>VLOOKUP(MID(HR_DB[[#This Row],[ID No.]],8,2),[1]Draft!$B$9:$C$14,2,FALSE)</f>
        <v>Sharqia</v>
      </c>
      <c r="L250" s="3">
        <v>37878</v>
      </c>
      <c r="M250" s="1">
        <f ca="1">DATEDIF(HR_DB[[#This Row],[Hire date]],TODAY(),"Y")</f>
        <v>18</v>
      </c>
      <c r="N250" s="4">
        <v>11611</v>
      </c>
      <c r="O250" s="1">
        <f>IFERROR(DATEDIF(HR_DB[[#This Row],[DOB]],HR_DB[[#This Row],[Hire date]],"Y"),"!!!")</f>
        <v>28</v>
      </c>
      <c r="P250" s="1" t="str">
        <f>IF(HR_DB[[#This Row],[Age at Hiring]]&lt;20,"!","")</f>
        <v/>
      </c>
      <c r="Q250" s="1" t="str">
        <f>IFERROR(VLOOKUP(HR_DB[[#This Row],[EmpID]],A251:$A$1002,1,TRUE),"")</f>
        <v/>
      </c>
      <c r="R250" s="1" t="str">
        <f>IFERROR(VLOOKUP(HR_DB[[#This Row],[EmpID]],$A$2:A249,1,0),"")</f>
        <v/>
      </c>
      <c r="S250" s="17"/>
      <c r="T250" s="1" t="str">
        <f ca="1">IF(HR_DB[[#This Row],[Years no.]]&lt;=7,"A) 1-7",IF(AND(HR_DB[[#This Row],[Years no.]]&gt;7,HR_DB[[#This Row],[Years no.]]&lt;=14),"B) 8-14",IF(AND(HR_DB[[#This Row],[Years no.]]&gt;14,HR_DB[[#This Row],[Years no.]]&lt;=21),"C) 15-21",IF(HR_DB[[#This Row],[Years no.]]&gt;21,"D) 22+",""))))</f>
        <v>C) 15-21</v>
      </c>
      <c r="U250" s="1" t="str">
        <f ca="1">IF(AND(HR_DB[[#This Row],[Age]]&gt;=20,HR_DB[[#This Row],[Age]]&lt;30),"20s",IF(AND(HR_DB[[#This Row],[Age]]&gt;=30,HR_DB[[#This Row],[Age]]&lt;40),"30s",IF(HR_DB[[#This Row],[Age]]&gt;=40,"40s","")))</f>
        <v>40s</v>
      </c>
    </row>
    <row r="251" spans="1:21" x14ac:dyDescent="0.35">
      <c r="A251" s="6">
        <v>52420</v>
      </c>
      <c r="B251" s="1" t="s">
        <v>746</v>
      </c>
      <c r="C251" s="1" t="s">
        <v>747</v>
      </c>
      <c r="D251" s="1" t="s">
        <v>143</v>
      </c>
      <c r="E251" s="1" t="str">
        <f>IF(ISODD(MID(HR_DB[[#This Row],[ID No.]],13,1)),"Male","Female")</f>
        <v>Male</v>
      </c>
      <c r="F251" s="3">
        <f>DATE(MID(HR_DB[[#This Row],[ID No.]],2,2),MID(HR_DB[[#This Row],[ID No.]],4,2),MID(HR_DB[[#This Row],[ID No.]],6,2))</f>
        <v>27755</v>
      </c>
      <c r="G251" s="1">
        <f ca="1">DATEDIF(HR_DB[[#This Row],[DOB]],TODAY(),"Y")</f>
        <v>46</v>
      </c>
      <c r="H251" s="1" t="s">
        <v>17</v>
      </c>
      <c r="I251" s="1" t="s">
        <v>23</v>
      </c>
      <c r="J251" s="1" t="s">
        <v>19</v>
      </c>
      <c r="K251" s="1" t="str">
        <f>VLOOKUP(MID(HR_DB[[#This Row],[ID No.]],8,2),[1]Draft!$B$9:$C$14,2,FALSE)</f>
        <v>Cairo</v>
      </c>
      <c r="L251" s="3">
        <v>39264</v>
      </c>
      <c r="M251" s="1">
        <f ca="1">DATEDIF(HR_DB[[#This Row],[Hire date]],TODAY(),"Y")</f>
        <v>15</v>
      </c>
      <c r="N251" s="4">
        <v>6426</v>
      </c>
      <c r="O251" s="1">
        <f>IFERROR(DATEDIF(HR_DB[[#This Row],[DOB]],HR_DB[[#This Row],[Hire date]],"Y"),"!!!")</f>
        <v>31</v>
      </c>
      <c r="P251" s="1" t="str">
        <f>IF(HR_DB[[#This Row],[Age at Hiring]]&lt;20,"!","")</f>
        <v/>
      </c>
      <c r="Q251" s="6">
        <f>IFERROR(VLOOKUP(HR_DB[[#This Row],[EmpID]],A252:$A$1002,1,TRUE),"")</f>
        <v>52420</v>
      </c>
      <c r="R251" s="1" t="str">
        <f>IFERROR(VLOOKUP(HR_DB[[#This Row],[EmpID]],$A$2:A250,1,0),"")</f>
        <v/>
      </c>
      <c r="S251" s="17">
        <v>1</v>
      </c>
      <c r="T251" s="1" t="str">
        <f ca="1">IF(HR_DB[[#This Row],[Years no.]]&lt;=7,"A) 1-7",IF(AND(HR_DB[[#This Row],[Years no.]]&gt;7,HR_DB[[#This Row],[Years no.]]&lt;=14),"B) 8-14",IF(AND(HR_DB[[#This Row],[Years no.]]&gt;14,HR_DB[[#This Row],[Years no.]]&lt;=21),"C) 15-21",IF(HR_DB[[#This Row],[Years no.]]&gt;21,"D) 22+",""))))</f>
        <v>C) 15-21</v>
      </c>
      <c r="U251" s="1" t="str">
        <f ca="1">IF(AND(HR_DB[[#This Row],[Age]]&gt;=20,HR_DB[[#This Row],[Age]]&lt;30),"20s",IF(AND(HR_DB[[#This Row],[Age]]&gt;=30,HR_DB[[#This Row],[Age]]&lt;40),"30s",IF(HR_DB[[#This Row],[Age]]&gt;=40,"40s","")))</f>
        <v>40s</v>
      </c>
    </row>
    <row r="252" spans="1:21" x14ac:dyDescent="0.35">
      <c r="A252" s="18">
        <v>52420</v>
      </c>
      <c r="B252" s="1" t="s">
        <v>1168</v>
      </c>
      <c r="C252" s="1" t="s">
        <v>1169</v>
      </c>
      <c r="D252" s="1" t="s">
        <v>38</v>
      </c>
      <c r="E252" s="1" t="str">
        <f>IF(ISODD(MID(HR_DB[[#This Row],[ID No.]],13,1)),"Male","Female")</f>
        <v>Male</v>
      </c>
      <c r="F252" s="3">
        <f>DATE(MID(HR_DB[[#This Row],[ID No.]],2,2),MID(HR_DB[[#This Row],[ID No.]],4,2),MID(HR_DB[[#This Row],[ID No.]],6,2))</f>
        <v>34248</v>
      </c>
      <c r="G252" s="1">
        <f ca="1">DATEDIF(HR_DB[[#This Row],[DOB]],TODAY(),"Y")</f>
        <v>28</v>
      </c>
      <c r="H252" s="1" t="s">
        <v>32</v>
      </c>
      <c r="I252" s="1" t="s">
        <v>18</v>
      </c>
      <c r="J252" s="1" t="s">
        <v>24</v>
      </c>
      <c r="K252" s="1" t="str">
        <f>VLOOKUP(MID(HR_DB[[#This Row],[ID No.]],8,2),[1]Draft!$B$9:$C$14,2,FALSE)</f>
        <v>Ismailia</v>
      </c>
      <c r="L252" s="3">
        <v>42097</v>
      </c>
      <c r="M252" s="1">
        <f ca="1">DATEDIF(HR_DB[[#This Row],[Hire date]],TODAY(),"Y")</f>
        <v>7</v>
      </c>
      <c r="N252" s="4">
        <v>18070</v>
      </c>
      <c r="O252" s="1">
        <f>IFERROR(DATEDIF(HR_DB[[#This Row],[DOB]],HR_DB[[#This Row],[Hire date]],"Y"),"!!!")</f>
        <v>21</v>
      </c>
      <c r="P252" s="1" t="str">
        <f>IF(HR_DB[[#This Row],[Age at Hiring]]&lt;20,"!","")</f>
        <v/>
      </c>
      <c r="Q252" s="1" t="str">
        <f>IFERROR(VLOOKUP(HR_DB[[#This Row],[EmpID]],A253:$A$1002,1,TRUE),"")</f>
        <v/>
      </c>
      <c r="R252" s="16">
        <f>IFERROR(VLOOKUP(HR_DB[[#This Row],[EmpID]],$A$2:A251,1,0),"")</f>
        <v>52420</v>
      </c>
      <c r="S252" s="17">
        <v>2</v>
      </c>
      <c r="T252" s="1" t="str">
        <f ca="1">IF(HR_DB[[#This Row],[Years no.]]&lt;=7,"A) 1-7",IF(AND(HR_DB[[#This Row],[Years no.]]&gt;7,HR_DB[[#This Row],[Years no.]]&lt;=14),"B) 8-14",IF(AND(HR_DB[[#This Row],[Years no.]]&gt;14,HR_DB[[#This Row],[Years no.]]&lt;=21),"C) 15-21",IF(HR_DB[[#This Row],[Years no.]]&gt;21,"D) 22+",""))))</f>
        <v>A) 1-7</v>
      </c>
      <c r="U252" s="1" t="str">
        <f ca="1">IF(AND(HR_DB[[#This Row],[Age]]&gt;=20,HR_DB[[#This Row],[Age]]&lt;30),"20s",IF(AND(HR_DB[[#This Row],[Age]]&gt;=30,HR_DB[[#This Row],[Age]]&lt;40),"30s",IF(HR_DB[[#This Row],[Age]]&gt;=40,"40s","")))</f>
        <v>20s</v>
      </c>
    </row>
    <row r="253" spans="1:21" x14ac:dyDescent="0.35">
      <c r="A253" s="1">
        <v>52424</v>
      </c>
      <c r="B253" s="1" t="s">
        <v>182</v>
      </c>
      <c r="C253" s="1" t="s">
        <v>183</v>
      </c>
      <c r="D253" s="1" t="s">
        <v>143</v>
      </c>
      <c r="E253" s="1" t="str">
        <f>IF(ISODD(MID(HR_DB[[#This Row],[ID No.]],13,1)),"Male","Female")</f>
        <v>Male</v>
      </c>
      <c r="F253" s="3">
        <f>DATE(MID(HR_DB[[#This Row],[ID No.]],2,2),MID(HR_DB[[#This Row],[ID No.]],4,2),MID(HR_DB[[#This Row],[ID No.]],6,2))</f>
        <v>30176</v>
      </c>
      <c r="G253" s="1">
        <f ca="1">DATEDIF(HR_DB[[#This Row],[DOB]],TODAY(),"Y")</f>
        <v>39</v>
      </c>
      <c r="H253" s="1" t="s">
        <v>32</v>
      </c>
      <c r="I253" s="1" t="s">
        <v>23</v>
      </c>
      <c r="J253" s="1" t="s">
        <v>24</v>
      </c>
      <c r="K253" s="1" t="str">
        <f>VLOOKUP(MID(HR_DB[[#This Row],[ID No.]],8,2),[1]Draft!$B$9:$C$14,2,FALSE)</f>
        <v>Cairo</v>
      </c>
      <c r="L253" s="3">
        <v>39726</v>
      </c>
      <c r="M253" s="1">
        <f ca="1">DATEDIF(HR_DB[[#This Row],[Hire date]],TODAY(),"Y")</f>
        <v>13</v>
      </c>
      <c r="N253" s="4">
        <v>5258</v>
      </c>
      <c r="O253" s="1">
        <f>IFERROR(DATEDIF(HR_DB[[#This Row],[DOB]],HR_DB[[#This Row],[Hire date]],"Y"),"!!!")</f>
        <v>26</v>
      </c>
      <c r="P253" s="1" t="str">
        <f>IF(HR_DB[[#This Row],[Age at Hiring]]&lt;20,"!","")</f>
        <v/>
      </c>
      <c r="Q253" s="1" t="str">
        <f>IFERROR(VLOOKUP(HR_DB[[#This Row],[EmpID]],A254:$A$1002,1,TRUE),"")</f>
        <v/>
      </c>
      <c r="R253" s="1" t="str">
        <f>IFERROR(VLOOKUP(HR_DB[[#This Row],[EmpID]],$A$2:A252,1,0),"")</f>
        <v/>
      </c>
      <c r="S253" s="17"/>
      <c r="T253" s="1" t="str">
        <f ca="1">IF(HR_DB[[#This Row],[Years no.]]&lt;=7,"A) 1-7",IF(AND(HR_DB[[#This Row],[Years no.]]&gt;7,HR_DB[[#This Row],[Years no.]]&lt;=14),"B) 8-14",IF(AND(HR_DB[[#This Row],[Years no.]]&gt;14,HR_DB[[#This Row],[Years no.]]&lt;=21),"C) 15-21",IF(HR_DB[[#This Row],[Years no.]]&gt;21,"D) 22+",""))))</f>
        <v>B) 8-14</v>
      </c>
      <c r="U253" s="1" t="str">
        <f ca="1">IF(AND(HR_DB[[#This Row],[Age]]&gt;=20,HR_DB[[#This Row],[Age]]&lt;30),"20s",IF(AND(HR_DB[[#This Row],[Age]]&gt;=30,HR_DB[[#This Row],[Age]]&lt;40),"30s",IF(HR_DB[[#This Row],[Age]]&gt;=40,"40s","")))</f>
        <v>30s</v>
      </c>
    </row>
    <row r="254" spans="1:21" x14ac:dyDescent="0.35">
      <c r="A254" s="1">
        <v>52428</v>
      </c>
      <c r="B254" s="1" t="s">
        <v>1074</v>
      </c>
      <c r="C254" s="1" t="s">
        <v>1075</v>
      </c>
      <c r="D254" s="1" t="s">
        <v>22</v>
      </c>
      <c r="E254" s="1" t="str">
        <f>IF(ISODD(MID(HR_DB[[#This Row],[ID No.]],13,1)),"Male","Female")</f>
        <v>Male</v>
      </c>
      <c r="F254" s="3">
        <f>DATE(MID(HR_DB[[#This Row],[ID No.]],2,2),MID(HR_DB[[#This Row],[ID No.]],4,2),MID(HR_DB[[#This Row],[ID No.]],6,2))</f>
        <v>33153</v>
      </c>
      <c r="G254" s="1">
        <f ca="1">DATEDIF(HR_DB[[#This Row],[DOB]],TODAY(),"Y")</f>
        <v>31</v>
      </c>
      <c r="H254" s="1" t="s">
        <v>32</v>
      </c>
      <c r="I254" s="1" t="s">
        <v>41</v>
      </c>
      <c r="J254" s="1" t="s">
        <v>19</v>
      </c>
      <c r="K254" s="1" t="str">
        <f>VLOOKUP(MID(HR_DB[[#This Row],[ID No.]],8,2),[1]Draft!$B$9:$C$14,2,FALSE)</f>
        <v>Cairo</v>
      </c>
      <c r="L254" s="7">
        <v>36926</v>
      </c>
      <c r="M254" s="1">
        <f ca="1">DATEDIF(HR_DB[[#This Row],[Hire date]],TODAY(),"Y")</f>
        <v>21</v>
      </c>
      <c r="N254" s="4">
        <v>11719</v>
      </c>
      <c r="O254" s="6">
        <f>IFERROR(DATEDIF(HR_DB[[#This Row],[DOB]],HR_DB[[#This Row],[Hire date]],"Y"),"!!!")</f>
        <v>10</v>
      </c>
      <c r="P254" s="6" t="str">
        <f>IF(HR_DB[[#This Row],[Age at Hiring]]&lt;20,"!","")</f>
        <v>!</v>
      </c>
      <c r="Q254" s="1" t="str">
        <f>IFERROR(VLOOKUP(HR_DB[[#This Row],[EmpID]],A255:$A$1002,1,TRUE),"")</f>
        <v/>
      </c>
      <c r="R254" s="1" t="str">
        <f>IFERROR(VLOOKUP(HR_DB[[#This Row],[EmpID]],$A$2:A253,1,0),"")</f>
        <v/>
      </c>
      <c r="S254" s="17"/>
      <c r="T254" s="1" t="str">
        <f ca="1">IF(HR_DB[[#This Row],[Years no.]]&lt;=7,"A) 1-7",IF(AND(HR_DB[[#This Row],[Years no.]]&gt;7,HR_DB[[#This Row],[Years no.]]&lt;=14),"B) 8-14",IF(AND(HR_DB[[#This Row],[Years no.]]&gt;14,HR_DB[[#This Row],[Years no.]]&lt;=21),"C) 15-21",IF(HR_DB[[#This Row],[Years no.]]&gt;21,"D) 22+",""))))</f>
        <v>C) 15-21</v>
      </c>
      <c r="U254" s="1" t="str">
        <f ca="1">IF(AND(HR_DB[[#This Row],[Age]]&gt;=20,HR_DB[[#This Row],[Age]]&lt;30),"20s",IF(AND(HR_DB[[#This Row],[Age]]&gt;=30,HR_DB[[#This Row],[Age]]&lt;40),"30s",IF(HR_DB[[#This Row],[Age]]&gt;=40,"40s","")))</f>
        <v>30s</v>
      </c>
    </row>
    <row r="255" spans="1:21" x14ac:dyDescent="0.35">
      <c r="A255" s="1">
        <v>52433</v>
      </c>
      <c r="B255" s="1" t="s">
        <v>902</v>
      </c>
      <c r="C255" s="1" t="s">
        <v>903</v>
      </c>
      <c r="D255" s="1" t="s">
        <v>49</v>
      </c>
      <c r="E255" s="1" t="str">
        <f>IF(ISODD(MID(HR_DB[[#This Row],[ID No.]],13,1)),"Male","Female")</f>
        <v>Male</v>
      </c>
      <c r="F255" s="3">
        <f>DATE(MID(HR_DB[[#This Row],[ID No.]],2,2),MID(HR_DB[[#This Row],[ID No.]],4,2),MID(HR_DB[[#This Row],[ID No.]],6,2))</f>
        <v>30995</v>
      </c>
      <c r="G255" s="1">
        <f ca="1">DATEDIF(HR_DB[[#This Row],[DOB]],TODAY(),"Y")</f>
        <v>37</v>
      </c>
      <c r="H255" s="1" t="s">
        <v>32</v>
      </c>
      <c r="I255" s="1" t="s">
        <v>23</v>
      </c>
      <c r="J255" s="1" t="s">
        <v>19</v>
      </c>
      <c r="K255" s="1" t="str">
        <f>VLOOKUP(MID(HR_DB[[#This Row],[ID No.]],8,2),[1]Draft!$B$9:$C$14,2,FALSE)</f>
        <v>Monufia</v>
      </c>
      <c r="L255" s="7">
        <v>37509</v>
      </c>
      <c r="M255" s="1">
        <f ca="1">DATEDIF(HR_DB[[#This Row],[Hire date]],TODAY(),"Y")</f>
        <v>19</v>
      </c>
      <c r="N255" s="4">
        <v>4581</v>
      </c>
      <c r="O255" s="6">
        <f>IFERROR(DATEDIF(HR_DB[[#This Row],[DOB]],HR_DB[[#This Row],[Hire date]],"Y"),"!!!")</f>
        <v>17</v>
      </c>
      <c r="P255" s="6" t="str">
        <f>IF(HR_DB[[#This Row],[Age at Hiring]]&lt;20,"!","")</f>
        <v>!</v>
      </c>
      <c r="Q255" s="1" t="str">
        <f>IFERROR(VLOOKUP(HR_DB[[#This Row],[EmpID]],A256:$A$1002,1,TRUE),"")</f>
        <v/>
      </c>
      <c r="R255" s="1" t="str">
        <f>IFERROR(VLOOKUP(HR_DB[[#This Row],[EmpID]],$A$2:A254,1,0),"")</f>
        <v/>
      </c>
      <c r="S255" s="17"/>
      <c r="T255" s="1" t="str">
        <f ca="1">IF(HR_DB[[#This Row],[Years no.]]&lt;=7,"A) 1-7",IF(AND(HR_DB[[#This Row],[Years no.]]&gt;7,HR_DB[[#This Row],[Years no.]]&lt;=14),"B) 8-14",IF(AND(HR_DB[[#This Row],[Years no.]]&gt;14,HR_DB[[#This Row],[Years no.]]&lt;=21),"C) 15-21",IF(HR_DB[[#This Row],[Years no.]]&gt;21,"D) 22+",""))))</f>
        <v>C) 15-21</v>
      </c>
      <c r="U255" s="1" t="str">
        <f ca="1">IF(AND(HR_DB[[#This Row],[Age]]&gt;=20,HR_DB[[#This Row],[Age]]&lt;30),"20s",IF(AND(HR_DB[[#This Row],[Age]]&gt;=30,HR_DB[[#This Row],[Age]]&lt;40),"30s",IF(HR_DB[[#This Row],[Age]]&gt;=40,"40s","")))</f>
        <v>30s</v>
      </c>
    </row>
    <row r="256" spans="1:21" x14ac:dyDescent="0.35">
      <c r="A256" s="1">
        <v>52445</v>
      </c>
      <c r="B256" s="1" t="s">
        <v>500</v>
      </c>
      <c r="C256" s="1" t="s">
        <v>501</v>
      </c>
      <c r="D256" s="1" t="s">
        <v>143</v>
      </c>
      <c r="E256" s="1" t="str">
        <f>IF(ISODD(MID(HR_DB[[#This Row],[ID No.]],13,1)),"Male","Female")</f>
        <v>Male</v>
      </c>
      <c r="F256" s="3">
        <f>DATE(MID(HR_DB[[#This Row],[ID No.]],2,2),MID(HR_DB[[#This Row],[ID No.]],4,2),MID(HR_DB[[#This Row],[ID No.]],6,2))</f>
        <v>34801</v>
      </c>
      <c r="G256" s="1">
        <f ca="1">DATEDIF(HR_DB[[#This Row],[DOB]],TODAY(),"Y")</f>
        <v>27</v>
      </c>
      <c r="H256" s="1" t="s">
        <v>17</v>
      </c>
      <c r="I256" s="1" t="s">
        <v>23</v>
      </c>
      <c r="J256" s="1" t="s">
        <v>24</v>
      </c>
      <c r="K256" s="1" t="str">
        <f>VLOOKUP(MID(HR_DB[[#This Row],[ID No.]],8,2),[1]Draft!$B$9:$C$14,2,FALSE)</f>
        <v>Cairo</v>
      </c>
      <c r="L256" s="7">
        <v>37949</v>
      </c>
      <c r="M256" s="1">
        <f ca="1">DATEDIF(HR_DB[[#This Row],[Hire date]],TODAY(),"Y")</f>
        <v>18</v>
      </c>
      <c r="N256" s="4">
        <v>6861</v>
      </c>
      <c r="O256" s="6">
        <f>IFERROR(DATEDIF(HR_DB[[#This Row],[DOB]],HR_DB[[#This Row],[Hire date]],"Y"),"!!!")</f>
        <v>8</v>
      </c>
      <c r="P256" s="6" t="str">
        <f>IF(HR_DB[[#This Row],[Age at Hiring]]&lt;20,"!","")</f>
        <v>!</v>
      </c>
      <c r="Q256" s="1" t="str">
        <f>IFERROR(VLOOKUP(HR_DB[[#This Row],[EmpID]],A257:$A$1002,1,TRUE),"")</f>
        <v/>
      </c>
      <c r="R256" s="1" t="str">
        <f>IFERROR(VLOOKUP(HR_DB[[#This Row],[EmpID]],$A$2:A255,1,0),"")</f>
        <v/>
      </c>
      <c r="S256" s="17"/>
      <c r="T256" s="1" t="str">
        <f ca="1">IF(HR_DB[[#This Row],[Years no.]]&lt;=7,"A) 1-7",IF(AND(HR_DB[[#This Row],[Years no.]]&gt;7,HR_DB[[#This Row],[Years no.]]&lt;=14),"B) 8-14",IF(AND(HR_DB[[#This Row],[Years no.]]&gt;14,HR_DB[[#This Row],[Years no.]]&lt;=21),"C) 15-21",IF(HR_DB[[#This Row],[Years no.]]&gt;21,"D) 22+",""))))</f>
        <v>C) 15-21</v>
      </c>
      <c r="U256" s="1" t="str">
        <f ca="1">IF(AND(HR_DB[[#This Row],[Age]]&gt;=20,HR_DB[[#This Row],[Age]]&lt;30),"20s",IF(AND(HR_DB[[#This Row],[Age]]&gt;=30,HR_DB[[#This Row],[Age]]&lt;40),"30s",IF(HR_DB[[#This Row],[Age]]&gt;=40,"40s","")))</f>
        <v>20s</v>
      </c>
    </row>
    <row r="257" spans="1:21" x14ac:dyDescent="0.35">
      <c r="A257" s="1">
        <v>52478</v>
      </c>
      <c r="B257" s="1" t="s">
        <v>1102</v>
      </c>
      <c r="C257" s="1" t="s">
        <v>1103</v>
      </c>
      <c r="D257" s="1" t="s">
        <v>27</v>
      </c>
      <c r="E257" s="1" t="str">
        <f>IF(ISODD(MID(HR_DB[[#This Row],[ID No.]],13,1)),"Male","Female")</f>
        <v>Male</v>
      </c>
      <c r="F257" s="3">
        <f>DATE(MID(HR_DB[[#This Row],[ID No.]],2,2),MID(HR_DB[[#This Row],[ID No.]],4,2),MID(HR_DB[[#This Row],[ID No.]],6,2))</f>
        <v>28628</v>
      </c>
      <c r="G257" s="1">
        <f ca="1">DATEDIF(HR_DB[[#This Row],[DOB]],TODAY(),"Y")</f>
        <v>44</v>
      </c>
      <c r="H257" s="1" t="s">
        <v>32</v>
      </c>
      <c r="I257" s="1" t="s">
        <v>23</v>
      </c>
      <c r="J257" s="1" t="s">
        <v>44</v>
      </c>
      <c r="K257" s="1" t="str">
        <f>VLOOKUP(MID(HR_DB[[#This Row],[ID No.]],8,2),[1]Draft!$B$9:$C$14,2,FALSE)</f>
        <v>Sharqia</v>
      </c>
      <c r="L257" s="3">
        <v>38103</v>
      </c>
      <c r="M257" s="1">
        <f ca="1">DATEDIF(HR_DB[[#This Row],[Hire date]],TODAY(),"Y")</f>
        <v>18</v>
      </c>
      <c r="N257" s="4">
        <v>5716</v>
      </c>
      <c r="O257" s="1">
        <f>IFERROR(DATEDIF(HR_DB[[#This Row],[DOB]],HR_DB[[#This Row],[Hire date]],"Y"),"!!!")</f>
        <v>25</v>
      </c>
      <c r="P257" s="1" t="str">
        <f>IF(HR_DB[[#This Row],[Age at Hiring]]&lt;20,"!","")</f>
        <v/>
      </c>
      <c r="Q257" s="1" t="str">
        <f>IFERROR(VLOOKUP(HR_DB[[#This Row],[EmpID]],A258:$A$1002,1,TRUE),"")</f>
        <v/>
      </c>
      <c r="R257" s="1" t="str">
        <f>IFERROR(VLOOKUP(HR_DB[[#This Row],[EmpID]],$A$2:A256,1,0),"")</f>
        <v/>
      </c>
      <c r="S257" s="17"/>
      <c r="T257" s="1" t="str">
        <f ca="1">IF(HR_DB[[#This Row],[Years no.]]&lt;=7,"A) 1-7",IF(AND(HR_DB[[#This Row],[Years no.]]&gt;7,HR_DB[[#This Row],[Years no.]]&lt;=14),"B) 8-14",IF(AND(HR_DB[[#This Row],[Years no.]]&gt;14,HR_DB[[#This Row],[Years no.]]&lt;=21),"C) 15-21",IF(HR_DB[[#This Row],[Years no.]]&gt;21,"D) 22+",""))))</f>
        <v>C) 15-21</v>
      </c>
      <c r="U257" s="1" t="str">
        <f ca="1">IF(AND(HR_DB[[#This Row],[Age]]&gt;=20,HR_DB[[#This Row],[Age]]&lt;30),"20s",IF(AND(HR_DB[[#This Row],[Age]]&gt;=30,HR_DB[[#This Row],[Age]]&lt;40),"30s",IF(HR_DB[[#This Row],[Age]]&gt;=40,"40s","")))</f>
        <v>40s</v>
      </c>
    </row>
    <row r="258" spans="1:21" x14ac:dyDescent="0.35">
      <c r="A258" s="1">
        <v>52509</v>
      </c>
      <c r="B258" s="1" t="s">
        <v>1298</v>
      </c>
      <c r="C258" s="1" t="s">
        <v>1299</v>
      </c>
      <c r="D258" s="1" t="s">
        <v>62</v>
      </c>
      <c r="E258" s="1" t="str">
        <f>IF(ISODD(MID(HR_DB[[#This Row],[ID No.]],13,1)),"Male","Female")</f>
        <v>Male</v>
      </c>
      <c r="F258" s="3">
        <f>DATE(MID(HR_DB[[#This Row],[ID No.]],2,2),MID(HR_DB[[#This Row],[ID No.]],4,2),MID(HR_DB[[#This Row],[ID No.]],6,2))</f>
        <v>32816</v>
      </c>
      <c r="G258" s="1">
        <f ca="1">DATEDIF(HR_DB[[#This Row],[DOB]],TODAY(),"Y")</f>
        <v>32</v>
      </c>
      <c r="H258" s="1" t="s">
        <v>17</v>
      </c>
      <c r="I258" s="1" t="s">
        <v>41</v>
      </c>
      <c r="J258" s="1" t="s">
        <v>19</v>
      </c>
      <c r="K258" s="1" t="str">
        <f>VLOOKUP(MID(HR_DB[[#This Row],[ID No.]],8,2),[1]Draft!$B$9:$C$14,2,FALSE)</f>
        <v>Cairo</v>
      </c>
      <c r="L258" s="7">
        <v>39741</v>
      </c>
      <c r="M258" s="1">
        <f ca="1">DATEDIF(HR_DB[[#This Row],[Hire date]],TODAY(),"Y")</f>
        <v>13</v>
      </c>
      <c r="N258" s="4">
        <v>11642</v>
      </c>
      <c r="O258" s="6">
        <f>IFERROR(DATEDIF(HR_DB[[#This Row],[DOB]],HR_DB[[#This Row],[Hire date]],"Y"),"!!!")</f>
        <v>18</v>
      </c>
      <c r="P258" s="6" t="str">
        <f>IF(HR_DB[[#This Row],[Age at Hiring]]&lt;20,"!","")</f>
        <v>!</v>
      </c>
      <c r="Q258" s="1" t="str">
        <f>IFERROR(VLOOKUP(HR_DB[[#This Row],[EmpID]],A259:$A$1002,1,TRUE),"")</f>
        <v/>
      </c>
      <c r="R258" s="1" t="str">
        <f>IFERROR(VLOOKUP(HR_DB[[#This Row],[EmpID]],$A$2:A257,1,0),"")</f>
        <v/>
      </c>
      <c r="S258" s="17"/>
      <c r="T258" s="1" t="str">
        <f ca="1">IF(HR_DB[[#This Row],[Years no.]]&lt;=7,"A) 1-7",IF(AND(HR_DB[[#This Row],[Years no.]]&gt;7,HR_DB[[#This Row],[Years no.]]&lt;=14),"B) 8-14",IF(AND(HR_DB[[#This Row],[Years no.]]&gt;14,HR_DB[[#This Row],[Years no.]]&lt;=21),"C) 15-21",IF(HR_DB[[#This Row],[Years no.]]&gt;21,"D) 22+",""))))</f>
        <v>B) 8-14</v>
      </c>
      <c r="U258" s="1" t="str">
        <f ca="1">IF(AND(HR_DB[[#This Row],[Age]]&gt;=20,HR_DB[[#This Row],[Age]]&lt;30),"20s",IF(AND(HR_DB[[#This Row],[Age]]&gt;=30,HR_DB[[#This Row],[Age]]&lt;40),"30s",IF(HR_DB[[#This Row],[Age]]&gt;=40,"40s","")))</f>
        <v>30s</v>
      </c>
    </row>
    <row r="259" spans="1:21" x14ac:dyDescent="0.35">
      <c r="A259" s="1">
        <v>52513</v>
      </c>
      <c r="B259" s="1" t="s">
        <v>844</v>
      </c>
      <c r="C259" s="1" t="s">
        <v>845</v>
      </c>
      <c r="D259" s="1" t="s">
        <v>35</v>
      </c>
      <c r="E259" s="1" t="str">
        <f>IF(ISODD(MID(HR_DB[[#This Row],[ID No.]],13,1)),"Male","Female")</f>
        <v>Male</v>
      </c>
      <c r="F259" s="3">
        <f>DATE(MID(HR_DB[[#This Row],[ID No.]],2,2),MID(HR_DB[[#This Row],[ID No.]],4,2),MID(HR_DB[[#This Row],[ID No.]],6,2))</f>
        <v>28400</v>
      </c>
      <c r="G259" s="1">
        <f ca="1">DATEDIF(HR_DB[[#This Row],[DOB]],TODAY(),"Y")</f>
        <v>44</v>
      </c>
      <c r="H259" s="1" t="s">
        <v>17</v>
      </c>
      <c r="I259" s="1" t="s">
        <v>23</v>
      </c>
      <c r="J259" s="1" t="s">
        <v>67</v>
      </c>
      <c r="K259" s="1" t="str">
        <f>VLOOKUP(MID(HR_DB[[#This Row],[ID No.]],8,2),[1]Draft!$B$9:$C$14,2,FALSE)</f>
        <v>Sharqia</v>
      </c>
      <c r="L259" s="3">
        <v>42018</v>
      </c>
      <c r="M259" s="1">
        <f ca="1">DATEDIF(HR_DB[[#This Row],[Hire date]],TODAY(),"Y")</f>
        <v>7</v>
      </c>
      <c r="N259" s="4">
        <v>4198</v>
      </c>
      <c r="O259" s="1">
        <f>IFERROR(DATEDIF(HR_DB[[#This Row],[DOB]],HR_DB[[#This Row],[Hire date]],"Y"),"!!!")</f>
        <v>37</v>
      </c>
      <c r="P259" s="1" t="str">
        <f>IF(HR_DB[[#This Row],[Age at Hiring]]&lt;20,"!","")</f>
        <v/>
      </c>
      <c r="Q259" s="1" t="str">
        <f>IFERROR(VLOOKUP(HR_DB[[#This Row],[EmpID]],A260:$A$1002,1,TRUE),"")</f>
        <v/>
      </c>
      <c r="R259" s="1" t="str">
        <f>IFERROR(VLOOKUP(HR_DB[[#This Row],[EmpID]],$A$2:A258,1,0),"")</f>
        <v/>
      </c>
      <c r="S259" s="17"/>
      <c r="T259" s="1" t="str">
        <f ca="1">IF(HR_DB[[#This Row],[Years no.]]&lt;=7,"A) 1-7",IF(AND(HR_DB[[#This Row],[Years no.]]&gt;7,HR_DB[[#This Row],[Years no.]]&lt;=14),"B) 8-14",IF(AND(HR_DB[[#This Row],[Years no.]]&gt;14,HR_DB[[#This Row],[Years no.]]&lt;=21),"C) 15-21",IF(HR_DB[[#This Row],[Years no.]]&gt;21,"D) 22+",""))))</f>
        <v>A) 1-7</v>
      </c>
      <c r="U259" s="1" t="str">
        <f ca="1">IF(AND(HR_DB[[#This Row],[Age]]&gt;=20,HR_DB[[#This Row],[Age]]&lt;30),"20s",IF(AND(HR_DB[[#This Row],[Age]]&gt;=30,HR_DB[[#This Row],[Age]]&lt;40),"30s",IF(HR_DB[[#This Row],[Age]]&gt;=40,"40s","")))</f>
        <v>40s</v>
      </c>
    </row>
    <row r="260" spans="1:21" x14ac:dyDescent="0.35">
      <c r="A260" s="1">
        <v>52516</v>
      </c>
      <c r="B260" s="1" t="s">
        <v>1654</v>
      </c>
      <c r="C260" s="1" t="s">
        <v>1655</v>
      </c>
      <c r="D260" s="1" t="s">
        <v>35</v>
      </c>
      <c r="E260" s="1" t="str">
        <f>IF(ISODD(MID(HR_DB[[#This Row],[ID No.]],13,1)),"Male","Female")</f>
        <v>Female</v>
      </c>
      <c r="F260" s="3">
        <f>DATE(MID(HR_DB[[#This Row],[ID No.]],2,2),MID(HR_DB[[#This Row],[ID No.]],4,2),MID(HR_DB[[#This Row],[ID No.]],6,2))</f>
        <v>35049</v>
      </c>
      <c r="G260" s="1">
        <f ca="1">DATEDIF(HR_DB[[#This Row],[DOB]],TODAY(),"Y")</f>
        <v>26</v>
      </c>
      <c r="H260" s="1" t="s">
        <v>32</v>
      </c>
      <c r="I260" s="1" t="s">
        <v>23</v>
      </c>
      <c r="J260" s="1" t="s">
        <v>67</v>
      </c>
      <c r="K260" s="1" t="str">
        <f>VLOOKUP(MID(HR_DB[[#This Row],[ID No.]],8,2),[1]Draft!$B$9:$C$14,2,FALSE)</f>
        <v>Giza</v>
      </c>
      <c r="L260" s="7">
        <v>37710</v>
      </c>
      <c r="M260" s="1">
        <f ca="1">DATEDIF(HR_DB[[#This Row],[Hire date]],TODAY(),"Y")</f>
        <v>19</v>
      </c>
      <c r="N260" s="4">
        <v>5983</v>
      </c>
      <c r="O260" s="6">
        <f>IFERROR(DATEDIF(HR_DB[[#This Row],[DOB]],HR_DB[[#This Row],[Hire date]],"Y"),"!!!")</f>
        <v>7</v>
      </c>
      <c r="P260" s="6" t="str">
        <f>IF(HR_DB[[#This Row],[Age at Hiring]]&lt;20,"!","")</f>
        <v>!</v>
      </c>
      <c r="Q260" s="1" t="str">
        <f>IFERROR(VLOOKUP(HR_DB[[#This Row],[EmpID]],A261:$A$1002,1,TRUE),"")</f>
        <v/>
      </c>
      <c r="R260" s="1" t="str">
        <f>IFERROR(VLOOKUP(HR_DB[[#This Row],[EmpID]],$A$2:A259,1,0),"")</f>
        <v/>
      </c>
      <c r="S260" s="17"/>
      <c r="T260" s="1" t="str">
        <f ca="1">IF(HR_DB[[#This Row],[Years no.]]&lt;=7,"A) 1-7",IF(AND(HR_DB[[#This Row],[Years no.]]&gt;7,HR_DB[[#This Row],[Years no.]]&lt;=14),"B) 8-14",IF(AND(HR_DB[[#This Row],[Years no.]]&gt;14,HR_DB[[#This Row],[Years no.]]&lt;=21),"C) 15-21",IF(HR_DB[[#This Row],[Years no.]]&gt;21,"D) 22+",""))))</f>
        <v>C) 15-21</v>
      </c>
      <c r="U260" s="1" t="str">
        <f ca="1">IF(AND(HR_DB[[#This Row],[Age]]&gt;=20,HR_DB[[#This Row],[Age]]&lt;30),"20s",IF(AND(HR_DB[[#This Row],[Age]]&gt;=30,HR_DB[[#This Row],[Age]]&lt;40),"30s",IF(HR_DB[[#This Row],[Age]]&gt;=40,"40s","")))</f>
        <v>20s</v>
      </c>
    </row>
    <row r="261" spans="1:21" x14ac:dyDescent="0.35">
      <c r="A261" s="1">
        <v>52517</v>
      </c>
      <c r="B261" s="1" t="s">
        <v>960</v>
      </c>
      <c r="C261" s="1" t="s">
        <v>961</v>
      </c>
      <c r="D261" s="1" t="s">
        <v>16</v>
      </c>
      <c r="E261" s="1" t="str">
        <f>IF(ISODD(MID(HR_DB[[#This Row],[ID No.]],13,1)),"Male","Female")</f>
        <v>Male</v>
      </c>
      <c r="F261" s="3">
        <f>DATE(MID(HR_DB[[#This Row],[ID No.]],2,2),MID(HR_DB[[#This Row],[ID No.]],4,2),MID(HR_DB[[#This Row],[ID No.]],6,2))</f>
        <v>34400</v>
      </c>
      <c r="G261" s="1">
        <f ca="1">DATEDIF(HR_DB[[#This Row],[DOB]],TODAY(),"Y")</f>
        <v>28</v>
      </c>
      <c r="H261" s="1" t="s">
        <v>32</v>
      </c>
      <c r="I261" s="1" t="s">
        <v>23</v>
      </c>
      <c r="J261" s="1" t="s">
        <v>67</v>
      </c>
      <c r="K261" s="1" t="str">
        <f>VLOOKUP(MID(HR_DB[[#This Row],[ID No.]],8,2),[1]Draft!$B$9:$C$14,2,FALSE)</f>
        <v>Alexandria</v>
      </c>
      <c r="L261" s="7">
        <v>38027</v>
      </c>
      <c r="M261" s="1">
        <f ca="1">DATEDIF(HR_DB[[#This Row],[Hire date]],TODAY(),"Y")</f>
        <v>18</v>
      </c>
      <c r="N261" s="4">
        <v>4262</v>
      </c>
      <c r="O261" s="6">
        <f>IFERROR(DATEDIF(HR_DB[[#This Row],[DOB]],HR_DB[[#This Row],[Hire date]],"Y"),"!!!")</f>
        <v>9</v>
      </c>
      <c r="P261" s="6" t="str">
        <f>IF(HR_DB[[#This Row],[Age at Hiring]]&lt;20,"!","")</f>
        <v>!</v>
      </c>
      <c r="Q261" s="1" t="str">
        <f>IFERROR(VLOOKUP(HR_DB[[#This Row],[EmpID]],A262:$A$1002,1,TRUE),"")</f>
        <v/>
      </c>
      <c r="R261" s="1" t="str">
        <f>IFERROR(VLOOKUP(HR_DB[[#This Row],[EmpID]],$A$2:A260,1,0),"")</f>
        <v/>
      </c>
      <c r="S261" s="17"/>
      <c r="T261" s="1" t="str">
        <f ca="1">IF(HR_DB[[#This Row],[Years no.]]&lt;=7,"A) 1-7",IF(AND(HR_DB[[#This Row],[Years no.]]&gt;7,HR_DB[[#This Row],[Years no.]]&lt;=14),"B) 8-14",IF(AND(HR_DB[[#This Row],[Years no.]]&gt;14,HR_DB[[#This Row],[Years no.]]&lt;=21),"C) 15-21",IF(HR_DB[[#This Row],[Years no.]]&gt;21,"D) 22+",""))))</f>
        <v>C) 15-21</v>
      </c>
      <c r="U261" s="1" t="str">
        <f ca="1">IF(AND(HR_DB[[#This Row],[Age]]&gt;=20,HR_DB[[#This Row],[Age]]&lt;30),"20s",IF(AND(HR_DB[[#This Row],[Age]]&gt;=30,HR_DB[[#This Row],[Age]]&lt;40),"30s",IF(HR_DB[[#This Row],[Age]]&gt;=40,"40s","")))</f>
        <v>20s</v>
      </c>
    </row>
    <row r="262" spans="1:21" x14ac:dyDescent="0.35">
      <c r="A262" s="1">
        <v>52518</v>
      </c>
      <c r="B262" s="1" t="s">
        <v>54</v>
      </c>
      <c r="C262" s="1" t="s">
        <v>55</v>
      </c>
      <c r="D262" s="1" t="s">
        <v>16</v>
      </c>
      <c r="E262" s="1" t="str">
        <f>IF(ISODD(MID(HR_DB[[#This Row],[ID No.]],13,1)),"Male","Female")</f>
        <v>Female</v>
      </c>
      <c r="F262" s="3">
        <f>DATE(MID(HR_DB[[#This Row],[ID No.]],2,2),MID(HR_DB[[#This Row],[ID No.]],4,2),MID(HR_DB[[#This Row],[ID No.]],6,2))</f>
        <v>28831</v>
      </c>
      <c r="G262" s="1">
        <f ca="1">DATEDIF(HR_DB[[#This Row],[DOB]],TODAY(),"Y")</f>
        <v>43</v>
      </c>
      <c r="H262" s="1" t="s">
        <v>17</v>
      </c>
      <c r="I262" s="1" t="s">
        <v>41</v>
      </c>
      <c r="J262" s="1" t="s">
        <v>19</v>
      </c>
      <c r="K262" s="1" t="str">
        <f>VLOOKUP(MID(HR_DB[[#This Row],[ID No.]],8,2),[1]Draft!$B$9:$C$14,2,FALSE)</f>
        <v>Cairo</v>
      </c>
      <c r="L262" s="3">
        <v>37069</v>
      </c>
      <c r="M262" s="1">
        <f ca="1">DATEDIF(HR_DB[[#This Row],[Hire date]],TODAY(),"Y")</f>
        <v>21</v>
      </c>
      <c r="N262" s="4">
        <v>14015</v>
      </c>
      <c r="O262" s="1">
        <f>IFERROR(DATEDIF(HR_DB[[#This Row],[DOB]],HR_DB[[#This Row],[Hire date]],"Y"),"!!!")</f>
        <v>22</v>
      </c>
      <c r="P262" s="1" t="str">
        <f>IF(HR_DB[[#This Row],[Age at Hiring]]&lt;20,"!","")</f>
        <v/>
      </c>
      <c r="Q262" s="1" t="str">
        <f>IFERROR(VLOOKUP(HR_DB[[#This Row],[EmpID]],A263:$A$1002,1,TRUE),"")</f>
        <v/>
      </c>
      <c r="R262" s="1" t="str">
        <f>IFERROR(VLOOKUP(HR_DB[[#This Row],[EmpID]],$A$2:A261,1,0),"")</f>
        <v/>
      </c>
      <c r="S262" s="17"/>
      <c r="T262" s="1" t="str">
        <f ca="1">IF(HR_DB[[#This Row],[Years no.]]&lt;=7,"A) 1-7",IF(AND(HR_DB[[#This Row],[Years no.]]&gt;7,HR_DB[[#This Row],[Years no.]]&lt;=14),"B) 8-14",IF(AND(HR_DB[[#This Row],[Years no.]]&gt;14,HR_DB[[#This Row],[Years no.]]&lt;=21),"C) 15-21",IF(HR_DB[[#This Row],[Years no.]]&gt;21,"D) 22+",""))))</f>
        <v>C) 15-21</v>
      </c>
      <c r="U262" s="1" t="str">
        <f ca="1">IF(AND(HR_DB[[#This Row],[Age]]&gt;=20,HR_DB[[#This Row],[Age]]&lt;30),"20s",IF(AND(HR_DB[[#This Row],[Age]]&gt;=30,HR_DB[[#This Row],[Age]]&lt;40),"30s",IF(HR_DB[[#This Row],[Age]]&gt;=40,"40s","")))</f>
        <v>40s</v>
      </c>
    </row>
    <row r="263" spans="1:21" x14ac:dyDescent="0.35">
      <c r="A263" s="1">
        <v>52521</v>
      </c>
      <c r="B263" s="1" t="s">
        <v>1710</v>
      </c>
      <c r="C263" s="1" t="s">
        <v>1711</v>
      </c>
      <c r="D263" s="1" t="s">
        <v>16</v>
      </c>
      <c r="E263" s="1" t="str">
        <f>IF(ISODD(MID(HR_DB[[#This Row],[ID No.]],13,1)),"Male","Female")</f>
        <v>Female</v>
      </c>
      <c r="F263" s="3">
        <f>DATE(MID(HR_DB[[#This Row],[ID No.]],2,2),MID(HR_DB[[#This Row],[ID No.]],4,2),MID(HR_DB[[#This Row],[ID No.]],6,2))</f>
        <v>27233</v>
      </c>
      <c r="G263" s="1">
        <f ca="1">DATEDIF(HR_DB[[#This Row],[DOB]],TODAY(),"Y")</f>
        <v>48</v>
      </c>
      <c r="H263" s="1" t="s">
        <v>32</v>
      </c>
      <c r="I263" s="1" t="s">
        <v>23</v>
      </c>
      <c r="J263" s="1" t="s">
        <v>19</v>
      </c>
      <c r="K263" s="1" t="str">
        <f>VLOOKUP(MID(HR_DB[[#This Row],[ID No.]],8,2),[1]Draft!$B$9:$C$14,2,FALSE)</f>
        <v>Sharqia</v>
      </c>
      <c r="L263" s="3">
        <v>34818</v>
      </c>
      <c r="M263" s="1">
        <f ca="1">DATEDIF(HR_DB[[#This Row],[Hire date]],TODAY(),"Y")</f>
        <v>27</v>
      </c>
      <c r="N263" s="4">
        <v>4998</v>
      </c>
      <c r="O263" s="1">
        <f>IFERROR(DATEDIF(HR_DB[[#This Row],[DOB]],HR_DB[[#This Row],[Hire date]],"Y"),"!!!")</f>
        <v>20</v>
      </c>
      <c r="P263" s="1" t="str">
        <f>IF(HR_DB[[#This Row],[Age at Hiring]]&lt;20,"!","")</f>
        <v/>
      </c>
      <c r="Q263" s="1" t="str">
        <f>IFERROR(VLOOKUP(HR_DB[[#This Row],[EmpID]],A264:$A$1002,1,TRUE),"")</f>
        <v/>
      </c>
      <c r="R263" s="1" t="str">
        <f>IFERROR(VLOOKUP(HR_DB[[#This Row],[EmpID]],$A$2:A262,1,0),"")</f>
        <v/>
      </c>
      <c r="S263" s="17"/>
      <c r="T263" s="1" t="str">
        <f ca="1">IF(HR_DB[[#This Row],[Years no.]]&lt;=7,"A) 1-7",IF(AND(HR_DB[[#This Row],[Years no.]]&gt;7,HR_DB[[#This Row],[Years no.]]&lt;=14),"B) 8-14",IF(AND(HR_DB[[#This Row],[Years no.]]&gt;14,HR_DB[[#This Row],[Years no.]]&lt;=21),"C) 15-21",IF(HR_DB[[#This Row],[Years no.]]&gt;21,"D) 22+",""))))</f>
        <v>D) 22+</v>
      </c>
      <c r="U263" s="1" t="str">
        <f ca="1">IF(AND(HR_DB[[#This Row],[Age]]&gt;=20,HR_DB[[#This Row],[Age]]&lt;30),"20s",IF(AND(HR_DB[[#This Row],[Age]]&gt;=30,HR_DB[[#This Row],[Age]]&lt;40),"30s",IF(HR_DB[[#This Row],[Age]]&gt;=40,"40s","")))</f>
        <v>40s</v>
      </c>
    </row>
    <row r="264" spans="1:21" x14ac:dyDescent="0.35">
      <c r="A264" s="1">
        <v>52524</v>
      </c>
      <c r="B264" s="1" t="s">
        <v>1768</v>
      </c>
      <c r="C264" s="1" t="s">
        <v>1769</v>
      </c>
      <c r="D264" s="1" t="s">
        <v>22</v>
      </c>
      <c r="E264" s="1" t="str">
        <f>IF(ISODD(MID(HR_DB[[#This Row],[ID No.]],13,1)),"Male","Female")</f>
        <v>Female</v>
      </c>
      <c r="F264" s="3">
        <f>DATE(MID(HR_DB[[#This Row],[ID No.]],2,2),MID(HR_DB[[#This Row],[ID No.]],4,2),MID(HR_DB[[#This Row],[ID No.]],6,2))</f>
        <v>33313</v>
      </c>
      <c r="G264" s="1">
        <f ca="1">DATEDIF(HR_DB[[#This Row],[DOB]],TODAY(),"Y")</f>
        <v>31</v>
      </c>
      <c r="H264" s="1" t="s">
        <v>32</v>
      </c>
      <c r="I264" s="1" t="s">
        <v>41</v>
      </c>
      <c r="J264" s="1" t="s">
        <v>44</v>
      </c>
      <c r="K264" s="1" t="str">
        <f>VLOOKUP(MID(HR_DB[[#This Row],[ID No.]],8,2),[1]Draft!$B$9:$C$14,2,FALSE)</f>
        <v>Giza</v>
      </c>
      <c r="L264" s="7">
        <v>39979</v>
      </c>
      <c r="M264" s="1">
        <f ca="1">DATEDIF(HR_DB[[#This Row],[Hire date]],TODAY(),"Y")</f>
        <v>13</v>
      </c>
      <c r="N264" s="4">
        <v>14412</v>
      </c>
      <c r="O264" s="6">
        <f>IFERROR(DATEDIF(HR_DB[[#This Row],[DOB]],HR_DB[[#This Row],[Hire date]],"Y"),"!!!")</f>
        <v>18</v>
      </c>
      <c r="P264" s="6" t="str">
        <f>IF(HR_DB[[#This Row],[Age at Hiring]]&lt;20,"!","")</f>
        <v>!</v>
      </c>
      <c r="Q264" s="1" t="str">
        <f>IFERROR(VLOOKUP(HR_DB[[#This Row],[EmpID]],A265:$A$1002,1,TRUE),"")</f>
        <v/>
      </c>
      <c r="R264" s="1" t="str">
        <f>IFERROR(VLOOKUP(HR_DB[[#This Row],[EmpID]],$A$2:A263,1,0),"")</f>
        <v/>
      </c>
      <c r="S264" s="17"/>
      <c r="T264" s="1" t="str">
        <f ca="1">IF(HR_DB[[#This Row],[Years no.]]&lt;=7,"A) 1-7",IF(AND(HR_DB[[#This Row],[Years no.]]&gt;7,HR_DB[[#This Row],[Years no.]]&lt;=14),"B) 8-14",IF(AND(HR_DB[[#This Row],[Years no.]]&gt;14,HR_DB[[#This Row],[Years no.]]&lt;=21),"C) 15-21",IF(HR_DB[[#This Row],[Years no.]]&gt;21,"D) 22+",""))))</f>
        <v>B) 8-14</v>
      </c>
      <c r="U264" s="1" t="str">
        <f ca="1">IF(AND(HR_DB[[#This Row],[Age]]&gt;=20,HR_DB[[#This Row],[Age]]&lt;30),"20s",IF(AND(HR_DB[[#This Row],[Age]]&gt;=30,HR_DB[[#This Row],[Age]]&lt;40),"30s",IF(HR_DB[[#This Row],[Age]]&gt;=40,"40s","")))</f>
        <v>30s</v>
      </c>
    </row>
    <row r="265" spans="1:21" x14ac:dyDescent="0.35">
      <c r="A265" s="1">
        <v>52528</v>
      </c>
      <c r="B265" s="1" t="s">
        <v>704</v>
      </c>
      <c r="C265" s="1" t="s">
        <v>705</v>
      </c>
      <c r="D265" s="1" t="s">
        <v>143</v>
      </c>
      <c r="E265" s="1" t="str">
        <f>IF(ISODD(MID(HR_DB[[#This Row],[ID No.]],13,1)),"Male","Female")</f>
        <v>Male</v>
      </c>
      <c r="F265" s="3">
        <f>DATE(MID(HR_DB[[#This Row],[ID No.]],2,2),MID(HR_DB[[#This Row],[ID No.]],4,2),MID(HR_DB[[#This Row],[ID No.]],6,2))</f>
        <v>34989</v>
      </c>
      <c r="G265" s="1">
        <f ca="1">DATEDIF(HR_DB[[#This Row],[DOB]],TODAY(),"Y")</f>
        <v>26</v>
      </c>
      <c r="H265" s="1" t="s">
        <v>32</v>
      </c>
      <c r="I265" s="1" t="s">
        <v>23</v>
      </c>
      <c r="J265" s="1" t="s">
        <v>28</v>
      </c>
      <c r="K265" s="1" t="str">
        <f>VLOOKUP(MID(HR_DB[[#This Row],[ID No.]],8,2),[1]Draft!$B$9:$C$14,2,FALSE)</f>
        <v>Cairo</v>
      </c>
      <c r="L265" s="7">
        <v>41270</v>
      </c>
      <c r="M265" s="1">
        <f ca="1">DATEDIF(HR_DB[[#This Row],[Hire date]],TODAY(),"Y")</f>
        <v>9</v>
      </c>
      <c r="N265" s="4">
        <v>3480</v>
      </c>
      <c r="O265" s="6">
        <f>IFERROR(DATEDIF(HR_DB[[#This Row],[DOB]],HR_DB[[#This Row],[Hire date]],"Y"),"!!!")</f>
        <v>17</v>
      </c>
      <c r="P265" s="6" t="str">
        <f>IF(HR_DB[[#This Row],[Age at Hiring]]&lt;20,"!","")</f>
        <v>!</v>
      </c>
      <c r="Q265" s="1" t="str">
        <f>IFERROR(VLOOKUP(HR_DB[[#This Row],[EmpID]],A266:$A$1002,1,TRUE),"")</f>
        <v/>
      </c>
      <c r="R265" s="1" t="str">
        <f>IFERROR(VLOOKUP(HR_DB[[#This Row],[EmpID]],$A$2:A264,1,0),"")</f>
        <v/>
      </c>
      <c r="S265" s="17"/>
      <c r="T265" s="1" t="str">
        <f ca="1">IF(HR_DB[[#This Row],[Years no.]]&lt;=7,"A) 1-7",IF(AND(HR_DB[[#This Row],[Years no.]]&gt;7,HR_DB[[#This Row],[Years no.]]&lt;=14),"B) 8-14",IF(AND(HR_DB[[#This Row],[Years no.]]&gt;14,HR_DB[[#This Row],[Years no.]]&lt;=21),"C) 15-21",IF(HR_DB[[#This Row],[Years no.]]&gt;21,"D) 22+",""))))</f>
        <v>B) 8-14</v>
      </c>
      <c r="U265" s="1" t="str">
        <f ca="1">IF(AND(HR_DB[[#This Row],[Age]]&gt;=20,HR_DB[[#This Row],[Age]]&lt;30),"20s",IF(AND(HR_DB[[#This Row],[Age]]&gt;=30,HR_DB[[#This Row],[Age]]&lt;40),"30s",IF(HR_DB[[#This Row],[Age]]&gt;=40,"40s","")))</f>
        <v>20s</v>
      </c>
    </row>
    <row r="266" spans="1:21" x14ac:dyDescent="0.35">
      <c r="A266" s="1">
        <v>52535</v>
      </c>
      <c r="B266" s="1" t="s">
        <v>936</v>
      </c>
      <c r="C266" s="1" t="s">
        <v>937</v>
      </c>
      <c r="D266" s="1" t="s">
        <v>27</v>
      </c>
      <c r="E266" s="1" t="str">
        <f>IF(ISODD(MID(HR_DB[[#This Row],[ID No.]],13,1)),"Male","Female")</f>
        <v>Male</v>
      </c>
      <c r="F266" s="3">
        <f>DATE(MID(HR_DB[[#This Row],[ID No.]],2,2),MID(HR_DB[[#This Row],[ID No.]],4,2),MID(HR_DB[[#This Row],[ID No.]],6,2))</f>
        <v>34148</v>
      </c>
      <c r="G266" s="1">
        <f ca="1">DATEDIF(HR_DB[[#This Row],[DOB]],TODAY(),"Y")</f>
        <v>29</v>
      </c>
      <c r="H266" s="1" t="s">
        <v>17</v>
      </c>
      <c r="I266" s="1" t="s">
        <v>23</v>
      </c>
      <c r="J266" s="1" t="s">
        <v>67</v>
      </c>
      <c r="K266" s="1" t="str">
        <f>VLOOKUP(MID(HR_DB[[#This Row],[ID No.]],8,2),[1]Draft!$B$9:$C$14,2,FALSE)</f>
        <v>Monufia</v>
      </c>
      <c r="L266" s="7">
        <v>40788</v>
      </c>
      <c r="M266" s="1">
        <f ca="1">DATEDIF(HR_DB[[#This Row],[Hire date]],TODAY(),"Y")</f>
        <v>10</v>
      </c>
      <c r="N266" s="4">
        <v>4537</v>
      </c>
      <c r="O266" s="6">
        <f>IFERROR(DATEDIF(HR_DB[[#This Row],[DOB]],HR_DB[[#This Row],[Hire date]],"Y"),"!!!")</f>
        <v>18</v>
      </c>
      <c r="P266" s="6" t="str">
        <f>IF(HR_DB[[#This Row],[Age at Hiring]]&lt;20,"!","")</f>
        <v>!</v>
      </c>
      <c r="Q266" s="1" t="str">
        <f>IFERROR(VLOOKUP(HR_DB[[#This Row],[EmpID]],A267:$A$1002,1,TRUE),"")</f>
        <v/>
      </c>
      <c r="R266" s="1" t="str">
        <f>IFERROR(VLOOKUP(HR_DB[[#This Row],[EmpID]],$A$2:A265,1,0),"")</f>
        <v/>
      </c>
      <c r="S266" s="17"/>
      <c r="T266" s="1" t="str">
        <f ca="1">IF(HR_DB[[#This Row],[Years no.]]&lt;=7,"A) 1-7",IF(AND(HR_DB[[#This Row],[Years no.]]&gt;7,HR_DB[[#This Row],[Years no.]]&lt;=14),"B) 8-14",IF(AND(HR_DB[[#This Row],[Years no.]]&gt;14,HR_DB[[#This Row],[Years no.]]&lt;=21),"C) 15-21",IF(HR_DB[[#This Row],[Years no.]]&gt;21,"D) 22+",""))))</f>
        <v>B) 8-14</v>
      </c>
      <c r="U266" s="1" t="str">
        <f ca="1">IF(AND(HR_DB[[#This Row],[Age]]&gt;=20,HR_DB[[#This Row],[Age]]&lt;30),"20s",IF(AND(HR_DB[[#This Row],[Age]]&gt;=30,HR_DB[[#This Row],[Age]]&lt;40),"30s",IF(HR_DB[[#This Row],[Age]]&gt;=40,"40s","")))</f>
        <v>20s</v>
      </c>
    </row>
    <row r="267" spans="1:21" x14ac:dyDescent="0.35">
      <c r="A267" s="1">
        <v>52536</v>
      </c>
      <c r="B267" s="1" t="s">
        <v>1360</v>
      </c>
      <c r="C267" s="1" t="s">
        <v>1361</v>
      </c>
      <c r="D267" s="1" t="s">
        <v>92</v>
      </c>
      <c r="E267" s="1" t="str">
        <f>IF(ISODD(MID(HR_DB[[#This Row],[ID No.]],13,1)),"Male","Female")</f>
        <v>Male</v>
      </c>
      <c r="F267" s="3">
        <f>DATE(MID(HR_DB[[#This Row],[ID No.]],2,2),MID(HR_DB[[#This Row],[ID No.]],4,2),MID(HR_DB[[#This Row],[ID No.]],6,2))</f>
        <v>33836</v>
      </c>
      <c r="G267" s="1">
        <f ca="1">DATEDIF(HR_DB[[#This Row],[DOB]],TODAY(),"Y")</f>
        <v>29</v>
      </c>
      <c r="H267" s="1" t="s">
        <v>32</v>
      </c>
      <c r="I267" s="1" t="s">
        <v>23</v>
      </c>
      <c r="J267" s="1" t="s">
        <v>44</v>
      </c>
      <c r="K267" s="1" t="str">
        <f>VLOOKUP(MID(HR_DB[[#This Row],[ID No.]],8,2),[1]Draft!$B$9:$C$14,2,FALSE)</f>
        <v>Ismailia</v>
      </c>
      <c r="L267" s="7">
        <v>37981</v>
      </c>
      <c r="M267" s="1">
        <f ca="1">DATEDIF(HR_DB[[#This Row],[Hire date]],TODAY(),"Y")</f>
        <v>18</v>
      </c>
      <c r="N267" s="4">
        <v>5805</v>
      </c>
      <c r="O267" s="6">
        <f>IFERROR(DATEDIF(HR_DB[[#This Row],[DOB]],HR_DB[[#This Row],[Hire date]],"Y"),"!!!")</f>
        <v>11</v>
      </c>
      <c r="P267" s="6" t="str">
        <f>IF(HR_DB[[#This Row],[Age at Hiring]]&lt;20,"!","")</f>
        <v>!</v>
      </c>
      <c r="Q267" s="1" t="str">
        <f>IFERROR(VLOOKUP(HR_DB[[#This Row],[EmpID]],A268:$A$1002,1,TRUE),"")</f>
        <v/>
      </c>
      <c r="R267" s="1" t="str">
        <f>IFERROR(VLOOKUP(HR_DB[[#This Row],[EmpID]],$A$2:A266,1,0),"")</f>
        <v/>
      </c>
      <c r="S267" s="17"/>
      <c r="T267" s="1" t="str">
        <f ca="1">IF(HR_DB[[#This Row],[Years no.]]&lt;=7,"A) 1-7",IF(AND(HR_DB[[#This Row],[Years no.]]&gt;7,HR_DB[[#This Row],[Years no.]]&lt;=14),"B) 8-14",IF(AND(HR_DB[[#This Row],[Years no.]]&gt;14,HR_DB[[#This Row],[Years no.]]&lt;=21),"C) 15-21",IF(HR_DB[[#This Row],[Years no.]]&gt;21,"D) 22+",""))))</f>
        <v>C) 15-21</v>
      </c>
      <c r="U267" s="1" t="str">
        <f ca="1">IF(AND(HR_DB[[#This Row],[Age]]&gt;=20,HR_DB[[#This Row],[Age]]&lt;30),"20s",IF(AND(HR_DB[[#This Row],[Age]]&gt;=30,HR_DB[[#This Row],[Age]]&lt;40),"30s",IF(HR_DB[[#This Row],[Age]]&gt;=40,"40s","")))</f>
        <v>20s</v>
      </c>
    </row>
    <row r="268" spans="1:21" x14ac:dyDescent="0.35">
      <c r="A268" s="1">
        <v>52544</v>
      </c>
      <c r="B268" s="1" t="s">
        <v>882</v>
      </c>
      <c r="C268" s="1" t="s">
        <v>883</v>
      </c>
      <c r="D268" s="1" t="s">
        <v>35</v>
      </c>
      <c r="E268" s="1" t="str">
        <f>IF(ISODD(MID(HR_DB[[#This Row],[ID No.]],13,1)),"Male","Female")</f>
        <v>Male</v>
      </c>
      <c r="F268" s="3">
        <f>DATE(MID(HR_DB[[#This Row],[ID No.]],2,2),MID(HR_DB[[#This Row],[ID No.]],4,2),MID(HR_DB[[#This Row],[ID No.]],6,2))</f>
        <v>30509</v>
      </c>
      <c r="G268" s="1">
        <f ca="1">DATEDIF(HR_DB[[#This Row],[DOB]],TODAY(),"Y")</f>
        <v>39</v>
      </c>
      <c r="H268" s="1" t="s">
        <v>17</v>
      </c>
      <c r="I268" s="1" t="s">
        <v>41</v>
      </c>
      <c r="J268" s="1" t="s">
        <v>24</v>
      </c>
      <c r="K268" s="1" t="str">
        <f>VLOOKUP(MID(HR_DB[[#This Row],[ID No.]],8,2),[1]Draft!$B$9:$C$14,2,FALSE)</f>
        <v>Cairo</v>
      </c>
      <c r="L268" s="7">
        <v>35243</v>
      </c>
      <c r="M268" s="1">
        <f ca="1">DATEDIF(HR_DB[[#This Row],[Hire date]],TODAY(),"Y")</f>
        <v>26</v>
      </c>
      <c r="N268" s="4">
        <v>11433</v>
      </c>
      <c r="O268" s="6">
        <f>IFERROR(DATEDIF(HR_DB[[#This Row],[DOB]],HR_DB[[#This Row],[Hire date]],"Y"),"!!!")</f>
        <v>12</v>
      </c>
      <c r="P268" s="6" t="str">
        <f>IF(HR_DB[[#This Row],[Age at Hiring]]&lt;20,"!","")</f>
        <v>!</v>
      </c>
      <c r="Q268" s="1" t="str">
        <f>IFERROR(VLOOKUP(HR_DB[[#This Row],[EmpID]],A269:$A$1002,1,TRUE),"")</f>
        <v/>
      </c>
      <c r="R268" s="1" t="str">
        <f>IFERROR(VLOOKUP(HR_DB[[#This Row],[EmpID]],$A$2:A267,1,0),"")</f>
        <v/>
      </c>
      <c r="S268" s="17"/>
      <c r="T268" s="1" t="str">
        <f ca="1">IF(HR_DB[[#This Row],[Years no.]]&lt;=7,"A) 1-7",IF(AND(HR_DB[[#This Row],[Years no.]]&gt;7,HR_DB[[#This Row],[Years no.]]&lt;=14),"B) 8-14",IF(AND(HR_DB[[#This Row],[Years no.]]&gt;14,HR_DB[[#This Row],[Years no.]]&lt;=21),"C) 15-21",IF(HR_DB[[#This Row],[Years no.]]&gt;21,"D) 22+",""))))</f>
        <v>D) 22+</v>
      </c>
      <c r="U268" s="1" t="str">
        <f ca="1">IF(AND(HR_DB[[#This Row],[Age]]&gt;=20,HR_DB[[#This Row],[Age]]&lt;30),"20s",IF(AND(HR_DB[[#This Row],[Age]]&gt;=30,HR_DB[[#This Row],[Age]]&lt;40),"30s",IF(HR_DB[[#This Row],[Age]]&gt;=40,"40s","")))</f>
        <v>30s</v>
      </c>
    </row>
    <row r="269" spans="1:21" x14ac:dyDescent="0.35">
      <c r="A269" s="1">
        <v>52547</v>
      </c>
      <c r="B269" s="1" t="s">
        <v>1636</v>
      </c>
      <c r="C269" s="1" t="s">
        <v>1637</v>
      </c>
      <c r="D269" s="1" t="s">
        <v>31</v>
      </c>
      <c r="E269" s="1" t="str">
        <f>IF(ISODD(MID(HR_DB[[#This Row],[ID No.]],13,1)),"Male","Female")</f>
        <v>Male</v>
      </c>
      <c r="F269" s="3">
        <f>DATE(MID(HR_DB[[#This Row],[ID No.]],2,2),MID(HR_DB[[#This Row],[ID No.]],4,2),MID(HR_DB[[#This Row],[ID No.]],6,2))</f>
        <v>32553</v>
      </c>
      <c r="G269" s="1">
        <f ca="1">DATEDIF(HR_DB[[#This Row],[DOB]],TODAY(),"Y")</f>
        <v>33</v>
      </c>
      <c r="H269" s="1" t="s">
        <v>32</v>
      </c>
      <c r="I269" s="1" t="s">
        <v>23</v>
      </c>
      <c r="J269" s="1" t="s">
        <v>19</v>
      </c>
      <c r="K269" s="1" t="str">
        <f>VLOOKUP(MID(HR_DB[[#This Row],[ID No.]],8,2),[1]Draft!$B$9:$C$14,2,FALSE)</f>
        <v>Sharqia</v>
      </c>
      <c r="L269" s="7">
        <v>37531</v>
      </c>
      <c r="M269" s="1">
        <f ca="1">DATEDIF(HR_DB[[#This Row],[Hire date]],TODAY(),"Y")</f>
        <v>19</v>
      </c>
      <c r="N269" s="4">
        <v>6673</v>
      </c>
      <c r="O269" s="6">
        <f>IFERROR(DATEDIF(HR_DB[[#This Row],[DOB]],HR_DB[[#This Row],[Hire date]],"Y"),"!!!")</f>
        <v>13</v>
      </c>
      <c r="P269" s="6" t="str">
        <f>IF(HR_DB[[#This Row],[Age at Hiring]]&lt;20,"!","")</f>
        <v>!</v>
      </c>
      <c r="Q269" s="1" t="str">
        <f>IFERROR(VLOOKUP(HR_DB[[#This Row],[EmpID]],A270:$A$1002,1,TRUE),"")</f>
        <v/>
      </c>
      <c r="R269" s="1" t="str">
        <f>IFERROR(VLOOKUP(HR_DB[[#This Row],[EmpID]],$A$2:A268,1,0),"")</f>
        <v/>
      </c>
      <c r="S269" s="17"/>
      <c r="T269" s="1" t="str">
        <f ca="1">IF(HR_DB[[#This Row],[Years no.]]&lt;=7,"A) 1-7",IF(AND(HR_DB[[#This Row],[Years no.]]&gt;7,HR_DB[[#This Row],[Years no.]]&lt;=14),"B) 8-14",IF(AND(HR_DB[[#This Row],[Years no.]]&gt;14,HR_DB[[#This Row],[Years no.]]&lt;=21),"C) 15-21",IF(HR_DB[[#This Row],[Years no.]]&gt;21,"D) 22+",""))))</f>
        <v>C) 15-21</v>
      </c>
      <c r="U269" s="1" t="str">
        <f ca="1">IF(AND(HR_DB[[#This Row],[Age]]&gt;=20,HR_DB[[#This Row],[Age]]&lt;30),"20s",IF(AND(HR_DB[[#This Row],[Age]]&gt;=30,HR_DB[[#This Row],[Age]]&lt;40),"30s",IF(HR_DB[[#This Row],[Age]]&gt;=40,"40s","")))</f>
        <v>30s</v>
      </c>
    </row>
    <row r="270" spans="1:21" x14ac:dyDescent="0.35">
      <c r="A270" s="1">
        <v>52550</v>
      </c>
      <c r="B270" s="1" t="s">
        <v>394</v>
      </c>
      <c r="C270" s="1" t="s">
        <v>395</v>
      </c>
      <c r="D270" s="1" t="s">
        <v>62</v>
      </c>
      <c r="E270" s="1" t="str">
        <f>IF(ISODD(MID(HR_DB[[#This Row],[ID No.]],13,1)),"Male","Female")</f>
        <v>Male</v>
      </c>
      <c r="F270" s="3">
        <f>DATE(MID(HR_DB[[#This Row],[ID No.]],2,2),MID(HR_DB[[#This Row],[ID No.]],4,2),MID(HR_DB[[#This Row],[ID No.]],6,2))</f>
        <v>34970</v>
      </c>
      <c r="G270" s="1">
        <f ca="1">DATEDIF(HR_DB[[#This Row],[DOB]],TODAY(),"Y")</f>
        <v>26</v>
      </c>
      <c r="H270" s="1" t="s">
        <v>32</v>
      </c>
      <c r="I270" s="1" t="s">
        <v>18</v>
      </c>
      <c r="J270" s="1" t="s">
        <v>44</v>
      </c>
      <c r="K270" s="1" t="str">
        <f>VLOOKUP(MID(HR_DB[[#This Row],[ID No.]],8,2),[1]Draft!$B$9:$C$14,2,FALSE)</f>
        <v>Cairo</v>
      </c>
      <c r="L270" s="7">
        <v>39140</v>
      </c>
      <c r="M270" s="1">
        <f ca="1">DATEDIF(HR_DB[[#This Row],[Hire date]],TODAY(),"Y")</f>
        <v>15</v>
      </c>
      <c r="N270" s="4">
        <v>23973</v>
      </c>
      <c r="O270" s="6">
        <f>IFERROR(DATEDIF(HR_DB[[#This Row],[DOB]],HR_DB[[#This Row],[Hire date]],"Y"),"!!!")</f>
        <v>11</v>
      </c>
      <c r="P270" s="6" t="str">
        <f>IF(HR_DB[[#This Row],[Age at Hiring]]&lt;20,"!","")</f>
        <v>!</v>
      </c>
      <c r="Q270" s="1" t="str">
        <f>IFERROR(VLOOKUP(HR_DB[[#This Row],[EmpID]],A271:$A$1002,1,TRUE),"")</f>
        <v/>
      </c>
      <c r="R270" s="1" t="str">
        <f>IFERROR(VLOOKUP(HR_DB[[#This Row],[EmpID]],$A$2:A269,1,0),"")</f>
        <v/>
      </c>
      <c r="S270" s="17"/>
      <c r="T270" s="1" t="str">
        <f ca="1">IF(HR_DB[[#This Row],[Years no.]]&lt;=7,"A) 1-7",IF(AND(HR_DB[[#This Row],[Years no.]]&gt;7,HR_DB[[#This Row],[Years no.]]&lt;=14),"B) 8-14",IF(AND(HR_DB[[#This Row],[Years no.]]&gt;14,HR_DB[[#This Row],[Years no.]]&lt;=21),"C) 15-21",IF(HR_DB[[#This Row],[Years no.]]&gt;21,"D) 22+",""))))</f>
        <v>C) 15-21</v>
      </c>
      <c r="U270" s="1" t="str">
        <f ca="1">IF(AND(HR_DB[[#This Row],[Age]]&gt;=20,HR_DB[[#This Row],[Age]]&lt;30),"20s",IF(AND(HR_DB[[#This Row],[Age]]&gt;=30,HR_DB[[#This Row],[Age]]&lt;40),"30s",IF(HR_DB[[#This Row],[Age]]&gt;=40,"40s","")))</f>
        <v>20s</v>
      </c>
    </row>
    <row r="271" spans="1:21" x14ac:dyDescent="0.35">
      <c r="A271" s="1">
        <v>52551</v>
      </c>
      <c r="B271" s="1" t="s">
        <v>1726</v>
      </c>
      <c r="C271" s="1" t="s">
        <v>1727</v>
      </c>
      <c r="D271" s="1" t="s">
        <v>35</v>
      </c>
      <c r="E271" s="1" t="str">
        <f>IF(ISODD(MID(HR_DB[[#This Row],[ID No.]],13,1)),"Male","Female")</f>
        <v>Female</v>
      </c>
      <c r="F271" s="3">
        <f>DATE(MID(HR_DB[[#This Row],[ID No.]],2,2),MID(HR_DB[[#This Row],[ID No.]],4,2),MID(HR_DB[[#This Row],[ID No.]],6,2))</f>
        <v>27928</v>
      </c>
      <c r="G271" s="1">
        <f ca="1">DATEDIF(HR_DB[[#This Row],[DOB]],TODAY(),"Y")</f>
        <v>46</v>
      </c>
      <c r="H271" s="1" t="s">
        <v>32</v>
      </c>
      <c r="I271" s="1" t="s">
        <v>23</v>
      </c>
      <c r="J271" s="1" t="s">
        <v>67</v>
      </c>
      <c r="K271" s="1" t="str">
        <f>VLOOKUP(MID(HR_DB[[#This Row],[ID No.]],8,2),[1]Draft!$B$9:$C$14,2,FALSE)</f>
        <v>Ismailia</v>
      </c>
      <c r="L271" s="3">
        <v>36988</v>
      </c>
      <c r="M271" s="1">
        <f ca="1">DATEDIF(HR_DB[[#This Row],[Hire date]],TODAY(),"Y")</f>
        <v>21</v>
      </c>
      <c r="N271" s="4">
        <v>4827</v>
      </c>
      <c r="O271" s="1">
        <f>IFERROR(DATEDIF(HR_DB[[#This Row],[DOB]],HR_DB[[#This Row],[Hire date]],"Y"),"!!!")</f>
        <v>24</v>
      </c>
      <c r="P271" s="1" t="str">
        <f>IF(HR_DB[[#This Row],[Age at Hiring]]&lt;20,"!","")</f>
        <v/>
      </c>
      <c r="Q271" s="1" t="str">
        <f>IFERROR(VLOOKUP(HR_DB[[#This Row],[EmpID]],A272:$A$1002,1,TRUE),"")</f>
        <v/>
      </c>
      <c r="R271" s="1" t="str">
        <f>IFERROR(VLOOKUP(HR_DB[[#This Row],[EmpID]],$A$2:A270,1,0),"")</f>
        <v/>
      </c>
      <c r="S271" s="17"/>
      <c r="T271" s="1" t="str">
        <f ca="1">IF(HR_DB[[#This Row],[Years no.]]&lt;=7,"A) 1-7",IF(AND(HR_DB[[#This Row],[Years no.]]&gt;7,HR_DB[[#This Row],[Years no.]]&lt;=14),"B) 8-14",IF(AND(HR_DB[[#This Row],[Years no.]]&gt;14,HR_DB[[#This Row],[Years no.]]&lt;=21),"C) 15-21",IF(HR_DB[[#This Row],[Years no.]]&gt;21,"D) 22+",""))))</f>
        <v>C) 15-21</v>
      </c>
      <c r="U271" s="1" t="str">
        <f ca="1">IF(AND(HR_DB[[#This Row],[Age]]&gt;=20,HR_DB[[#This Row],[Age]]&lt;30),"20s",IF(AND(HR_DB[[#This Row],[Age]]&gt;=30,HR_DB[[#This Row],[Age]]&lt;40),"30s",IF(HR_DB[[#This Row],[Age]]&gt;=40,"40s","")))</f>
        <v>40s</v>
      </c>
    </row>
    <row r="272" spans="1:21" x14ac:dyDescent="0.35">
      <c r="A272" s="1">
        <v>52553</v>
      </c>
      <c r="B272" s="1" t="s">
        <v>804</v>
      </c>
      <c r="C272" s="1" t="s">
        <v>805</v>
      </c>
      <c r="D272" s="1" t="s">
        <v>27</v>
      </c>
      <c r="E272" s="1" t="str">
        <f>IF(ISODD(MID(HR_DB[[#This Row],[ID No.]],13,1)),"Male","Female")</f>
        <v>Male</v>
      </c>
      <c r="F272" s="3">
        <f>DATE(MID(HR_DB[[#This Row],[ID No.]],2,2),MID(HR_DB[[#This Row],[ID No.]],4,2),MID(HR_DB[[#This Row],[ID No.]],6,2))</f>
        <v>33924</v>
      </c>
      <c r="G272" s="1">
        <f ca="1">DATEDIF(HR_DB[[#This Row],[DOB]],TODAY(),"Y")</f>
        <v>29</v>
      </c>
      <c r="H272" s="1" t="s">
        <v>32</v>
      </c>
      <c r="I272" s="1" t="s">
        <v>18</v>
      </c>
      <c r="J272" s="1" t="s">
        <v>19</v>
      </c>
      <c r="K272" s="1" t="str">
        <f>VLOOKUP(MID(HR_DB[[#This Row],[ID No.]],8,2),[1]Draft!$B$9:$C$14,2,FALSE)</f>
        <v>Ismailia</v>
      </c>
      <c r="L272" s="7">
        <v>35647</v>
      </c>
      <c r="M272" s="1">
        <f ca="1">DATEDIF(HR_DB[[#This Row],[Hire date]],TODAY(),"Y")</f>
        <v>24</v>
      </c>
      <c r="N272" s="4">
        <v>18446</v>
      </c>
      <c r="O272" s="6">
        <f>IFERROR(DATEDIF(HR_DB[[#This Row],[DOB]],HR_DB[[#This Row],[Hire date]],"Y"),"!!!")</f>
        <v>4</v>
      </c>
      <c r="P272" s="6" t="str">
        <f>IF(HR_DB[[#This Row],[Age at Hiring]]&lt;20,"!","")</f>
        <v>!</v>
      </c>
      <c r="Q272" s="1" t="str">
        <f>IFERROR(VLOOKUP(HR_DB[[#This Row],[EmpID]],A273:$A$1002,1,TRUE),"")</f>
        <v/>
      </c>
      <c r="R272" s="1" t="str">
        <f>IFERROR(VLOOKUP(HR_DB[[#This Row],[EmpID]],$A$2:A271,1,0),"")</f>
        <v/>
      </c>
      <c r="S272" s="17"/>
      <c r="T272" s="1" t="str">
        <f ca="1">IF(HR_DB[[#This Row],[Years no.]]&lt;=7,"A) 1-7",IF(AND(HR_DB[[#This Row],[Years no.]]&gt;7,HR_DB[[#This Row],[Years no.]]&lt;=14),"B) 8-14",IF(AND(HR_DB[[#This Row],[Years no.]]&gt;14,HR_DB[[#This Row],[Years no.]]&lt;=21),"C) 15-21",IF(HR_DB[[#This Row],[Years no.]]&gt;21,"D) 22+",""))))</f>
        <v>D) 22+</v>
      </c>
      <c r="U272" s="1" t="str">
        <f ca="1">IF(AND(HR_DB[[#This Row],[Age]]&gt;=20,HR_DB[[#This Row],[Age]]&lt;30),"20s",IF(AND(HR_DB[[#This Row],[Age]]&gt;=30,HR_DB[[#This Row],[Age]]&lt;40),"30s",IF(HR_DB[[#This Row],[Age]]&gt;=40,"40s","")))</f>
        <v>20s</v>
      </c>
    </row>
    <row r="273" spans="1:21" x14ac:dyDescent="0.35">
      <c r="A273" s="1">
        <v>52567</v>
      </c>
      <c r="B273" s="1" t="s">
        <v>1770</v>
      </c>
      <c r="C273" s="1" t="s">
        <v>1771</v>
      </c>
      <c r="D273" s="1" t="s">
        <v>27</v>
      </c>
      <c r="E273" s="1" t="str">
        <f>IF(ISODD(MID(HR_DB[[#This Row],[ID No.]],13,1)),"Male","Female")</f>
        <v>Male</v>
      </c>
      <c r="F273" s="3">
        <f>DATE(MID(HR_DB[[#This Row],[ID No.]],2,2),MID(HR_DB[[#This Row],[ID No.]],4,2),MID(HR_DB[[#This Row],[ID No.]],6,2))</f>
        <v>32034</v>
      </c>
      <c r="G273" s="1">
        <f ca="1">DATEDIF(HR_DB[[#This Row],[DOB]],TODAY(),"Y")</f>
        <v>34</v>
      </c>
      <c r="H273" s="1" t="s">
        <v>32</v>
      </c>
      <c r="I273" s="1" t="s">
        <v>23</v>
      </c>
      <c r="J273" s="1" t="s">
        <v>19</v>
      </c>
      <c r="K273" s="1" t="str">
        <f>VLOOKUP(MID(HR_DB[[#This Row],[ID No.]],8,2),[1]Draft!$B$9:$C$14,2,FALSE)</f>
        <v>Alexandria</v>
      </c>
      <c r="L273" s="3">
        <v>42010</v>
      </c>
      <c r="M273" s="1">
        <f ca="1">DATEDIF(HR_DB[[#This Row],[Hire date]],TODAY(),"Y")</f>
        <v>7</v>
      </c>
      <c r="N273" s="4">
        <v>4992</v>
      </c>
      <c r="O273" s="1">
        <f>IFERROR(DATEDIF(HR_DB[[#This Row],[DOB]],HR_DB[[#This Row],[Hire date]],"Y"),"!!!")</f>
        <v>27</v>
      </c>
      <c r="P273" s="1" t="str">
        <f>IF(HR_DB[[#This Row],[Age at Hiring]]&lt;20,"!","")</f>
        <v/>
      </c>
      <c r="Q273" s="1" t="str">
        <f>IFERROR(VLOOKUP(HR_DB[[#This Row],[EmpID]],A274:$A$1002,1,TRUE),"")</f>
        <v/>
      </c>
      <c r="R273" s="1" t="str">
        <f>IFERROR(VLOOKUP(HR_DB[[#This Row],[EmpID]],$A$2:A272,1,0),"")</f>
        <v/>
      </c>
      <c r="S273" s="17"/>
      <c r="T273" s="1" t="str">
        <f ca="1">IF(HR_DB[[#This Row],[Years no.]]&lt;=7,"A) 1-7",IF(AND(HR_DB[[#This Row],[Years no.]]&gt;7,HR_DB[[#This Row],[Years no.]]&lt;=14),"B) 8-14",IF(AND(HR_DB[[#This Row],[Years no.]]&gt;14,HR_DB[[#This Row],[Years no.]]&lt;=21),"C) 15-21",IF(HR_DB[[#This Row],[Years no.]]&gt;21,"D) 22+",""))))</f>
        <v>A) 1-7</v>
      </c>
      <c r="U273" s="1" t="str">
        <f ca="1">IF(AND(HR_DB[[#This Row],[Age]]&gt;=20,HR_DB[[#This Row],[Age]]&lt;30),"20s",IF(AND(HR_DB[[#This Row],[Age]]&gt;=30,HR_DB[[#This Row],[Age]]&lt;40),"30s",IF(HR_DB[[#This Row],[Age]]&gt;=40,"40s","")))</f>
        <v>30s</v>
      </c>
    </row>
    <row r="274" spans="1:21" x14ac:dyDescent="0.35">
      <c r="A274" s="1">
        <v>52572</v>
      </c>
      <c r="B274" s="1" t="s">
        <v>1918</v>
      </c>
      <c r="C274" s="1" t="s">
        <v>1919</v>
      </c>
      <c r="D274" s="1" t="s">
        <v>31</v>
      </c>
      <c r="E274" s="1" t="str">
        <f>IF(ISODD(MID(HR_DB[[#This Row],[ID No.]],13,1)),"Male","Female")</f>
        <v>Male</v>
      </c>
      <c r="F274" s="3">
        <f>DATE(MID(HR_DB[[#This Row],[ID No.]],2,2),MID(HR_DB[[#This Row],[ID No.]],4,2),MID(HR_DB[[#This Row],[ID No.]],6,2))</f>
        <v>33089</v>
      </c>
      <c r="G274" s="1">
        <f ca="1">DATEDIF(HR_DB[[#This Row],[DOB]],TODAY(),"Y")</f>
        <v>31</v>
      </c>
      <c r="H274" s="1" t="s">
        <v>32</v>
      </c>
      <c r="I274" s="1" t="s">
        <v>23</v>
      </c>
      <c r="J274" s="1" t="s">
        <v>67</v>
      </c>
      <c r="K274" s="1" t="str">
        <f>VLOOKUP(MID(HR_DB[[#This Row],[ID No.]],8,2),[1]Draft!$B$9:$C$14,2,FALSE)</f>
        <v>Cairo</v>
      </c>
      <c r="L274" s="7">
        <v>39834</v>
      </c>
      <c r="M274" s="1">
        <f ca="1">DATEDIF(HR_DB[[#This Row],[Hire date]],TODAY(),"Y")</f>
        <v>13</v>
      </c>
      <c r="N274" s="4">
        <v>5717</v>
      </c>
      <c r="O274" s="6">
        <f>IFERROR(DATEDIF(HR_DB[[#This Row],[DOB]],HR_DB[[#This Row],[Hire date]],"Y"),"!!!")</f>
        <v>18</v>
      </c>
      <c r="P274" s="6" t="str">
        <f>IF(HR_DB[[#This Row],[Age at Hiring]]&lt;20,"!","")</f>
        <v>!</v>
      </c>
      <c r="Q274" s="1" t="str">
        <f>IFERROR(VLOOKUP(HR_DB[[#This Row],[EmpID]],A275:$A$1002,1,TRUE),"")</f>
        <v/>
      </c>
      <c r="R274" s="1" t="str">
        <f>IFERROR(VLOOKUP(HR_DB[[#This Row],[EmpID]],$A$2:A273,1,0),"")</f>
        <v/>
      </c>
      <c r="S274" s="17"/>
      <c r="T274" s="1" t="str">
        <f ca="1">IF(HR_DB[[#This Row],[Years no.]]&lt;=7,"A) 1-7",IF(AND(HR_DB[[#This Row],[Years no.]]&gt;7,HR_DB[[#This Row],[Years no.]]&lt;=14),"B) 8-14",IF(AND(HR_DB[[#This Row],[Years no.]]&gt;14,HR_DB[[#This Row],[Years no.]]&lt;=21),"C) 15-21",IF(HR_DB[[#This Row],[Years no.]]&gt;21,"D) 22+",""))))</f>
        <v>B) 8-14</v>
      </c>
      <c r="U274" s="1" t="str">
        <f ca="1">IF(AND(HR_DB[[#This Row],[Age]]&gt;=20,HR_DB[[#This Row],[Age]]&lt;30),"20s",IF(AND(HR_DB[[#This Row],[Age]]&gt;=30,HR_DB[[#This Row],[Age]]&lt;40),"30s",IF(HR_DB[[#This Row],[Age]]&gt;=40,"40s","")))</f>
        <v>30s</v>
      </c>
    </row>
    <row r="275" spans="1:21" x14ac:dyDescent="0.35">
      <c r="A275" s="1">
        <v>52578</v>
      </c>
      <c r="B275" s="1" t="s">
        <v>14</v>
      </c>
      <c r="C275" s="2" t="s">
        <v>15</v>
      </c>
      <c r="D275" s="1" t="s">
        <v>16</v>
      </c>
      <c r="E275" s="1" t="str">
        <f>IF(ISODD(MID(HR_DB[[#This Row],[ID No.]],13,1)),"Male","Female")</f>
        <v>Male</v>
      </c>
      <c r="F275" s="3">
        <f>DATE(MID(HR_DB[[#This Row],[ID No.]],2,2),MID(HR_DB[[#This Row],[ID No.]],4,2),MID(HR_DB[[#This Row],[ID No.]],6,2))</f>
        <v>34725</v>
      </c>
      <c r="G275" s="1">
        <f ca="1">DATEDIF(HR_DB[[#This Row],[DOB]],TODAY(),"Y")</f>
        <v>27</v>
      </c>
      <c r="H275" s="1" t="s">
        <v>17</v>
      </c>
      <c r="I275" s="1" t="s">
        <v>18</v>
      </c>
      <c r="J275" s="1" t="s">
        <v>19</v>
      </c>
      <c r="K275" s="2" t="str">
        <f>VLOOKUP(MID(HR_DB[[#This Row],[ID No.]],8,2),[1]Draft!$B$9:$C$14,2,FALSE)</f>
        <v>Cairo</v>
      </c>
      <c r="L275" s="7">
        <v>36583</v>
      </c>
      <c r="M275" s="1">
        <f ca="1">DATEDIF(HR_DB[[#This Row],[Hire date]],TODAY(),"Y")</f>
        <v>22</v>
      </c>
      <c r="N275" s="4">
        <v>21194</v>
      </c>
      <c r="O275" s="6">
        <f>IFERROR(DATEDIF(HR_DB[[#This Row],[DOB]],HR_DB[[#This Row],[Hire date]],"Y"),"!!!")</f>
        <v>5</v>
      </c>
      <c r="P275" s="6" t="str">
        <f>IF(HR_DB[[#This Row],[Age at Hiring]]&lt;20,"!","")</f>
        <v>!</v>
      </c>
      <c r="Q275" s="1" t="str">
        <f>IFERROR(VLOOKUP(HR_DB[[#This Row],[EmpID]],A276:$A$1002,1,TRUE),"")</f>
        <v/>
      </c>
      <c r="R275" s="1" t="str">
        <f>IFERROR(VLOOKUP(HR_DB[[#This Row],[EmpID]],$A$2:A274,1,0),"")</f>
        <v/>
      </c>
      <c r="S275" s="17"/>
      <c r="T275" s="1" t="str">
        <f ca="1">IF(HR_DB[[#This Row],[Years no.]]&lt;=7,"A) 1-7",IF(AND(HR_DB[[#This Row],[Years no.]]&gt;7,HR_DB[[#This Row],[Years no.]]&lt;=14),"B) 8-14",IF(AND(HR_DB[[#This Row],[Years no.]]&gt;14,HR_DB[[#This Row],[Years no.]]&lt;=21),"C) 15-21",IF(HR_DB[[#This Row],[Years no.]]&gt;21,"D) 22+",""))))</f>
        <v>D) 22+</v>
      </c>
      <c r="U275" s="1" t="str">
        <f ca="1">IF(AND(HR_DB[[#This Row],[Age]]&gt;=20,HR_DB[[#This Row],[Age]]&lt;30),"20s",IF(AND(HR_DB[[#This Row],[Age]]&gt;=30,HR_DB[[#This Row],[Age]]&lt;40),"30s",IF(HR_DB[[#This Row],[Age]]&gt;=40,"40s","")))</f>
        <v>20s</v>
      </c>
    </row>
    <row r="276" spans="1:21" x14ac:dyDescent="0.35">
      <c r="A276" s="6">
        <v>52615</v>
      </c>
      <c r="B276" s="1" t="s">
        <v>564</v>
      </c>
      <c r="C276" s="1" t="s">
        <v>565</v>
      </c>
      <c r="D276" s="1" t="s">
        <v>22</v>
      </c>
      <c r="E276" s="1" t="str">
        <f>IF(ISODD(MID(HR_DB[[#This Row],[ID No.]],13,1)),"Male","Female")</f>
        <v>Male</v>
      </c>
      <c r="F276" s="3">
        <f>DATE(MID(HR_DB[[#This Row],[ID No.]],2,2),MID(HR_DB[[#This Row],[ID No.]],4,2),MID(HR_DB[[#This Row],[ID No.]],6,2))</f>
        <v>35050</v>
      </c>
      <c r="G276" s="1">
        <f ca="1">DATEDIF(HR_DB[[#This Row],[DOB]],TODAY(),"Y")</f>
        <v>26</v>
      </c>
      <c r="H276" s="1" t="s">
        <v>32</v>
      </c>
      <c r="I276" s="1" t="s">
        <v>23</v>
      </c>
      <c r="J276" s="1" t="s">
        <v>44</v>
      </c>
      <c r="K276" s="1" t="str">
        <f>VLOOKUP(MID(HR_DB[[#This Row],[ID No.]],8,2),[1]Draft!$B$9:$C$14,2,FALSE)</f>
        <v>Cairo</v>
      </c>
      <c r="L276" s="7">
        <v>38905</v>
      </c>
      <c r="M276" s="1">
        <f ca="1">DATEDIF(HR_DB[[#This Row],[Hire date]],TODAY(),"Y")</f>
        <v>16</v>
      </c>
      <c r="N276" s="4">
        <v>3630</v>
      </c>
      <c r="O276" s="6">
        <f>IFERROR(DATEDIF(HR_DB[[#This Row],[DOB]],HR_DB[[#This Row],[Hire date]],"Y"),"!!!")</f>
        <v>10</v>
      </c>
      <c r="P276" s="6" t="str">
        <f>IF(HR_DB[[#This Row],[Age at Hiring]]&lt;20,"!","")</f>
        <v>!</v>
      </c>
      <c r="Q276" s="6">
        <f>IFERROR(VLOOKUP(HR_DB[[#This Row],[EmpID]],A277:$A$1002,1,TRUE),"")</f>
        <v>52615</v>
      </c>
      <c r="R276" s="1" t="str">
        <f>IFERROR(VLOOKUP(HR_DB[[#This Row],[EmpID]],$A$2:A275,1,0),"")</f>
        <v/>
      </c>
      <c r="S276" s="17">
        <v>1</v>
      </c>
      <c r="T276" s="1" t="str">
        <f ca="1">IF(HR_DB[[#This Row],[Years no.]]&lt;=7,"A) 1-7",IF(AND(HR_DB[[#This Row],[Years no.]]&gt;7,HR_DB[[#This Row],[Years no.]]&lt;=14),"B) 8-14",IF(AND(HR_DB[[#This Row],[Years no.]]&gt;14,HR_DB[[#This Row],[Years no.]]&lt;=21),"C) 15-21",IF(HR_DB[[#This Row],[Years no.]]&gt;21,"D) 22+",""))))</f>
        <v>C) 15-21</v>
      </c>
      <c r="U276" s="1" t="str">
        <f ca="1">IF(AND(HR_DB[[#This Row],[Age]]&gt;=20,HR_DB[[#This Row],[Age]]&lt;30),"20s",IF(AND(HR_DB[[#This Row],[Age]]&gt;=30,HR_DB[[#This Row],[Age]]&lt;40),"30s",IF(HR_DB[[#This Row],[Age]]&gt;=40,"40s","")))</f>
        <v>20s</v>
      </c>
    </row>
    <row r="277" spans="1:21" x14ac:dyDescent="0.35">
      <c r="A277" s="18">
        <v>52615</v>
      </c>
      <c r="B277" s="1" t="s">
        <v>618</v>
      </c>
      <c r="C277" s="1" t="s">
        <v>619</v>
      </c>
      <c r="D277" s="1" t="s">
        <v>92</v>
      </c>
      <c r="E277" s="1" t="str">
        <f>IF(ISODD(MID(HR_DB[[#This Row],[ID No.]],13,1)),"Male","Female")</f>
        <v>Male</v>
      </c>
      <c r="F277" s="3">
        <f>DATE(MID(HR_DB[[#This Row],[ID No.]],2,2),MID(HR_DB[[#This Row],[ID No.]],4,2),MID(HR_DB[[#This Row],[ID No.]],6,2))</f>
        <v>29185</v>
      </c>
      <c r="G277" s="1">
        <f ca="1">DATEDIF(HR_DB[[#This Row],[DOB]],TODAY(),"Y")</f>
        <v>42</v>
      </c>
      <c r="H277" s="1" t="s">
        <v>17</v>
      </c>
      <c r="I277" s="1" t="s">
        <v>41</v>
      </c>
      <c r="J277" s="1" t="s">
        <v>19</v>
      </c>
      <c r="K277" s="1" t="str">
        <f>VLOOKUP(MID(HR_DB[[#This Row],[ID No.]],8,2),[1]Draft!$B$9:$C$14,2,FALSE)</f>
        <v>Cairo</v>
      </c>
      <c r="L277" s="3">
        <v>37441</v>
      </c>
      <c r="M277" s="1">
        <f ca="1">DATEDIF(HR_DB[[#This Row],[Hire date]],TODAY(),"Y")</f>
        <v>20</v>
      </c>
      <c r="N277" s="4">
        <v>13112</v>
      </c>
      <c r="O277" s="1">
        <f>IFERROR(DATEDIF(HR_DB[[#This Row],[DOB]],HR_DB[[#This Row],[Hire date]],"Y"),"!!!")</f>
        <v>22</v>
      </c>
      <c r="P277" s="1" t="str">
        <f>IF(HR_DB[[#This Row],[Age at Hiring]]&lt;20,"!","")</f>
        <v/>
      </c>
      <c r="Q277" s="6">
        <f>IFERROR(VLOOKUP(HR_DB[[#This Row],[EmpID]],A278:$A$1002,1,TRUE),"")</f>
        <v>52615</v>
      </c>
      <c r="R277" s="16">
        <f>IFERROR(VLOOKUP(HR_DB[[#This Row],[EmpID]],$A$2:A276,1,0),"")</f>
        <v>52615</v>
      </c>
      <c r="S277" s="17">
        <v>2</v>
      </c>
      <c r="T277" s="1" t="str">
        <f ca="1">IF(HR_DB[[#This Row],[Years no.]]&lt;=7,"A) 1-7",IF(AND(HR_DB[[#This Row],[Years no.]]&gt;7,HR_DB[[#This Row],[Years no.]]&lt;=14),"B) 8-14",IF(AND(HR_DB[[#This Row],[Years no.]]&gt;14,HR_DB[[#This Row],[Years no.]]&lt;=21),"C) 15-21",IF(HR_DB[[#This Row],[Years no.]]&gt;21,"D) 22+",""))))</f>
        <v>C) 15-21</v>
      </c>
      <c r="U277" s="1" t="str">
        <f ca="1">IF(AND(HR_DB[[#This Row],[Age]]&gt;=20,HR_DB[[#This Row],[Age]]&lt;30),"20s",IF(AND(HR_DB[[#This Row],[Age]]&gt;=30,HR_DB[[#This Row],[Age]]&lt;40),"30s",IF(HR_DB[[#This Row],[Age]]&gt;=40,"40s","")))</f>
        <v>40s</v>
      </c>
    </row>
    <row r="278" spans="1:21" x14ac:dyDescent="0.35">
      <c r="A278" s="19">
        <v>52615</v>
      </c>
      <c r="B278" s="1" t="s">
        <v>1128</v>
      </c>
      <c r="C278" s="1" t="s">
        <v>1129</v>
      </c>
      <c r="D278" s="1" t="s">
        <v>31</v>
      </c>
      <c r="E278" s="1" t="str">
        <f>IF(ISODD(MID(HR_DB[[#This Row],[ID No.]],13,1)),"Male","Female")</f>
        <v>Male</v>
      </c>
      <c r="F278" s="3">
        <f>DATE(MID(HR_DB[[#This Row],[ID No.]],2,2),MID(HR_DB[[#This Row],[ID No.]],4,2),MID(HR_DB[[#This Row],[ID No.]],6,2))</f>
        <v>32981</v>
      </c>
      <c r="G278" s="1">
        <f ca="1">DATEDIF(HR_DB[[#This Row],[DOB]],TODAY(),"Y")</f>
        <v>32</v>
      </c>
      <c r="H278" s="1" t="s">
        <v>17</v>
      </c>
      <c r="I278" s="1" t="s">
        <v>23</v>
      </c>
      <c r="J278" s="1" t="s">
        <v>44</v>
      </c>
      <c r="K278" s="1" t="str">
        <f>VLOOKUP(MID(HR_DB[[#This Row],[ID No.]],8,2),[1]Draft!$B$9:$C$14,2,FALSE)</f>
        <v>Alexandria</v>
      </c>
      <c r="L278" s="7">
        <v>35879</v>
      </c>
      <c r="M278" s="1">
        <f ca="1">DATEDIF(HR_DB[[#This Row],[Hire date]],TODAY(),"Y")</f>
        <v>24</v>
      </c>
      <c r="N278" s="4">
        <v>4413</v>
      </c>
      <c r="O278" s="6">
        <f>IFERROR(DATEDIF(HR_DB[[#This Row],[DOB]],HR_DB[[#This Row],[Hire date]],"Y"),"!!!")</f>
        <v>7</v>
      </c>
      <c r="P278" s="6" t="str">
        <f>IF(HR_DB[[#This Row],[Age at Hiring]]&lt;20,"!","")</f>
        <v>!</v>
      </c>
      <c r="Q278" s="1" t="str">
        <f>IFERROR(VLOOKUP(HR_DB[[#This Row],[EmpID]],A279:$A$1002,1,TRUE),"")</f>
        <v/>
      </c>
      <c r="R278" s="16">
        <f>IFERROR(VLOOKUP(HR_DB[[#This Row],[EmpID]],$A$2:A277,1,0),"")</f>
        <v>52615</v>
      </c>
      <c r="S278" s="17">
        <v>3</v>
      </c>
      <c r="T278" s="1" t="str">
        <f ca="1">IF(HR_DB[[#This Row],[Years no.]]&lt;=7,"A) 1-7",IF(AND(HR_DB[[#This Row],[Years no.]]&gt;7,HR_DB[[#This Row],[Years no.]]&lt;=14),"B) 8-14",IF(AND(HR_DB[[#This Row],[Years no.]]&gt;14,HR_DB[[#This Row],[Years no.]]&lt;=21),"C) 15-21",IF(HR_DB[[#This Row],[Years no.]]&gt;21,"D) 22+",""))))</f>
        <v>D) 22+</v>
      </c>
      <c r="U278" s="1" t="str">
        <f ca="1">IF(AND(HR_DB[[#This Row],[Age]]&gt;=20,HR_DB[[#This Row],[Age]]&lt;30),"20s",IF(AND(HR_DB[[#This Row],[Age]]&gt;=30,HR_DB[[#This Row],[Age]]&lt;40),"30s",IF(HR_DB[[#This Row],[Age]]&gt;=40,"40s","")))</f>
        <v>30s</v>
      </c>
    </row>
    <row r="279" spans="1:21" x14ac:dyDescent="0.35">
      <c r="A279" s="1">
        <v>52620</v>
      </c>
      <c r="B279" s="1" t="s">
        <v>1962</v>
      </c>
      <c r="C279" s="1" t="s">
        <v>1963</v>
      </c>
      <c r="D279" s="1" t="s">
        <v>62</v>
      </c>
      <c r="E279" s="1" t="str">
        <f>IF(ISODD(MID(HR_DB[[#This Row],[ID No.]],13,1)),"Male","Female")</f>
        <v>Male</v>
      </c>
      <c r="F279" s="3">
        <f>DATE(MID(HR_DB[[#This Row],[ID No.]],2,2),MID(HR_DB[[#This Row],[ID No.]],4,2),MID(HR_DB[[#This Row],[ID No.]],6,2))</f>
        <v>28835</v>
      </c>
      <c r="G279" s="1">
        <f ca="1">DATEDIF(HR_DB[[#This Row],[DOB]],TODAY(),"Y")</f>
        <v>43</v>
      </c>
      <c r="H279" s="1" t="s">
        <v>32</v>
      </c>
      <c r="I279" s="1" t="s">
        <v>18</v>
      </c>
      <c r="J279" s="1" t="s">
        <v>44</v>
      </c>
      <c r="K279" s="1" t="str">
        <f>VLOOKUP(MID(HR_DB[[#This Row],[ID No.]],8,2),[1]Draft!$B$9:$C$14,2,FALSE)</f>
        <v>Sharqia</v>
      </c>
      <c r="L279" s="3">
        <v>36288</v>
      </c>
      <c r="M279" s="1">
        <f ca="1">DATEDIF(HR_DB[[#This Row],[Hire date]],TODAY(),"Y")</f>
        <v>23</v>
      </c>
      <c r="N279" s="4">
        <v>28102</v>
      </c>
      <c r="O279" s="1">
        <f>IFERROR(DATEDIF(HR_DB[[#This Row],[DOB]],HR_DB[[#This Row],[Hire date]],"Y"),"!!!")</f>
        <v>20</v>
      </c>
      <c r="P279" s="1" t="str">
        <f>IF(HR_DB[[#This Row],[Age at Hiring]]&lt;20,"!","")</f>
        <v/>
      </c>
      <c r="Q279" s="1" t="str">
        <f>IFERROR(VLOOKUP(HR_DB[[#This Row],[EmpID]],A280:$A$1002,1,TRUE),"")</f>
        <v/>
      </c>
      <c r="R279" s="1" t="str">
        <f>IFERROR(VLOOKUP(HR_DB[[#This Row],[EmpID]],$A$2:A278,1,0),"")</f>
        <v/>
      </c>
      <c r="S279" s="17"/>
      <c r="T279" s="1" t="str">
        <f ca="1">IF(HR_DB[[#This Row],[Years no.]]&lt;=7,"A) 1-7",IF(AND(HR_DB[[#This Row],[Years no.]]&gt;7,HR_DB[[#This Row],[Years no.]]&lt;=14),"B) 8-14",IF(AND(HR_DB[[#This Row],[Years no.]]&gt;14,HR_DB[[#This Row],[Years no.]]&lt;=21),"C) 15-21",IF(HR_DB[[#This Row],[Years no.]]&gt;21,"D) 22+",""))))</f>
        <v>D) 22+</v>
      </c>
      <c r="U279" s="1" t="str">
        <f ca="1">IF(AND(HR_DB[[#This Row],[Age]]&gt;=20,HR_DB[[#This Row],[Age]]&lt;30),"20s",IF(AND(HR_DB[[#This Row],[Age]]&gt;=30,HR_DB[[#This Row],[Age]]&lt;40),"30s",IF(HR_DB[[#This Row],[Age]]&gt;=40,"40s","")))</f>
        <v>40s</v>
      </c>
    </row>
    <row r="280" spans="1:21" x14ac:dyDescent="0.35">
      <c r="A280" s="1">
        <v>52626</v>
      </c>
      <c r="B280" s="1" t="s">
        <v>1124</v>
      </c>
      <c r="C280" s="1" t="s">
        <v>1125</v>
      </c>
      <c r="D280" s="1" t="s">
        <v>35</v>
      </c>
      <c r="E280" s="1" t="str">
        <f>IF(ISODD(MID(HR_DB[[#This Row],[ID No.]],13,1)),"Male","Female")</f>
        <v>Female</v>
      </c>
      <c r="F280" s="3">
        <f>DATE(MID(HR_DB[[#This Row],[ID No.]],2,2),MID(HR_DB[[#This Row],[ID No.]],4,2),MID(HR_DB[[#This Row],[ID No.]],6,2))</f>
        <v>32530</v>
      </c>
      <c r="G280" s="1">
        <f ca="1">DATEDIF(HR_DB[[#This Row],[DOB]],TODAY(),"Y")</f>
        <v>33</v>
      </c>
      <c r="H280" s="1" t="s">
        <v>17</v>
      </c>
      <c r="I280" s="1" t="s">
        <v>18</v>
      </c>
      <c r="J280" s="1" t="s">
        <v>19</v>
      </c>
      <c r="K280" s="1" t="str">
        <f>VLOOKUP(MID(HR_DB[[#This Row],[ID No.]],8,2),[1]Draft!$B$9:$C$14,2,FALSE)</f>
        <v>Alexandria</v>
      </c>
      <c r="L280" s="7">
        <v>35712</v>
      </c>
      <c r="M280" s="1">
        <f ca="1">DATEDIF(HR_DB[[#This Row],[Hire date]],TODAY(),"Y")</f>
        <v>24</v>
      </c>
      <c r="N280" s="4">
        <v>21686</v>
      </c>
      <c r="O280" s="6">
        <f>IFERROR(DATEDIF(HR_DB[[#This Row],[DOB]],HR_DB[[#This Row],[Hire date]],"Y"),"!!!")</f>
        <v>8</v>
      </c>
      <c r="P280" s="6" t="str">
        <f>IF(HR_DB[[#This Row],[Age at Hiring]]&lt;20,"!","")</f>
        <v>!</v>
      </c>
      <c r="Q280" s="1" t="str">
        <f>IFERROR(VLOOKUP(HR_DB[[#This Row],[EmpID]],A281:$A$1002,1,TRUE),"")</f>
        <v/>
      </c>
      <c r="R280" s="1" t="str">
        <f>IFERROR(VLOOKUP(HR_DB[[#This Row],[EmpID]],$A$2:A279,1,0),"")</f>
        <v/>
      </c>
      <c r="S280" s="17"/>
      <c r="T280" s="1" t="str">
        <f ca="1">IF(HR_DB[[#This Row],[Years no.]]&lt;=7,"A) 1-7",IF(AND(HR_DB[[#This Row],[Years no.]]&gt;7,HR_DB[[#This Row],[Years no.]]&lt;=14),"B) 8-14",IF(AND(HR_DB[[#This Row],[Years no.]]&gt;14,HR_DB[[#This Row],[Years no.]]&lt;=21),"C) 15-21",IF(HR_DB[[#This Row],[Years no.]]&gt;21,"D) 22+",""))))</f>
        <v>D) 22+</v>
      </c>
      <c r="U280" s="1" t="str">
        <f ca="1">IF(AND(HR_DB[[#This Row],[Age]]&gt;=20,HR_DB[[#This Row],[Age]]&lt;30),"20s",IF(AND(HR_DB[[#This Row],[Age]]&gt;=30,HR_DB[[#This Row],[Age]]&lt;40),"30s",IF(HR_DB[[#This Row],[Age]]&gt;=40,"40s","")))</f>
        <v>30s</v>
      </c>
    </row>
    <row r="281" spans="1:21" x14ac:dyDescent="0.35">
      <c r="A281" s="1">
        <v>52634</v>
      </c>
      <c r="B281" s="1" t="s">
        <v>776</v>
      </c>
      <c r="C281" s="1" t="s">
        <v>777</v>
      </c>
      <c r="D281" s="1" t="s">
        <v>27</v>
      </c>
      <c r="E281" s="1" t="str">
        <f>IF(ISODD(MID(HR_DB[[#This Row],[ID No.]],13,1)),"Male","Female")</f>
        <v>Male</v>
      </c>
      <c r="F281" s="3">
        <f>DATE(MID(HR_DB[[#This Row],[ID No.]],2,2),MID(HR_DB[[#This Row],[ID No.]],4,2),MID(HR_DB[[#This Row],[ID No.]],6,2))</f>
        <v>32666</v>
      </c>
      <c r="G281" s="1">
        <f ca="1">DATEDIF(HR_DB[[#This Row],[DOB]],TODAY(),"Y")</f>
        <v>33</v>
      </c>
      <c r="H281" s="1" t="s">
        <v>32</v>
      </c>
      <c r="I281" s="1" t="s">
        <v>41</v>
      </c>
      <c r="J281" s="1" t="s">
        <v>19</v>
      </c>
      <c r="K281" s="1" t="str">
        <f>VLOOKUP(MID(HR_DB[[#This Row],[ID No.]],8,2),[1]Draft!$B$9:$C$14,2,FALSE)</f>
        <v>Cairo</v>
      </c>
      <c r="L281" s="7">
        <v>35099</v>
      </c>
      <c r="M281" s="1">
        <f ca="1">DATEDIF(HR_DB[[#This Row],[Hire date]],TODAY(),"Y")</f>
        <v>26</v>
      </c>
      <c r="N281" s="4">
        <v>12027</v>
      </c>
      <c r="O281" s="6">
        <f>IFERROR(DATEDIF(HR_DB[[#This Row],[DOB]],HR_DB[[#This Row],[Hire date]],"Y"),"!!!")</f>
        <v>6</v>
      </c>
      <c r="P281" s="6" t="str">
        <f>IF(HR_DB[[#This Row],[Age at Hiring]]&lt;20,"!","")</f>
        <v>!</v>
      </c>
      <c r="Q281" s="1" t="str">
        <f>IFERROR(VLOOKUP(HR_DB[[#This Row],[EmpID]],A282:$A$1002,1,TRUE),"")</f>
        <v/>
      </c>
      <c r="R281" s="1" t="str">
        <f>IFERROR(VLOOKUP(HR_DB[[#This Row],[EmpID]],$A$2:A280,1,0),"")</f>
        <v/>
      </c>
      <c r="S281" s="17"/>
      <c r="T281" s="1" t="str">
        <f ca="1">IF(HR_DB[[#This Row],[Years no.]]&lt;=7,"A) 1-7",IF(AND(HR_DB[[#This Row],[Years no.]]&gt;7,HR_DB[[#This Row],[Years no.]]&lt;=14),"B) 8-14",IF(AND(HR_DB[[#This Row],[Years no.]]&gt;14,HR_DB[[#This Row],[Years no.]]&lt;=21),"C) 15-21",IF(HR_DB[[#This Row],[Years no.]]&gt;21,"D) 22+",""))))</f>
        <v>D) 22+</v>
      </c>
      <c r="U281" s="1" t="str">
        <f ca="1">IF(AND(HR_DB[[#This Row],[Age]]&gt;=20,HR_DB[[#This Row],[Age]]&lt;30),"20s",IF(AND(HR_DB[[#This Row],[Age]]&gt;=30,HR_DB[[#This Row],[Age]]&lt;40),"30s",IF(HR_DB[[#This Row],[Age]]&gt;=40,"40s","")))</f>
        <v>30s</v>
      </c>
    </row>
    <row r="282" spans="1:21" x14ac:dyDescent="0.35">
      <c r="A282" s="1">
        <v>52643</v>
      </c>
      <c r="B282" s="1" t="s">
        <v>1110</v>
      </c>
      <c r="C282" s="1" t="s">
        <v>1111</v>
      </c>
      <c r="D282" s="1" t="s">
        <v>35</v>
      </c>
      <c r="E282" s="1" t="str">
        <f>IF(ISODD(MID(HR_DB[[#This Row],[ID No.]],13,1)),"Male","Female")</f>
        <v>Male</v>
      </c>
      <c r="F282" s="3">
        <f>DATE(MID(HR_DB[[#This Row],[ID No.]],2,2),MID(HR_DB[[#This Row],[ID No.]],4,2),MID(HR_DB[[#This Row],[ID No.]],6,2))</f>
        <v>30067</v>
      </c>
      <c r="G282" s="1">
        <f ca="1">DATEDIF(HR_DB[[#This Row],[DOB]],TODAY(),"Y")</f>
        <v>40</v>
      </c>
      <c r="H282" s="1" t="s">
        <v>17</v>
      </c>
      <c r="I282" s="1" t="s">
        <v>23</v>
      </c>
      <c r="J282" s="1" t="s">
        <v>28</v>
      </c>
      <c r="K282" s="1" t="str">
        <f>VLOOKUP(MID(HR_DB[[#This Row],[ID No.]],8,2),[1]Draft!$B$9:$C$14,2,FALSE)</f>
        <v>Cairo</v>
      </c>
      <c r="L282" s="3">
        <v>42124</v>
      </c>
      <c r="M282" s="1">
        <f ca="1">DATEDIF(HR_DB[[#This Row],[Hire date]],TODAY(),"Y")</f>
        <v>7</v>
      </c>
      <c r="N282" s="4">
        <v>4918</v>
      </c>
      <c r="O282" s="1">
        <f>IFERROR(DATEDIF(HR_DB[[#This Row],[DOB]],HR_DB[[#This Row],[Hire date]],"Y"),"!!!")</f>
        <v>33</v>
      </c>
      <c r="P282" s="1" t="str">
        <f>IF(HR_DB[[#This Row],[Age at Hiring]]&lt;20,"!","")</f>
        <v/>
      </c>
      <c r="Q282" s="1" t="str">
        <f>IFERROR(VLOOKUP(HR_DB[[#This Row],[EmpID]],A283:$A$1002,1,TRUE),"")</f>
        <v/>
      </c>
      <c r="R282" s="1" t="str">
        <f>IFERROR(VLOOKUP(HR_DB[[#This Row],[EmpID]],$A$2:A281,1,0),"")</f>
        <v/>
      </c>
      <c r="S282" s="17"/>
      <c r="T282" s="1" t="str">
        <f ca="1">IF(HR_DB[[#This Row],[Years no.]]&lt;=7,"A) 1-7",IF(AND(HR_DB[[#This Row],[Years no.]]&gt;7,HR_DB[[#This Row],[Years no.]]&lt;=14),"B) 8-14",IF(AND(HR_DB[[#This Row],[Years no.]]&gt;14,HR_DB[[#This Row],[Years no.]]&lt;=21),"C) 15-21",IF(HR_DB[[#This Row],[Years no.]]&gt;21,"D) 22+",""))))</f>
        <v>A) 1-7</v>
      </c>
      <c r="U282" s="1" t="str">
        <f ca="1">IF(AND(HR_DB[[#This Row],[Age]]&gt;=20,HR_DB[[#This Row],[Age]]&lt;30),"20s",IF(AND(HR_DB[[#This Row],[Age]]&gt;=30,HR_DB[[#This Row],[Age]]&lt;40),"30s",IF(HR_DB[[#This Row],[Age]]&gt;=40,"40s","")))</f>
        <v>40s</v>
      </c>
    </row>
    <row r="283" spans="1:21" x14ac:dyDescent="0.35">
      <c r="A283" s="1">
        <v>52652</v>
      </c>
      <c r="B283" s="1" t="s">
        <v>870</v>
      </c>
      <c r="C283" s="1" t="s">
        <v>871</v>
      </c>
      <c r="D283" s="1" t="s">
        <v>38</v>
      </c>
      <c r="E283" s="1" t="str">
        <f>IF(ISODD(MID(HR_DB[[#This Row],[ID No.]],13,1)),"Male","Female")</f>
        <v>Female</v>
      </c>
      <c r="F283" s="3">
        <f>DATE(MID(HR_DB[[#This Row],[ID No.]],2,2),MID(HR_DB[[#This Row],[ID No.]],4,2),MID(HR_DB[[#This Row],[ID No.]],6,2))</f>
        <v>34020</v>
      </c>
      <c r="G283" s="1">
        <f ca="1">DATEDIF(HR_DB[[#This Row],[DOB]],TODAY(),"Y")</f>
        <v>29</v>
      </c>
      <c r="H283" s="1" t="s">
        <v>32</v>
      </c>
      <c r="I283" s="1" t="s">
        <v>23</v>
      </c>
      <c r="J283" s="1" t="s">
        <v>24</v>
      </c>
      <c r="K283" s="1" t="str">
        <f>VLOOKUP(MID(HR_DB[[#This Row],[ID No.]],8,2),[1]Draft!$B$9:$C$14,2,FALSE)</f>
        <v>Giza</v>
      </c>
      <c r="L283" s="7">
        <v>35023</v>
      </c>
      <c r="M283" s="1">
        <f ca="1">DATEDIF(HR_DB[[#This Row],[Hire date]],TODAY(),"Y")</f>
        <v>26</v>
      </c>
      <c r="N283" s="4">
        <v>4109</v>
      </c>
      <c r="O283" s="6">
        <f>IFERROR(DATEDIF(HR_DB[[#This Row],[DOB]],HR_DB[[#This Row],[Hire date]],"Y"),"!!!")</f>
        <v>2</v>
      </c>
      <c r="P283" s="6" t="str">
        <f>IF(HR_DB[[#This Row],[Age at Hiring]]&lt;20,"!","")</f>
        <v>!</v>
      </c>
      <c r="Q283" s="1" t="str">
        <f>IFERROR(VLOOKUP(HR_DB[[#This Row],[EmpID]],A284:$A$1002,1,TRUE),"")</f>
        <v/>
      </c>
      <c r="R283" s="1" t="str">
        <f>IFERROR(VLOOKUP(HR_DB[[#This Row],[EmpID]],$A$2:A282,1,0),"")</f>
        <v/>
      </c>
      <c r="S283" s="17"/>
      <c r="T283" s="1" t="str">
        <f ca="1">IF(HR_DB[[#This Row],[Years no.]]&lt;=7,"A) 1-7",IF(AND(HR_DB[[#This Row],[Years no.]]&gt;7,HR_DB[[#This Row],[Years no.]]&lt;=14),"B) 8-14",IF(AND(HR_DB[[#This Row],[Years no.]]&gt;14,HR_DB[[#This Row],[Years no.]]&lt;=21),"C) 15-21",IF(HR_DB[[#This Row],[Years no.]]&gt;21,"D) 22+",""))))</f>
        <v>D) 22+</v>
      </c>
      <c r="U283" s="1" t="str">
        <f ca="1">IF(AND(HR_DB[[#This Row],[Age]]&gt;=20,HR_DB[[#This Row],[Age]]&lt;30),"20s",IF(AND(HR_DB[[#This Row],[Age]]&gt;=30,HR_DB[[#This Row],[Age]]&lt;40),"30s",IF(HR_DB[[#This Row],[Age]]&gt;=40,"40s","")))</f>
        <v>20s</v>
      </c>
    </row>
    <row r="284" spans="1:21" x14ac:dyDescent="0.35">
      <c r="A284" s="1">
        <v>52665</v>
      </c>
      <c r="B284" s="1" t="s">
        <v>670</v>
      </c>
      <c r="C284" s="1" t="s">
        <v>671</v>
      </c>
      <c r="D284" s="1" t="s">
        <v>62</v>
      </c>
      <c r="E284" s="1" t="str">
        <f>IF(ISODD(MID(HR_DB[[#This Row],[ID No.]],13,1)),"Male","Female")</f>
        <v>Male</v>
      </c>
      <c r="F284" s="3">
        <f>DATE(MID(HR_DB[[#This Row],[ID No.]],2,2),MID(HR_DB[[#This Row],[ID No.]],4,2),MID(HR_DB[[#This Row],[ID No.]],6,2))</f>
        <v>34875</v>
      </c>
      <c r="G284" s="1">
        <f ca="1">DATEDIF(HR_DB[[#This Row],[DOB]],TODAY(),"Y")</f>
        <v>27</v>
      </c>
      <c r="H284" s="1" t="s">
        <v>17</v>
      </c>
      <c r="I284" s="1" t="s">
        <v>18</v>
      </c>
      <c r="J284" s="1" t="s">
        <v>24</v>
      </c>
      <c r="K284" s="1" t="str">
        <f>VLOOKUP(MID(HR_DB[[#This Row],[ID No.]],8,2),[1]Draft!$B$9:$C$14,2,FALSE)</f>
        <v>Cairo</v>
      </c>
      <c r="L284" s="7">
        <v>40189</v>
      </c>
      <c r="M284" s="1">
        <f ca="1">DATEDIF(HR_DB[[#This Row],[Hire date]],TODAY(),"Y")</f>
        <v>12</v>
      </c>
      <c r="N284" s="4">
        <v>15871</v>
      </c>
      <c r="O284" s="6">
        <f>IFERROR(DATEDIF(HR_DB[[#This Row],[DOB]],HR_DB[[#This Row],[Hire date]],"Y"),"!!!")</f>
        <v>14</v>
      </c>
      <c r="P284" s="6" t="str">
        <f>IF(HR_DB[[#This Row],[Age at Hiring]]&lt;20,"!","")</f>
        <v>!</v>
      </c>
      <c r="Q284" s="1" t="str">
        <f>IFERROR(VLOOKUP(HR_DB[[#This Row],[EmpID]],A285:$A$1002,1,TRUE),"")</f>
        <v/>
      </c>
      <c r="R284" s="1" t="str">
        <f>IFERROR(VLOOKUP(HR_DB[[#This Row],[EmpID]],$A$2:A283,1,0),"")</f>
        <v/>
      </c>
      <c r="S284" s="17"/>
      <c r="T284" s="1" t="str">
        <f ca="1">IF(HR_DB[[#This Row],[Years no.]]&lt;=7,"A) 1-7",IF(AND(HR_DB[[#This Row],[Years no.]]&gt;7,HR_DB[[#This Row],[Years no.]]&lt;=14),"B) 8-14",IF(AND(HR_DB[[#This Row],[Years no.]]&gt;14,HR_DB[[#This Row],[Years no.]]&lt;=21),"C) 15-21",IF(HR_DB[[#This Row],[Years no.]]&gt;21,"D) 22+",""))))</f>
        <v>B) 8-14</v>
      </c>
      <c r="U284" s="1" t="str">
        <f ca="1">IF(AND(HR_DB[[#This Row],[Age]]&gt;=20,HR_DB[[#This Row],[Age]]&lt;30),"20s",IF(AND(HR_DB[[#This Row],[Age]]&gt;=30,HR_DB[[#This Row],[Age]]&lt;40),"30s",IF(HR_DB[[#This Row],[Age]]&gt;=40,"40s","")))</f>
        <v>20s</v>
      </c>
    </row>
    <row r="285" spans="1:21" x14ac:dyDescent="0.35">
      <c r="A285" s="1">
        <v>52673</v>
      </c>
      <c r="B285" s="1" t="s">
        <v>430</v>
      </c>
      <c r="C285" s="1" t="s">
        <v>431</v>
      </c>
      <c r="D285" s="1" t="s">
        <v>49</v>
      </c>
      <c r="E285" s="1" t="str">
        <f>IF(ISODD(MID(HR_DB[[#This Row],[ID No.]],13,1)),"Male","Female")</f>
        <v>Male</v>
      </c>
      <c r="F285" s="3">
        <f>DATE(MID(HR_DB[[#This Row],[ID No.]],2,2),MID(HR_DB[[#This Row],[ID No.]],4,2),MID(HR_DB[[#This Row],[ID No.]],6,2))</f>
        <v>30339</v>
      </c>
      <c r="G285" s="1">
        <f ca="1">DATEDIF(HR_DB[[#This Row],[DOB]],TODAY(),"Y")</f>
        <v>39</v>
      </c>
      <c r="H285" s="1" t="s">
        <v>32</v>
      </c>
      <c r="I285" s="1" t="s">
        <v>41</v>
      </c>
      <c r="J285" s="1" t="s">
        <v>67</v>
      </c>
      <c r="K285" s="1" t="str">
        <f>VLOOKUP(MID(HR_DB[[#This Row],[ID No.]],8,2),[1]Draft!$B$9:$C$14,2,FALSE)</f>
        <v>Cairo</v>
      </c>
      <c r="L285" s="3">
        <v>39365</v>
      </c>
      <c r="M285" s="1">
        <f ca="1">DATEDIF(HR_DB[[#This Row],[Hire date]],TODAY(),"Y")</f>
        <v>14</v>
      </c>
      <c r="N285" s="4">
        <v>11324</v>
      </c>
      <c r="O285" s="1">
        <f>IFERROR(DATEDIF(HR_DB[[#This Row],[DOB]],HR_DB[[#This Row],[Hire date]],"Y"),"!!!")</f>
        <v>24</v>
      </c>
      <c r="P285" s="1" t="str">
        <f>IF(HR_DB[[#This Row],[Age at Hiring]]&lt;20,"!","")</f>
        <v/>
      </c>
      <c r="Q285" s="1" t="str">
        <f>IFERROR(VLOOKUP(HR_DB[[#This Row],[EmpID]],A286:$A$1002,1,TRUE),"")</f>
        <v/>
      </c>
      <c r="R285" s="1" t="str">
        <f>IFERROR(VLOOKUP(HR_DB[[#This Row],[EmpID]],$A$2:A284,1,0),"")</f>
        <v/>
      </c>
      <c r="S285" s="17"/>
      <c r="T285" s="1" t="str">
        <f ca="1">IF(HR_DB[[#This Row],[Years no.]]&lt;=7,"A) 1-7",IF(AND(HR_DB[[#This Row],[Years no.]]&gt;7,HR_DB[[#This Row],[Years no.]]&lt;=14),"B) 8-14",IF(AND(HR_DB[[#This Row],[Years no.]]&gt;14,HR_DB[[#This Row],[Years no.]]&lt;=21),"C) 15-21",IF(HR_DB[[#This Row],[Years no.]]&gt;21,"D) 22+",""))))</f>
        <v>B) 8-14</v>
      </c>
      <c r="U285" s="1" t="str">
        <f ca="1">IF(AND(HR_DB[[#This Row],[Age]]&gt;=20,HR_DB[[#This Row],[Age]]&lt;30),"20s",IF(AND(HR_DB[[#This Row],[Age]]&gt;=30,HR_DB[[#This Row],[Age]]&lt;40),"30s",IF(HR_DB[[#This Row],[Age]]&gt;=40,"40s","")))</f>
        <v>30s</v>
      </c>
    </row>
    <row r="286" spans="1:21" x14ac:dyDescent="0.35">
      <c r="A286" s="1">
        <v>52675</v>
      </c>
      <c r="B286" s="1" t="s">
        <v>1140</v>
      </c>
      <c r="C286" s="1" t="s">
        <v>1141</v>
      </c>
      <c r="D286" s="1" t="s">
        <v>143</v>
      </c>
      <c r="E286" s="1" t="str">
        <f>IF(ISODD(MID(HR_DB[[#This Row],[ID No.]],13,1)),"Male","Female")</f>
        <v>Male</v>
      </c>
      <c r="F286" s="3">
        <f>DATE(MID(HR_DB[[#This Row],[ID No.]],2,2),MID(HR_DB[[#This Row],[ID No.]],4,2),MID(HR_DB[[#This Row],[ID No.]],6,2))</f>
        <v>27686</v>
      </c>
      <c r="G286" s="1">
        <f ca="1">DATEDIF(HR_DB[[#This Row],[DOB]],TODAY(),"Y")</f>
        <v>46</v>
      </c>
      <c r="H286" s="1" t="s">
        <v>32</v>
      </c>
      <c r="I286" s="1" t="s">
        <v>23</v>
      </c>
      <c r="J286" s="1" t="s">
        <v>24</v>
      </c>
      <c r="K286" s="1" t="str">
        <f>VLOOKUP(MID(HR_DB[[#This Row],[ID No.]],8,2),[1]Draft!$B$9:$C$14,2,FALSE)</f>
        <v>Ismailia</v>
      </c>
      <c r="L286" s="3">
        <v>40238</v>
      </c>
      <c r="M286" s="1">
        <f ca="1">DATEDIF(HR_DB[[#This Row],[Hire date]],TODAY(),"Y")</f>
        <v>12</v>
      </c>
      <c r="N286" s="4">
        <v>3649</v>
      </c>
      <c r="O286" s="1">
        <f>IFERROR(DATEDIF(HR_DB[[#This Row],[DOB]],HR_DB[[#This Row],[Hire date]],"Y"),"!!!")</f>
        <v>34</v>
      </c>
      <c r="P286" s="1" t="str">
        <f>IF(HR_DB[[#This Row],[Age at Hiring]]&lt;20,"!","")</f>
        <v/>
      </c>
      <c r="Q286" s="1" t="str">
        <f>IFERROR(VLOOKUP(HR_DB[[#This Row],[EmpID]],A287:$A$1002,1,TRUE),"")</f>
        <v/>
      </c>
      <c r="R286" s="1" t="str">
        <f>IFERROR(VLOOKUP(HR_DB[[#This Row],[EmpID]],$A$2:A285,1,0),"")</f>
        <v/>
      </c>
      <c r="S286" s="17"/>
      <c r="T286" s="1" t="str">
        <f ca="1">IF(HR_DB[[#This Row],[Years no.]]&lt;=7,"A) 1-7",IF(AND(HR_DB[[#This Row],[Years no.]]&gt;7,HR_DB[[#This Row],[Years no.]]&lt;=14),"B) 8-14",IF(AND(HR_DB[[#This Row],[Years no.]]&gt;14,HR_DB[[#This Row],[Years no.]]&lt;=21),"C) 15-21",IF(HR_DB[[#This Row],[Years no.]]&gt;21,"D) 22+",""))))</f>
        <v>B) 8-14</v>
      </c>
      <c r="U286" s="1" t="str">
        <f ca="1">IF(AND(HR_DB[[#This Row],[Age]]&gt;=20,HR_DB[[#This Row],[Age]]&lt;30),"20s",IF(AND(HR_DB[[#This Row],[Age]]&gt;=30,HR_DB[[#This Row],[Age]]&lt;40),"30s",IF(HR_DB[[#This Row],[Age]]&gt;=40,"40s","")))</f>
        <v>40s</v>
      </c>
    </row>
    <row r="287" spans="1:21" x14ac:dyDescent="0.35">
      <c r="A287" s="1">
        <v>52688</v>
      </c>
      <c r="B287" s="1" t="s">
        <v>1992</v>
      </c>
      <c r="C287" s="1" t="s">
        <v>1993</v>
      </c>
      <c r="D287" s="1" t="s">
        <v>16</v>
      </c>
      <c r="E287" s="1" t="str">
        <f>IF(ISODD(MID(HR_DB[[#This Row],[ID No.]],13,1)),"Male","Female")</f>
        <v>Male</v>
      </c>
      <c r="F287" s="3">
        <f>DATE(MID(HR_DB[[#This Row],[ID No.]],2,2),MID(HR_DB[[#This Row],[ID No.]],4,2),MID(HR_DB[[#This Row],[ID No.]],6,2))</f>
        <v>28192</v>
      </c>
      <c r="G287" s="1">
        <f ca="1">DATEDIF(HR_DB[[#This Row],[DOB]],TODAY(),"Y")</f>
        <v>45</v>
      </c>
      <c r="H287" s="1" t="s">
        <v>17</v>
      </c>
      <c r="I287" s="1" t="s">
        <v>23</v>
      </c>
      <c r="J287" s="1" t="s">
        <v>19</v>
      </c>
      <c r="K287" s="1" t="str">
        <f>VLOOKUP(MID(HR_DB[[#This Row],[ID No.]],8,2),[1]Draft!$B$9:$C$14,2,FALSE)</f>
        <v>Sharqia</v>
      </c>
      <c r="L287" s="3">
        <v>38760</v>
      </c>
      <c r="M287" s="1">
        <f ca="1">DATEDIF(HR_DB[[#This Row],[Hire date]],TODAY(),"Y")</f>
        <v>16</v>
      </c>
      <c r="N287" s="4">
        <v>4406</v>
      </c>
      <c r="O287" s="1">
        <f>IFERROR(DATEDIF(HR_DB[[#This Row],[DOB]],HR_DB[[#This Row],[Hire date]],"Y"),"!!!")</f>
        <v>28</v>
      </c>
      <c r="P287" s="1" t="str">
        <f>IF(HR_DB[[#This Row],[Age at Hiring]]&lt;20,"!","")</f>
        <v/>
      </c>
      <c r="Q287" s="1" t="str">
        <f>IFERROR(VLOOKUP(HR_DB[[#This Row],[EmpID]],A288:$A$1002,1,TRUE),"")</f>
        <v/>
      </c>
      <c r="R287" s="1" t="str">
        <f>IFERROR(VLOOKUP(HR_DB[[#This Row],[EmpID]],$A$2:A286,1,0),"")</f>
        <v/>
      </c>
      <c r="S287" s="17"/>
      <c r="T287" s="1" t="str">
        <f ca="1">IF(HR_DB[[#This Row],[Years no.]]&lt;=7,"A) 1-7",IF(AND(HR_DB[[#This Row],[Years no.]]&gt;7,HR_DB[[#This Row],[Years no.]]&lt;=14),"B) 8-14",IF(AND(HR_DB[[#This Row],[Years no.]]&gt;14,HR_DB[[#This Row],[Years no.]]&lt;=21),"C) 15-21",IF(HR_DB[[#This Row],[Years no.]]&gt;21,"D) 22+",""))))</f>
        <v>C) 15-21</v>
      </c>
      <c r="U287" s="1" t="str">
        <f ca="1">IF(AND(HR_DB[[#This Row],[Age]]&gt;=20,HR_DB[[#This Row],[Age]]&lt;30),"20s",IF(AND(HR_DB[[#This Row],[Age]]&gt;=30,HR_DB[[#This Row],[Age]]&lt;40),"30s",IF(HR_DB[[#This Row],[Age]]&gt;=40,"40s","")))</f>
        <v>40s</v>
      </c>
    </row>
    <row r="288" spans="1:21" x14ac:dyDescent="0.35">
      <c r="A288" s="1">
        <v>52718</v>
      </c>
      <c r="B288" s="1" t="s">
        <v>1378</v>
      </c>
      <c r="C288" s="1" t="s">
        <v>1379</v>
      </c>
      <c r="D288" s="1" t="s">
        <v>35</v>
      </c>
      <c r="E288" s="1" t="str">
        <f>IF(ISODD(MID(HR_DB[[#This Row],[ID No.]],13,1)),"Male","Female")</f>
        <v>Male</v>
      </c>
      <c r="F288" s="3">
        <f>DATE(MID(HR_DB[[#This Row],[ID No.]],2,2),MID(HR_DB[[#This Row],[ID No.]],4,2),MID(HR_DB[[#This Row],[ID No.]],6,2))</f>
        <v>31483</v>
      </c>
      <c r="G288" s="1">
        <f ca="1">DATEDIF(HR_DB[[#This Row],[DOB]],TODAY(),"Y")</f>
        <v>36</v>
      </c>
      <c r="H288" s="1" t="s">
        <v>17</v>
      </c>
      <c r="I288" s="1" t="s">
        <v>23</v>
      </c>
      <c r="J288" s="1" t="s">
        <v>44</v>
      </c>
      <c r="K288" s="1" t="str">
        <f>VLOOKUP(MID(HR_DB[[#This Row],[ID No.]],8,2),[1]Draft!$B$9:$C$14,2,FALSE)</f>
        <v>Alexandria</v>
      </c>
      <c r="L288" s="3">
        <v>40279</v>
      </c>
      <c r="M288" s="1">
        <f ca="1">DATEDIF(HR_DB[[#This Row],[Hire date]],TODAY(),"Y")</f>
        <v>12</v>
      </c>
      <c r="N288" s="4">
        <v>4535</v>
      </c>
      <c r="O288" s="1">
        <f>IFERROR(DATEDIF(HR_DB[[#This Row],[DOB]],HR_DB[[#This Row],[Hire date]],"Y"),"!!!")</f>
        <v>24</v>
      </c>
      <c r="P288" s="1" t="str">
        <f>IF(HR_DB[[#This Row],[Age at Hiring]]&lt;20,"!","")</f>
        <v/>
      </c>
      <c r="Q288" s="1" t="str">
        <f>IFERROR(VLOOKUP(HR_DB[[#This Row],[EmpID]],A289:$A$1002,1,TRUE),"")</f>
        <v/>
      </c>
      <c r="R288" s="1" t="str">
        <f>IFERROR(VLOOKUP(HR_DB[[#This Row],[EmpID]],$A$2:A287,1,0),"")</f>
        <v/>
      </c>
      <c r="S288" s="17"/>
      <c r="T288" s="1" t="str">
        <f ca="1">IF(HR_DB[[#This Row],[Years no.]]&lt;=7,"A) 1-7",IF(AND(HR_DB[[#This Row],[Years no.]]&gt;7,HR_DB[[#This Row],[Years no.]]&lt;=14),"B) 8-14",IF(AND(HR_DB[[#This Row],[Years no.]]&gt;14,HR_DB[[#This Row],[Years no.]]&lt;=21),"C) 15-21",IF(HR_DB[[#This Row],[Years no.]]&gt;21,"D) 22+",""))))</f>
        <v>B) 8-14</v>
      </c>
      <c r="U288" s="1" t="str">
        <f ca="1">IF(AND(HR_DB[[#This Row],[Age]]&gt;=20,HR_DB[[#This Row],[Age]]&lt;30),"20s",IF(AND(HR_DB[[#This Row],[Age]]&gt;=30,HR_DB[[#This Row],[Age]]&lt;40),"30s",IF(HR_DB[[#This Row],[Age]]&gt;=40,"40s","")))</f>
        <v>30s</v>
      </c>
    </row>
    <row r="289" spans="1:21" x14ac:dyDescent="0.35">
      <c r="A289" s="1">
        <v>52763</v>
      </c>
      <c r="B289" s="1" t="s">
        <v>1362</v>
      </c>
      <c r="C289" s="1" t="s">
        <v>1363</v>
      </c>
      <c r="D289" s="1" t="s">
        <v>143</v>
      </c>
      <c r="E289" s="1" t="str">
        <f>IF(ISODD(MID(HR_DB[[#This Row],[ID No.]],13,1)),"Male","Female")</f>
        <v>Female</v>
      </c>
      <c r="F289" s="3">
        <f>DATE(MID(HR_DB[[#This Row],[ID No.]],2,2),MID(HR_DB[[#This Row],[ID No.]],4,2),MID(HR_DB[[#This Row],[ID No.]],6,2))</f>
        <v>31072</v>
      </c>
      <c r="G289" s="1">
        <f ca="1">DATEDIF(HR_DB[[#This Row],[DOB]],TODAY(),"Y")</f>
        <v>37</v>
      </c>
      <c r="H289" s="1" t="s">
        <v>32</v>
      </c>
      <c r="I289" s="1" t="s">
        <v>23</v>
      </c>
      <c r="J289" s="1" t="s">
        <v>67</v>
      </c>
      <c r="K289" s="1" t="str">
        <f>VLOOKUP(MID(HR_DB[[#This Row],[ID No.]],8,2),[1]Draft!$B$9:$C$14,2,FALSE)</f>
        <v>Sharqia</v>
      </c>
      <c r="L289" s="7">
        <v>35045</v>
      </c>
      <c r="M289" s="1">
        <f ca="1">DATEDIF(HR_DB[[#This Row],[Hire date]],TODAY(),"Y")</f>
        <v>26</v>
      </c>
      <c r="N289" s="4">
        <v>6038</v>
      </c>
      <c r="O289" s="6">
        <f>IFERROR(DATEDIF(HR_DB[[#This Row],[DOB]],HR_DB[[#This Row],[Hire date]],"Y"),"!!!")</f>
        <v>10</v>
      </c>
      <c r="P289" s="6" t="str">
        <f>IF(HR_DB[[#This Row],[Age at Hiring]]&lt;20,"!","")</f>
        <v>!</v>
      </c>
      <c r="Q289" s="1" t="str">
        <f>IFERROR(VLOOKUP(HR_DB[[#This Row],[EmpID]],A290:$A$1002,1,TRUE),"")</f>
        <v/>
      </c>
      <c r="R289" s="1" t="str">
        <f>IFERROR(VLOOKUP(HR_DB[[#This Row],[EmpID]],$A$2:A288,1,0),"")</f>
        <v/>
      </c>
      <c r="S289" s="17"/>
      <c r="T289" s="1" t="str">
        <f ca="1">IF(HR_DB[[#This Row],[Years no.]]&lt;=7,"A) 1-7",IF(AND(HR_DB[[#This Row],[Years no.]]&gt;7,HR_DB[[#This Row],[Years no.]]&lt;=14),"B) 8-14",IF(AND(HR_DB[[#This Row],[Years no.]]&gt;14,HR_DB[[#This Row],[Years no.]]&lt;=21),"C) 15-21",IF(HR_DB[[#This Row],[Years no.]]&gt;21,"D) 22+",""))))</f>
        <v>D) 22+</v>
      </c>
      <c r="U289" s="1" t="str">
        <f ca="1">IF(AND(HR_DB[[#This Row],[Age]]&gt;=20,HR_DB[[#This Row],[Age]]&lt;30),"20s",IF(AND(HR_DB[[#This Row],[Age]]&gt;=30,HR_DB[[#This Row],[Age]]&lt;40),"30s",IF(HR_DB[[#This Row],[Age]]&gt;=40,"40s","")))</f>
        <v>30s</v>
      </c>
    </row>
    <row r="290" spans="1:21" x14ac:dyDescent="0.35">
      <c r="A290" s="1">
        <v>52772</v>
      </c>
      <c r="B290" s="1" t="s">
        <v>1136</v>
      </c>
      <c r="C290" s="1" t="s">
        <v>1137</v>
      </c>
      <c r="D290" s="1" t="s">
        <v>38</v>
      </c>
      <c r="E290" s="1" t="str">
        <f>IF(ISODD(MID(HR_DB[[#This Row],[ID No.]],13,1)),"Male","Female")</f>
        <v>Male</v>
      </c>
      <c r="F290" s="3">
        <f>DATE(MID(HR_DB[[#This Row],[ID No.]],2,2),MID(HR_DB[[#This Row],[ID No.]],4,2),MID(HR_DB[[#This Row],[ID No.]],6,2))</f>
        <v>29740</v>
      </c>
      <c r="G290" s="1">
        <f ca="1">DATEDIF(HR_DB[[#This Row],[DOB]],TODAY(),"Y")</f>
        <v>41</v>
      </c>
      <c r="H290" s="1" t="s">
        <v>32</v>
      </c>
      <c r="I290" s="1" t="s">
        <v>23</v>
      </c>
      <c r="J290" s="1" t="s">
        <v>67</v>
      </c>
      <c r="K290" s="1" t="str">
        <f>VLOOKUP(MID(HR_DB[[#This Row],[ID No.]],8,2),[1]Draft!$B$9:$C$14,2,FALSE)</f>
        <v>Cairo</v>
      </c>
      <c r="L290" s="3">
        <v>38781</v>
      </c>
      <c r="M290" s="1">
        <f ca="1">DATEDIF(HR_DB[[#This Row],[Hire date]],TODAY(),"Y")</f>
        <v>16</v>
      </c>
      <c r="N290" s="4">
        <v>5735</v>
      </c>
      <c r="O290" s="1">
        <f>IFERROR(DATEDIF(HR_DB[[#This Row],[DOB]],HR_DB[[#This Row],[Hire date]],"Y"),"!!!")</f>
        <v>24</v>
      </c>
      <c r="P290" s="1" t="str">
        <f>IF(HR_DB[[#This Row],[Age at Hiring]]&lt;20,"!","")</f>
        <v/>
      </c>
      <c r="Q290" s="1" t="str">
        <f>IFERROR(VLOOKUP(HR_DB[[#This Row],[EmpID]],A291:$A$1002,1,TRUE),"")</f>
        <v/>
      </c>
      <c r="R290" s="1" t="str">
        <f>IFERROR(VLOOKUP(HR_DB[[#This Row],[EmpID]],$A$2:A289,1,0),"")</f>
        <v/>
      </c>
      <c r="S290" s="17"/>
      <c r="T290" s="1" t="str">
        <f ca="1">IF(HR_DB[[#This Row],[Years no.]]&lt;=7,"A) 1-7",IF(AND(HR_DB[[#This Row],[Years no.]]&gt;7,HR_DB[[#This Row],[Years no.]]&lt;=14),"B) 8-14",IF(AND(HR_DB[[#This Row],[Years no.]]&gt;14,HR_DB[[#This Row],[Years no.]]&lt;=21),"C) 15-21",IF(HR_DB[[#This Row],[Years no.]]&gt;21,"D) 22+",""))))</f>
        <v>C) 15-21</v>
      </c>
      <c r="U290" s="1" t="str">
        <f ca="1">IF(AND(HR_DB[[#This Row],[Age]]&gt;=20,HR_DB[[#This Row],[Age]]&lt;30),"20s",IF(AND(HR_DB[[#This Row],[Age]]&gt;=30,HR_DB[[#This Row],[Age]]&lt;40),"30s",IF(HR_DB[[#This Row],[Age]]&gt;=40,"40s","")))</f>
        <v>40s</v>
      </c>
    </row>
    <row r="291" spans="1:21" x14ac:dyDescent="0.35">
      <c r="A291" s="1">
        <v>52774</v>
      </c>
      <c r="B291" s="1" t="s">
        <v>836</v>
      </c>
      <c r="C291" s="1" t="s">
        <v>837</v>
      </c>
      <c r="D291" s="1" t="s">
        <v>38</v>
      </c>
      <c r="E291" s="1" t="str">
        <f>IF(ISODD(MID(HR_DB[[#This Row],[ID No.]],13,1)),"Male","Female")</f>
        <v>Female</v>
      </c>
      <c r="F291" s="3">
        <f>DATE(MID(HR_DB[[#This Row],[ID No.]],2,2),MID(HR_DB[[#This Row],[ID No.]],4,2),MID(HR_DB[[#This Row],[ID No.]],6,2))</f>
        <v>33438</v>
      </c>
      <c r="G291" s="1">
        <f ca="1">DATEDIF(HR_DB[[#This Row],[DOB]],TODAY(),"Y")</f>
        <v>31</v>
      </c>
      <c r="H291" s="1" t="s">
        <v>32</v>
      </c>
      <c r="I291" s="1" t="s">
        <v>23</v>
      </c>
      <c r="J291" s="1" t="s">
        <v>24</v>
      </c>
      <c r="K291" s="1" t="str">
        <f>VLOOKUP(MID(HR_DB[[#This Row],[ID No.]],8,2),[1]Draft!$B$9:$C$14,2,FALSE)</f>
        <v>Giza</v>
      </c>
      <c r="L291" s="7">
        <v>40698</v>
      </c>
      <c r="M291" s="1">
        <f ca="1">DATEDIF(HR_DB[[#This Row],[Hire date]],TODAY(),"Y")</f>
        <v>11</v>
      </c>
      <c r="N291" s="4">
        <v>3689</v>
      </c>
      <c r="O291" s="6">
        <f>IFERROR(DATEDIF(HR_DB[[#This Row],[DOB]],HR_DB[[#This Row],[Hire date]],"Y"),"!!!")</f>
        <v>19</v>
      </c>
      <c r="P291" s="6" t="str">
        <f>IF(HR_DB[[#This Row],[Age at Hiring]]&lt;20,"!","")</f>
        <v>!</v>
      </c>
      <c r="Q291" s="1" t="str">
        <f>IFERROR(VLOOKUP(HR_DB[[#This Row],[EmpID]],A292:$A$1002,1,TRUE),"")</f>
        <v/>
      </c>
      <c r="R291" s="1" t="str">
        <f>IFERROR(VLOOKUP(HR_DB[[#This Row],[EmpID]],$A$2:A290,1,0),"")</f>
        <v/>
      </c>
      <c r="S291" s="17"/>
      <c r="T291" s="1" t="str">
        <f ca="1">IF(HR_DB[[#This Row],[Years no.]]&lt;=7,"A) 1-7",IF(AND(HR_DB[[#This Row],[Years no.]]&gt;7,HR_DB[[#This Row],[Years no.]]&lt;=14),"B) 8-14",IF(AND(HR_DB[[#This Row],[Years no.]]&gt;14,HR_DB[[#This Row],[Years no.]]&lt;=21),"C) 15-21",IF(HR_DB[[#This Row],[Years no.]]&gt;21,"D) 22+",""))))</f>
        <v>B) 8-14</v>
      </c>
      <c r="U291" s="1" t="str">
        <f ca="1">IF(AND(HR_DB[[#This Row],[Age]]&gt;=20,HR_DB[[#This Row],[Age]]&lt;30),"20s",IF(AND(HR_DB[[#This Row],[Age]]&gt;=30,HR_DB[[#This Row],[Age]]&lt;40),"30s",IF(HR_DB[[#This Row],[Age]]&gt;=40,"40s","")))</f>
        <v>30s</v>
      </c>
    </row>
    <row r="292" spans="1:21" x14ac:dyDescent="0.35">
      <c r="A292" s="1">
        <v>52778</v>
      </c>
      <c r="B292" s="1" t="s">
        <v>1384</v>
      </c>
      <c r="C292" s="1" t="s">
        <v>1385</v>
      </c>
      <c r="D292" s="1" t="s">
        <v>143</v>
      </c>
      <c r="E292" s="1" t="str">
        <f>IF(ISODD(MID(HR_DB[[#This Row],[ID No.]],13,1)),"Male","Female")</f>
        <v>Female</v>
      </c>
      <c r="F292" s="3">
        <f>DATE(MID(HR_DB[[#This Row],[ID No.]],2,2),MID(HR_DB[[#This Row],[ID No.]],4,2),MID(HR_DB[[#This Row],[ID No.]],6,2))</f>
        <v>35049</v>
      </c>
      <c r="G292" s="1">
        <f ca="1">DATEDIF(HR_DB[[#This Row],[DOB]],TODAY(),"Y")</f>
        <v>26</v>
      </c>
      <c r="H292" s="1" t="s">
        <v>32</v>
      </c>
      <c r="I292" s="1" t="s">
        <v>23</v>
      </c>
      <c r="J292" s="1" t="s">
        <v>44</v>
      </c>
      <c r="K292" s="1" t="str">
        <f>VLOOKUP(MID(HR_DB[[#This Row],[ID No.]],8,2),[1]Draft!$B$9:$C$14,2,FALSE)</f>
        <v>Monufia</v>
      </c>
      <c r="L292" s="7">
        <v>40359</v>
      </c>
      <c r="M292" s="1">
        <f ca="1">DATEDIF(HR_DB[[#This Row],[Hire date]],TODAY(),"Y")</f>
        <v>12</v>
      </c>
      <c r="N292" s="4">
        <v>5843</v>
      </c>
      <c r="O292" s="6">
        <f>IFERROR(DATEDIF(HR_DB[[#This Row],[DOB]],HR_DB[[#This Row],[Hire date]],"Y"),"!!!")</f>
        <v>14</v>
      </c>
      <c r="P292" s="6" t="str">
        <f>IF(HR_DB[[#This Row],[Age at Hiring]]&lt;20,"!","")</f>
        <v>!</v>
      </c>
      <c r="Q292" s="1" t="str">
        <f>IFERROR(VLOOKUP(HR_DB[[#This Row],[EmpID]],A293:$A$1002,1,TRUE),"")</f>
        <v/>
      </c>
      <c r="R292" s="1" t="str">
        <f>IFERROR(VLOOKUP(HR_DB[[#This Row],[EmpID]],$A$2:A291,1,0),"")</f>
        <v/>
      </c>
      <c r="S292" s="17"/>
      <c r="T292" s="1" t="str">
        <f ca="1">IF(HR_DB[[#This Row],[Years no.]]&lt;=7,"A) 1-7",IF(AND(HR_DB[[#This Row],[Years no.]]&gt;7,HR_DB[[#This Row],[Years no.]]&lt;=14),"B) 8-14",IF(AND(HR_DB[[#This Row],[Years no.]]&gt;14,HR_DB[[#This Row],[Years no.]]&lt;=21),"C) 15-21",IF(HR_DB[[#This Row],[Years no.]]&gt;21,"D) 22+",""))))</f>
        <v>B) 8-14</v>
      </c>
      <c r="U292" s="1" t="str">
        <f ca="1">IF(AND(HR_DB[[#This Row],[Age]]&gt;=20,HR_DB[[#This Row],[Age]]&lt;30),"20s",IF(AND(HR_DB[[#This Row],[Age]]&gt;=30,HR_DB[[#This Row],[Age]]&lt;40),"30s",IF(HR_DB[[#This Row],[Age]]&gt;=40,"40s","")))</f>
        <v>20s</v>
      </c>
    </row>
    <row r="293" spans="1:21" x14ac:dyDescent="0.35">
      <c r="A293" s="1">
        <v>52779</v>
      </c>
      <c r="B293" s="1" t="s">
        <v>1562</v>
      </c>
      <c r="C293" s="1" t="s">
        <v>1563</v>
      </c>
      <c r="D293" s="1" t="s">
        <v>27</v>
      </c>
      <c r="E293" s="1" t="str">
        <f>IF(ISODD(MID(HR_DB[[#This Row],[ID No.]],13,1)),"Male","Female")</f>
        <v>Female</v>
      </c>
      <c r="F293" s="3">
        <f>DATE(MID(HR_DB[[#This Row],[ID No.]],2,2),MID(HR_DB[[#This Row],[ID No.]],4,2),MID(HR_DB[[#This Row],[ID No.]],6,2))</f>
        <v>28703</v>
      </c>
      <c r="G293" s="1">
        <f ca="1">DATEDIF(HR_DB[[#This Row],[DOB]],TODAY(),"Y")</f>
        <v>43</v>
      </c>
      <c r="H293" s="1" t="s">
        <v>32</v>
      </c>
      <c r="I293" s="1" t="s">
        <v>23</v>
      </c>
      <c r="J293" s="1" t="s">
        <v>19</v>
      </c>
      <c r="K293" s="1" t="str">
        <f>VLOOKUP(MID(HR_DB[[#This Row],[ID No.]],8,2),[1]Draft!$B$9:$C$14,2,FALSE)</f>
        <v>Cairo</v>
      </c>
      <c r="L293" s="3">
        <v>40847</v>
      </c>
      <c r="M293" s="1">
        <f ca="1">DATEDIF(HR_DB[[#This Row],[Hire date]],TODAY(),"Y")</f>
        <v>10</v>
      </c>
      <c r="N293" s="4">
        <v>5764</v>
      </c>
      <c r="O293" s="1">
        <f>IFERROR(DATEDIF(HR_DB[[#This Row],[DOB]],HR_DB[[#This Row],[Hire date]],"Y"),"!!!")</f>
        <v>33</v>
      </c>
      <c r="P293" s="1" t="str">
        <f>IF(HR_DB[[#This Row],[Age at Hiring]]&lt;20,"!","")</f>
        <v/>
      </c>
      <c r="Q293" s="1" t="str">
        <f>IFERROR(VLOOKUP(HR_DB[[#This Row],[EmpID]],A294:$A$1002,1,TRUE),"")</f>
        <v/>
      </c>
      <c r="R293" s="1" t="str">
        <f>IFERROR(VLOOKUP(HR_DB[[#This Row],[EmpID]],$A$2:A292,1,0),"")</f>
        <v/>
      </c>
      <c r="S293" s="17"/>
      <c r="T293" s="1" t="str">
        <f ca="1">IF(HR_DB[[#This Row],[Years no.]]&lt;=7,"A) 1-7",IF(AND(HR_DB[[#This Row],[Years no.]]&gt;7,HR_DB[[#This Row],[Years no.]]&lt;=14),"B) 8-14",IF(AND(HR_DB[[#This Row],[Years no.]]&gt;14,HR_DB[[#This Row],[Years no.]]&lt;=21),"C) 15-21",IF(HR_DB[[#This Row],[Years no.]]&gt;21,"D) 22+",""))))</f>
        <v>B) 8-14</v>
      </c>
      <c r="U293" s="1" t="str">
        <f ca="1">IF(AND(HR_DB[[#This Row],[Age]]&gt;=20,HR_DB[[#This Row],[Age]]&lt;30),"20s",IF(AND(HR_DB[[#This Row],[Age]]&gt;=30,HR_DB[[#This Row],[Age]]&lt;40),"30s",IF(HR_DB[[#This Row],[Age]]&gt;=40,"40s","")))</f>
        <v>40s</v>
      </c>
    </row>
    <row r="294" spans="1:21" x14ac:dyDescent="0.35">
      <c r="A294" s="1">
        <v>52783</v>
      </c>
      <c r="B294" s="1" t="s">
        <v>1820</v>
      </c>
      <c r="C294" s="1" t="s">
        <v>1821</v>
      </c>
      <c r="D294" s="1" t="s">
        <v>35</v>
      </c>
      <c r="E294" s="1" t="str">
        <f>IF(ISODD(MID(HR_DB[[#This Row],[ID No.]],13,1)),"Male","Female")</f>
        <v>Male</v>
      </c>
      <c r="F294" s="3">
        <f>DATE(MID(HR_DB[[#This Row],[ID No.]],2,2),MID(HR_DB[[#This Row],[ID No.]],4,2),MID(HR_DB[[#This Row],[ID No.]],6,2))</f>
        <v>34065</v>
      </c>
      <c r="G294" s="1">
        <f ca="1">DATEDIF(HR_DB[[#This Row],[DOB]],TODAY(),"Y")</f>
        <v>29</v>
      </c>
      <c r="H294" s="1" t="s">
        <v>17</v>
      </c>
      <c r="I294" s="1" t="s">
        <v>41</v>
      </c>
      <c r="J294" s="1" t="s">
        <v>28</v>
      </c>
      <c r="K294" s="1" t="str">
        <f>VLOOKUP(MID(HR_DB[[#This Row],[ID No.]],8,2),[1]Draft!$B$9:$C$14,2,FALSE)</f>
        <v>Sharqia</v>
      </c>
      <c r="L294" s="7">
        <v>40540</v>
      </c>
      <c r="M294" s="1">
        <f ca="1">DATEDIF(HR_DB[[#This Row],[Hire date]],TODAY(),"Y")</f>
        <v>11</v>
      </c>
      <c r="N294" s="4">
        <v>11281</v>
      </c>
      <c r="O294" s="6">
        <f>IFERROR(DATEDIF(HR_DB[[#This Row],[DOB]],HR_DB[[#This Row],[Hire date]],"Y"),"!!!")</f>
        <v>17</v>
      </c>
      <c r="P294" s="6" t="str">
        <f>IF(HR_DB[[#This Row],[Age at Hiring]]&lt;20,"!","")</f>
        <v>!</v>
      </c>
      <c r="Q294" s="1" t="str">
        <f>IFERROR(VLOOKUP(HR_DB[[#This Row],[EmpID]],A295:$A$1002,1,TRUE),"")</f>
        <v/>
      </c>
      <c r="R294" s="1" t="str">
        <f>IFERROR(VLOOKUP(HR_DB[[#This Row],[EmpID]],$A$2:A293,1,0),"")</f>
        <v/>
      </c>
      <c r="S294" s="17"/>
      <c r="T294" s="1" t="str">
        <f ca="1">IF(HR_DB[[#This Row],[Years no.]]&lt;=7,"A) 1-7",IF(AND(HR_DB[[#This Row],[Years no.]]&gt;7,HR_DB[[#This Row],[Years no.]]&lt;=14),"B) 8-14",IF(AND(HR_DB[[#This Row],[Years no.]]&gt;14,HR_DB[[#This Row],[Years no.]]&lt;=21),"C) 15-21",IF(HR_DB[[#This Row],[Years no.]]&gt;21,"D) 22+",""))))</f>
        <v>B) 8-14</v>
      </c>
      <c r="U294" s="1" t="str">
        <f ca="1">IF(AND(HR_DB[[#This Row],[Age]]&gt;=20,HR_DB[[#This Row],[Age]]&lt;30),"20s",IF(AND(HR_DB[[#This Row],[Age]]&gt;=30,HR_DB[[#This Row],[Age]]&lt;40),"30s",IF(HR_DB[[#This Row],[Age]]&gt;=40,"40s","")))</f>
        <v>20s</v>
      </c>
    </row>
    <row r="295" spans="1:21" x14ac:dyDescent="0.35">
      <c r="A295" s="6">
        <v>52786</v>
      </c>
      <c r="B295" s="1" t="s">
        <v>940</v>
      </c>
      <c r="C295" s="1" t="s">
        <v>941</v>
      </c>
      <c r="D295" s="1" t="s">
        <v>27</v>
      </c>
      <c r="E295" s="1" t="str">
        <f>IF(ISODD(MID(HR_DB[[#This Row],[ID No.]],13,1)),"Male","Female")</f>
        <v>Male</v>
      </c>
      <c r="F295" s="3">
        <f>DATE(MID(HR_DB[[#This Row],[ID No.]],2,2),MID(HR_DB[[#This Row],[ID No.]],4,2),MID(HR_DB[[#This Row],[ID No.]],6,2))</f>
        <v>29680</v>
      </c>
      <c r="G295" s="1">
        <f ca="1">DATEDIF(HR_DB[[#This Row],[DOB]],TODAY(),"Y")</f>
        <v>41</v>
      </c>
      <c r="H295" s="1" t="s">
        <v>17</v>
      </c>
      <c r="I295" s="1" t="s">
        <v>23</v>
      </c>
      <c r="J295" s="1" t="s">
        <v>28</v>
      </c>
      <c r="K295" s="1" t="str">
        <f>VLOOKUP(MID(HR_DB[[#This Row],[ID No.]],8,2),[1]Draft!$B$9:$C$14,2,FALSE)</f>
        <v>Giza</v>
      </c>
      <c r="L295" s="3">
        <v>41460</v>
      </c>
      <c r="M295" s="1">
        <f ca="1">DATEDIF(HR_DB[[#This Row],[Hire date]],TODAY(),"Y")</f>
        <v>9</v>
      </c>
      <c r="N295" s="4">
        <v>4307</v>
      </c>
      <c r="O295" s="1">
        <f>IFERROR(DATEDIF(HR_DB[[#This Row],[DOB]],HR_DB[[#This Row],[Hire date]],"Y"),"!!!")</f>
        <v>32</v>
      </c>
      <c r="P295" s="1" t="str">
        <f>IF(HR_DB[[#This Row],[Age at Hiring]]&lt;20,"!","")</f>
        <v/>
      </c>
      <c r="Q295" s="6">
        <f>IFERROR(VLOOKUP(HR_DB[[#This Row],[EmpID]],A296:$A$1002,1,TRUE),"")</f>
        <v>52786</v>
      </c>
      <c r="R295" s="1" t="str">
        <f>IFERROR(VLOOKUP(HR_DB[[#This Row],[EmpID]],$A$2:A294,1,0),"")</f>
        <v/>
      </c>
      <c r="S295" s="17">
        <v>1</v>
      </c>
      <c r="T295" s="1" t="str">
        <f ca="1">IF(HR_DB[[#This Row],[Years no.]]&lt;=7,"A) 1-7",IF(AND(HR_DB[[#This Row],[Years no.]]&gt;7,HR_DB[[#This Row],[Years no.]]&lt;=14),"B) 8-14",IF(AND(HR_DB[[#This Row],[Years no.]]&gt;14,HR_DB[[#This Row],[Years no.]]&lt;=21),"C) 15-21",IF(HR_DB[[#This Row],[Years no.]]&gt;21,"D) 22+",""))))</f>
        <v>B) 8-14</v>
      </c>
      <c r="U295" s="1" t="str">
        <f ca="1">IF(AND(HR_DB[[#This Row],[Age]]&gt;=20,HR_DB[[#This Row],[Age]]&lt;30),"20s",IF(AND(HR_DB[[#This Row],[Age]]&gt;=30,HR_DB[[#This Row],[Age]]&lt;40),"30s",IF(HR_DB[[#This Row],[Age]]&gt;=40,"40s","")))</f>
        <v>40s</v>
      </c>
    </row>
    <row r="296" spans="1:21" x14ac:dyDescent="0.35">
      <c r="A296" s="18">
        <v>52786</v>
      </c>
      <c r="B296" s="1" t="s">
        <v>1402</v>
      </c>
      <c r="C296" s="1" t="s">
        <v>1403</v>
      </c>
      <c r="D296" s="1" t="s">
        <v>16</v>
      </c>
      <c r="E296" s="1" t="str">
        <f>IF(ISODD(MID(HR_DB[[#This Row],[ID No.]],13,1)),"Male","Female")</f>
        <v>Male</v>
      </c>
      <c r="F296" s="3">
        <f>DATE(MID(HR_DB[[#This Row],[ID No.]],2,2),MID(HR_DB[[#This Row],[ID No.]],4,2),MID(HR_DB[[#This Row],[ID No.]],6,2))</f>
        <v>33225</v>
      </c>
      <c r="G296" s="1">
        <f ca="1">DATEDIF(HR_DB[[#This Row],[DOB]],TODAY(),"Y")</f>
        <v>31</v>
      </c>
      <c r="H296" s="1" t="s">
        <v>32</v>
      </c>
      <c r="I296" s="1" t="s">
        <v>18</v>
      </c>
      <c r="J296" s="1" t="s">
        <v>28</v>
      </c>
      <c r="K296" s="1" t="str">
        <f>VLOOKUP(MID(HR_DB[[#This Row],[ID No.]],8,2),[1]Draft!$B$9:$C$14,2,FALSE)</f>
        <v>Giza</v>
      </c>
      <c r="L296" s="3">
        <v>40715</v>
      </c>
      <c r="M296" s="1">
        <f ca="1">DATEDIF(HR_DB[[#This Row],[Hire date]],TODAY(),"Y")</f>
        <v>11</v>
      </c>
      <c r="N296" s="4">
        <v>17109</v>
      </c>
      <c r="O296" s="1">
        <f>IFERROR(DATEDIF(HR_DB[[#This Row],[DOB]],HR_DB[[#This Row],[Hire date]],"Y"),"!!!")</f>
        <v>20</v>
      </c>
      <c r="P296" s="1" t="str">
        <f>IF(HR_DB[[#This Row],[Age at Hiring]]&lt;20,"!","")</f>
        <v/>
      </c>
      <c r="Q296" s="1" t="str">
        <f>IFERROR(VLOOKUP(HR_DB[[#This Row],[EmpID]],A297:$A$1002,1,TRUE),"")</f>
        <v/>
      </c>
      <c r="R296" s="16">
        <f>IFERROR(VLOOKUP(HR_DB[[#This Row],[EmpID]],$A$2:A295,1,0),"")</f>
        <v>52786</v>
      </c>
      <c r="S296" s="17">
        <v>2</v>
      </c>
      <c r="T296" s="1" t="str">
        <f ca="1">IF(HR_DB[[#This Row],[Years no.]]&lt;=7,"A) 1-7",IF(AND(HR_DB[[#This Row],[Years no.]]&gt;7,HR_DB[[#This Row],[Years no.]]&lt;=14),"B) 8-14",IF(AND(HR_DB[[#This Row],[Years no.]]&gt;14,HR_DB[[#This Row],[Years no.]]&lt;=21),"C) 15-21",IF(HR_DB[[#This Row],[Years no.]]&gt;21,"D) 22+",""))))</f>
        <v>B) 8-14</v>
      </c>
      <c r="U296" s="1" t="str">
        <f ca="1">IF(AND(HR_DB[[#This Row],[Age]]&gt;=20,HR_DB[[#This Row],[Age]]&lt;30),"20s",IF(AND(HR_DB[[#This Row],[Age]]&gt;=30,HR_DB[[#This Row],[Age]]&lt;40),"30s",IF(HR_DB[[#This Row],[Age]]&gt;=40,"40s","")))</f>
        <v>30s</v>
      </c>
    </row>
    <row r="297" spans="1:21" x14ac:dyDescent="0.35">
      <c r="A297" s="1">
        <v>52806</v>
      </c>
      <c r="B297" s="1" t="s">
        <v>68</v>
      </c>
      <c r="C297" s="1" t="s">
        <v>69</v>
      </c>
      <c r="D297" s="1" t="s">
        <v>38</v>
      </c>
      <c r="E297" s="1" t="str">
        <f>IF(ISODD(MID(HR_DB[[#This Row],[ID No.]],13,1)),"Male","Female")</f>
        <v>Male</v>
      </c>
      <c r="F297" s="3">
        <f>DATE(MID(HR_DB[[#This Row],[ID No.]],2,2),MID(HR_DB[[#This Row],[ID No.]],4,2),MID(HR_DB[[#This Row],[ID No.]],6,2))</f>
        <v>28514</v>
      </c>
      <c r="G297" s="1">
        <f ca="1">DATEDIF(HR_DB[[#This Row],[DOB]],TODAY(),"Y")</f>
        <v>44</v>
      </c>
      <c r="H297" s="1" t="s">
        <v>17</v>
      </c>
      <c r="I297" s="1" t="s">
        <v>18</v>
      </c>
      <c r="J297" s="1" t="s">
        <v>19</v>
      </c>
      <c r="K297" s="1" t="str">
        <f>VLOOKUP(MID(HR_DB[[#This Row],[ID No.]],8,2),[1]Draft!$B$9:$C$14,2,FALSE)</f>
        <v>Cairo</v>
      </c>
      <c r="L297" s="7">
        <v>35076</v>
      </c>
      <c r="M297" s="1">
        <f ca="1">DATEDIF(HR_DB[[#This Row],[Hire date]],TODAY(),"Y")</f>
        <v>26</v>
      </c>
      <c r="N297" s="4">
        <v>22799</v>
      </c>
      <c r="O297" s="6">
        <f>IFERROR(DATEDIF(HR_DB[[#This Row],[DOB]],HR_DB[[#This Row],[Hire date]],"Y"),"!!!")</f>
        <v>17</v>
      </c>
      <c r="P297" s="6" t="str">
        <f>IF(HR_DB[[#This Row],[Age at Hiring]]&lt;20,"!","")</f>
        <v>!</v>
      </c>
      <c r="Q297" s="1" t="str">
        <f>IFERROR(VLOOKUP(HR_DB[[#This Row],[EmpID]],A298:$A$1002,1,TRUE),"")</f>
        <v/>
      </c>
      <c r="R297" s="1" t="str">
        <f>IFERROR(VLOOKUP(HR_DB[[#This Row],[EmpID]],$A$2:A296,1,0),"")</f>
        <v/>
      </c>
      <c r="S297" s="17"/>
      <c r="T297" s="1" t="str">
        <f ca="1">IF(HR_DB[[#This Row],[Years no.]]&lt;=7,"A) 1-7",IF(AND(HR_DB[[#This Row],[Years no.]]&gt;7,HR_DB[[#This Row],[Years no.]]&lt;=14),"B) 8-14",IF(AND(HR_DB[[#This Row],[Years no.]]&gt;14,HR_DB[[#This Row],[Years no.]]&lt;=21),"C) 15-21",IF(HR_DB[[#This Row],[Years no.]]&gt;21,"D) 22+",""))))</f>
        <v>D) 22+</v>
      </c>
      <c r="U297" s="1" t="str">
        <f ca="1">IF(AND(HR_DB[[#This Row],[Age]]&gt;=20,HR_DB[[#This Row],[Age]]&lt;30),"20s",IF(AND(HR_DB[[#This Row],[Age]]&gt;=30,HR_DB[[#This Row],[Age]]&lt;40),"30s",IF(HR_DB[[#This Row],[Age]]&gt;=40,"40s","")))</f>
        <v>40s</v>
      </c>
    </row>
    <row r="298" spans="1:21" x14ac:dyDescent="0.35">
      <c r="A298" s="1">
        <v>52832</v>
      </c>
      <c r="B298" s="1" t="s">
        <v>392</v>
      </c>
      <c r="C298" s="1" t="s">
        <v>393</v>
      </c>
      <c r="D298" s="1" t="s">
        <v>92</v>
      </c>
      <c r="E298" s="1" t="str">
        <f>IF(ISODD(MID(HR_DB[[#This Row],[ID No.]],13,1)),"Male","Female")</f>
        <v>Male</v>
      </c>
      <c r="F298" s="3">
        <f>DATE(MID(HR_DB[[#This Row],[ID No.]],2,2),MID(HR_DB[[#This Row],[ID No.]],4,2),MID(HR_DB[[#This Row],[ID No.]],6,2))</f>
        <v>34755</v>
      </c>
      <c r="G298" s="1">
        <f ca="1">DATEDIF(HR_DB[[#This Row],[DOB]],TODAY(),"Y")</f>
        <v>27</v>
      </c>
      <c r="H298" s="1" t="s">
        <v>32</v>
      </c>
      <c r="I298" s="1" t="s">
        <v>23</v>
      </c>
      <c r="J298" s="1" t="s">
        <v>67</v>
      </c>
      <c r="K298" s="1" t="str">
        <f>VLOOKUP(MID(HR_DB[[#This Row],[ID No.]],8,2),[1]Draft!$B$9:$C$14,2,FALSE)</f>
        <v>Cairo</v>
      </c>
      <c r="L298" s="7">
        <v>35882</v>
      </c>
      <c r="M298" s="1">
        <f ca="1">DATEDIF(HR_DB[[#This Row],[Hire date]],TODAY(),"Y")</f>
        <v>24</v>
      </c>
      <c r="N298" s="4">
        <v>5680</v>
      </c>
      <c r="O298" s="6">
        <f>IFERROR(DATEDIF(HR_DB[[#This Row],[DOB]],HR_DB[[#This Row],[Hire date]],"Y"),"!!!")</f>
        <v>3</v>
      </c>
      <c r="P298" s="6" t="str">
        <f>IF(HR_DB[[#This Row],[Age at Hiring]]&lt;20,"!","")</f>
        <v>!</v>
      </c>
      <c r="Q298" s="1" t="str">
        <f>IFERROR(VLOOKUP(HR_DB[[#This Row],[EmpID]],A299:$A$1002,1,TRUE),"")</f>
        <v/>
      </c>
      <c r="R298" s="1" t="str">
        <f>IFERROR(VLOOKUP(HR_DB[[#This Row],[EmpID]],$A$2:A297,1,0),"")</f>
        <v/>
      </c>
      <c r="S298" s="17"/>
      <c r="T298" s="1" t="str">
        <f ca="1">IF(HR_DB[[#This Row],[Years no.]]&lt;=7,"A) 1-7",IF(AND(HR_DB[[#This Row],[Years no.]]&gt;7,HR_DB[[#This Row],[Years no.]]&lt;=14),"B) 8-14",IF(AND(HR_DB[[#This Row],[Years no.]]&gt;14,HR_DB[[#This Row],[Years no.]]&lt;=21),"C) 15-21",IF(HR_DB[[#This Row],[Years no.]]&gt;21,"D) 22+",""))))</f>
        <v>D) 22+</v>
      </c>
      <c r="U298" s="1" t="str">
        <f ca="1">IF(AND(HR_DB[[#This Row],[Age]]&gt;=20,HR_DB[[#This Row],[Age]]&lt;30),"20s",IF(AND(HR_DB[[#This Row],[Age]]&gt;=30,HR_DB[[#This Row],[Age]]&lt;40),"30s",IF(HR_DB[[#This Row],[Age]]&gt;=40,"40s","")))</f>
        <v>20s</v>
      </c>
    </row>
    <row r="299" spans="1:21" x14ac:dyDescent="0.35">
      <c r="A299" s="1">
        <v>52833</v>
      </c>
      <c r="B299" s="1" t="s">
        <v>752</v>
      </c>
      <c r="C299" s="1" t="s">
        <v>753</v>
      </c>
      <c r="D299" s="1" t="s">
        <v>35</v>
      </c>
      <c r="E299" s="1" t="str">
        <f>IF(ISODD(MID(HR_DB[[#This Row],[ID No.]],13,1)),"Male","Female")</f>
        <v>Male</v>
      </c>
      <c r="F299" s="3">
        <f>DATE(MID(HR_DB[[#This Row],[ID No.]],2,2),MID(HR_DB[[#This Row],[ID No.]],4,2),MID(HR_DB[[#This Row],[ID No.]],6,2))</f>
        <v>32825</v>
      </c>
      <c r="G299" s="1">
        <f ca="1">DATEDIF(HR_DB[[#This Row],[DOB]],TODAY(),"Y")</f>
        <v>32</v>
      </c>
      <c r="H299" s="1" t="s">
        <v>17</v>
      </c>
      <c r="I299" s="1" t="s">
        <v>23</v>
      </c>
      <c r="J299" s="1" t="s">
        <v>67</v>
      </c>
      <c r="K299" s="1" t="str">
        <f>VLOOKUP(MID(HR_DB[[#This Row],[ID No.]],8,2),[1]Draft!$B$9:$C$14,2,FALSE)</f>
        <v>Cairo</v>
      </c>
      <c r="L299" s="7">
        <v>38883</v>
      </c>
      <c r="M299" s="1">
        <f ca="1">DATEDIF(HR_DB[[#This Row],[Hire date]],TODAY(),"Y")</f>
        <v>16</v>
      </c>
      <c r="N299" s="4">
        <v>4759</v>
      </c>
      <c r="O299" s="6">
        <f>IFERROR(DATEDIF(HR_DB[[#This Row],[DOB]],HR_DB[[#This Row],[Hire date]],"Y"),"!!!")</f>
        <v>16</v>
      </c>
      <c r="P299" s="6" t="str">
        <f>IF(HR_DB[[#This Row],[Age at Hiring]]&lt;20,"!","")</f>
        <v>!</v>
      </c>
      <c r="Q299" s="1" t="str">
        <f>IFERROR(VLOOKUP(HR_DB[[#This Row],[EmpID]],A300:$A$1002,1,TRUE),"")</f>
        <v/>
      </c>
      <c r="R299" s="1" t="str">
        <f>IFERROR(VLOOKUP(HR_DB[[#This Row],[EmpID]],$A$2:A298,1,0),"")</f>
        <v/>
      </c>
      <c r="S299" s="17"/>
      <c r="T299" s="1" t="str">
        <f ca="1">IF(HR_DB[[#This Row],[Years no.]]&lt;=7,"A) 1-7",IF(AND(HR_DB[[#This Row],[Years no.]]&gt;7,HR_DB[[#This Row],[Years no.]]&lt;=14),"B) 8-14",IF(AND(HR_DB[[#This Row],[Years no.]]&gt;14,HR_DB[[#This Row],[Years no.]]&lt;=21),"C) 15-21",IF(HR_DB[[#This Row],[Years no.]]&gt;21,"D) 22+",""))))</f>
        <v>C) 15-21</v>
      </c>
      <c r="U299" s="1" t="str">
        <f ca="1">IF(AND(HR_DB[[#This Row],[Age]]&gt;=20,HR_DB[[#This Row],[Age]]&lt;30),"20s",IF(AND(HR_DB[[#This Row],[Age]]&gt;=30,HR_DB[[#This Row],[Age]]&lt;40),"30s",IF(HR_DB[[#This Row],[Age]]&gt;=40,"40s","")))</f>
        <v>30s</v>
      </c>
    </row>
    <row r="300" spans="1:21" x14ac:dyDescent="0.35">
      <c r="A300" s="1">
        <v>52834</v>
      </c>
      <c r="B300" s="1" t="s">
        <v>978</v>
      </c>
      <c r="C300" s="1" t="s">
        <v>979</v>
      </c>
      <c r="D300" s="1" t="s">
        <v>22</v>
      </c>
      <c r="E300" s="1" t="str">
        <f>IF(ISODD(MID(HR_DB[[#This Row],[ID No.]],13,1)),"Male","Female")</f>
        <v>Male</v>
      </c>
      <c r="F300" s="3">
        <f>DATE(MID(HR_DB[[#This Row],[ID No.]],2,2),MID(HR_DB[[#This Row],[ID No.]],4,2),MID(HR_DB[[#This Row],[ID No.]],6,2))</f>
        <v>34207</v>
      </c>
      <c r="G300" s="1">
        <f ca="1">DATEDIF(HR_DB[[#This Row],[DOB]],TODAY(),"Y")</f>
        <v>28</v>
      </c>
      <c r="H300" s="1" t="s">
        <v>17</v>
      </c>
      <c r="I300" s="1" t="s">
        <v>18</v>
      </c>
      <c r="J300" s="1" t="s">
        <v>24</v>
      </c>
      <c r="K300" s="1" t="str">
        <f>VLOOKUP(MID(HR_DB[[#This Row],[ID No.]],8,2),[1]Draft!$B$9:$C$14,2,FALSE)</f>
        <v>Alexandria</v>
      </c>
      <c r="L300" s="3">
        <v>42089</v>
      </c>
      <c r="M300" s="1">
        <f ca="1">DATEDIF(HR_DB[[#This Row],[Hire date]],TODAY(),"Y")</f>
        <v>7</v>
      </c>
      <c r="N300" s="4">
        <v>26768</v>
      </c>
      <c r="O300" s="1">
        <f>IFERROR(DATEDIF(HR_DB[[#This Row],[DOB]],HR_DB[[#This Row],[Hire date]],"Y"),"!!!")</f>
        <v>21</v>
      </c>
      <c r="P300" s="1" t="str">
        <f>IF(HR_DB[[#This Row],[Age at Hiring]]&lt;20,"!","")</f>
        <v/>
      </c>
      <c r="Q300" s="1" t="str">
        <f>IFERROR(VLOOKUP(HR_DB[[#This Row],[EmpID]],A301:$A$1002,1,TRUE),"")</f>
        <v/>
      </c>
      <c r="R300" s="1" t="str">
        <f>IFERROR(VLOOKUP(HR_DB[[#This Row],[EmpID]],$A$2:A299,1,0),"")</f>
        <v/>
      </c>
      <c r="S300" s="17"/>
      <c r="T300" s="1" t="str">
        <f ca="1">IF(HR_DB[[#This Row],[Years no.]]&lt;=7,"A) 1-7",IF(AND(HR_DB[[#This Row],[Years no.]]&gt;7,HR_DB[[#This Row],[Years no.]]&lt;=14),"B) 8-14",IF(AND(HR_DB[[#This Row],[Years no.]]&gt;14,HR_DB[[#This Row],[Years no.]]&lt;=21),"C) 15-21",IF(HR_DB[[#This Row],[Years no.]]&gt;21,"D) 22+",""))))</f>
        <v>A) 1-7</v>
      </c>
      <c r="U300" s="1" t="str">
        <f ca="1">IF(AND(HR_DB[[#This Row],[Age]]&gt;=20,HR_DB[[#This Row],[Age]]&lt;30),"20s",IF(AND(HR_DB[[#This Row],[Age]]&gt;=30,HR_DB[[#This Row],[Age]]&lt;40),"30s",IF(HR_DB[[#This Row],[Age]]&gt;=40,"40s","")))</f>
        <v>20s</v>
      </c>
    </row>
    <row r="301" spans="1:21" x14ac:dyDescent="0.35">
      <c r="A301" s="1">
        <v>52843</v>
      </c>
      <c r="B301" s="1" t="s">
        <v>732</v>
      </c>
      <c r="C301" s="1" t="s">
        <v>733</v>
      </c>
      <c r="D301" s="1" t="s">
        <v>27</v>
      </c>
      <c r="E301" s="1" t="str">
        <f>IF(ISODD(MID(HR_DB[[#This Row],[ID No.]],13,1)),"Male","Female")</f>
        <v>Male</v>
      </c>
      <c r="F301" s="3">
        <f>DATE(MID(HR_DB[[#This Row],[ID No.]],2,2),MID(HR_DB[[#This Row],[ID No.]],4,2),MID(HR_DB[[#This Row],[ID No.]],6,2))</f>
        <v>32443</v>
      </c>
      <c r="G301" s="1">
        <f ca="1">DATEDIF(HR_DB[[#This Row],[DOB]],TODAY(),"Y")</f>
        <v>33</v>
      </c>
      <c r="H301" s="1" t="s">
        <v>17</v>
      </c>
      <c r="I301" s="1" t="s">
        <v>18</v>
      </c>
      <c r="J301" s="1" t="s">
        <v>24</v>
      </c>
      <c r="K301" s="1" t="str">
        <f>VLOOKUP(MID(HR_DB[[#This Row],[ID No.]],8,2),[1]Draft!$B$9:$C$14,2,FALSE)</f>
        <v>Cairo</v>
      </c>
      <c r="L301" s="7">
        <v>38761</v>
      </c>
      <c r="M301" s="1">
        <f ca="1">DATEDIF(HR_DB[[#This Row],[Hire date]],TODAY(),"Y")</f>
        <v>16</v>
      </c>
      <c r="N301" s="4">
        <v>26143</v>
      </c>
      <c r="O301" s="6">
        <f>IFERROR(DATEDIF(HR_DB[[#This Row],[DOB]],HR_DB[[#This Row],[Hire date]],"Y"),"!!!")</f>
        <v>17</v>
      </c>
      <c r="P301" s="6" t="str">
        <f>IF(HR_DB[[#This Row],[Age at Hiring]]&lt;20,"!","")</f>
        <v>!</v>
      </c>
      <c r="Q301" s="1" t="str">
        <f>IFERROR(VLOOKUP(HR_DB[[#This Row],[EmpID]],A302:$A$1002,1,TRUE),"")</f>
        <v/>
      </c>
      <c r="R301" s="1" t="str">
        <f>IFERROR(VLOOKUP(HR_DB[[#This Row],[EmpID]],$A$2:A300,1,0),"")</f>
        <v/>
      </c>
      <c r="S301" s="17"/>
      <c r="T301" s="1" t="str">
        <f ca="1">IF(HR_DB[[#This Row],[Years no.]]&lt;=7,"A) 1-7",IF(AND(HR_DB[[#This Row],[Years no.]]&gt;7,HR_DB[[#This Row],[Years no.]]&lt;=14),"B) 8-14",IF(AND(HR_DB[[#This Row],[Years no.]]&gt;14,HR_DB[[#This Row],[Years no.]]&lt;=21),"C) 15-21",IF(HR_DB[[#This Row],[Years no.]]&gt;21,"D) 22+",""))))</f>
        <v>C) 15-21</v>
      </c>
      <c r="U301" s="1" t="str">
        <f ca="1">IF(AND(HR_DB[[#This Row],[Age]]&gt;=20,HR_DB[[#This Row],[Age]]&lt;30),"20s",IF(AND(HR_DB[[#This Row],[Age]]&gt;=30,HR_DB[[#This Row],[Age]]&lt;40),"30s",IF(HR_DB[[#This Row],[Age]]&gt;=40,"40s","")))</f>
        <v>30s</v>
      </c>
    </row>
    <row r="302" spans="1:21" x14ac:dyDescent="0.35">
      <c r="A302" s="1">
        <v>52847</v>
      </c>
      <c r="B302" s="1" t="s">
        <v>93</v>
      </c>
      <c r="C302" s="1" t="s">
        <v>94</v>
      </c>
      <c r="D302" s="1" t="s">
        <v>92</v>
      </c>
      <c r="E302" s="1" t="str">
        <f>IF(ISODD(MID(HR_DB[[#This Row],[ID No.]],13,1)),"Male","Female")</f>
        <v>Male</v>
      </c>
      <c r="F302" s="3">
        <f>DATE(MID(HR_DB[[#This Row],[ID No.]],2,2),MID(HR_DB[[#This Row],[ID No.]],4,2),MID(HR_DB[[#This Row],[ID No.]],6,2))</f>
        <v>34968</v>
      </c>
      <c r="G302" s="1">
        <f ca="1">DATEDIF(HR_DB[[#This Row],[DOB]],TODAY(),"Y")</f>
        <v>26</v>
      </c>
      <c r="H302" s="1" t="s">
        <v>17</v>
      </c>
      <c r="I302" s="1" t="s">
        <v>23</v>
      </c>
      <c r="J302" s="1" t="s">
        <v>44</v>
      </c>
      <c r="K302" s="1" t="str">
        <f>VLOOKUP(MID(HR_DB[[#This Row],[ID No.]],8,2),[1]Draft!$B$9:$C$14,2,FALSE)</f>
        <v>Cairo</v>
      </c>
      <c r="L302" s="7">
        <v>38226</v>
      </c>
      <c r="M302" s="1">
        <f ca="1">DATEDIF(HR_DB[[#This Row],[Hire date]],TODAY(),"Y")</f>
        <v>17</v>
      </c>
      <c r="N302" s="4">
        <v>4353</v>
      </c>
      <c r="O302" s="6">
        <f>IFERROR(DATEDIF(HR_DB[[#This Row],[DOB]],HR_DB[[#This Row],[Hire date]],"Y"),"!!!")</f>
        <v>8</v>
      </c>
      <c r="P302" s="6" t="str">
        <f>IF(HR_DB[[#This Row],[Age at Hiring]]&lt;20,"!","")</f>
        <v>!</v>
      </c>
      <c r="Q302" s="1" t="str">
        <f>IFERROR(VLOOKUP(HR_DB[[#This Row],[EmpID]],A303:$A$1002,1,TRUE),"")</f>
        <v/>
      </c>
      <c r="R302" s="1" t="str">
        <f>IFERROR(VLOOKUP(HR_DB[[#This Row],[EmpID]],$A$2:A301,1,0),"")</f>
        <v/>
      </c>
      <c r="S302" s="17"/>
      <c r="T302" s="1" t="str">
        <f ca="1">IF(HR_DB[[#This Row],[Years no.]]&lt;=7,"A) 1-7",IF(AND(HR_DB[[#This Row],[Years no.]]&gt;7,HR_DB[[#This Row],[Years no.]]&lt;=14),"B) 8-14",IF(AND(HR_DB[[#This Row],[Years no.]]&gt;14,HR_DB[[#This Row],[Years no.]]&lt;=21),"C) 15-21",IF(HR_DB[[#This Row],[Years no.]]&gt;21,"D) 22+",""))))</f>
        <v>C) 15-21</v>
      </c>
      <c r="U302" s="1" t="str">
        <f ca="1">IF(AND(HR_DB[[#This Row],[Age]]&gt;=20,HR_DB[[#This Row],[Age]]&lt;30),"20s",IF(AND(HR_DB[[#This Row],[Age]]&gt;=30,HR_DB[[#This Row],[Age]]&lt;40),"30s",IF(HR_DB[[#This Row],[Age]]&gt;=40,"40s","")))</f>
        <v>20s</v>
      </c>
    </row>
    <row r="303" spans="1:21" x14ac:dyDescent="0.35">
      <c r="A303" s="1">
        <v>52852</v>
      </c>
      <c r="B303" s="1" t="s">
        <v>1116</v>
      </c>
      <c r="C303" s="1" t="s">
        <v>1117</v>
      </c>
      <c r="D303" s="1" t="s">
        <v>31</v>
      </c>
      <c r="E303" s="1" t="str">
        <f>IF(ISODD(MID(HR_DB[[#This Row],[ID No.]],13,1)),"Male","Female")</f>
        <v>Male</v>
      </c>
      <c r="F303" s="3">
        <f>DATE(MID(HR_DB[[#This Row],[ID No.]],2,2),MID(HR_DB[[#This Row],[ID No.]],4,2),MID(HR_DB[[#This Row],[ID No.]],6,2))</f>
        <v>28915</v>
      </c>
      <c r="G303" s="1">
        <f ca="1">DATEDIF(HR_DB[[#This Row],[DOB]],TODAY(),"Y")</f>
        <v>43</v>
      </c>
      <c r="H303" s="1" t="s">
        <v>32</v>
      </c>
      <c r="I303" s="1" t="s">
        <v>23</v>
      </c>
      <c r="J303" s="1" t="s">
        <v>28</v>
      </c>
      <c r="K303" s="1" t="str">
        <f>VLOOKUP(MID(HR_DB[[#This Row],[ID No.]],8,2),[1]Draft!$B$9:$C$14,2,FALSE)</f>
        <v>Monufia</v>
      </c>
      <c r="L303" s="3">
        <v>38540</v>
      </c>
      <c r="M303" s="1">
        <f ca="1">DATEDIF(HR_DB[[#This Row],[Hire date]],TODAY(),"Y")</f>
        <v>17</v>
      </c>
      <c r="N303" s="4">
        <v>4749</v>
      </c>
      <c r="O303" s="1">
        <f>IFERROR(DATEDIF(HR_DB[[#This Row],[DOB]],HR_DB[[#This Row],[Hire date]],"Y"),"!!!")</f>
        <v>26</v>
      </c>
      <c r="P303" s="1" t="str">
        <f>IF(HR_DB[[#This Row],[Age at Hiring]]&lt;20,"!","")</f>
        <v/>
      </c>
      <c r="Q303" s="1" t="str">
        <f>IFERROR(VLOOKUP(HR_DB[[#This Row],[EmpID]],A304:$A$1002,1,TRUE),"")</f>
        <v/>
      </c>
      <c r="R303" s="1" t="str">
        <f>IFERROR(VLOOKUP(HR_DB[[#This Row],[EmpID]],$A$2:A302,1,0),"")</f>
        <v/>
      </c>
      <c r="S303" s="17"/>
      <c r="T303" s="1" t="str">
        <f ca="1">IF(HR_DB[[#This Row],[Years no.]]&lt;=7,"A) 1-7",IF(AND(HR_DB[[#This Row],[Years no.]]&gt;7,HR_DB[[#This Row],[Years no.]]&lt;=14),"B) 8-14",IF(AND(HR_DB[[#This Row],[Years no.]]&gt;14,HR_DB[[#This Row],[Years no.]]&lt;=21),"C) 15-21",IF(HR_DB[[#This Row],[Years no.]]&gt;21,"D) 22+",""))))</f>
        <v>C) 15-21</v>
      </c>
      <c r="U303" s="1" t="str">
        <f ca="1">IF(AND(HR_DB[[#This Row],[Age]]&gt;=20,HR_DB[[#This Row],[Age]]&lt;30),"20s",IF(AND(HR_DB[[#This Row],[Age]]&gt;=30,HR_DB[[#This Row],[Age]]&lt;40),"30s",IF(HR_DB[[#This Row],[Age]]&gt;=40,"40s","")))</f>
        <v>40s</v>
      </c>
    </row>
    <row r="304" spans="1:21" x14ac:dyDescent="0.35">
      <c r="A304" s="1">
        <v>52862</v>
      </c>
      <c r="B304" s="1" t="s">
        <v>146</v>
      </c>
      <c r="C304" s="2" t="s">
        <v>147</v>
      </c>
      <c r="D304" s="1" t="s">
        <v>49</v>
      </c>
      <c r="E304" s="1" t="str">
        <f>IF(ISODD(MID(HR_DB[[#This Row],[ID No.]],13,1)),"Male","Female")</f>
        <v>Male</v>
      </c>
      <c r="F304" s="3">
        <f>DATE(MID(HR_DB[[#This Row],[ID No.]],2,2),MID(HR_DB[[#This Row],[ID No.]],4,2),MID(HR_DB[[#This Row],[ID No.]],6,2))</f>
        <v>34948</v>
      </c>
      <c r="G304" s="1">
        <f ca="1">DATEDIF(HR_DB[[#This Row],[DOB]],TODAY(),"Y")</f>
        <v>26</v>
      </c>
      <c r="H304" s="1" t="s">
        <v>32</v>
      </c>
      <c r="I304" s="1" t="s">
        <v>23</v>
      </c>
      <c r="J304" s="1" t="s">
        <v>28</v>
      </c>
      <c r="K304" s="1" t="str">
        <f>VLOOKUP(MID(HR_DB[[#This Row],[ID No.]],8,2),[1]Draft!$B$9:$C$14,2,FALSE)</f>
        <v>Cairo</v>
      </c>
      <c r="L304" s="7">
        <v>35243</v>
      </c>
      <c r="M304" s="1">
        <f ca="1">DATEDIF(HR_DB[[#This Row],[Hire date]],TODAY(),"Y")</f>
        <v>26</v>
      </c>
      <c r="N304" s="4">
        <v>3117</v>
      </c>
      <c r="O304" s="6">
        <f>IFERROR(DATEDIF(HR_DB[[#This Row],[DOB]],HR_DB[[#This Row],[Hire date]],"Y"),"!!!")</f>
        <v>0</v>
      </c>
      <c r="P304" s="6" t="str">
        <f>IF(HR_DB[[#This Row],[Age at Hiring]]&lt;20,"!","")</f>
        <v>!</v>
      </c>
      <c r="Q304" s="1" t="str">
        <f>IFERROR(VLOOKUP(HR_DB[[#This Row],[EmpID]],A305:$A$1002,1,TRUE),"")</f>
        <v/>
      </c>
      <c r="R304" s="1" t="str">
        <f>IFERROR(VLOOKUP(HR_DB[[#This Row],[EmpID]],$A$2:A303,1,0),"")</f>
        <v/>
      </c>
      <c r="S304" s="17"/>
      <c r="T304" s="1" t="str">
        <f ca="1">IF(HR_DB[[#This Row],[Years no.]]&lt;=7,"A) 1-7",IF(AND(HR_DB[[#This Row],[Years no.]]&gt;7,HR_DB[[#This Row],[Years no.]]&lt;=14),"B) 8-14",IF(AND(HR_DB[[#This Row],[Years no.]]&gt;14,HR_DB[[#This Row],[Years no.]]&lt;=21),"C) 15-21",IF(HR_DB[[#This Row],[Years no.]]&gt;21,"D) 22+",""))))</f>
        <v>D) 22+</v>
      </c>
      <c r="U304" s="1" t="str">
        <f ca="1">IF(AND(HR_DB[[#This Row],[Age]]&gt;=20,HR_DB[[#This Row],[Age]]&lt;30),"20s",IF(AND(HR_DB[[#This Row],[Age]]&gt;=30,HR_DB[[#This Row],[Age]]&lt;40),"30s",IF(HR_DB[[#This Row],[Age]]&gt;=40,"40s","")))</f>
        <v>20s</v>
      </c>
    </row>
    <row r="305" spans="1:21" x14ac:dyDescent="0.35">
      <c r="A305" s="1">
        <v>52870</v>
      </c>
      <c r="B305" s="1" t="s">
        <v>204</v>
      </c>
      <c r="C305" s="1" t="s">
        <v>205</v>
      </c>
      <c r="D305" s="1" t="s">
        <v>49</v>
      </c>
      <c r="E305" s="1" t="str">
        <f>IF(ISODD(MID(HR_DB[[#This Row],[ID No.]],13,1)),"Male","Female")</f>
        <v>Female</v>
      </c>
      <c r="F305" s="3">
        <f>DATE(MID(HR_DB[[#This Row],[ID No.]],2,2),MID(HR_DB[[#This Row],[ID No.]],4,2),MID(HR_DB[[#This Row],[ID No.]],6,2))</f>
        <v>34821</v>
      </c>
      <c r="G305" s="1">
        <f ca="1">DATEDIF(HR_DB[[#This Row],[DOB]],TODAY(),"Y")</f>
        <v>27</v>
      </c>
      <c r="H305" s="1" t="s">
        <v>17</v>
      </c>
      <c r="I305" s="1" t="s">
        <v>41</v>
      </c>
      <c r="J305" s="1" t="s">
        <v>44</v>
      </c>
      <c r="K305" s="1" t="str">
        <f>VLOOKUP(MID(HR_DB[[#This Row],[ID No.]],8,2),[1]Draft!$B$9:$C$14,2,FALSE)</f>
        <v>Cairo</v>
      </c>
      <c r="L305" s="7">
        <v>37104</v>
      </c>
      <c r="M305" s="1">
        <f ca="1">DATEDIF(HR_DB[[#This Row],[Hire date]],TODAY(),"Y")</f>
        <v>20</v>
      </c>
      <c r="N305" s="4">
        <v>11821</v>
      </c>
      <c r="O305" s="6">
        <f>IFERROR(DATEDIF(HR_DB[[#This Row],[DOB]],HR_DB[[#This Row],[Hire date]],"Y"),"!!!")</f>
        <v>6</v>
      </c>
      <c r="P305" s="6" t="str">
        <f>IF(HR_DB[[#This Row],[Age at Hiring]]&lt;20,"!","")</f>
        <v>!</v>
      </c>
      <c r="Q305" s="1" t="str">
        <f>IFERROR(VLOOKUP(HR_DB[[#This Row],[EmpID]],A306:$A$1002,1,TRUE),"")</f>
        <v/>
      </c>
      <c r="R305" s="1" t="str">
        <f>IFERROR(VLOOKUP(HR_DB[[#This Row],[EmpID]],$A$2:A304,1,0),"")</f>
        <v/>
      </c>
      <c r="S305" s="17"/>
      <c r="T305" s="1" t="str">
        <f ca="1">IF(HR_DB[[#This Row],[Years no.]]&lt;=7,"A) 1-7",IF(AND(HR_DB[[#This Row],[Years no.]]&gt;7,HR_DB[[#This Row],[Years no.]]&lt;=14),"B) 8-14",IF(AND(HR_DB[[#This Row],[Years no.]]&gt;14,HR_DB[[#This Row],[Years no.]]&lt;=21),"C) 15-21",IF(HR_DB[[#This Row],[Years no.]]&gt;21,"D) 22+",""))))</f>
        <v>C) 15-21</v>
      </c>
      <c r="U305" s="1" t="str">
        <f ca="1">IF(AND(HR_DB[[#This Row],[Age]]&gt;=20,HR_DB[[#This Row],[Age]]&lt;30),"20s",IF(AND(HR_DB[[#This Row],[Age]]&gt;=30,HR_DB[[#This Row],[Age]]&lt;40),"30s",IF(HR_DB[[#This Row],[Age]]&gt;=40,"40s","")))</f>
        <v>20s</v>
      </c>
    </row>
    <row r="306" spans="1:21" x14ac:dyDescent="0.35">
      <c r="A306" s="1">
        <v>52878</v>
      </c>
      <c r="B306" s="1" t="s">
        <v>1874</v>
      </c>
      <c r="C306" s="1" t="s">
        <v>1875</v>
      </c>
      <c r="D306" s="1" t="s">
        <v>143</v>
      </c>
      <c r="E306" s="1" t="str">
        <f>IF(ISODD(MID(HR_DB[[#This Row],[ID No.]],13,1)),"Male","Female")</f>
        <v>Female</v>
      </c>
      <c r="F306" s="3">
        <f>DATE(MID(HR_DB[[#This Row],[ID No.]],2,2),MID(HR_DB[[#This Row],[ID No.]],4,2),MID(HR_DB[[#This Row],[ID No.]],6,2))</f>
        <v>34711</v>
      </c>
      <c r="G306" s="1">
        <f ca="1">DATEDIF(HR_DB[[#This Row],[DOB]],TODAY(),"Y")</f>
        <v>27</v>
      </c>
      <c r="H306" s="1" t="s">
        <v>32</v>
      </c>
      <c r="I306" s="1" t="s">
        <v>23</v>
      </c>
      <c r="J306" s="1" t="s">
        <v>28</v>
      </c>
      <c r="K306" s="1" t="str">
        <f>VLOOKUP(MID(HR_DB[[#This Row],[ID No.]],8,2),[1]Draft!$B$9:$C$14,2,FALSE)</f>
        <v>Ismailia</v>
      </c>
      <c r="L306" s="7">
        <v>35689</v>
      </c>
      <c r="M306" s="1">
        <f ca="1">DATEDIF(HR_DB[[#This Row],[Hire date]],TODAY(),"Y")</f>
        <v>24</v>
      </c>
      <c r="N306" s="4">
        <v>4632</v>
      </c>
      <c r="O306" s="6">
        <f>IFERROR(DATEDIF(HR_DB[[#This Row],[DOB]],HR_DB[[#This Row],[Hire date]],"Y"),"!!!")</f>
        <v>2</v>
      </c>
      <c r="P306" s="6" t="str">
        <f>IF(HR_DB[[#This Row],[Age at Hiring]]&lt;20,"!","")</f>
        <v>!</v>
      </c>
      <c r="Q306" s="1" t="str">
        <f>IFERROR(VLOOKUP(HR_DB[[#This Row],[EmpID]],A307:$A$1002,1,TRUE),"")</f>
        <v/>
      </c>
      <c r="R306" s="1" t="str">
        <f>IFERROR(VLOOKUP(HR_DB[[#This Row],[EmpID]],$A$2:A305,1,0),"")</f>
        <v/>
      </c>
      <c r="S306" s="17"/>
      <c r="T306" s="1" t="str">
        <f ca="1">IF(HR_DB[[#This Row],[Years no.]]&lt;=7,"A) 1-7",IF(AND(HR_DB[[#This Row],[Years no.]]&gt;7,HR_DB[[#This Row],[Years no.]]&lt;=14),"B) 8-14",IF(AND(HR_DB[[#This Row],[Years no.]]&gt;14,HR_DB[[#This Row],[Years no.]]&lt;=21),"C) 15-21",IF(HR_DB[[#This Row],[Years no.]]&gt;21,"D) 22+",""))))</f>
        <v>D) 22+</v>
      </c>
      <c r="U306" s="1" t="str">
        <f ca="1">IF(AND(HR_DB[[#This Row],[Age]]&gt;=20,HR_DB[[#This Row],[Age]]&lt;30),"20s",IF(AND(HR_DB[[#This Row],[Age]]&gt;=30,HR_DB[[#This Row],[Age]]&lt;40),"30s",IF(HR_DB[[#This Row],[Age]]&gt;=40,"40s","")))</f>
        <v>20s</v>
      </c>
    </row>
    <row r="307" spans="1:21" x14ac:dyDescent="0.35">
      <c r="A307" s="1">
        <v>52909</v>
      </c>
      <c r="B307" s="1" t="s">
        <v>1956</v>
      </c>
      <c r="C307" s="1" t="s">
        <v>1957</v>
      </c>
      <c r="D307" s="1" t="s">
        <v>35</v>
      </c>
      <c r="E307" s="1" t="str">
        <f>IF(ISODD(MID(HR_DB[[#This Row],[ID No.]],13,1)),"Male","Female")</f>
        <v>Female</v>
      </c>
      <c r="F307" s="3">
        <f>DATE(MID(HR_DB[[#This Row],[ID No.]],2,2),MID(HR_DB[[#This Row],[ID No.]],4,2),MID(HR_DB[[#This Row],[ID No.]],6,2))</f>
        <v>34924</v>
      </c>
      <c r="G307" s="1">
        <f ca="1">DATEDIF(HR_DB[[#This Row],[DOB]],TODAY(),"Y")</f>
        <v>26</v>
      </c>
      <c r="H307" s="1" t="s">
        <v>32</v>
      </c>
      <c r="I307" s="1" t="s">
        <v>41</v>
      </c>
      <c r="J307" s="1" t="s">
        <v>24</v>
      </c>
      <c r="K307" s="1" t="str">
        <f>VLOOKUP(MID(HR_DB[[#This Row],[ID No.]],8,2),[1]Draft!$B$9:$C$14,2,FALSE)</f>
        <v>Ismailia</v>
      </c>
      <c r="L307" s="7">
        <v>41778</v>
      </c>
      <c r="M307" s="1">
        <f ca="1">DATEDIF(HR_DB[[#This Row],[Hire date]],TODAY(),"Y")</f>
        <v>8</v>
      </c>
      <c r="N307" s="4">
        <v>11203</v>
      </c>
      <c r="O307" s="6">
        <f>IFERROR(DATEDIF(HR_DB[[#This Row],[DOB]],HR_DB[[#This Row],[Hire date]],"Y"),"!!!")</f>
        <v>18</v>
      </c>
      <c r="P307" s="6" t="str">
        <f>IF(HR_DB[[#This Row],[Age at Hiring]]&lt;20,"!","")</f>
        <v>!</v>
      </c>
      <c r="Q307" s="1" t="str">
        <f>IFERROR(VLOOKUP(HR_DB[[#This Row],[EmpID]],A308:$A$1002,1,TRUE),"")</f>
        <v/>
      </c>
      <c r="R307" s="1" t="str">
        <f>IFERROR(VLOOKUP(HR_DB[[#This Row],[EmpID]],$A$2:A306,1,0),"")</f>
        <v/>
      </c>
      <c r="S307" s="17"/>
      <c r="T307" s="1" t="str">
        <f ca="1">IF(HR_DB[[#This Row],[Years no.]]&lt;=7,"A) 1-7",IF(AND(HR_DB[[#This Row],[Years no.]]&gt;7,HR_DB[[#This Row],[Years no.]]&lt;=14),"B) 8-14",IF(AND(HR_DB[[#This Row],[Years no.]]&gt;14,HR_DB[[#This Row],[Years no.]]&lt;=21),"C) 15-21",IF(HR_DB[[#This Row],[Years no.]]&gt;21,"D) 22+",""))))</f>
        <v>B) 8-14</v>
      </c>
      <c r="U307" s="1" t="str">
        <f ca="1">IF(AND(HR_DB[[#This Row],[Age]]&gt;=20,HR_DB[[#This Row],[Age]]&lt;30),"20s",IF(AND(HR_DB[[#This Row],[Age]]&gt;=30,HR_DB[[#This Row],[Age]]&lt;40),"30s",IF(HR_DB[[#This Row],[Age]]&gt;=40,"40s","")))</f>
        <v>20s</v>
      </c>
    </row>
    <row r="308" spans="1:21" x14ac:dyDescent="0.35">
      <c r="A308" s="1">
        <v>52910</v>
      </c>
      <c r="B308" s="1" t="s">
        <v>1172</v>
      </c>
      <c r="C308" s="1" t="s">
        <v>1173</v>
      </c>
      <c r="D308" s="1" t="s">
        <v>35</v>
      </c>
      <c r="E308" s="1" t="str">
        <f>IF(ISODD(MID(HR_DB[[#This Row],[ID No.]],13,1)),"Male","Female")</f>
        <v>Female</v>
      </c>
      <c r="F308" s="3">
        <f>DATE(MID(HR_DB[[#This Row],[ID No.]],2,2),MID(HR_DB[[#This Row],[ID No.]],4,2),MID(HR_DB[[#This Row],[ID No.]],6,2))</f>
        <v>31082</v>
      </c>
      <c r="G308" s="1">
        <f ca="1">DATEDIF(HR_DB[[#This Row],[DOB]],TODAY(),"Y")</f>
        <v>37</v>
      </c>
      <c r="H308" s="1" t="s">
        <v>17</v>
      </c>
      <c r="I308" s="1" t="s">
        <v>23</v>
      </c>
      <c r="J308" s="1" t="s">
        <v>44</v>
      </c>
      <c r="K308" s="1" t="str">
        <f>VLOOKUP(MID(HR_DB[[#This Row],[ID No.]],8,2),[1]Draft!$B$9:$C$14,2,FALSE)</f>
        <v>Ismailia</v>
      </c>
      <c r="L308" s="7">
        <v>36301</v>
      </c>
      <c r="M308" s="1">
        <f ca="1">DATEDIF(HR_DB[[#This Row],[Hire date]],TODAY(),"Y")</f>
        <v>23</v>
      </c>
      <c r="N308" s="4">
        <v>5659</v>
      </c>
      <c r="O308" s="6">
        <f>IFERROR(DATEDIF(HR_DB[[#This Row],[DOB]],HR_DB[[#This Row],[Hire date]],"Y"),"!!!")</f>
        <v>14</v>
      </c>
      <c r="P308" s="6" t="str">
        <f>IF(HR_DB[[#This Row],[Age at Hiring]]&lt;20,"!","")</f>
        <v>!</v>
      </c>
      <c r="Q308" s="1" t="str">
        <f>IFERROR(VLOOKUP(HR_DB[[#This Row],[EmpID]],A309:$A$1002,1,TRUE),"")</f>
        <v/>
      </c>
      <c r="R308" s="1" t="str">
        <f>IFERROR(VLOOKUP(HR_DB[[#This Row],[EmpID]],$A$2:A307,1,0),"")</f>
        <v/>
      </c>
      <c r="S308" s="17"/>
      <c r="T308" s="1" t="str">
        <f ca="1">IF(HR_DB[[#This Row],[Years no.]]&lt;=7,"A) 1-7",IF(AND(HR_DB[[#This Row],[Years no.]]&gt;7,HR_DB[[#This Row],[Years no.]]&lt;=14),"B) 8-14",IF(AND(HR_DB[[#This Row],[Years no.]]&gt;14,HR_DB[[#This Row],[Years no.]]&lt;=21),"C) 15-21",IF(HR_DB[[#This Row],[Years no.]]&gt;21,"D) 22+",""))))</f>
        <v>D) 22+</v>
      </c>
      <c r="U308" s="1" t="str">
        <f ca="1">IF(AND(HR_DB[[#This Row],[Age]]&gt;=20,HR_DB[[#This Row],[Age]]&lt;30),"20s",IF(AND(HR_DB[[#This Row],[Age]]&gt;=30,HR_DB[[#This Row],[Age]]&lt;40),"30s",IF(HR_DB[[#This Row],[Age]]&gt;=40,"40s","")))</f>
        <v>30s</v>
      </c>
    </row>
    <row r="309" spans="1:21" x14ac:dyDescent="0.35">
      <c r="A309" s="1">
        <v>52912</v>
      </c>
      <c r="B309" s="1" t="s">
        <v>584</v>
      </c>
      <c r="C309" s="1" t="s">
        <v>585</v>
      </c>
      <c r="D309" s="1" t="s">
        <v>49</v>
      </c>
      <c r="E309" s="1" t="str">
        <f>IF(ISODD(MID(HR_DB[[#This Row],[ID No.]],13,1)),"Male","Female")</f>
        <v>Male</v>
      </c>
      <c r="F309" s="3">
        <f>DATE(MID(HR_DB[[#This Row],[ID No.]],2,2),MID(HR_DB[[#This Row],[ID No.]],4,2),MID(HR_DB[[#This Row],[ID No.]],6,2))</f>
        <v>31821</v>
      </c>
      <c r="G309" s="1">
        <f ca="1">DATEDIF(HR_DB[[#This Row],[DOB]],TODAY(),"Y")</f>
        <v>35</v>
      </c>
      <c r="H309" s="1" t="s">
        <v>32</v>
      </c>
      <c r="I309" s="1" t="s">
        <v>41</v>
      </c>
      <c r="J309" s="1" t="s">
        <v>24</v>
      </c>
      <c r="K309" s="1" t="str">
        <f>VLOOKUP(MID(HR_DB[[#This Row],[ID No.]],8,2),[1]Draft!$B$9:$C$14,2,FALSE)</f>
        <v>Cairo</v>
      </c>
      <c r="L309" s="3">
        <v>41215</v>
      </c>
      <c r="M309" s="1">
        <f ca="1">DATEDIF(HR_DB[[#This Row],[Hire date]],TODAY(),"Y")</f>
        <v>9</v>
      </c>
      <c r="N309" s="4">
        <v>10463</v>
      </c>
      <c r="O309" s="1">
        <f>IFERROR(DATEDIF(HR_DB[[#This Row],[DOB]],HR_DB[[#This Row],[Hire date]],"Y"),"!!!")</f>
        <v>25</v>
      </c>
      <c r="P309" s="1" t="str">
        <f>IF(HR_DB[[#This Row],[Age at Hiring]]&lt;20,"!","")</f>
        <v/>
      </c>
      <c r="Q309" s="1" t="str">
        <f>IFERROR(VLOOKUP(HR_DB[[#This Row],[EmpID]],A310:$A$1002,1,TRUE),"")</f>
        <v/>
      </c>
      <c r="R309" s="1" t="str">
        <f>IFERROR(VLOOKUP(HR_DB[[#This Row],[EmpID]],$A$2:A308,1,0),"")</f>
        <v/>
      </c>
      <c r="S309" s="17"/>
      <c r="T309" s="1" t="str">
        <f ca="1">IF(HR_DB[[#This Row],[Years no.]]&lt;=7,"A) 1-7",IF(AND(HR_DB[[#This Row],[Years no.]]&gt;7,HR_DB[[#This Row],[Years no.]]&lt;=14),"B) 8-14",IF(AND(HR_DB[[#This Row],[Years no.]]&gt;14,HR_DB[[#This Row],[Years no.]]&lt;=21),"C) 15-21",IF(HR_DB[[#This Row],[Years no.]]&gt;21,"D) 22+",""))))</f>
        <v>B) 8-14</v>
      </c>
      <c r="U309" s="1" t="str">
        <f ca="1">IF(AND(HR_DB[[#This Row],[Age]]&gt;=20,HR_DB[[#This Row],[Age]]&lt;30),"20s",IF(AND(HR_DB[[#This Row],[Age]]&gt;=30,HR_DB[[#This Row],[Age]]&lt;40),"30s",IF(HR_DB[[#This Row],[Age]]&gt;=40,"40s","")))</f>
        <v>30s</v>
      </c>
    </row>
    <row r="310" spans="1:21" x14ac:dyDescent="0.35">
      <c r="A310" s="1">
        <v>52919</v>
      </c>
      <c r="B310" s="1" t="s">
        <v>1176</v>
      </c>
      <c r="C310" s="1" t="s">
        <v>1177</v>
      </c>
      <c r="D310" s="1" t="s">
        <v>35</v>
      </c>
      <c r="E310" s="1" t="str">
        <f>IF(ISODD(MID(HR_DB[[#This Row],[ID No.]],13,1)),"Male","Female")</f>
        <v>Male</v>
      </c>
      <c r="F310" s="3">
        <f>DATE(MID(HR_DB[[#This Row],[ID No.]],2,2),MID(HR_DB[[#This Row],[ID No.]],4,2),MID(HR_DB[[#This Row],[ID No.]],6,2))</f>
        <v>34815</v>
      </c>
      <c r="G310" s="1">
        <f ca="1">DATEDIF(HR_DB[[#This Row],[DOB]],TODAY(),"Y")</f>
        <v>27</v>
      </c>
      <c r="H310" s="1" t="s">
        <v>17</v>
      </c>
      <c r="I310" s="1" t="s">
        <v>23</v>
      </c>
      <c r="J310" s="1" t="s">
        <v>24</v>
      </c>
      <c r="K310" s="1" t="str">
        <f>VLOOKUP(MID(HR_DB[[#This Row],[ID No.]],8,2),[1]Draft!$B$9:$C$14,2,FALSE)</f>
        <v>Cairo</v>
      </c>
      <c r="L310" s="7">
        <v>40869</v>
      </c>
      <c r="M310" s="1">
        <f ca="1">DATEDIF(HR_DB[[#This Row],[Hire date]],TODAY(),"Y")</f>
        <v>10</v>
      </c>
      <c r="N310" s="4">
        <v>5335</v>
      </c>
      <c r="O310" s="6">
        <f>IFERROR(DATEDIF(HR_DB[[#This Row],[DOB]],HR_DB[[#This Row],[Hire date]],"Y"),"!!!")</f>
        <v>16</v>
      </c>
      <c r="P310" s="6" t="str">
        <f>IF(HR_DB[[#This Row],[Age at Hiring]]&lt;20,"!","")</f>
        <v>!</v>
      </c>
      <c r="Q310" s="1" t="str">
        <f>IFERROR(VLOOKUP(HR_DB[[#This Row],[EmpID]],A311:$A$1002,1,TRUE),"")</f>
        <v/>
      </c>
      <c r="R310" s="1" t="str">
        <f>IFERROR(VLOOKUP(HR_DB[[#This Row],[EmpID]],$A$2:A309,1,0),"")</f>
        <v/>
      </c>
      <c r="S310" s="17"/>
      <c r="T310" s="1" t="str">
        <f ca="1">IF(HR_DB[[#This Row],[Years no.]]&lt;=7,"A) 1-7",IF(AND(HR_DB[[#This Row],[Years no.]]&gt;7,HR_DB[[#This Row],[Years no.]]&lt;=14),"B) 8-14",IF(AND(HR_DB[[#This Row],[Years no.]]&gt;14,HR_DB[[#This Row],[Years no.]]&lt;=21),"C) 15-21",IF(HR_DB[[#This Row],[Years no.]]&gt;21,"D) 22+",""))))</f>
        <v>B) 8-14</v>
      </c>
      <c r="U310" s="1" t="str">
        <f ca="1">IF(AND(HR_DB[[#This Row],[Age]]&gt;=20,HR_DB[[#This Row],[Age]]&lt;30),"20s",IF(AND(HR_DB[[#This Row],[Age]]&gt;=30,HR_DB[[#This Row],[Age]]&lt;40),"30s",IF(HR_DB[[#This Row],[Age]]&gt;=40,"40s","")))</f>
        <v>20s</v>
      </c>
    </row>
    <row r="311" spans="1:21" x14ac:dyDescent="0.35">
      <c r="A311" s="1">
        <v>52921</v>
      </c>
      <c r="B311" s="1" t="s">
        <v>160</v>
      </c>
      <c r="C311" s="1" t="s">
        <v>161</v>
      </c>
      <c r="D311" s="1" t="s">
        <v>16</v>
      </c>
      <c r="E311" s="1" t="str">
        <f>IF(ISODD(MID(HR_DB[[#This Row],[ID No.]],13,1)),"Male","Female")</f>
        <v>Female</v>
      </c>
      <c r="F311" s="3">
        <f>DATE(MID(HR_DB[[#This Row],[ID No.]],2,2),MID(HR_DB[[#This Row],[ID No.]],4,2),MID(HR_DB[[#This Row],[ID No.]],6,2))</f>
        <v>34884</v>
      </c>
      <c r="G311" s="1">
        <f ca="1">DATEDIF(HR_DB[[#This Row],[DOB]],TODAY(),"Y")</f>
        <v>27</v>
      </c>
      <c r="H311" s="1" t="s">
        <v>32</v>
      </c>
      <c r="I311" s="1" t="s">
        <v>23</v>
      </c>
      <c r="J311" s="1" t="s">
        <v>24</v>
      </c>
      <c r="K311" s="1" t="str">
        <f>VLOOKUP(MID(HR_DB[[#This Row],[ID No.]],8,2),[1]Draft!$B$9:$C$14,2,FALSE)</f>
        <v>Cairo</v>
      </c>
      <c r="L311" s="7">
        <v>36774</v>
      </c>
      <c r="M311" s="1">
        <f ca="1">DATEDIF(HR_DB[[#This Row],[Hire date]],TODAY(),"Y")</f>
        <v>21</v>
      </c>
      <c r="N311" s="4">
        <v>5648</v>
      </c>
      <c r="O311" s="6">
        <f>IFERROR(DATEDIF(HR_DB[[#This Row],[DOB]],HR_DB[[#This Row],[Hire date]],"Y"),"!!!")</f>
        <v>5</v>
      </c>
      <c r="P311" s="6" t="str">
        <f>IF(HR_DB[[#This Row],[Age at Hiring]]&lt;20,"!","")</f>
        <v>!</v>
      </c>
      <c r="Q311" s="1" t="str">
        <f>IFERROR(VLOOKUP(HR_DB[[#This Row],[EmpID]],A312:$A$1002,1,TRUE),"")</f>
        <v/>
      </c>
      <c r="R311" s="1" t="str">
        <f>IFERROR(VLOOKUP(HR_DB[[#This Row],[EmpID]],$A$2:A310,1,0),"")</f>
        <v/>
      </c>
      <c r="S311" s="17"/>
      <c r="T311" s="1" t="str">
        <f ca="1">IF(HR_DB[[#This Row],[Years no.]]&lt;=7,"A) 1-7",IF(AND(HR_DB[[#This Row],[Years no.]]&gt;7,HR_DB[[#This Row],[Years no.]]&lt;=14),"B) 8-14",IF(AND(HR_DB[[#This Row],[Years no.]]&gt;14,HR_DB[[#This Row],[Years no.]]&lt;=21),"C) 15-21",IF(HR_DB[[#This Row],[Years no.]]&gt;21,"D) 22+",""))))</f>
        <v>C) 15-21</v>
      </c>
      <c r="U311" s="1" t="str">
        <f ca="1">IF(AND(HR_DB[[#This Row],[Age]]&gt;=20,HR_DB[[#This Row],[Age]]&lt;30),"20s",IF(AND(HR_DB[[#This Row],[Age]]&gt;=30,HR_DB[[#This Row],[Age]]&lt;40),"30s",IF(HR_DB[[#This Row],[Age]]&gt;=40,"40s","")))</f>
        <v>20s</v>
      </c>
    </row>
    <row r="312" spans="1:21" x14ac:dyDescent="0.35">
      <c r="A312" s="1">
        <v>52957</v>
      </c>
      <c r="B312" s="1" t="s">
        <v>1764</v>
      </c>
      <c r="C312" s="1" t="s">
        <v>1765</v>
      </c>
      <c r="D312" s="1" t="s">
        <v>92</v>
      </c>
      <c r="E312" s="1" t="str">
        <f>IF(ISODD(MID(HR_DB[[#This Row],[ID No.]],13,1)),"Male","Female")</f>
        <v>Male</v>
      </c>
      <c r="F312" s="3">
        <f>DATE(MID(HR_DB[[#This Row],[ID No.]],2,2),MID(HR_DB[[#This Row],[ID No.]],4,2),MID(HR_DB[[#This Row],[ID No.]],6,2))</f>
        <v>34720</v>
      </c>
      <c r="G312" s="1">
        <f ca="1">DATEDIF(HR_DB[[#This Row],[DOB]],TODAY(),"Y")</f>
        <v>27</v>
      </c>
      <c r="H312" s="1" t="s">
        <v>17</v>
      </c>
      <c r="I312" s="1" t="s">
        <v>18</v>
      </c>
      <c r="J312" s="1" t="s">
        <v>28</v>
      </c>
      <c r="K312" s="1" t="str">
        <f>VLOOKUP(MID(HR_DB[[#This Row],[ID No.]],8,2),[1]Draft!$B$9:$C$14,2,FALSE)</f>
        <v>Cairo</v>
      </c>
      <c r="L312" s="7">
        <v>35805</v>
      </c>
      <c r="M312" s="1">
        <f ca="1">DATEDIF(HR_DB[[#This Row],[Hire date]],TODAY(),"Y")</f>
        <v>24</v>
      </c>
      <c r="N312" s="4">
        <v>21805</v>
      </c>
      <c r="O312" s="6">
        <f>IFERROR(DATEDIF(HR_DB[[#This Row],[DOB]],HR_DB[[#This Row],[Hire date]],"Y"),"!!!")</f>
        <v>2</v>
      </c>
      <c r="P312" s="6" t="str">
        <f>IF(HR_DB[[#This Row],[Age at Hiring]]&lt;20,"!","")</f>
        <v>!</v>
      </c>
      <c r="Q312" s="1" t="str">
        <f>IFERROR(VLOOKUP(HR_DB[[#This Row],[EmpID]],A313:$A$1002,1,TRUE),"")</f>
        <v/>
      </c>
      <c r="R312" s="1" t="str">
        <f>IFERROR(VLOOKUP(HR_DB[[#This Row],[EmpID]],$A$2:A311,1,0),"")</f>
        <v/>
      </c>
      <c r="S312" s="17"/>
      <c r="T312" s="1" t="str">
        <f ca="1">IF(HR_DB[[#This Row],[Years no.]]&lt;=7,"A) 1-7",IF(AND(HR_DB[[#This Row],[Years no.]]&gt;7,HR_DB[[#This Row],[Years no.]]&lt;=14),"B) 8-14",IF(AND(HR_DB[[#This Row],[Years no.]]&gt;14,HR_DB[[#This Row],[Years no.]]&lt;=21),"C) 15-21",IF(HR_DB[[#This Row],[Years no.]]&gt;21,"D) 22+",""))))</f>
        <v>D) 22+</v>
      </c>
      <c r="U312" s="1" t="str">
        <f ca="1">IF(AND(HR_DB[[#This Row],[Age]]&gt;=20,HR_DB[[#This Row],[Age]]&lt;30),"20s",IF(AND(HR_DB[[#This Row],[Age]]&gt;=30,HR_DB[[#This Row],[Age]]&lt;40),"30s",IF(HR_DB[[#This Row],[Age]]&gt;=40,"40s","")))</f>
        <v>20s</v>
      </c>
    </row>
    <row r="313" spans="1:21" x14ac:dyDescent="0.35">
      <c r="A313" s="1">
        <v>52964</v>
      </c>
      <c r="B313" s="1" t="s">
        <v>326</v>
      </c>
      <c r="C313" s="1" t="s">
        <v>327</v>
      </c>
      <c r="D313" s="1" t="s">
        <v>35</v>
      </c>
      <c r="E313" s="1" t="str">
        <f>IF(ISODD(MID(HR_DB[[#This Row],[ID No.]],13,1)),"Male","Female")</f>
        <v>Male</v>
      </c>
      <c r="F313" s="3">
        <f>DATE(MID(HR_DB[[#This Row],[ID No.]],2,2),MID(HR_DB[[#This Row],[ID No.]],4,2),MID(HR_DB[[#This Row],[ID No.]],6,2))</f>
        <v>34504</v>
      </c>
      <c r="G313" s="1">
        <f ca="1">DATEDIF(HR_DB[[#This Row],[DOB]],TODAY(),"Y")</f>
        <v>28</v>
      </c>
      <c r="H313" s="1" t="s">
        <v>17</v>
      </c>
      <c r="I313" s="1" t="s">
        <v>23</v>
      </c>
      <c r="J313" s="1" t="s">
        <v>19</v>
      </c>
      <c r="K313" s="1" t="str">
        <f>VLOOKUP(MID(HR_DB[[#This Row],[ID No.]],8,2),[1]Draft!$B$9:$C$14,2,FALSE)</f>
        <v>Cairo</v>
      </c>
      <c r="L313" s="3">
        <v>42299</v>
      </c>
      <c r="M313" s="1">
        <f ca="1">DATEDIF(HR_DB[[#This Row],[Hire date]],TODAY(),"Y")</f>
        <v>6</v>
      </c>
      <c r="N313" s="4">
        <v>5469</v>
      </c>
      <c r="O313" s="1">
        <f>IFERROR(DATEDIF(HR_DB[[#This Row],[DOB]],HR_DB[[#This Row],[Hire date]],"Y"),"!!!")</f>
        <v>21</v>
      </c>
      <c r="P313" s="1" t="str">
        <f>IF(HR_DB[[#This Row],[Age at Hiring]]&lt;20,"!","")</f>
        <v/>
      </c>
      <c r="Q313" s="1" t="str">
        <f>IFERROR(VLOOKUP(HR_DB[[#This Row],[EmpID]],A314:$A$1002,1,TRUE),"")</f>
        <v/>
      </c>
      <c r="R313" s="1" t="str">
        <f>IFERROR(VLOOKUP(HR_DB[[#This Row],[EmpID]],$A$2:A312,1,0),"")</f>
        <v/>
      </c>
      <c r="S313" s="17"/>
      <c r="T313" s="1" t="str">
        <f ca="1">IF(HR_DB[[#This Row],[Years no.]]&lt;=7,"A) 1-7",IF(AND(HR_DB[[#This Row],[Years no.]]&gt;7,HR_DB[[#This Row],[Years no.]]&lt;=14),"B) 8-14",IF(AND(HR_DB[[#This Row],[Years no.]]&gt;14,HR_DB[[#This Row],[Years no.]]&lt;=21),"C) 15-21",IF(HR_DB[[#This Row],[Years no.]]&gt;21,"D) 22+",""))))</f>
        <v>A) 1-7</v>
      </c>
      <c r="U313" s="1" t="str">
        <f ca="1">IF(AND(HR_DB[[#This Row],[Age]]&gt;=20,HR_DB[[#This Row],[Age]]&lt;30),"20s",IF(AND(HR_DB[[#This Row],[Age]]&gt;=30,HR_DB[[#This Row],[Age]]&lt;40),"30s",IF(HR_DB[[#This Row],[Age]]&gt;=40,"40s","")))</f>
        <v>20s</v>
      </c>
    </row>
    <row r="314" spans="1:21" x14ac:dyDescent="0.35">
      <c r="A314" s="1">
        <v>52966</v>
      </c>
      <c r="B314" s="1" t="s">
        <v>784</v>
      </c>
      <c r="C314" s="1" t="s">
        <v>785</v>
      </c>
      <c r="D314" s="1" t="s">
        <v>143</v>
      </c>
      <c r="E314" s="1" t="str">
        <f>IF(ISODD(MID(HR_DB[[#This Row],[ID No.]],13,1)),"Male","Female")</f>
        <v>Male</v>
      </c>
      <c r="F314" s="3">
        <f>DATE(MID(HR_DB[[#This Row],[ID No.]],2,2),MID(HR_DB[[#This Row],[ID No.]],4,2),MID(HR_DB[[#This Row],[ID No.]],6,2))</f>
        <v>31686</v>
      </c>
      <c r="G314" s="1">
        <f ca="1">DATEDIF(HR_DB[[#This Row],[DOB]],TODAY(),"Y")</f>
        <v>35</v>
      </c>
      <c r="H314" s="1" t="s">
        <v>32</v>
      </c>
      <c r="I314" s="1" t="s">
        <v>41</v>
      </c>
      <c r="J314" s="1" t="s">
        <v>19</v>
      </c>
      <c r="K314" s="1" t="str">
        <f>VLOOKUP(MID(HR_DB[[#This Row],[ID No.]],8,2),[1]Draft!$B$9:$C$14,2,FALSE)</f>
        <v>Alexandria</v>
      </c>
      <c r="L314" s="3">
        <v>39120</v>
      </c>
      <c r="M314" s="1">
        <f ca="1">DATEDIF(HR_DB[[#This Row],[Hire date]],TODAY(),"Y")</f>
        <v>15</v>
      </c>
      <c r="N314" s="4">
        <v>12617</v>
      </c>
      <c r="O314" s="1">
        <f>IFERROR(DATEDIF(HR_DB[[#This Row],[DOB]],HR_DB[[#This Row],[Hire date]],"Y"),"!!!")</f>
        <v>20</v>
      </c>
      <c r="P314" s="1" t="str">
        <f>IF(HR_DB[[#This Row],[Age at Hiring]]&lt;20,"!","")</f>
        <v/>
      </c>
      <c r="Q314" s="1" t="str">
        <f>IFERROR(VLOOKUP(HR_DB[[#This Row],[EmpID]],A315:$A$1002,1,TRUE),"")</f>
        <v/>
      </c>
      <c r="R314" s="1" t="str">
        <f>IFERROR(VLOOKUP(HR_DB[[#This Row],[EmpID]],$A$2:A313,1,0),"")</f>
        <v/>
      </c>
      <c r="S314" s="17"/>
      <c r="T314" s="1" t="str">
        <f ca="1">IF(HR_DB[[#This Row],[Years no.]]&lt;=7,"A) 1-7",IF(AND(HR_DB[[#This Row],[Years no.]]&gt;7,HR_DB[[#This Row],[Years no.]]&lt;=14),"B) 8-14",IF(AND(HR_DB[[#This Row],[Years no.]]&gt;14,HR_DB[[#This Row],[Years no.]]&lt;=21),"C) 15-21",IF(HR_DB[[#This Row],[Years no.]]&gt;21,"D) 22+",""))))</f>
        <v>C) 15-21</v>
      </c>
      <c r="U314" s="1" t="str">
        <f ca="1">IF(AND(HR_DB[[#This Row],[Age]]&gt;=20,HR_DB[[#This Row],[Age]]&lt;30),"20s",IF(AND(HR_DB[[#This Row],[Age]]&gt;=30,HR_DB[[#This Row],[Age]]&lt;40),"30s",IF(HR_DB[[#This Row],[Age]]&gt;=40,"40s","")))</f>
        <v>30s</v>
      </c>
    </row>
    <row r="315" spans="1:21" x14ac:dyDescent="0.35">
      <c r="A315" s="1">
        <v>52969</v>
      </c>
      <c r="B315" s="1" t="s">
        <v>486</v>
      </c>
      <c r="C315" s="1" t="s">
        <v>487</v>
      </c>
      <c r="D315" s="1" t="s">
        <v>62</v>
      </c>
      <c r="E315" s="1" t="str">
        <f>IF(ISODD(MID(HR_DB[[#This Row],[ID No.]],13,1)),"Male","Female")</f>
        <v>Male</v>
      </c>
      <c r="F315" s="3">
        <f>DATE(MID(HR_DB[[#This Row],[ID No.]],2,2),MID(HR_DB[[#This Row],[ID No.]],4,2),MID(HR_DB[[#This Row],[ID No.]],6,2))</f>
        <v>35036</v>
      </c>
      <c r="G315" s="1">
        <f ca="1">DATEDIF(HR_DB[[#This Row],[DOB]],TODAY(),"Y")</f>
        <v>26</v>
      </c>
      <c r="H315" s="1" t="s">
        <v>17</v>
      </c>
      <c r="I315" s="1" t="s">
        <v>23</v>
      </c>
      <c r="J315" s="1" t="s">
        <v>44</v>
      </c>
      <c r="K315" s="1" t="str">
        <f>VLOOKUP(MID(HR_DB[[#This Row],[ID No.]],8,2),[1]Draft!$B$9:$C$14,2,FALSE)</f>
        <v>Cairo</v>
      </c>
      <c r="L315" s="7">
        <v>37760</v>
      </c>
      <c r="M315" s="1">
        <f ca="1">DATEDIF(HR_DB[[#This Row],[Hire date]],TODAY(),"Y")</f>
        <v>19</v>
      </c>
      <c r="N315" s="4">
        <v>6677</v>
      </c>
      <c r="O315" s="6">
        <f>IFERROR(DATEDIF(HR_DB[[#This Row],[DOB]],HR_DB[[#This Row],[Hire date]],"Y"),"!!!")</f>
        <v>7</v>
      </c>
      <c r="P315" s="6" t="str">
        <f>IF(HR_DB[[#This Row],[Age at Hiring]]&lt;20,"!","")</f>
        <v>!</v>
      </c>
      <c r="Q315" s="1" t="str">
        <f>IFERROR(VLOOKUP(HR_DB[[#This Row],[EmpID]],A316:$A$1002,1,TRUE),"")</f>
        <v/>
      </c>
      <c r="R315" s="1" t="str">
        <f>IFERROR(VLOOKUP(HR_DB[[#This Row],[EmpID]],$A$2:A314,1,0),"")</f>
        <v/>
      </c>
      <c r="S315" s="17"/>
      <c r="T315" s="1" t="str">
        <f ca="1">IF(HR_DB[[#This Row],[Years no.]]&lt;=7,"A) 1-7",IF(AND(HR_DB[[#This Row],[Years no.]]&gt;7,HR_DB[[#This Row],[Years no.]]&lt;=14),"B) 8-14",IF(AND(HR_DB[[#This Row],[Years no.]]&gt;14,HR_DB[[#This Row],[Years no.]]&lt;=21),"C) 15-21",IF(HR_DB[[#This Row],[Years no.]]&gt;21,"D) 22+",""))))</f>
        <v>C) 15-21</v>
      </c>
      <c r="U315" s="1" t="str">
        <f ca="1">IF(AND(HR_DB[[#This Row],[Age]]&gt;=20,HR_DB[[#This Row],[Age]]&lt;30),"20s",IF(AND(HR_DB[[#This Row],[Age]]&gt;=30,HR_DB[[#This Row],[Age]]&lt;40),"30s",IF(HR_DB[[#This Row],[Age]]&gt;=40,"40s","")))</f>
        <v>20s</v>
      </c>
    </row>
    <row r="316" spans="1:21" x14ac:dyDescent="0.35">
      <c r="A316" s="1">
        <v>52977</v>
      </c>
      <c r="B316" s="1" t="s">
        <v>1656</v>
      </c>
      <c r="C316" s="1" t="s">
        <v>1657</v>
      </c>
      <c r="D316" s="1" t="s">
        <v>16</v>
      </c>
      <c r="E316" s="1" t="str">
        <f>IF(ISODD(MID(HR_DB[[#This Row],[ID No.]],13,1)),"Male","Female")</f>
        <v>Male</v>
      </c>
      <c r="F316" s="3">
        <f>DATE(MID(HR_DB[[#This Row],[ID No.]],2,2),MID(HR_DB[[#This Row],[ID No.]],4,2),MID(HR_DB[[#This Row],[ID No.]],6,2))</f>
        <v>29504</v>
      </c>
      <c r="G316" s="1">
        <f ca="1">DATEDIF(HR_DB[[#This Row],[DOB]],TODAY(),"Y")</f>
        <v>41</v>
      </c>
      <c r="H316" s="1" t="s">
        <v>17</v>
      </c>
      <c r="I316" s="1" t="s">
        <v>23</v>
      </c>
      <c r="J316" s="1" t="s">
        <v>24</v>
      </c>
      <c r="K316" s="1" t="str">
        <f>VLOOKUP(MID(HR_DB[[#This Row],[ID No.]],8,2),[1]Draft!$B$9:$C$14,2,FALSE)</f>
        <v>Monufia</v>
      </c>
      <c r="L316" s="3">
        <v>40767</v>
      </c>
      <c r="M316" s="1">
        <f ca="1">DATEDIF(HR_DB[[#This Row],[Hire date]],TODAY(),"Y")</f>
        <v>10</v>
      </c>
      <c r="N316" s="4">
        <v>6677</v>
      </c>
      <c r="O316" s="1">
        <f>IFERROR(DATEDIF(HR_DB[[#This Row],[DOB]],HR_DB[[#This Row],[Hire date]],"Y"),"!!!")</f>
        <v>30</v>
      </c>
      <c r="P316" s="1" t="str">
        <f>IF(HR_DB[[#This Row],[Age at Hiring]]&lt;20,"!","")</f>
        <v/>
      </c>
      <c r="Q316" s="1" t="str">
        <f>IFERROR(VLOOKUP(HR_DB[[#This Row],[EmpID]],A317:$A$1002,1,TRUE),"")</f>
        <v/>
      </c>
      <c r="R316" s="1" t="str">
        <f>IFERROR(VLOOKUP(HR_DB[[#This Row],[EmpID]],$A$2:A315,1,0),"")</f>
        <v/>
      </c>
      <c r="S316" s="17"/>
      <c r="T316" s="1" t="str">
        <f ca="1">IF(HR_DB[[#This Row],[Years no.]]&lt;=7,"A) 1-7",IF(AND(HR_DB[[#This Row],[Years no.]]&gt;7,HR_DB[[#This Row],[Years no.]]&lt;=14),"B) 8-14",IF(AND(HR_DB[[#This Row],[Years no.]]&gt;14,HR_DB[[#This Row],[Years no.]]&lt;=21),"C) 15-21",IF(HR_DB[[#This Row],[Years no.]]&gt;21,"D) 22+",""))))</f>
        <v>B) 8-14</v>
      </c>
      <c r="U316" s="1" t="str">
        <f ca="1">IF(AND(HR_DB[[#This Row],[Age]]&gt;=20,HR_DB[[#This Row],[Age]]&lt;30),"20s",IF(AND(HR_DB[[#This Row],[Age]]&gt;=30,HR_DB[[#This Row],[Age]]&lt;40),"30s",IF(HR_DB[[#This Row],[Age]]&gt;=40,"40s","")))</f>
        <v>40s</v>
      </c>
    </row>
    <row r="317" spans="1:21" x14ac:dyDescent="0.35">
      <c r="A317" s="1">
        <v>52983</v>
      </c>
      <c r="B317" s="1" t="s">
        <v>662</v>
      </c>
      <c r="C317" s="1" t="s">
        <v>663</v>
      </c>
      <c r="D317" s="1" t="s">
        <v>62</v>
      </c>
      <c r="E317" s="1" t="str">
        <f>IF(ISODD(MID(HR_DB[[#This Row],[ID No.]],13,1)),"Male","Female")</f>
        <v>Male</v>
      </c>
      <c r="F317" s="3">
        <f>DATE(MID(HR_DB[[#This Row],[ID No.]],2,2),MID(HR_DB[[#This Row],[ID No.]],4,2),MID(HR_DB[[#This Row],[ID No.]],6,2))</f>
        <v>35007</v>
      </c>
      <c r="G317" s="1">
        <f ca="1">DATEDIF(HR_DB[[#This Row],[DOB]],TODAY(),"Y")</f>
        <v>26</v>
      </c>
      <c r="H317" s="1" t="s">
        <v>32</v>
      </c>
      <c r="I317" s="1" t="s">
        <v>23</v>
      </c>
      <c r="J317" s="1" t="s">
        <v>19</v>
      </c>
      <c r="K317" s="1" t="str">
        <f>VLOOKUP(MID(HR_DB[[#This Row],[ID No.]],8,2),[1]Draft!$B$9:$C$14,2,FALSE)</f>
        <v>Cairo</v>
      </c>
      <c r="L317" s="7">
        <v>41008</v>
      </c>
      <c r="M317" s="1">
        <f ca="1">DATEDIF(HR_DB[[#This Row],[Hire date]],TODAY(),"Y")</f>
        <v>10</v>
      </c>
      <c r="N317" s="4">
        <v>3913</v>
      </c>
      <c r="O317" s="6">
        <f>IFERROR(DATEDIF(HR_DB[[#This Row],[DOB]],HR_DB[[#This Row],[Hire date]],"Y"),"!!!")</f>
        <v>16</v>
      </c>
      <c r="P317" s="6" t="str">
        <f>IF(HR_DB[[#This Row],[Age at Hiring]]&lt;20,"!","")</f>
        <v>!</v>
      </c>
      <c r="Q317" s="1" t="str">
        <f>IFERROR(VLOOKUP(HR_DB[[#This Row],[EmpID]],A318:$A$1002,1,TRUE),"")</f>
        <v/>
      </c>
      <c r="R317" s="1" t="str">
        <f>IFERROR(VLOOKUP(HR_DB[[#This Row],[EmpID]],$A$2:A316,1,0),"")</f>
        <v/>
      </c>
      <c r="S317" s="17"/>
      <c r="T317" s="1" t="str">
        <f ca="1">IF(HR_DB[[#This Row],[Years no.]]&lt;=7,"A) 1-7",IF(AND(HR_DB[[#This Row],[Years no.]]&gt;7,HR_DB[[#This Row],[Years no.]]&lt;=14),"B) 8-14",IF(AND(HR_DB[[#This Row],[Years no.]]&gt;14,HR_DB[[#This Row],[Years no.]]&lt;=21),"C) 15-21",IF(HR_DB[[#This Row],[Years no.]]&gt;21,"D) 22+",""))))</f>
        <v>B) 8-14</v>
      </c>
      <c r="U317" s="1" t="str">
        <f ca="1">IF(AND(HR_DB[[#This Row],[Age]]&gt;=20,HR_DB[[#This Row],[Age]]&lt;30),"20s",IF(AND(HR_DB[[#This Row],[Age]]&gt;=30,HR_DB[[#This Row],[Age]]&lt;40),"30s",IF(HR_DB[[#This Row],[Age]]&gt;=40,"40s","")))</f>
        <v>20s</v>
      </c>
    </row>
    <row r="318" spans="1:21" x14ac:dyDescent="0.35">
      <c r="A318" s="1">
        <v>52994</v>
      </c>
      <c r="B318" s="1" t="s">
        <v>1148</v>
      </c>
      <c r="C318" s="1" t="s">
        <v>1149</v>
      </c>
      <c r="D318" s="1" t="s">
        <v>35</v>
      </c>
      <c r="E318" s="1" t="str">
        <f>IF(ISODD(MID(HR_DB[[#This Row],[ID No.]],13,1)),"Male","Female")</f>
        <v>Female</v>
      </c>
      <c r="F318" s="3">
        <f>DATE(MID(HR_DB[[#This Row],[ID No.]],2,2),MID(HR_DB[[#This Row],[ID No.]],4,2),MID(HR_DB[[#This Row],[ID No.]],6,2))</f>
        <v>31638</v>
      </c>
      <c r="G318" s="1">
        <f ca="1">DATEDIF(HR_DB[[#This Row],[DOB]],TODAY(),"Y")</f>
        <v>35</v>
      </c>
      <c r="H318" s="1" t="s">
        <v>32</v>
      </c>
      <c r="I318" s="1" t="s">
        <v>23</v>
      </c>
      <c r="J318" s="1" t="s">
        <v>28</v>
      </c>
      <c r="K318" s="1" t="str">
        <f>VLOOKUP(MID(HR_DB[[#This Row],[ID No.]],8,2),[1]Draft!$B$9:$C$14,2,FALSE)</f>
        <v>Giza</v>
      </c>
      <c r="L318" s="3">
        <v>40389</v>
      </c>
      <c r="M318" s="1">
        <f ca="1">DATEDIF(HR_DB[[#This Row],[Hire date]],TODAY(),"Y")</f>
        <v>12</v>
      </c>
      <c r="N318" s="4">
        <v>6847</v>
      </c>
      <c r="O318" s="1">
        <f>IFERROR(DATEDIF(HR_DB[[#This Row],[DOB]],HR_DB[[#This Row],[Hire date]],"Y"),"!!!")</f>
        <v>23</v>
      </c>
      <c r="P318" s="1" t="str">
        <f>IF(HR_DB[[#This Row],[Age at Hiring]]&lt;20,"!","")</f>
        <v/>
      </c>
      <c r="Q318" s="1" t="str">
        <f>IFERROR(VLOOKUP(HR_DB[[#This Row],[EmpID]],A319:$A$1002,1,TRUE),"")</f>
        <v/>
      </c>
      <c r="R318" s="1" t="str">
        <f>IFERROR(VLOOKUP(HR_DB[[#This Row],[EmpID]],$A$2:A317,1,0),"")</f>
        <v/>
      </c>
      <c r="S318" s="17"/>
      <c r="T318" s="1" t="str">
        <f ca="1">IF(HR_DB[[#This Row],[Years no.]]&lt;=7,"A) 1-7",IF(AND(HR_DB[[#This Row],[Years no.]]&gt;7,HR_DB[[#This Row],[Years no.]]&lt;=14),"B) 8-14",IF(AND(HR_DB[[#This Row],[Years no.]]&gt;14,HR_DB[[#This Row],[Years no.]]&lt;=21),"C) 15-21",IF(HR_DB[[#This Row],[Years no.]]&gt;21,"D) 22+",""))))</f>
        <v>B) 8-14</v>
      </c>
      <c r="U318" s="1" t="str">
        <f ca="1">IF(AND(HR_DB[[#This Row],[Age]]&gt;=20,HR_DB[[#This Row],[Age]]&lt;30),"20s",IF(AND(HR_DB[[#This Row],[Age]]&gt;=30,HR_DB[[#This Row],[Age]]&lt;40),"30s",IF(HR_DB[[#This Row],[Age]]&gt;=40,"40s","")))</f>
        <v>30s</v>
      </c>
    </row>
    <row r="319" spans="1:21" x14ac:dyDescent="0.35">
      <c r="A319" s="1">
        <v>53019</v>
      </c>
      <c r="B319" s="1" t="s">
        <v>628</v>
      </c>
      <c r="C319" s="1" t="s">
        <v>629</v>
      </c>
      <c r="D319" s="1" t="s">
        <v>35</v>
      </c>
      <c r="E319" s="1" t="str">
        <f>IF(ISODD(MID(HR_DB[[#This Row],[ID No.]],13,1)),"Male","Female")</f>
        <v>Male</v>
      </c>
      <c r="F319" s="3">
        <f>DATE(MID(HR_DB[[#This Row],[ID No.]],2,2),MID(HR_DB[[#This Row],[ID No.]],4,2),MID(HR_DB[[#This Row],[ID No.]],6,2))</f>
        <v>34755</v>
      </c>
      <c r="G319" s="1">
        <f ca="1">DATEDIF(HR_DB[[#This Row],[DOB]],TODAY(),"Y")</f>
        <v>27</v>
      </c>
      <c r="H319" s="1" t="s">
        <v>17</v>
      </c>
      <c r="I319" s="1" t="s">
        <v>18</v>
      </c>
      <c r="J319" s="1" t="s">
        <v>24</v>
      </c>
      <c r="K319" s="1" t="str">
        <f>VLOOKUP(MID(HR_DB[[#This Row],[ID No.]],8,2),[1]Draft!$B$9:$C$14,2,FALSE)</f>
        <v>Cairo</v>
      </c>
      <c r="L319" s="7">
        <v>37910</v>
      </c>
      <c r="M319" s="1">
        <f ca="1">DATEDIF(HR_DB[[#This Row],[Hire date]],TODAY(),"Y")</f>
        <v>18</v>
      </c>
      <c r="N319" s="4">
        <v>17635</v>
      </c>
      <c r="O319" s="6">
        <f>IFERROR(DATEDIF(HR_DB[[#This Row],[DOB]],HR_DB[[#This Row],[Hire date]],"Y"),"!!!")</f>
        <v>8</v>
      </c>
      <c r="P319" s="6" t="str">
        <f>IF(HR_DB[[#This Row],[Age at Hiring]]&lt;20,"!","")</f>
        <v>!</v>
      </c>
      <c r="Q319" s="1" t="str">
        <f>IFERROR(VLOOKUP(HR_DB[[#This Row],[EmpID]],A320:$A$1002,1,TRUE),"")</f>
        <v/>
      </c>
      <c r="R319" s="1" t="str">
        <f>IFERROR(VLOOKUP(HR_DB[[#This Row],[EmpID]],$A$2:A318,1,0),"")</f>
        <v/>
      </c>
      <c r="S319" s="17"/>
      <c r="T319" s="1" t="str">
        <f ca="1">IF(HR_DB[[#This Row],[Years no.]]&lt;=7,"A) 1-7",IF(AND(HR_DB[[#This Row],[Years no.]]&gt;7,HR_DB[[#This Row],[Years no.]]&lt;=14),"B) 8-14",IF(AND(HR_DB[[#This Row],[Years no.]]&gt;14,HR_DB[[#This Row],[Years no.]]&lt;=21),"C) 15-21",IF(HR_DB[[#This Row],[Years no.]]&gt;21,"D) 22+",""))))</f>
        <v>C) 15-21</v>
      </c>
      <c r="U319" s="1" t="str">
        <f ca="1">IF(AND(HR_DB[[#This Row],[Age]]&gt;=20,HR_DB[[#This Row],[Age]]&lt;30),"20s",IF(AND(HR_DB[[#This Row],[Age]]&gt;=30,HR_DB[[#This Row],[Age]]&lt;40),"30s",IF(HR_DB[[#This Row],[Age]]&gt;=40,"40s","")))</f>
        <v>20s</v>
      </c>
    </row>
    <row r="320" spans="1:21" x14ac:dyDescent="0.35">
      <c r="A320" s="1">
        <v>53020</v>
      </c>
      <c r="B320" s="1" t="s">
        <v>1744</v>
      </c>
      <c r="C320" s="1" t="s">
        <v>1745</v>
      </c>
      <c r="D320" s="1" t="s">
        <v>22</v>
      </c>
      <c r="E320" s="1" t="str">
        <f>IF(ISODD(MID(HR_DB[[#This Row],[ID No.]],13,1)),"Male","Female")</f>
        <v>Male</v>
      </c>
      <c r="F320" s="3">
        <f>DATE(MID(HR_DB[[#This Row],[ID No.]],2,2),MID(HR_DB[[#This Row],[ID No.]],4,2),MID(HR_DB[[#This Row],[ID No.]],6,2))</f>
        <v>33244</v>
      </c>
      <c r="G320" s="1">
        <f ca="1">DATEDIF(HR_DB[[#This Row],[DOB]],TODAY(),"Y")</f>
        <v>31</v>
      </c>
      <c r="H320" s="1" t="s">
        <v>32</v>
      </c>
      <c r="I320" s="1" t="s">
        <v>41</v>
      </c>
      <c r="J320" s="1" t="s">
        <v>24</v>
      </c>
      <c r="K320" s="1" t="str">
        <f>VLOOKUP(MID(HR_DB[[#This Row],[ID No.]],8,2),[1]Draft!$B$9:$C$14,2,FALSE)</f>
        <v>Giza</v>
      </c>
      <c r="L320" s="7">
        <v>38313</v>
      </c>
      <c r="M320" s="1">
        <f ca="1">DATEDIF(HR_DB[[#This Row],[Hire date]],TODAY(),"Y")</f>
        <v>17</v>
      </c>
      <c r="N320" s="4">
        <v>10576</v>
      </c>
      <c r="O320" s="6">
        <f>IFERROR(DATEDIF(HR_DB[[#This Row],[DOB]],HR_DB[[#This Row],[Hire date]],"Y"),"!!!")</f>
        <v>13</v>
      </c>
      <c r="P320" s="6" t="str">
        <f>IF(HR_DB[[#This Row],[Age at Hiring]]&lt;20,"!","")</f>
        <v>!</v>
      </c>
      <c r="Q320" s="1" t="str">
        <f>IFERROR(VLOOKUP(HR_DB[[#This Row],[EmpID]],A321:$A$1002,1,TRUE),"")</f>
        <v/>
      </c>
      <c r="R320" s="1" t="str">
        <f>IFERROR(VLOOKUP(HR_DB[[#This Row],[EmpID]],$A$2:A319,1,0),"")</f>
        <v/>
      </c>
      <c r="S320" s="17"/>
      <c r="T320" s="1" t="str">
        <f ca="1">IF(HR_DB[[#This Row],[Years no.]]&lt;=7,"A) 1-7",IF(AND(HR_DB[[#This Row],[Years no.]]&gt;7,HR_DB[[#This Row],[Years no.]]&lt;=14),"B) 8-14",IF(AND(HR_DB[[#This Row],[Years no.]]&gt;14,HR_DB[[#This Row],[Years no.]]&lt;=21),"C) 15-21",IF(HR_DB[[#This Row],[Years no.]]&gt;21,"D) 22+",""))))</f>
        <v>C) 15-21</v>
      </c>
      <c r="U320" s="1" t="str">
        <f ca="1">IF(AND(HR_DB[[#This Row],[Age]]&gt;=20,HR_DB[[#This Row],[Age]]&lt;30),"20s",IF(AND(HR_DB[[#This Row],[Age]]&gt;=30,HR_DB[[#This Row],[Age]]&lt;40),"30s",IF(HR_DB[[#This Row],[Age]]&gt;=40,"40s","")))</f>
        <v>30s</v>
      </c>
    </row>
    <row r="321" spans="1:21" x14ac:dyDescent="0.35">
      <c r="A321" s="1">
        <v>53024</v>
      </c>
      <c r="B321" s="1" t="s">
        <v>1728</v>
      </c>
      <c r="C321" s="1" t="s">
        <v>1729</v>
      </c>
      <c r="D321" s="1" t="s">
        <v>38</v>
      </c>
      <c r="E321" s="1" t="str">
        <f>IF(ISODD(MID(HR_DB[[#This Row],[ID No.]],13,1)),"Male","Female")</f>
        <v>Male</v>
      </c>
      <c r="F321" s="3">
        <f>DATE(MID(HR_DB[[#This Row],[ID No.]],2,2),MID(HR_DB[[#This Row],[ID No.]],4,2),MID(HR_DB[[#This Row],[ID No.]],6,2))</f>
        <v>34793</v>
      </c>
      <c r="G321" s="1">
        <f ca="1">DATEDIF(HR_DB[[#This Row],[DOB]],TODAY(),"Y")</f>
        <v>27</v>
      </c>
      <c r="H321" s="1" t="s">
        <v>17</v>
      </c>
      <c r="I321" s="1" t="s">
        <v>23</v>
      </c>
      <c r="J321" s="1" t="s">
        <v>24</v>
      </c>
      <c r="K321" s="1" t="str">
        <f>VLOOKUP(MID(HR_DB[[#This Row],[ID No.]],8,2),[1]Draft!$B$9:$C$14,2,FALSE)</f>
        <v>Ismailia</v>
      </c>
      <c r="L321" s="7">
        <v>36485</v>
      </c>
      <c r="M321" s="1">
        <f ca="1">DATEDIF(HR_DB[[#This Row],[Hire date]],TODAY(),"Y")</f>
        <v>22</v>
      </c>
      <c r="N321" s="4">
        <v>5422</v>
      </c>
      <c r="O321" s="6">
        <f>IFERROR(DATEDIF(HR_DB[[#This Row],[DOB]],HR_DB[[#This Row],[Hire date]],"Y"),"!!!")</f>
        <v>4</v>
      </c>
      <c r="P321" s="6" t="str">
        <f>IF(HR_DB[[#This Row],[Age at Hiring]]&lt;20,"!","")</f>
        <v>!</v>
      </c>
      <c r="Q321" s="1" t="str">
        <f>IFERROR(VLOOKUP(HR_DB[[#This Row],[EmpID]],A322:$A$1002,1,TRUE),"")</f>
        <v/>
      </c>
      <c r="R321" s="1" t="str">
        <f>IFERROR(VLOOKUP(HR_DB[[#This Row],[EmpID]],$A$2:A320,1,0),"")</f>
        <v/>
      </c>
      <c r="S321" s="17"/>
      <c r="T321" s="1" t="str">
        <f ca="1">IF(HR_DB[[#This Row],[Years no.]]&lt;=7,"A) 1-7",IF(AND(HR_DB[[#This Row],[Years no.]]&gt;7,HR_DB[[#This Row],[Years no.]]&lt;=14),"B) 8-14",IF(AND(HR_DB[[#This Row],[Years no.]]&gt;14,HR_DB[[#This Row],[Years no.]]&lt;=21),"C) 15-21",IF(HR_DB[[#This Row],[Years no.]]&gt;21,"D) 22+",""))))</f>
        <v>D) 22+</v>
      </c>
      <c r="U321" s="1" t="str">
        <f ca="1">IF(AND(HR_DB[[#This Row],[Age]]&gt;=20,HR_DB[[#This Row],[Age]]&lt;30),"20s",IF(AND(HR_DB[[#This Row],[Age]]&gt;=30,HR_DB[[#This Row],[Age]]&lt;40),"30s",IF(HR_DB[[#This Row],[Age]]&gt;=40,"40s","")))</f>
        <v>20s</v>
      </c>
    </row>
    <row r="322" spans="1:21" x14ac:dyDescent="0.35">
      <c r="A322" s="1">
        <v>53026</v>
      </c>
      <c r="B322" s="1" t="s">
        <v>1578</v>
      </c>
      <c r="C322" s="1" t="s">
        <v>1579</v>
      </c>
      <c r="D322" s="1" t="s">
        <v>35</v>
      </c>
      <c r="E322" s="1" t="str">
        <f>IF(ISODD(MID(HR_DB[[#This Row],[ID No.]],13,1)),"Male","Female")</f>
        <v>Male</v>
      </c>
      <c r="F322" s="3">
        <f>DATE(MID(HR_DB[[#This Row],[ID No.]],2,2),MID(HR_DB[[#This Row],[ID No.]],4,2),MID(HR_DB[[#This Row],[ID No.]],6,2))</f>
        <v>34339</v>
      </c>
      <c r="G322" s="1">
        <f ca="1">DATEDIF(HR_DB[[#This Row],[DOB]],TODAY(),"Y")</f>
        <v>28</v>
      </c>
      <c r="H322" s="1" t="s">
        <v>17</v>
      </c>
      <c r="I322" s="1" t="s">
        <v>23</v>
      </c>
      <c r="J322" s="1" t="s">
        <v>19</v>
      </c>
      <c r="K322" s="1" t="str">
        <f>VLOOKUP(MID(HR_DB[[#This Row],[ID No.]],8,2),[1]Draft!$B$9:$C$14,2,FALSE)</f>
        <v>Monufia</v>
      </c>
      <c r="L322" s="7">
        <v>41406</v>
      </c>
      <c r="M322" s="1">
        <f ca="1">DATEDIF(HR_DB[[#This Row],[Hire date]],TODAY(),"Y")</f>
        <v>9</v>
      </c>
      <c r="N322" s="4">
        <v>5669</v>
      </c>
      <c r="O322" s="6">
        <f>IFERROR(DATEDIF(HR_DB[[#This Row],[DOB]],HR_DB[[#This Row],[Hire date]],"Y"),"!!!")</f>
        <v>19</v>
      </c>
      <c r="P322" s="6" t="str">
        <f>IF(HR_DB[[#This Row],[Age at Hiring]]&lt;20,"!","")</f>
        <v>!</v>
      </c>
      <c r="Q322" s="1" t="str">
        <f>IFERROR(VLOOKUP(HR_DB[[#This Row],[EmpID]],A323:$A$1002,1,TRUE),"")</f>
        <v/>
      </c>
      <c r="R322" s="1" t="str">
        <f>IFERROR(VLOOKUP(HR_DB[[#This Row],[EmpID]],$A$2:A321,1,0),"")</f>
        <v/>
      </c>
      <c r="S322" s="17"/>
      <c r="T322" s="1" t="str">
        <f ca="1">IF(HR_DB[[#This Row],[Years no.]]&lt;=7,"A) 1-7",IF(AND(HR_DB[[#This Row],[Years no.]]&gt;7,HR_DB[[#This Row],[Years no.]]&lt;=14),"B) 8-14",IF(AND(HR_DB[[#This Row],[Years no.]]&gt;14,HR_DB[[#This Row],[Years no.]]&lt;=21),"C) 15-21",IF(HR_DB[[#This Row],[Years no.]]&gt;21,"D) 22+",""))))</f>
        <v>B) 8-14</v>
      </c>
      <c r="U322" s="1" t="str">
        <f ca="1">IF(AND(HR_DB[[#This Row],[Age]]&gt;=20,HR_DB[[#This Row],[Age]]&lt;30),"20s",IF(AND(HR_DB[[#This Row],[Age]]&gt;=30,HR_DB[[#This Row],[Age]]&lt;40),"30s",IF(HR_DB[[#This Row],[Age]]&gt;=40,"40s","")))</f>
        <v>20s</v>
      </c>
    </row>
    <row r="323" spans="1:21" x14ac:dyDescent="0.35">
      <c r="A323" s="1">
        <v>53031</v>
      </c>
      <c r="B323" s="1" t="s">
        <v>1286</v>
      </c>
      <c r="C323" s="1" t="s">
        <v>1287</v>
      </c>
      <c r="D323" s="1" t="s">
        <v>62</v>
      </c>
      <c r="E323" s="1" t="str">
        <f>IF(ISODD(MID(HR_DB[[#This Row],[ID No.]],13,1)),"Male","Female")</f>
        <v>Female</v>
      </c>
      <c r="F323" s="3">
        <f>DATE(MID(HR_DB[[#This Row],[ID No.]],2,2),MID(HR_DB[[#This Row],[ID No.]],4,2),MID(HR_DB[[#This Row],[ID No.]],6,2))</f>
        <v>27596</v>
      </c>
      <c r="G323" s="1">
        <f ca="1">DATEDIF(HR_DB[[#This Row],[DOB]],TODAY(),"Y")</f>
        <v>47</v>
      </c>
      <c r="H323" s="1" t="s">
        <v>32</v>
      </c>
      <c r="I323" s="1" t="s">
        <v>41</v>
      </c>
      <c r="J323" s="1" t="s">
        <v>28</v>
      </c>
      <c r="K323" s="1" t="str">
        <f>VLOOKUP(MID(HR_DB[[#This Row],[ID No.]],8,2),[1]Draft!$B$9:$C$14,2,FALSE)</f>
        <v>Alexandria</v>
      </c>
      <c r="L323" s="3">
        <v>41674</v>
      </c>
      <c r="M323" s="1">
        <f ca="1">DATEDIF(HR_DB[[#This Row],[Hire date]],TODAY(),"Y")</f>
        <v>8</v>
      </c>
      <c r="N323" s="4">
        <v>11656</v>
      </c>
      <c r="O323" s="1">
        <f>IFERROR(DATEDIF(HR_DB[[#This Row],[DOB]],HR_DB[[#This Row],[Hire date]],"Y"),"!!!")</f>
        <v>38</v>
      </c>
      <c r="P323" s="1" t="str">
        <f>IF(HR_DB[[#This Row],[Age at Hiring]]&lt;20,"!","")</f>
        <v/>
      </c>
      <c r="Q323" s="1" t="str">
        <f>IFERROR(VLOOKUP(HR_DB[[#This Row],[EmpID]],A324:$A$1002,1,TRUE),"")</f>
        <v/>
      </c>
      <c r="R323" s="1" t="str">
        <f>IFERROR(VLOOKUP(HR_DB[[#This Row],[EmpID]],$A$2:A322,1,0),"")</f>
        <v/>
      </c>
      <c r="S323" s="17"/>
      <c r="T323" s="1" t="str">
        <f ca="1">IF(HR_DB[[#This Row],[Years no.]]&lt;=7,"A) 1-7",IF(AND(HR_DB[[#This Row],[Years no.]]&gt;7,HR_DB[[#This Row],[Years no.]]&lt;=14),"B) 8-14",IF(AND(HR_DB[[#This Row],[Years no.]]&gt;14,HR_DB[[#This Row],[Years no.]]&lt;=21),"C) 15-21",IF(HR_DB[[#This Row],[Years no.]]&gt;21,"D) 22+",""))))</f>
        <v>B) 8-14</v>
      </c>
      <c r="U323" s="1" t="str">
        <f ca="1">IF(AND(HR_DB[[#This Row],[Age]]&gt;=20,HR_DB[[#This Row],[Age]]&lt;30),"20s",IF(AND(HR_DB[[#This Row],[Age]]&gt;=30,HR_DB[[#This Row],[Age]]&lt;40),"30s",IF(HR_DB[[#This Row],[Age]]&gt;=40,"40s","")))</f>
        <v>40s</v>
      </c>
    </row>
    <row r="324" spans="1:21" x14ac:dyDescent="0.35">
      <c r="A324" s="1">
        <v>53050</v>
      </c>
      <c r="B324" s="1" t="s">
        <v>1480</v>
      </c>
      <c r="C324" s="1" t="s">
        <v>1481</v>
      </c>
      <c r="D324" s="1" t="s">
        <v>31</v>
      </c>
      <c r="E324" s="1" t="str">
        <f>IF(ISODD(MID(HR_DB[[#This Row],[ID No.]],13,1)),"Male","Female")</f>
        <v>Female</v>
      </c>
      <c r="F324" s="3">
        <f>DATE(MID(HR_DB[[#This Row],[ID No.]],2,2),MID(HR_DB[[#This Row],[ID No.]],4,2),MID(HR_DB[[#This Row],[ID No.]],6,2))</f>
        <v>34009</v>
      </c>
      <c r="G324" s="1">
        <f ca="1">DATEDIF(HR_DB[[#This Row],[DOB]],TODAY(),"Y")</f>
        <v>29</v>
      </c>
      <c r="H324" s="1" t="s">
        <v>32</v>
      </c>
      <c r="I324" s="1" t="s">
        <v>23</v>
      </c>
      <c r="J324" s="1" t="s">
        <v>24</v>
      </c>
      <c r="K324" s="1" t="str">
        <f>VLOOKUP(MID(HR_DB[[#This Row],[ID No.]],8,2),[1]Draft!$B$9:$C$14,2,FALSE)</f>
        <v>Alexandria</v>
      </c>
      <c r="L324" s="7">
        <v>39609</v>
      </c>
      <c r="M324" s="1">
        <f ca="1">DATEDIF(HR_DB[[#This Row],[Hire date]],TODAY(),"Y")</f>
        <v>14</v>
      </c>
      <c r="N324" s="4">
        <v>3233</v>
      </c>
      <c r="O324" s="6">
        <f>IFERROR(DATEDIF(HR_DB[[#This Row],[DOB]],HR_DB[[#This Row],[Hire date]],"Y"),"!!!")</f>
        <v>15</v>
      </c>
      <c r="P324" s="6" t="str">
        <f>IF(HR_DB[[#This Row],[Age at Hiring]]&lt;20,"!","")</f>
        <v>!</v>
      </c>
      <c r="Q324" s="1" t="str">
        <f>IFERROR(VLOOKUP(HR_DB[[#This Row],[EmpID]],A325:$A$1002,1,TRUE),"")</f>
        <v/>
      </c>
      <c r="R324" s="1" t="str">
        <f>IFERROR(VLOOKUP(HR_DB[[#This Row],[EmpID]],$A$2:A323,1,0),"")</f>
        <v/>
      </c>
      <c r="S324" s="17"/>
      <c r="T324" s="1" t="str">
        <f ca="1">IF(HR_DB[[#This Row],[Years no.]]&lt;=7,"A) 1-7",IF(AND(HR_DB[[#This Row],[Years no.]]&gt;7,HR_DB[[#This Row],[Years no.]]&lt;=14),"B) 8-14",IF(AND(HR_DB[[#This Row],[Years no.]]&gt;14,HR_DB[[#This Row],[Years no.]]&lt;=21),"C) 15-21",IF(HR_DB[[#This Row],[Years no.]]&gt;21,"D) 22+",""))))</f>
        <v>B) 8-14</v>
      </c>
      <c r="U324" s="1" t="str">
        <f ca="1">IF(AND(HR_DB[[#This Row],[Age]]&gt;=20,HR_DB[[#This Row],[Age]]&lt;30),"20s",IF(AND(HR_DB[[#This Row],[Age]]&gt;=30,HR_DB[[#This Row],[Age]]&lt;40),"30s",IF(HR_DB[[#This Row],[Age]]&gt;=40,"40s","")))</f>
        <v>20s</v>
      </c>
    </row>
    <row r="325" spans="1:21" x14ac:dyDescent="0.35">
      <c r="A325" s="1">
        <v>53051</v>
      </c>
      <c r="B325" s="1" t="s">
        <v>1524</v>
      </c>
      <c r="C325" s="1" t="s">
        <v>1525</v>
      </c>
      <c r="D325" s="1" t="s">
        <v>143</v>
      </c>
      <c r="E325" s="1" t="str">
        <f>IF(ISODD(MID(HR_DB[[#This Row],[ID No.]],13,1)),"Male","Female")</f>
        <v>Female</v>
      </c>
      <c r="F325" s="3">
        <f>DATE(MID(HR_DB[[#This Row],[ID No.]],2,2),MID(HR_DB[[#This Row],[ID No.]],4,2),MID(HR_DB[[#This Row],[ID No.]],6,2))</f>
        <v>34063</v>
      </c>
      <c r="G325" s="1">
        <f ca="1">DATEDIF(HR_DB[[#This Row],[DOB]],TODAY(),"Y")</f>
        <v>29</v>
      </c>
      <c r="H325" s="1" t="s">
        <v>17</v>
      </c>
      <c r="I325" s="1" t="s">
        <v>23</v>
      </c>
      <c r="J325" s="1" t="s">
        <v>28</v>
      </c>
      <c r="K325" s="1" t="str">
        <f>VLOOKUP(MID(HR_DB[[#This Row],[ID No.]],8,2),[1]Draft!$B$9:$C$14,2,FALSE)</f>
        <v>Giza</v>
      </c>
      <c r="L325" s="3">
        <v>41593</v>
      </c>
      <c r="M325" s="1">
        <f ca="1">DATEDIF(HR_DB[[#This Row],[Hire date]],TODAY(),"Y")</f>
        <v>8</v>
      </c>
      <c r="N325" s="4">
        <v>5481</v>
      </c>
      <c r="O325" s="1">
        <f>IFERROR(DATEDIF(HR_DB[[#This Row],[DOB]],HR_DB[[#This Row],[Hire date]],"Y"),"!!!")</f>
        <v>20</v>
      </c>
      <c r="P325" s="1" t="str">
        <f>IF(HR_DB[[#This Row],[Age at Hiring]]&lt;20,"!","")</f>
        <v/>
      </c>
      <c r="Q325" s="1" t="str">
        <f>IFERROR(VLOOKUP(HR_DB[[#This Row],[EmpID]],A326:$A$1002,1,TRUE),"")</f>
        <v/>
      </c>
      <c r="R325" s="1" t="str">
        <f>IFERROR(VLOOKUP(HR_DB[[#This Row],[EmpID]],$A$2:A324,1,0),"")</f>
        <v/>
      </c>
      <c r="S325" s="17"/>
      <c r="T325" s="1" t="str">
        <f ca="1">IF(HR_DB[[#This Row],[Years no.]]&lt;=7,"A) 1-7",IF(AND(HR_DB[[#This Row],[Years no.]]&gt;7,HR_DB[[#This Row],[Years no.]]&lt;=14),"B) 8-14",IF(AND(HR_DB[[#This Row],[Years no.]]&gt;14,HR_DB[[#This Row],[Years no.]]&lt;=21),"C) 15-21",IF(HR_DB[[#This Row],[Years no.]]&gt;21,"D) 22+",""))))</f>
        <v>B) 8-14</v>
      </c>
      <c r="U325" s="1" t="str">
        <f ca="1">IF(AND(HR_DB[[#This Row],[Age]]&gt;=20,HR_DB[[#This Row],[Age]]&lt;30),"20s",IF(AND(HR_DB[[#This Row],[Age]]&gt;=30,HR_DB[[#This Row],[Age]]&lt;40),"30s",IF(HR_DB[[#This Row],[Age]]&gt;=40,"40s","")))</f>
        <v>20s</v>
      </c>
    </row>
    <row r="326" spans="1:21" x14ac:dyDescent="0.35">
      <c r="A326" s="1">
        <v>53069</v>
      </c>
      <c r="B326" s="1" t="s">
        <v>1018</v>
      </c>
      <c r="C326" s="1" t="s">
        <v>1019</v>
      </c>
      <c r="D326" s="1" t="s">
        <v>35</v>
      </c>
      <c r="E326" s="1" t="str">
        <f>IF(ISODD(MID(HR_DB[[#This Row],[ID No.]],13,1)),"Male","Female")</f>
        <v>Male</v>
      </c>
      <c r="F326" s="3">
        <f>DATE(MID(HR_DB[[#This Row],[ID No.]],2,2),MID(HR_DB[[#This Row],[ID No.]],4,2),MID(HR_DB[[#This Row],[ID No.]],6,2))</f>
        <v>34092</v>
      </c>
      <c r="G326" s="1">
        <f ca="1">DATEDIF(HR_DB[[#This Row],[DOB]],TODAY(),"Y")</f>
        <v>29</v>
      </c>
      <c r="H326" s="1" t="s">
        <v>17</v>
      </c>
      <c r="I326" s="1" t="s">
        <v>18</v>
      </c>
      <c r="J326" s="1" t="s">
        <v>24</v>
      </c>
      <c r="K326" s="1" t="str">
        <f>VLOOKUP(MID(HR_DB[[#This Row],[ID No.]],8,2),[1]Draft!$B$9:$C$14,2,FALSE)</f>
        <v>Alexandria</v>
      </c>
      <c r="L326" s="7">
        <v>39927</v>
      </c>
      <c r="M326" s="1">
        <f ca="1">DATEDIF(HR_DB[[#This Row],[Hire date]],TODAY(),"Y")</f>
        <v>13</v>
      </c>
      <c r="N326" s="4">
        <v>29992</v>
      </c>
      <c r="O326" s="6">
        <f>IFERROR(DATEDIF(HR_DB[[#This Row],[DOB]],HR_DB[[#This Row],[Hire date]],"Y"),"!!!")</f>
        <v>15</v>
      </c>
      <c r="P326" s="6" t="str">
        <f>IF(HR_DB[[#This Row],[Age at Hiring]]&lt;20,"!","")</f>
        <v>!</v>
      </c>
      <c r="Q326" s="1" t="str">
        <f>IFERROR(VLOOKUP(HR_DB[[#This Row],[EmpID]],A327:$A$1002,1,TRUE),"")</f>
        <v/>
      </c>
      <c r="R326" s="1" t="str">
        <f>IFERROR(VLOOKUP(HR_DB[[#This Row],[EmpID]],$A$2:A325,1,0),"")</f>
        <v/>
      </c>
      <c r="S326" s="17"/>
      <c r="T326" s="1" t="str">
        <f ca="1">IF(HR_DB[[#This Row],[Years no.]]&lt;=7,"A) 1-7",IF(AND(HR_DB[[#This Row],[Years no.]]&gt;7,HR_DB[[#This Row],[Years no.]]&lt;=14),"B) 8-14",IF(AND(HR_DB[[#This Row],[Years no.]]&gt;14,HR_DB[[#This Row],[Years no.]]&lt;=21),"C) 15-21",IF(HR_DB[[#This Row],[Years no.]]&gt;21,"D) 22+",""))))</f>
        <v>B) 8-14</v>
      </c>
      <c r="U326" s="1" t="str">
        <f ca="1">IF(AND(HR_DB[[#This Row],[Age]]&gt;=20,HR_DB[[#This Row],[Age]]&lt;30),"20s",IF(AND(HR_DB[[#This Row],[Age]]&gt;=30,HR_DB[[#This Row],[Age]]&lt;40),"30s",IF(HR_DB[[#This Row],[Age]]&gt;=40,"40s","")))</f>
        <v>20s</v>
      </c>
    </row>
    <row r="327" spans="1:21" x14ac:dyDescent="0.35">
      <c r="A327" s="1">
        <v>53070</v>
      </c>
      <c r="B327" s="1" t="s">
        <v>334</v>
      </c>
      <c r="C327" s="1" t="s">
        <v>335</v>
      </c>
      <c r="D327" s="1" t="s">
        <v>27</v>
      </c>
      <c r="E327" s="1" t="str">
        <f>IF(ISODD(MID(HR_DB[[#This Row],[ID No.]],13,1)),"Male","Female")</f>
        <v>Female</v>
      </c>
      <c r="F327" s="3">
        <f>DATE(MID(HR_DB[[#This Row],[ID No.]],2,2),MID(HR_DB[[#This Row],[ID No.]],4,2),MID(HR_DB[[#This Row],[ID No.]],6,2))</f>
        <v>34831</v>
      </c>
      <c r="G327" s="1">
        <f ca="1">DATEDIF(HR_DB[[#This Row],[DOB]],TODAY(),"Y")</f>
        <v>27</v>
      </c>
      <c r="H327" s="1" t="s">
        <v>32</v>
      </c>
      <c r="I327" s="1" t="s">
        <v>23</v>
      </c>
      <c r="J327" s="1" t="s">
        <v>67</v>
      </c>
      <c r="K327" s="1" t="str">
        <f>VLOOKUP(MID(HR_DB[[#This Row],[ID No.]],8,2),[1]Draft!$B$9:$C$14,2,FALSE)</f>
        <v>Cairo</v>
      </c>
      <c r="L327" s="7">
        <v>36823</v>
      </c>
      <c r="M327" s="1">
        <f ca="1">DATEDIF(HR_DB[[#This Row],[Hire date]],TODAY(),"Y")</f>
        <v>21</v>
      </c>
      <c r="N327" s="4">
        <v>6229</v>
      </c>
      <c r="O327" s="6">
        <f>IFERROR(DATEDIF(HR_DB[[#This Row],[DOB]],HR_DB[[#This Row],[Hire date]],"Y"),"!!!")</f>
        <v>5</v>
      </c>
      <c r="P327" s="6" t="str">
        <f>IF(HR_DB[[#This Row],[Age at Hiring]]&lt;20,"!","")</f>
        <v>!</v>
      </c>
      <c r="Q327" s="1" t="str">
        <f>IFERROR(VLOOKUP(HR_DB[[#This Row],[EmpID]],A328:$A$1002,1,TRUE),"")</f>
        <v/>
      </c>
      <c r="R327" s="1" t="str">
        <f>IFERROR(VLOOKUP(HR_DB[[#This Row],[EmpID]],$A$2:A326,1,0),"")</f>
        <v/>
      </c>
      <c r="S327" s="17"/>
      <c r="T327" s="1" t="str">
        <f ca="1">IF(HR_DB[[#This Row],[Years no.]]&lt;=7,"A) 1-7",IF(AND(HR_DB[[#This Row],[Years no.]]&gt;7,HR_DB[[#This Row],[Years no.]]&lt;=14),"B) 8-14",IF(AND(HR_DB[[#This Row],[Years no.]]&gt;14,HR_DB[[#This Row],[Years no.]]&lt;=21),"C) 15-21",IF(HR_DB[[#This Row],[Years no.]]&gt;21,"D) 22+",""))))</f>
        <v>C) 15-21</v>
      </c>
      <c r="U327" s="1" t="str">
        <f ca="1">IF(AND(HR_DB[[#This Row],[Age]]&gt;=20,HR_DB[[#This Row],[Age]]&lt;30),"20s",IF(AND(HR_DB[[#This Row],[Age]]&gt;=30,HR_DB[[#This Row],[Age]]&lt;40),"30s",IF(HR_DB[[#This Row],[Age]]&gt;=40,"40s","")))</f>
        <v>20s</v>
      </c>
    </row>
    <row r="328" spans="1:21" x14ac:dyDescent="0.35">
      <c r="A328" s="1">
        <v>53073</v>
      </c>
      <c r="B328" s="1" t="s">
        <v>306</v>
      </c>
      <c r="C328" s="1" t="s">
        <v>307</v>
      </c>
      <c r="D328" s="1" t="s">
        <v>92</v>
      </c>
      <c r="E328" s="1" t="str">
        <f>IF(ISODD(MID(HR_DB[[#This Row],[ID No.]],13,1)),"Male","Female")</f>
        <v>Male</v>
      </c>
      <c r="F328" s="3">
        <f>DATE(MID(HR_DB[[#This Row],[ID No.]],2,2),MID(HR_DB[[#This Row],[ID No.]],4,2),MID(HR_DB[[#This Row],[ID No.]],6,2))</f>
        <v>27861</v>
      </c>
      <c r="G328" s="1">
        <f ca="1">DATEDIF(HR_DB[[#This Row],[DOB]],TODAY(),"Y")</f>
        <v>46</v>
      </c>
      <c r="H328" s="1" t="s">
        <v>32</v>
      </c>
      <c r="I328" s="1" t="s">
        <v>23</v>
      </c>
      <c r="J328" s="1" t="s">
        <v>67</v>
      </c>
      <c r="K328" s="1" t="str">
        <f>VLOOKUP(MID(HR_DB[[#This Row],[ID No.]],8,2),[1]Draft!$B$9:$C$14,2,FALSE)</f>
        <v>Cairo</v>
      </c>
      <c r="L328" s="7">
        <v>35161</v>
      </c>
      <c r="M328" s="1">
        <f ca="1">DATEDIF(HR_DB[[#This Row],[Hire date]],TODAY(),"Y")</f>
        <v>26</v>
      </c>
      <c r="N328" s="4">
        <v>4282</v>
      </c>
      <c r="O328" s="6">
        <f>IFERROR(DATEDIF(HR_DB[[#This Row],[DOB]],HR_DB[[#This Row],[Hire date]],"Y"),"!!!")</f>
        <v>19</v>
      </c>
      <c r="P328" s="6" t="str">
        <f>IF(HR_DB[[#This Row],[Age at Hiring]]&lt;20,"!","")</f>
        <v>!</v>
      </c>
      <c r="Q328" s="1" t="str">
        <f>IFERROR(VLOOKUP(HR_DB[[#This Row],[EmpID]],A329:$A$1002,1,TRUE),"")</f>
        <v/>
      </c>
      <c r="R328" s="1" t="str">
        <f>IFERROR(VLOOKUP(HR_DB[[#This Row],[EmpID]],$A$2:A327,1,0),"")</f>
        <v/>
      </c>
      <c r="S328" s="17"/>
      <c r="T328" s="1" t="str">
        <f ca="1">IF(HR_DB[[#This Row],[Years no.]]&lt;=7,"A) 1-7",IF(AND(HR_DB[[#This Row],[Years no.]]&gt;7,HR_DB[[#This Row],[Years no.]]&lt;=14),"B) 8-14",IF(AND(HR_DB[[#This Row],[Years no.]]&gt;14,HR_DB[[#This Row],[Years no.]]&lt;=21),"C) 15-21",IF(HR_DB[[#This Row],[Years no.]]&gt;21,"D) 22+",""))))</f>
        <v>D) 22+</v>
      </c>
      <c r="U328" s="1" t="str">
        <f ca="1">IF(AND(HR_DB[[#This Row],[Age]]&gt;=20,HR_DB[[#This Row],[Age]]&lt;30),"20s",IF(AND(HR_DB[[#This Row],[Age]]&gt;=30,HR_DB[[#This Row],[Age]]&lt;40),"30s",IF(HR_DB[[#This Row],[Age]]&gt;=40,"40s","")))</f>
        <v>40s</v>
      </c>
    </row>
    <row r="329" spans="1:21" x14ac:dyDescent="0.35">
      <c r="A329" s="1">
        <v>53075</v>
      </c>
      <c r="B329" s="1" t="s">
        <v>1308</v>
      </c>
      <c r="C329" s="1" t="s">
        <v>1309</v>
      </c>
      <c r="D329" s="1" t="s">
        <v>62</v>
      </c>
      <c r="E329" s="1" t="str">
        <f>IF(ISODD(MID(HR_DB[[#This Row],[ID No.]],13,1)),"Male","Female")</f>
        <v>Female</v>
      </c>
      <c r="F329" s="3">
        <f>DATE(MID(HR_DB[[#This Row],[ID No.]],2,2),MID(HR_DB[[#This Row],[ID No.]],4,2),MID(HR_DB[[#This Row],[ID No.]],6,2))</f>
        <v>29522</v>
      </c>
      <c r="G329" s="1">
        <f ca="1">DATEDIF(HR_DB[[#This Row],[DOB]],TODAY(),"Y")</f>
        <v>41</v>
      </c>
      <c r="H329" s="1" t="s">
        <v>32</v>
      </c>
      <c r="I329" s="1" t="s">
        <v>23</v>
      </c>
      <c r="J329" s="1" t="s">
        <v>24</v>
      </c>
      <c r="K329" s="1" t="str">
        <f>VLOOKUP(MID(HR_DB[[#This Row],[ID No.]],8,2),[1]Draft!$B$9:$C$14,2,FALSE)</f>
        <v>Monufia</v>
      </c>
      <c r="L329" s="3">
        <v>37718</v>
      </c>
      <c r="M329" s="1">
        <f ca="1">DATEDIF(HR_DB[[#This Row],[Hire date]],TODAY(),"Y")</f>
        <v>19</v>
      </c>
      <c r="N329" s="4">
        <v>5666</v>
      </c>
      <c r="O329" s="1">
        <f>IFERROR(DATEDIF(HR_DB[[#This Row],[DOB]],HR_DB[[#This Row],[Hire date]],"Y"),"!!!")</f>
        <v>22</v>
      </c>
      <c r="P329" s="1" t="str">
        <f>IF(HR_DB[[#This Row],[Age at Hiring]]&lt;20,"!","")</f>
        <v/>
      </c>
      <c r="Q329" s="1" t="str">
        <f>IFERROR(VLOOKUP(HR_DB[[#This Row],[EmpID]],A330:$A$1002,1,TRUE),"")</f>
        <v/>
      </c>
      <c r="R329" s="1" t="str">
        <f>IFERROR(VLOOKUP(HR_DB[[#This Row],[EmpID]],$A$2:A328,1,0),"")</f>
        <v/>
      </c>
      <c r="S329" s="17"/>
      <c r="T329" s="1" t="str">
        <f ca="1">IF(HR_DB[[#This Row],[Years no.]]&lt;=7,"A) 1-7",IF(AND(HR_DB[[#This Row],[Years no.]]&gt;7,HR_DB[[#This Row],[Years no.]]&lt;=14),"B) 8-14",IF(AND(HR_DB[[#This Row],[Years no.]]&gt;14,HR_DB[[#This Row],[Years no.]]&lt;=21),"C) 15-21",IF(HR_DB[[#This Row],[Years no.]]&gt;21,"D) 22+",""))))</f>
        <v>C) 15-21</v>
      </c>
      <c r="U329" s="1" t="str">
        <f ca="1">IF(AND(HR_DB[[#This Row],[Age]]&gt;=20,HR_DB[[#This Row],[Age]]&lt;30),"20s",IF(AND(HR_DB[[#This Row],[Age]]&gt;=30,HR_DB[[#This Row],[Age]]&lt;40),"30s",IF(HR_DB[[#This Row],[Age]]&gt;=40,"40s","")))</f>
        <v>40s</v>
      </c>
    </row>
    <row r="330" spans="1:21" x14ac:dyDescent="0.35">
      <c r="A330" s="1">
        <v>53077</v>
      </c>
      <c r="B330" s="1" t="s">
        <v>1678</v>
      </c>
      <c r="C330" s="1" t="s">
        <v>1679</v>
      </c>
      <c r="D330" s="1" t="s">
        <v>16</v>
      </c>
      <c r="E330" s="1" t="str">
        <f>IF(ISODD(MID(HR_DB[[#This Row],[ID No.]],13,1)),"Male","Female")</f>
        <v>Male</v>
      </c>
      <c r="F330" s="3">
        <f>DATE(MID(HR_DB[[#This Row],[ID No.]],2,2),MID(HR_DB[[#This Row],[ID No.]],4,2),MID(HR_DB[[#This Row],[ID No.]],6,2))</f>
        <v>30604</v>
      </c>
      <c r="G330" s="1">
        <f ca="1">DATEDIF(HR_DB[[#This Row],[DOB]],TODAY(),"Y")</f>
        <v>38</v>
      </c>
      <c r="H330" s="1" t="s">
        <v>32</v>
      </c>
      <c r="I330" s="1" t="s">
        <v>23</v>
      </c>
      <c r="J330" s="1" t="s">
        <v>67</v>
      </c>
      <c r="K330" s="1" t="str">
        <f>VLOOKUP(MID(HR_DB[[#This Row],[ID No.]],8,2),[1]Draft!$B$9:$C$14,2,FALSE)</f>
        <v>Ismailia</v>
      </c>
      <c r="L330" s="3">
        <v>41653</v>
      </c>
      <c r="M330" s="1">
        <f ca="1">DATEDIF(HR_DB[[#This Row],[Hire date]],TODAY(),"Y")</f>
        <v>8</v>
      </c>
      <c r="N330" s="4">
        <v>6466</v>
      </c>
      <c r="O330" s="1">
        <f>IFERROR(DATEDIF(HR_DB[[#This Row],[DOB]],HR_DB[[#This Row],[Hire date]],"Y"),"!!!")</f>
        <v>30</v>
      </c>
      <c r="P330" s="1" t="str">
        <f>IF(HR_DB[[#This Row],[Age at Hiring]]&lt;20,"!","")</f>
        <v/>
      </c>
      <c r="Q330" s="1" t="str">
        <f>IFERROR(VLOOKUP(HR_DB[[#This Row],[EmpID]],A331:$A$1002,1,TRUE),"")</f>
        <v/>
      </c>
      <c r="R330" s="1" t="str">
        <f>IFERROR(VLOOKUP(HR_DB[[#This Row],[EmpID]],$A$2:A329,1,0),"")</f>
        <v/>
      </c>
      <c r="S330" s="17"/>
      <c r="T330" s="1" t="str">
        <f ca="1">IF(HR_DB[[#This Row],[Years no.]]&lt;=7,"A) 1-7",IF(AND(HR_DB[[#This Row],[Years no.]]&gt;7,HR_DB[[#This Row],[Years no.]]&lt;=14),"B) 8-14",IF(AND(HR_DB[[#This Row],[Years no.]]&gt;14,HR_DB[[#This Row],[Years no.]]&lt;=21),"C) 15-21",IF(HR_DB[[#This Row],[Years no.]]&gt;21,"D) 22+",""))))</f>
        <v>B) 8-14</v>
      </c>
      <c r="U330" s="1" t="str">
        <f ca="1">IF(AND(HR_DB[[#This Row],[Age]]&gt;=20,HR_DB[[#This Row],[Age]]&lt;30),"20s",IF(AND(HR_DB[[#This Row],[Age]]&gt;=30,HR_DB[[#This Row],[Age]]&lt;40),"30s",IF(HR_DB[[#This Row],[Age]]&gt;=40,"40s","")))</f>
        <v>30s</v>
      </c>
    </row>
    <row r="331" spans="1:21" x14ac:dyDescent="0.35">
      <c r="A331" s="1">
        <v>53085</v>
      </c>
      <c r="B331" s="1" t="s">
        <v>1990</v>
      </c>
      <c r="C331" s="1" t="s">
        <v>1991</v>
      </c>
      <c r="D331" s="1" t="s">
        <v>92</v>
      </c>
      <c r="E331" s="1" t="str">
        <f>IF(ISODD(MID(HR_DB[[#This Row],[ID No.]],13,1)),"Male","Female")</f>
        <v>Female</v>
      </c>
      <c r="F331" s="3">
        <f>DATE(MID(HR_DB[[#This Row],[ID No.]],2,2),MID(HR_DB[[#This Row],[ID No.]],4,2),MID(HR_DB[[#This Row],[ID No.]],6,2))</f>
        <v>27960</v>
      </c>
      <c r="G331" s="1">
        <f ca="1">DATEDIF(HR_DB[[#This Row],[DOB]],TODAY(),"Y")</f>
        <v>46</v>
      </c>
      <c r="H331" s="1" t="s">
        <v>32</v>
      </c>
      <c r="I331" s="1" t="s">
        <v>23</v>
      </c>
      <c r="J331" s="1" t="s">
        <v>28</v>
      </c>
      <c r="K331" s="1" t="str">
        <f>VLOOKUP(MID(HR_DB[[#This Row],[ID No.]],8,2),[1]Draft!$B$9:$C$14,2,FALSE)</f>
        <v>Cairo</v>
      </c>
      <c r="L331" s="3">
        <v>35653</v>
      </c>
      <c r="M331" s="1">
        <f ca="1">DATEDIF(HR_DB[[#This Row],[Hire date]],TODAY(),"Y")</f>
        <v>24</v>
      </c>
      <c r="N331" s="4">
        <v>6088</v>
      </c>
      <c r="O331" s="1">
        <f>IFERROR(DATEDIF(HR_DB[[#This Row],[DOB]],HR_DB[[#This Row],[Hire date]],"Y"),"!!!")</f>
        <v>21</v>
      </c>
      <c r="P331" s="1" t="str">
        <f>IF(HR_DB[[#This Row],[Age at Hiring]]&lt;20,"!","")</f>
        <v/>
      </c>
      <c r="Q331" s="1" t="str">
        <f>IFERROR(VLOOKUP(HR_DB[[#This Row],[EmpID]],A332:$A$1002,1,TRUE),"")</f>
        <v/>
      </c>
      <c r="R331" s="1" t="str">
        <f>IFERROR(VLOOKUP(HR_DB[[#This Row],[EmpID]],$A$2:A330,1,0),"")</f>
        <v/>
      </c>
      <c r="S331" s="17"/>
      <c r="T331" s="1" t="str">
        <f ca="1">IF(HR_DB[[#This Row],[Years no.]]&lt;=7,"A) 1-7",IF(AND(HR_DB[[#This Row],[Years no.]]&gt;7,HR_DB[[#This Row],[Years no.]]&lt;=14),"B) 8-14",IF(AND(HR_DB[[#This Row],[Years no.]]&gt;14,HR_DB[[#This Row],[Years no.]]&lt;=21),"C) 15-21",IF(HR_DB[[#This Row],[Years no.]]&gt;21,"D) 22+",""))))</f>
        <v>D) 22+</v>
      </c>
      <c r="U331" s="1" t="str">
        <f ca="1">IF(AND(HR_DB[[#This Row],[Age]]&gt;=20,HR_DB[[#This Row],[Age]]&lt;30),"20s",IF(AND(HR_DB[[#This Row],[Age]]&gt;=30,HR_DB[[#This Row],[Age]]&lt;40),"30s",IF(HR_DB[[#This Row],[Age]]&gt;=40,"40s","")))</f>
        <v>40s</v>
      </c>
    </row>
    <row r="332" spans="1:21" x14ac:dyDescent="0.35">
      <c r="A332" s="1">
        <v>53118</v>
      </c>
      <c r="B332" s="1" t="s">
        <v>524</v>
      </c>
      <c r="C332" s="1" t="s">
        <v>525</v>
      </c>
      <c r="D332" s="1" t="s">
        <v>92</v>
      </c>
      <c r="E332" s="1" t="str">
        <f>IF(ISODD(MID(HR_DB[[#This Row],[ID No.]],13,1)),"Male","Female")</f>
        <v>Male</v>
      </c>
      <c r="F332" s="3">
        <f>DATE(MID(HR_DB[[#This Row],[ID No.]],2,2),MID(HR_DB[[#This Row],[ID No.]],4,2),MID(HR_DB[[#This Row],[ID No.]],6,2))</f>
        <v>35054</v>
      </c>
      <c r="G332" s="1">
        <f ca="1">DATEDIF(HR_DB[[#This Row],[DOB]],TODAY(),"Y")</f>
        <v>26</v>
      </c>
      <c r="H332" s="1" t="s">
        <v>32</v>
      </c>
      <c r="I332" s="1" t="s">
        <v>23</v>
      </c>
      <c r="J332" s="1" t="s">
        <v>24</v>
      </c>
      <c r="K332" s="1" t="str">
        <f>VLOOKUP(MID(HR_DB[[#This Row],[ID No.]],8,2),[1]Draft!$B$9:$C$14,2,FALSE)</f>
        <v>Cairo</v>
      </c>
      <c r="L332" s="7">
        <v>38413</v>
      </c>
      <c r="M332" s="1">
        <f ca="1">DATEDIF(HR_DB[[#This Row],[Hire date]],TODAY(),"Y")</f>
        <v>17</v>
      </c>
      <c r="N332" s="4">
        <v>4267</v>
      </c>
      <c r="O332" s="6">
        <f>IFERROR(DATEDIF(HR_DB[[#This Row],[DOB]],HR_DB[[#This Row],[Hire date]],"Y"),"!!!")</f>
        <v>9</v>
      </c>
      <c r="P332" s="6" t="str">
        <f>IF(HR_DB[[#This Row],[Age at Hiring]]&lt;20,"!","")</f>
        <v>!</v>
      </c>
      <c r="Q332" s="1" t="str">
        <f>IFERROR(VLOOKUP(HR_DB[[#This Row],[EmpID]],A333:$A$1002,1,TRUE),"")</f>
        <v/>
      </c>
      <c r="R332" s="1" t="str">
        <f>IFERROR(VLOOKUP(HR_DB[[#This Row],[EmpID]],$A$2:A331,1,0),"")</f>
        <v/>
      </c>
      <c r="S332" s="17"/>
      <c r="T332" s="1" t="str">
        <f ca="1">IF(HR_DB[[#This Row],[Years no.]]&lt;=7,"A) 1-7",IF(AND(HR_DB[[#This Row],[Years no.]]&gt;7,HR_DB[[#This Row],[Years no.]]&lt;=14),"B) 8-14",IF(AND(HR_DB[[#This Row],[Years no.]]&gt;14,HR_DB[[#This Row],[Years no.]]&lt;=21),"C) 15-21",IF(HR_DB[[#This Row],[Years no.]]&gt;21,"D) 22+",""))))</f>
        <v>C) 15-21</v>
      </c>
      <c r="U332" s="1" t="str">
        <f ca="1">IF(AND(HR_DB[[#This Row],[Age]]&gt;=20,HR_DB[[#This Row],[Age]]&lt;30),"20s",IF(AND(HR_DB[[#This Row],[Age]]&gt;=30,HR_DB[[#This Row],[Age]]&lt;40),"30s",IF(HR_DB[[#This Row],[Age]]&gt;=40,"40s","")))</f>
        <v>20s</v>
      </c>
    </row>
    <row r="333" spans="1:21" x14ac:dyDescent="0.35">
      <c r="A333" s="1">
        <v>53141</v>
      </c>
      <c r="B333" s="1" t="s">
        <v>80</v>
      </c>
      <c r="C333" s="1" t="s">
        <v>81</v>
      </c>
      <c r="D333" s="1" t="s">
        <v>62</v>
      </c>
      <c r="E333" s="1" t="str">
        <f>IF(ISODD(MID(HR_DB[[#This Row],[ID No.]],13,1)),"Male","Female")</f>
        <v>Male</v>
      </c>
      <c r="F333" s="3">
        <f>DATE(MID(HR_DB[[#This Row],[ID No.]],2,2),MID(HR_DB[[#This Row],[ID No.]],4,2),MID(HR_DB[[#This Row],[ID No.]],6,2))</f>
        <v>34868</v>
      </c>
      <c r="G333" s="1">
        <f ca="1">DATEDIF(HR_DB[[#This Row],[DOB]],TODAY(),"Y")</f>
        <v>27</v>
      </c>
      <c r="H333" s="1" t="s">
        <v>17</v>
      </c>
      <c r="I333" s="1" t="s">
        <v>18</v>
      </c>
      <c r="J333" s="1" t="s">
        <v>24</v>
      </c>
      <c r="K333" s="1" t="str">
        <f>VLOOKUP(MID(HR_DB[[#This Row],[ID No.]],8,2),[1]Draft!$B$9:$C$14,2,FALSE)</f>
        <v>Sharqia</v>
      </c>
      <c r="L333" s="7">
        <v>41373</v>
      </c>
      <c r="M333" s="1">
        <f ca="1">DATEDIF(HR_DB[[#This Row],[Hire date]],TODAY(),"Y")</f>
        <v>9</v>
      </c>
      <c r="N333" s="4">
        <v>25771</v>
      </c>
      <c r="O333" s="6">
        <f>IFERROR(DATEDIF(HR_DB[[#This Row],[DOB]],HR_DB[[#This Row],[Hire date]],"Y"),"!!!")</f>
        <v>17</v>
      </c>
      <c r="P333" s="6" t="str">
        <f>IF(HR_DB[[#This Row],[Age at Hiring]]&lt;20,"!","")</f>
        <v>!</v>
      </c>
      <c r="Q333" s="1" t="str">
        <f>IFERROR(VLOOKUP(HR_DB[[#This Row],[EmpID]],A334:$A$1002,1,TRUE),"")</f>
        <v/>
      </c>
      <c r="R333" s="1" t="str">
        <f>IFERROR(VLOOKUP(HR_DB[[#This Row],[EmpID]],$A$2:A332,1,0),"")</f>
        <v/>
      </c>
      <c r="S333" s="17"/>
      <c r="T333" s="1" t="str">
        <f ca="1">IF(HR_DB[[#This Row],[Years no.]]&lt;=7,"A) 1-7",IF(AND(HR_DB[[#This Row],[Years no.]]&gt;7,HR_DB[[#This Row],[Years no.]]&lt;=14),"B) 8-14",IF(AND(HR_DB[[#This Row],[Years no.]]&gt;14,HR_DB[[#This Row],[Years no.]]&lt;=21),"C) 15-21",IF(HR_DB[[#This Row],[Years no.]]&gt;21,"D) 22+",""))))</f>
        <v>B) 8-14</v>
      </c>
      <c r="U333" s="1" t="str">
        <f ca="1">IF(AND(HR_DB[[#This Row],[Age]]&gt;=20,HR_DB[[#This Row],[Age]]&lt;30),"20s",IF(AND(HR_DB[[#This Row],[Age]]&gt;=30,HR_DB[[#This Row],[Age]]&lt;40),"30s",IF(HR_DB[[#This Row],[Age]]&gt;=40,"40s","")))</f>
        <v>20s</v>
      </c>
    </row>
    <row r="334" spans="1:21" x14ac:dyDescent="0.35">
      <c r="A334" s="1">
        <v>53143</v>
      </c>
      <c r="B334" s="1" t="s">
        <v>1200</v>
      </c>
      <c r="C334" s="1" t="s">
        <v>1201</v>
      </c>
      <c r="D334" s="1" t="s">
        <v>35</v>
      </c>
      <c r="E334" s="1" t="str">
        <f>IF(ISODD(MID(HR_DB[[#This Row],[ID No.]],13,1)),"Male","Female")</f>
        <v>Female</v>
      </c>
      <c r="F334" s="3">
        <f>DATE(MID(HR_DB[[#This Row],[ID No.]],2,2),MID(HR_DB[[#This Row],[ID No.]],4,2),MID(HR_DB[[#This Row],[ID No.]],6,2))</f>
        <v>29062</v>
      </c>
      <c r="G334" s="1">
        <f ca="1">DATEDIF(HR_DB[[#This Row],[DOB]],TODAY(),"Y")</f>
        <v>43</v>
      </c>
      <c r="H334" s="1" t="s">
        <v>32</v>
      </c>
      <c r="I334" s="1" t="s">
        <v>23</v>
      </c>
      <c r="J334" s="1" t="s">
        <v>44</v>
      </c>
      <c r="K334" s="1" t="str">
        <f>VLOOKUP(MID(HR_DB[[#This Row],[ID No.]],8,2),[1]Draft!$B$9:$C$14,2,FALSE)</f>
        <v>Ismailia</v>
      </c>
      <c r="L334" s="7">
        <v>35081</v>
      </c>
      <c r="M334" s="1">
        <f ca="1">DATEDIF(HR_DB[[#This Row],[Hire date]],TODAY(),"Y")</f>
        <v>26</v>
      </c>
      <c r="N334" s="4">
        <v>4338</v>
      </c>
      <c r="O334" s="6">
        <f>IFERROR(DATEDIF(HR_DB[[#This Row],[DOB]],HR_DB[[#This Row],[Hire date]],"Y"),"!!!")</f>
        <v>16</v>
      </c>
      <c r="P334" s="6" t="str">
        <f>IF(HR_DB[[#This Row],[Age at Hiring]]&lt;20,"!","")</f>
        <v>!</v>
      </c>
      <c r="Q334" s="1" t="str">
        <f>IFERROR(VLOOKUP(HR_DB[[#This Row],[EmpID]],A335:$A$1002,1,TRUE),"")</f>
        <v/>
      </c>
      <c r="R334" s="1" t="str">
        <f>IFERROR(VLOOKUP(HR_DB[[#This Row],[EmpID]],$A$2:A333,1,0),"")</f>
        <v/>
      </c>
      <c r="S334" s="17"/>
      <c r="T334" s="1" t="str">
        <f ca="1">IF(HR_DB[[#This Row],[Years no.]]&lt;=7,"A) 1-7",IF(AND(HR_DB[[#This Row],[Years no.]]&gt;7,HR_DB[[#This Row],[Years no.]]&lt;=14),"B) 8-14",IF(AND(HR_DB[[#This Row],[Years no.]]&gt;14,HR_DB[[#This Row],[Years no.]]&lt;=21),"C) 15-21",IF(HR_DB[[#This Row],[Years no.]]&gt;21,"D) 22+",""))))</f>
        <v>D) 22+</v>
      </c>
      <c r="U334" s="1" t="str">
        <f ca="1">IF(AND(HR_DB[[#This Row],[Age]]&gt;=20,HR_DB[[#This Row],[Age]]&lt;30),"20s",IF(AND(HR_DB[[#This Row],[Age]]&gt;=30,HR_DB[[#This Row],[Age]]&lt;40),"30s",IF(HR_DB[[#This Row],[Age]]&gt;=40,"40s","")))</f>
        <v>40s</v>
      </c>
    </row>
    <row r="335" spans="1:21" x14ac:dyDescent="0.35">
      <c r="A335" s="1">
        <v>53158</v>
      </c>
      <c r="B335" s="1" t="s">
        <v>1398</v>
      </c>
      <c r="C335" s="1" t="s">
        <v>1399</v>
      </c>
      <c r="D335" s="1" t="s">
        <v>92</v>
      </c>
      <c r="E335" s="1" t="str">
        <f>IF(ISODD(MID(HR_DB[[#This Row],[ID No.]],13,1)),"Male","Female")</f>
        <v>Female</v>
      </c>
      <c r="F335" s="3">
        <f>DATE(MID(HR_DB[[#This Row],[ID No.]],2,2),MID(HR_DB[[#This Row],[ID No.]],4,2),MID(HR_DB[[#This Row],[ID No.]],6,2))</f>
        <v>33025</v>
      </c>
      <c r="G335" s="1">
        <f ca="1">DATEDIF(HR_DB[[#This Row],[DOB]],TODAY(),"Y")</f>
        <v>32</v>
      </c>
      <c r="H335" s="1" t="s">
        <v>17</v>
      </c>
      <c r="I335" s="1" t="s">
        <v>23</v>
      </c>
      <c r="J335" s="1" t="s">
        <v>28</v>
      </c>
      <c r="K335" s="1" t="str">
        <f>VLOOKUP(MID(HR_DB[[#This Row],[ID No.]],8,2),[1]Draft!$B$9:$C$14,2,FALSE)</f>
        <v>Alexandria</v>
      </c>
      <c r="L335" s="7">
        <v>37501</v>
      </c>
      <c r="M335" s="1">
        <f ca="1">DATEDIF(HR_DB[[#This Row],[Hire date]],TODAY(),"Y")</f>
        <v>19</v>
      </c>
      <c r="N335" s="4">
        <v>5785</v>
      </c>
      <c r="O335" s="6">
        <f>IFERROR(DATEDIF(HR_DB[[#This Row],[DOB]],HR_DB[[#This Row],[Hire date]],"Y"),"!!!")</f>
        <v>12</v>
      </c>
      <c r="P335" s="6" t="str">
        <f>IF(HR_DB[[#This Row],[Age at Hiring]]&lt;20,"!","")</f>
        <v>!</v>
      </c>
      <c r="Q335" s="1" t="str">
        <f>IFERROR(VLOOKUP(HR_DB[[#This Row],[EmpID]],A336:$A$1002,1,TRUE),"")</f>
        <v/>
      </c>
      <c r="R335" s="1" t="str">
        <f>IFERROR(VLOOKUP(HR_DB[[#This Row],[EmpID]],$A$2:A334,1,0),"")</f>
        <v/>
      </c>
      <c r="S335" s="17"/>
      <c r="T335" s="1" t="str">
        <f ca="1">IF(HR_DB[[#This Row],[Years no.]]&lt;=7,"A) 1-7",IF(AND(HR_DB[[#This Row],[Years no.]]&gt;7,HR_DB[[#This Row],[Years no.]]&lt;=14),"B) 8-14",IF(AND(HR_DB[[#This Row],[Years no.]]&gt;14,HR_DB[[#This Row],[Years no.]]&lt;=21),"C) 15-21",IF(HR_DB[[#This Row],[Years no.]]&gt;21,"D) 22+",""))))</f>
        <v>C) 15-21</v>
      </c>
      <c r="U335" s="1" t="str">
        <f ca="1">IF(AND(HR_DB[[#This Row],[Age]]&gt;=20,HR_DB[[#This Row],[Age]]&lt;30),"20s",IF(AND(HR_DB[[#This Row],[Age]]&gt;=30,HR_DB[[#This Row],[Age]]&lt;40),"30s",IF(HR_DB[[#This Row],[Age]]&gt;=40,"40s","")))</f>
        <v>30s</v>
      </c>
    </row>
    <row r="336" spans="1:21" x14ac:dyDescent="0.35">
      <c r="A336" s="1">
        <v>53159</v>
      </c>
      <c r="B336" s="1" t="s">
        <v>364</v>
      </c>
      <c r="C336" s="1" t="s">
        <v>365</v>
      </c>
      <c r="D336" s="1" t="s">
        <v>38</v>
      </c>
      <c r="E336" s="1" t="str">
        <f>IF(ISODD(MID(HR_DB[[#This Row],[ID No.]],13,1)),"Male","Female")</f>
        <v>Male</v>
      </c>
      <c r="F336" s="3">
        <f>DATE(MID(HR_DB[[#This Row],[ID No.]],2,2),MID(HR_DB[[#This Row],[ID No.]],4,2),MID(HR_DB[[#This Row],[ID No.]],6,2))</f>
        <v>34870</v>
      </c>
      <c r="G336" s="1">
        <f ca="1">DATEDIF(HR_DB[[#This Row],[DOB]],TODAY(),"Y")</f>
        <v>27</v>
      </c>
      <c r="H336" s="1" t="s">
        <v>17</v>
      </c>
      <c r="I336" s="1" t="s">
        <v>23</v>
      </c>
      <c r="J336" s="1" t="s">
        <v>19</v>
      </c>
      <c r="K336" s="1" t="str">
        <f>VLOOKUP(MID(HR_DB[[#This Row],[ID No.]],8,2),[1]Draft!$B$9:$C$14,2,FALSE)</f>
        <v>Cairo</v>
      </c>
      <c r="L336" s="7">
        <v>40333</v>
      </c>
      <c r="M336" s="1">
        <f ca="1">DATEDIF(HR_DB[[#This Row],[Hire date]],TODAY(),"Y")</f>
        <v>12</v>
      </c>
      <c r="N336" s="4">
        <v>6781</v>
      </c>
      <c r="O336" s="6">
        <f>IFERROR(DATEDIF(HR_DB[[#This Row],[DOB]],HR_DB[[#This Row],[Hire date]],"Y"),"!!!")</f>
        <v>14</v>
      </c>
      <c r="P336" s="6" t="str">
        <f>IF(HR_DB[[#This Row],[Age at Hiring]]&lt;20,"!","")</f>
        <v>!</v>
      </c>
      <c r="Q336" s="1" t="str">
        <f>IFERROR(VLOOKUP(HR_DB[[#This Row],[EmpID]],A337:$A$1002,1,TRUE),"")</f>
        <v/>
      </c>
      <c r="R336" s="1" t="str">
        <f>IFERROR(VLOOKUP(HR_DB[[#This Row],[EmpID]],$A$2:A335,1,0),"")</f>
        <v/>
      </c>
      <c r="S336" s="17"/>
      <c r="T336" s="1" t="str">
        <f ca="1">IF(HR_DB[[#This Row],[Years no.]]&lt;=7,"A) 1-7",IF(AND(HR_DB[[#This Row],[Years no.]]&gt;7,HR_DB[[#This Row],[Years no.]]&lt;=14),"B) 8-14",IF(AND(HR_DB[[#This Row],[Years no.]]&gt;14,HR_DB[[#This Row],[Years no.]]&lt;=21),"C) 15-21",IF(HR_DB[[#This Row],[Years no.]]&gt;21,"D) 22+",""))))</f>
        <v>B) 8-14</v>
      </c>
      <c r="U336" s="1" t="str">
        <f ca="1">IF(AND(HR_DB[[#This Row],[Age]]&gt;=20,HR_DB[[#This Row],[Age]]&lt;30),"20s",IF(AND(HR_DB[[#This Row],[Age]]&gt;=30,HR_DB[[#This Row],[Age]]&lt;40),"30s",IF(HR_DB[[#This Row],[Age]]&gt;=40,"40s","")))</f>
        <v>20s</v>
      </c>
    </row>
    <row r="337" spans="1:21" x14ac:dyDescent="0.35">
      <c r="A337" s="1">
        <v>53166</v>
      </c>
      <c r="B337" s="1" t="s">
        <v>198</v>
      </c>
      <c r="C337" s="1" t="s">
        <v>199</v>
      </c>
      <c r="D337" s="1" t="s">
        <v>16</v>
      </c>
      <c r="E337" s="1" t="str">
        <f>IF(ISODD(MID(HR_DB[[#This Row],[ID No.]],13,1)),"Male","Female")</f>
        <v>Female</v>
      </c>
      <c r="F337" s="3">
        <f>DATE(MID(HR_DB[[#This Row],[ID No.]],2,2),MID(HR_DB[[#This Row],[ID No.]],4,2),MID(HR_DB[[#This Row],[ID No.]],6,2))</f>
        <v>34166</v>
      </c>
      <c r="G337" s="1">
        <f ca="1">DATEDIF(HR_DB[[#This Row],[DOB]],TODAY(),"Y")</f>
        <v>29</v>
      </c>
      <c r="H337" s="1" t="s">
        <v>32</v>
      </c>
      <c r="I337" s="1" t="s">
        <v>18</v>
      </c>
      <c r="J337" s="1" t="s">
        <v>19</v>
      </c>
      <c r="K337" s="1" t="str">
        <f>VLOOKUP(MID(HR_DB[[#This Row],[ID No.]],8,2),[1]Draft!$B$9:$C$14,2,FALSE)</f>
        <v>Cairo</v>
      </c>
      <c r="L337" s="7">
        <v>41052</v>
      </c>
      <c r="M337" s="1">
        <f ca="1">DATEDIF(HR_DB[[#This Row],[Hire date]],TODAY(),"Y")</f>
        <v>10</v>
      </c>
      <c r="N337" s="4">
        <v>26027</v>
      </c>
      <c r="O337" s="6">
        <f>IFERROR(DATEDIF(HR_DB[[#This Row],[DOB]],HR_DB[[#This Row],[Hire date]],"Y"),"!!!")</f>
        <v>18</v>
      </c>
      <c r="P337" s="6" t="str">
        <f>IF(HR_DB[[#This Row],[Age at Hiring]]&lt;20,"!","")</f>
        <v>!</v>
      </c>
      <c r="Q337" s="1" t="str">
        <f>IFERROR(VLOOKUP(HR_DB[[#This Row],[EmpID]],A338:$A$1002,1,TRUE),"")</f>
        <v/>
      </c>
      <c r="R337" s="1" t="str">
        <f>IFERROR(VLOOKUP(HR_DB[[#This Row],[EmpID]],$A$2:A336,1,0),"")</f>
        <v/>
      </c>
      <c r="S337" s="17"/>
      <c r="T337" s="1" t="str">
        <f ca="1">IF(HR_DB[[#This Row],[Years no.]]&lt;=7,"A) 1-7",IF(AND(HR_DB[[#This Row],[Years no.]]&gt;7,HR_DB[[#This Row],[Years no.]]&lt;=14),"B) 8-14",IF(AND(HR_DB[[#This Row],[Years no.]]&gt;14,HR_DB[[#This Row],[Years no.]]&lt;=21),"C) 15-21",IF(HR_DB[[#This Row],[Years no.]]&gt;21,"D) 22+",""))))</f>
        <v>B) 8-14</v>
      </c>
      <c r="U337" s="1" t="str">
        <f ca="1">IF(AND(HR_DB[[#This Row],[Age]]&gt;=20,HR_DB[[#This Row],[Age]]&lt;30),"20s",IF(AND(HR_DB[[#This Row],[Age]]&gt;=30,HR_DB[[#This Row],[Age]]&lt;40),"30s",IF(HR_DB[[#This Row],[Age]]&gt;=40,"40s","")))</f>
        <v>20s</v>
      </c>
    </row>
    <row r="338" spans="1:21" x14ac:dyDescent="0.35">
      <c r="A338" s="1">
        <v>53167</v>
      </c>
      <c r="B338" s="1" t="s">
        <v>1742</v>
      </c>
      <c r="C338" s="1" t="s">
        <v>1743</v>
      </c>
      <c r="D338" s="1" t="s">
        <v>16</v>
      </c>
      <c r="E338" s="1" t="str">
        <f>IF(ISODD(MID(HR_DB[[#This Row],[ID No.]],13,1)),"Male","Female")</f>
        <v>Male</v>
      </c>
      <c r="F338" s="3">
        <f>DATE(MID(HR_DB[[#This Row],[ID No.]],2,2),MID(HR_DB[[#This Row],[ID No.]],4,2),MID(HR_DB[[#This Row],[ID No.]],6,2))</f>
        <v>30891</v>
      </c>
      <c r="G338" s="1">
        <f ca="1">DATEDIF(HR_DB[[#This Row],[DOB]],TODAY(),"Y")</f>
        <v>38</v>
      </c>
      <c r="H338" s="1" t="s">
        <v>32</v>
      </c>
      <c r="I338" s="1" t="s">
        <v>23</v>
      </c>
      <c r="J338" s="1" t="s">
        <v>44</v>
      </c>
      <c r="K338" s="1" t="str">
        <f>VLOOKUP(MID(HR_DB[[#This Row],[ID No.]],8,2),[1]Draft!$B$9:$C$14,2,FALSE)</f>
        <v>Monufia</v>
      </c>
      <c r="L338" s="7">
        <v>35901</v>
      </c>
      <c r="M338" s="1">
        <f ca="1">DATEDIF(HR_DB[[#This Row],[Hire date]],TODAY(),"Y")</f>
        <v>24</v>
      </c>
      <c r="N338" s="4">
        <v>3008</v>
      </c>
      <c r="O338" s="6">
        <f>IFERROR(DATEDIF(HR_DB[[#This Row],[DOB]],HR_DB[[#This Row],[Hire date]],"Y"),"!!!")</f>
        <v>13</v>
      </c>
      <c r="P338" s="6" t="str">
        <f>IF(HR_DB[[#This Row],[Age at Hiring]]&lt;20,"!","")</f>
        <v>!</v>
      </c>
      <c r="Q338" s="1" t="str">
        <f>IFERROR(VLOOKUP(HR_DB[[#This Row],[EmpID]],A339:$A$1002,1,TRUE),"")</f>
        <v/>
      </c>
      <c r="R338" s="1" t="str">
        <f>IFERROR(VLOOKUP(HR_DB[[#This Row],[EmpID]],$A$2:A337,1,0),"")</f>
        <v/>
      </c>
      <c r="S338" s="17"/>
      <c r="T338" s="1" t="str">
        <f ca="1">IF(HR_DB[[#This Row],[Years no.]]&lt;=7,"A) 1-7",IF(AND(HR_DB[[#This Row],[Years no.]]&gt;7,HR_DB[[#This Row],[Years no.]]&lt;=14),"B) 8-14",IF(AND(HR_DB[[#This Row],[Years no.]]&gt;14,HR_DB[[#This Row],[Years no.]]&lt;=21),"C) 15-21",IF(HR_DB[[#This Row],[Years no.]]&gt;21,"D) 22+",""))))</f>
        <v>D) 22+</v>
      </c>
      <c r="U338" s="1" t="str">
        <f ca="1">IF(AND(HR_DB[[#This Row],[Age]]&gt;=20,HR_DB[[#This Row],[Age]]&lt;30),"20s",IF(AND(HR_DB[[#This Row],[Age]]&gt;=30,HR_DB[[#This Row],[Age]]&lt;40),"30s",IF(HR_DB[[#This Row],[Age]]&gt;=40,"40s","")))</f>
        <v>30s</v>
      </c>
    </row>
    <row r="339" spans="1:21" x14ac:dyDescent="0.35">
      <c r="A339" s="1">
        <v>53181</v>
      </c>
      <c r="B339" s="1" t="s">
        <v>624</v>
      </c>
      <c r="C339" s="1" t="s">
        <v>625</v>
      </c>
      <c r="D339" s="1" t="s">
        <v>143</v>
      </c>
      <c r="E339" s="1" t="str">
        <f>IF(ISODD(MID(HR_DB[[#This Row],[ID No.]],13,1)),"Male","Female")</f>
        <v>Male</v>
      </c>
      <c r="F339" s="3">
        <f>DATE(MID(HR_DB[[#This Row],[ID No.]],2,2),MID(HR_DB[[#This Row],[ID No.]],4,2),MID(HR_DB[[#This Row],[ID No.]],6,2))</f>
        <v>34965</v>
      </c>
      <c r="G339" s="1">
        <f ca="1">DATEDIF(HR_DB[[#This Row],[DOB]],TODAY(),"Y")</f>
        <v>26</v>
      </c>
      <c r="H339" s="1" t="s">
        <v>17</v>
      </c>
      <c r="I339" s="1" t="s">
        <v>23</v>
      </c>
      <c r="J339" s="1" t="s">
        <v>19</v>
      </c>
      <c r="K339" s="1" t="str">
        <f>VLOOKUP(MID(HR_DB[[#This Row],[ID No.]],8,2),[1]Draft!$B$9:$C$14,2,FALSE)</f>
        <v>Cairo</v>
      </c>
      <c r="L339" s="7">
        <v>38958</v>
      </c>
      <c r="M339" s="1">
        <f ca="1">DATEDIF(HR_DB[[#This Row],[Hire date]],TODAY(),"Y")</f>
        <v>15</v>
      </c>
      <c r="N339" s="4">
        <v>5763</v>
      </c>
      <c r="O339" s="6">
        <f>IFERROR(DATEDIF(HR_DB[[#This Row],[DOB]],HR_DB[[#This Row],[Hire date]],"Y"),"!!!")</f>
        <v>10</v>
      </c>
      <c r="P339" s="6" t="str">
        <f>IF(HR_DB[[#This Row],[Age at Hiring]]&lt;20,"!","")</f>
        <v>!</v>
      </c>
      <c r="Q339" s="1" t="str">
        <f>IFERROR(VLOOKUP(HR_DB[[#This Row],[EmpID]],A340:$A$1002,1,TRUE),"")</f>
        <v/>
      </c>
      <c r="R339" s="1" t="str">
        <f>IFERROR(VLOOKUP(HR_DB[[#This Row],[EmpID]],$A$2:A338,1,0),"")</f>
        <v/>
      </c>
      <c r="S339" s="17"/>
      <c r="T339" s="1" t="str">
        <f ca="1">IF(HR_DB[[#This Row],[Years no.]]&lt;=7,"A) 1-7",IF(AND(HR_DB[[#This Row],[Years no.]]&gt;7,HR_DB[[#This Row],[Years no.]]&lt;=14),"B) 8-14",IF(AND(HR_DB[[#This Row],[Years no.]]&gt;14,HR_DB[[#This Row],[Years no.]]&lt;=21),"C) 15-21",IF(HR_DB[[#This Row],[Years no.]]&gt;21,"D) 22+",""))))</f>
        <v>C) 15-21</v>
      </c>
      <c r="U339" s="1" t="str">
        <f ca="1">IF(AND(HR_DB[[#This Row],[Age]]&gt;=20,HR_DB[[#This Row],[Age]]&lt;30),"20s",IF(AND(HR_DB[[#This Row],[Age]]&gt;=30,HR_DB[[#This Row],[Age]]&lt;40),"30s",IF(HR_DB[[#This Row],[Age]]&gt;=40,"40s","")))</f>
        <v>20s</v>
      </c>
    </row>
    <row r="340" spans="1:21" x14ac:dyDescent="0.35">
      <c r="A340" s="1">
        <v>53198</v>
      </c>
      <c r="B340" s="1" t="s">
        <v>1706</v>
      </c>
      <c r="C340" s="1" t="s">
        <v>1707</v>
      </c>
      <c r="D340" s="1" t="s">
        <v>35</v>
      </c>
      <c r="E340" s="1" t="str">
        <f>IF(ISODD(MID(HR_DB[[#This Row],[ID No.]],13,1)),"Male","Female")</f>
        <v>Male</v>
      </c>
      <c r="F340" s="3">
        <f>DATE(MID(HR_DB[[#This Row],[ID No.]],2,2),MID(HR_DB[[#This Row],[ID No.]],4,2),MID(HR_DB[[#This Row],[ID No.]],6,2))</f>
        <v>30720</v>
      </c>
      <c r="G340" s="1">
        <f ca="1">DATEDIF(HR_DB[[#This Row],[DOB]],TODAY(),"Y")</f>
        <v>38</v>
      </c>
      <c r="H340" s="1" t="s">
        <v>17</v>
      </c>
      <c r="I340" s="1" t="s">
        <v>23</v>
      </c>
      <c r="J340" s="1" t="s">
        <v>67</v>
      </c>
      <c r="K340" s="1" t="str">
        <f>VLOOKUP(MID(HR_DB[[#This Row],[ID No.]],8,2),[1]Draft!$B$9:$C$14,2,FALSE)</f>
        <v>Ismailia</v>
      </c>
      <c r="L340" s="3">
        <v>41923</v>
      </c>
      <c r="M340" s="1">
        <f ca="1">DATEDIF(HR_DB[[#This Row],[Hire date]],TODAY(),"Y")</f>
        <v>7</v>
      </c>
      <c r="N340" s="4">
        <v>4277</v>
      </c>
      <c r="O340" s="1">
        <f>IFERROR(DATEDIF(HR_DB[[#This Row],[DOB]],HR_DB[[#This Row],[Hire date]],"Y"),"!!!")</f>
        <v>30</v>
      </c>
      <c r="P340" s="1" t="str">
        <f>IF(HR_DB[[#This Row],[Age at Hiring]]&lt;20,"!","")</f>
        <v/>
      </c>
      <c r="Q340" s="1" t="str">
        <f>IFERROR(VLOOKUP(HR_DB[[#This Row],[EmpID]],A341:$A$1002,1,TRUE),"")</f>
        <v/>
      </c>
      <c r="R340" s="1" t="str">
        <f>IFERROR(VLOOKUP(HR_DB[[#This Row],[EmpID]],$A$2:A339,1,0),"")</f>
        <v/>
      </c>
      <c r="S340" s="17"/>
      <c r="T340" s="1" t="str">
        <f ca="1">IF(HR_DB[[#This Row],[Years no.]]&lt;=7,"A) 1-7",IF(AND(HR_DB[[#This Row],[Years no.]]&gt;7,HR_DB[[#This Row],[Years no.]]&lt;=14),"B) 8-14",IF(AND(HR_DB[[#This Row],[Years no.]]&gt;14,HR_DB[[#This Row],[Years no.]]&lt;=21),"C) 15-21",IF(HR_DB[[#This Row],[Years no.]]&gt;21,"D) 22+",""))))</f>
        <v>A) 1-7</v>
      </c>
      <c r="U340" s="1" t="str">
        <f ca="1">IF(AND(HR_DB[[#This Row],[Age]]&gt;=20,HR_DB[[#This Row],[Age]]&lt;30),"20s",IF(AND(HR_DB[[#This Row],[Age]]&gt;=30,HR_DB[[#This Row],[Age]]&lt;40),"30s",IF(HR_DB[[#This Row],[Age]]&gt;=40,"40s","")))</f>
        <v>30s</v>
      </c>
    </row>
    <row r="341" spans="1:21" x14ac:dyDescent="0.35">
      <c r="A341" s="1">
        <v>53199</v>
      </c>
      <c r="B341" s="1" t="s">
        <v>109</v>
      </c>
      <c r="C341" s="1" t="s">
        <v>110</v>
      </c>
      <c r="D341" s="1" t="s">
        <v>49</v>
      </c>
      <c r="E341" s="1" t="str">
        <f>IF(ISODD(MID(HR_DB[[#This Row],[ID No.]],13,1)),"Male","Female")</f>
        <v>Male</v>
      </c>
      <c r="F341" s="3">
        <f>DATE(MID(HR_DB[[#This Row],[ID No.]],2,2),MID(HR_DB[[#This Row],[ID No.]],4,2),MID(HR_DB[[#This Row],[ID No.]],6,2))</f>
        <v>28302</v>
      </c>
      <c r="G341" s="1">
        <f ca="1">DATEDIF(HR_DB[[#This Row],[DOB]],TODAY(),"Y")</f>
        <v>45</v>
      </c>
      <c r="H341" s="1" t="s">
        <v>17</v>
      </c>
      <c r="I341" s="1" t="s">
        <v>23</v>
      </c>
      <c r="J341" s="1" t="s">
        <v>19</v>
      </c>
      <c r="K341" s="1" t="str">
        <f>VLOOKUP(MID(HR_DB[[#This Row],[ID No.]],8,2),[1]Draft!$B$9:$C$14,2,FALSE)</f>
        <v>Cairo</v>
      </c>
      <c r="L341" s="3">
        <v>39906</v>
      </c>
      <c r="M341" s="1">
        <f ca="1">DATEDIF(HR_DB[[#This Row],[Hire date]],TODAY(),"Y")</f>
        <v>13</v>
      </c>
      <c r="N341" s="4">
        <v>4293</v>
      </c>
      <c r="O341" s="1">
        <f>IFERROR(DATEDIF(HR_DB[[#This Row],[DOB]],HR_DB[[#This Row],[Hire date]],"Y"),"!!!")</f>
        <v>31</v>
      </c>
      <c r="P341" s="1" t="str">
        <f>IF(HR_DB[[#This Row],[Age at Hiring]]&lt;20,"!","")</f>
        <v/>
      </c>
      <c r="Q341" s="1" t="str">
        <f>IFERROR(VLOOKUP(HR_DB[[#This Row],[EmpID]],A342:$A$1002,1,TRUE),"")</f>
        <v/>
      </c>
      <c r="R341" s="1" t="str">
        <f>IFERROR(VLOOKUP(HR_DB[[#This Row],[EmpID]],$A$2:A340,1,0),"")</f>
        <v/>
      </c>
      <c r="S341" s="17"/>
      <c r="T341" s="1" t="str">
        <f ca="1">IF(HR_DB[[#This Row],[Years no.]]&lt;=7,"A) 1-7",IF(AND(HR_DB[[#This Row],[Years no.]]&gt;7,HR_DB[[#This Row],[Years no.]]&lt;=14),"B) 8-14",IF(AND(HR_DB[[#This Row],[Years no.]]&gt;14,HR_DB[[#This Row],[Years no.]]&lt;=21),"C) 15-21",IF(HR_DB[[#This Row],[Years no.]]&gt;21,"D) 22+",""))))</f>
        <v>B) 8-14</v>
      </c>
      <c r="U341" s="1" t="str">
        <f ca="1">IF(AND(HR_DB[[#This Row],[Age]]&gt;=20,HR_DB[[#This Row],[Age]]&lt;30),"20s",IF(AND(HR_DB[[#This Row],[Age]]&gt;=30,HR_DB[[#This Row],[Age]]&lt;40),"30s",IF(HR_DB[[#This Row],[Age]]&gt;=40,"40s","")))</f>
        <v>40s</v>
      </c>
    </row>
    <row r="342" spans="1:21" x14ac:dyDescent="0.35">
      <c r="A342" s="1">
        <v>53231</v>
      </c>
      <c r="B342" s="1" t="s">
        <v>1464</v>
      </c>
      <c r="C342" s="1" t="s">
        <v>1465</v>
      </c>
      <c r="D342" s="1" t="s">
        <v>16</v>
      </c>
      <c r="E342" s="1" t="str">
        <f>IF(ISODD(MID(HR_DB[[#This Row],[ID No.]],13,1)),"Male","Female")</f>
        <v>Female</v>
      </c>
      <c r="F342" s="3">
        <f>DATE(MID(HR_DB[[#This Row],[ID No.]],2,2),MID(HR_DB[[#This Row],[ID No.]],4,2),MID(HR_DB[[#This Row],[ID No.]],6,2))</f>
        <v>28777</v>
      </c>
      <c r="G342" s="1">
        <f ca="1">DATEDIF(HR_DB[[#This Row],[DOB]],TODAY(),"Y")</f>
        <v>43</v>
      </c>
      <c r="H342" s="1" t="s">
        <v>17</v>
      </c>
      <c r="I342" s="1" t="s">
        <v>23</v>
      </c>
      <c r="J342" s="1" t="s">
        <v>19</v>
      </c>
      <c r="K342" s="1" t="str">
        <f>VLOOKUP(MID(HR_DB[[#This Row],[ID No.]],8,2),[1]Draft!$B$9:$C$14,2,FALSE)</f>
        <v>Alexandria</v>
      </c>
      <c r="L342" s="3">
        <v>38314</v>
      </c>
      <c r="M342" s="1">
        <f ca="1">DATEDIF(HR_DB[[#This Row],[Hire date]],TODAY(),"Y")</f>
        <v>17</v>
      </c>
      <c r="N342" s="4">
        <v>4751</v>
      </c>
      <c r="O342" s="1">
        <f>IFERROR(DATEDIF(HR_DB[[#This Row],[DOB]],HR_DB[[#This Row],[Hire date]],"Y"),"!!!")</f>
        <v>26</v>
      </c>
      <c r="P342" s="1" t="str">
        <f>IF(HR_DB[[#This Row],[Age at Hiring]]&lt;20,"!","")</f>
        <v/>
      </c>
      <c r="Q342" s="1" t="str">
        <f>IFERROR(VLOOKUP(HR_DB[[#This Row],[EmpID]],A343:$A$1002,1,TRUE),"")</f>
        <v/>
      </c>
      <c r="R342" s="1" t="str">
        <f>IFERROR(VLOOKUP(HR_DB[[#This Row],[EmpID]],$A$2:A341,1,0),"")</f>
        <v/>
      </c>
      <c r="S342" s="17"/>
      <c r="T342" s="1" t="str">
        <f ca="1">IF(HR_DB[[#This Row],[Years no.]]&lt;=7,"A) 1-7",IF(AND(HR_DB[[#This Row],[Years no.]]&gt;7,HR_DB[[#This Row],[Years no.]]&lt;=14),"B) 8-14",IF(AND(HR_DB[[#This Row],[Years no.]]&gt;14,HR_DB[[#This Row],[Years no.]]&lt;=21),"C) 15-21",IF(HR_DB[[#This Row],[Years no.]]&gt;21,"D) 22+",""))))</f>
        <v>C) 15-21</v>
      </c>
      <c r="U342" s="1" t="str">
        <f ca="1">IF(AND(HR_DB[[#This Row],[Age]]&gt;=20,HR_DB[[#This Row],[Age]]&lt;30),"20s",IF(AND(HR_DB[[#This Row],[Age]]&gt;=30,HR_DB[[#This Row],[Age]]&lt;40),"30s",IF(HR_DB[[#This Row],[Age]]&gt;=40,"40s","")))</f>
        <v>40s</v>
      </c>
    </row>
    <row r="343" spans="1:21" x14ac:dyDescent="0.35">
      <c r="A343" s="1">
        <v>53238</v>
      </c>
      <c r="B343" s="1" t="s">
        <v>1252</v>
      </c>
      <c r="C343" s="1" t="s">
        <v>1253</v>
      </c>
      <c r="D343" s="1" t="s">
        <v>62</v>
      </c>
      <c r="E343" s="1" t="str">
        <f>IF(ISODD(MID(HR_DB[[#This Row],[ID No.]],13,1)),"Male","Female")</f>
        <v>Male</v>
      </c>
      <c r="F343" s="3">
        <f>DATE(MID(HR_DB[[#This Row],[ID No.]],2,2),MID(HR_DB[[#This Row],[ID No.]],4,2),MID(HR_DB[[#This Row],[ID No.]],6,2))</f>
        <v>31147</v>
      </c>
      <c r="G343" s="1">
        <f ca="1">DATEDIF(HR_DB[[#This Row],[DOB]],TODAY(),"Y")</f>
        <v>37</v>
      </c>
      <c r="H343" s="1" t="s">
        <v>32</v>
      </c>
      <c r="I343" s="1" t="s">
        <v>41</v>
      </c>
      <c r="J343" s="1" t="s">
        <v>28</v>
      </c>
      <c r="K343" s="1" t="str">
        <f>VLOOKUP(MID(HR_DB[[#This Row],[ID No.]],8,2),[1]Draft!$B$9:$C$14,2,FALSE)</f>
        <v>Alexandria</v>
      </c>
      <c r="L343" s="7">
        <v>34866</v>
      </c>
      <c r="M343" s="1">
        <f ca="1">DATEDIF(HR_DB[[#This Row],[Hire date]],TODAY(),"Y")</f>
        <v>27</v>
      </c>
      <c r="N343" s="4">
        <v>13083</v>
      </c>
      <c r="O343" s="6">
        <f>IFERROR(DATEDIF(HR_DB[[#This Row],[DOB]],HR_DB[[#This Row],[Hire date]],"Y"),"!!!")</f>
        <v>10</v>
      </c>
      <c r="P343" s="6" t="str">
        <f>IF(HR_DB[[#This Row],[Age at Hiring]]&lt;20,"!","")</f>
        <v>!</v>
      </c>
      <c r="Q343" s="1" t="str">
        <f>IFERROR(VLOOKUP(HR_DB[[#This Row],[EmpID]],A344:$A$1002,1,TRUE),"")</f>
        <v/>
      </c>
      <c r="R343" s="1" t="str">
        <f>IFERROR(VLOOKUP(HR_DB[[#This Row],[EmpID]],$A$2:A342,1,0),"")</f>
        <v/>
      </c>
      <c r="S343" s="17"/>
      <c r="T343" s="1" t="str">
        <f ca="1">IF(HR_DB[[#This Row],[Years no.]]&lt;=7,"A) 1-7",IF(AND(HR_DB[[#This Row],[Years no.]]&gt;7,HR_DB[[#This Row],[Years no.]]&lt;=14),"B) 8-14",IF(AND(HR_DB[[#This Row],[Years no.]]&gt;14,HR_DB[[#This Row],[Years no.]]&lt;=21),"C) 15-21",IF(HR_DB[[#This Row],[Years no.]]&gt;21,"D) 22+",""))))</f>
        <v>D) 22+</v>
      </c>
      <c r="U343" s="1" t="str">
        <f ca="1">IF(AND(HR_DB[[#This Row],[Age]]&gt;=20,HR_DB[[#This Row],[Age]]&lt;30),"20s",IF(AND(HR_DB[[#This Row],[Age]]&gt;=30,HR_DB[[#This Row],[Age]]&lt;40),"30s",IF(HR_DB[[#This Row],[Age]]&gt;=40,"40s","")))</f>
        <v>30s</v>
      </c>
    </row>
    <row r="344" spans="1:21" x14ac:dyDescent="0.35">
      <c r="A344" s="1">
        <v>53242</v>
      </c>
      <c r="B344" s="1" t="s">
        <v>1284</v>
      </c>
      <c r="C344" s="1" t="s">
        <v>1285</v>
      </c>
      <c r="D344" s="1" t="s">
        <v>143</v>
      </c>
      <c r="E344" s="1" t="str">
        <f>IF(ISODD(MID(HR_DB[[#This Row],[ID No.]],13,1)),"Male","Female")</f>
        <v>Male</v>
      </c>
      <c r="F344" s="3">
        <f>DATE(MID(HR_DB[[#This Row],[ID No.]],2,2),MID(HR_DB[[#This Row],[ID No.]],4,2),MID(HR_DB[[#This Row],[ID No.]],6,2))</f>
        <v>31026</v>
      </c>
      <c r="G344" s="1">
        <f ca="1">DATEDIF(HR_DB[[#This Row],[DOB]],TODAY(),"Y")</f>
        <v>37</v>
      </c>
      <c r="H344" s="1" t="s">
        <v>17</v>
      </c>
      <c r="I344" s="1" t="s">
        <v>18</v>
      </c>
      <c r="J344" s="1" t="s">
        <v>24</v>
      </c>
      <c r="K344" s="1" t="str">
        <f>VLOOKUP(MID(HR_DB[[#This Row],[ID No.]],8,2),[1]Draft!$B$9:$C$14,2,FALSE)</f>
        <v>Ismailia</v>
      </c>
      <c r="L344" s="7">
        <v>38081</v>
      </c>
      <c r="M344" s="1">
        <f ca="1">DATEDIF(HR_DB[[#This Row],[Hire date]],TODAY(),"Y")</f>
        <v>18</v>
      </c>
      <c r="N344" s="4">
        <v>18521</v>
      </c>
      <c r="O344" s="6">
        <f>IFERROR(DATEDIF(HR_DB[[#This Row],[DOB]],HR_DB[[#This Row],[Hire date]],"Y"),"!!!")</f>
        <v>19</v>
      </c>
      <c r="P344" s="6" t="str">
        <f>IF(HR_DB[[#This Row],[Age at Hiring]]&lt;20,"!","")</f>
        <v>!</v>
      </c>
      <c r="Q344" s="1" t="str">
        <f>IFERROR(VLOOKUP(HR_DB[[#This Row],[EmpID]],A345:$A$1002,1,TRUE),"")</f>
        <v/>
      </c>
      <c r="R344" s="1" t="str">
        <f>IFERROR(VLOOKUP(HR_DB[[#This Row],[EmpID]],$A$2:A343,1,0),"")</f>
        <v/>
      </c>
      <c r="S344" s="17"/>
      <c r="T344" s="1" t="str">
        <f ca="1">IF(HR_DB[[#This Row],[Years no.]]&lt;=7,"A) 1-7",IF(AND(HR_DB[[#This Row],[Years no.]]&gt;7,HR_DB[[#This Row],[Years no.]]&lt;=14),"B) 8-14",IF(AND(HR_DB[[#This Row],[Years no.]]&gt;14,HR_DB[[#This Row],[Years no.]]&lt;=21),"C) 15-21",IF(HR_DB[[#This Row],[Years no.]]&gt;21,"D) 22+",""))))</f>
        <v>C) 15-21</v>
      </c>
      <c r="U344" s="1" t="str">
        <f ca="1">IF(AND(HR_DB[[#This Row],[Age]]&gt;=20,HR_DB[[#This Row],[Age]]&lt;30),"20s",IF(AND(HR_DB[[#This Row],[Age]]&gt;=30,HR_DB[[#This Row],[Age]]&lt;40),"30s",IF(HR_DB[[#This Row],[Age]]&gt;=40,"40s","")))</f>
        <v>30s</v>
      </c>
    </row>
    <row r="345" spans="1:21" x14ac:dyDescent="0.35">
      <c r="A345" s="1">
        <v>53249</v>
      </c>
      <c r="B345" s="1" t="s">
        <v>1366</v>
      </c>
      <c r="C345" s="1" t="s">
        <v>1367</v>
      </c>
      <c r="D345" s="1" t="s">
        <v>27</v>
      </c>
      <c r="E345" s="1" t="str">
        <f>IF(ISODD(MID(HR_DB[[#This Row],[ID No.]],13,1)),"Male","Female")</f>
        <v>Male</v>
      </c>
      <c r="F345" s="3">
        <f>DATE(MID(HR_DB[[#This Row],[ID No.]],2,2),MID(HR_DB[[#This Row],[ID No.]],4,2),MID(HR_DB[[#This Row],[ID No.]],6,2))</f>
        <v>31566</v>
      </c>
      <c r="G345" s="1">
        <f ca="1">DATEDIF(HR_DB[[#This Row],[DOB]],TODAY(),"Y")</f>
        <v>36</v>
      </c>
      <c r="H345" s="1" t="s">
        <v>17</v>
      </c>
      <c r="I345" s="1" t="s">
        <v>23</v>
      </c>
      <c r="J345" s="1" t="s">
        <v>19</v>
      </c>
      <c r="K345" s="1" t="str">
        <f>VLOOKUP(MID(HR_DB[[#This Row],[ID No.]],8,2),[1]Draft!$B$9:$C$14,2,FALSE)</f>
        <v>Alexandria</v>
      </c>
      <c r="L345" s="7">
        <v>35335</v>
      </c>
      <c r="M345" s="1">
        <f ca="1">DATEDIF(HR_DB[[#This Row],[Hire date]],TODAY(),"Y")</f>
        <v>25</v>
      </c>
      <c r="N345" s="4">
        <v>6767</v>
      </c>
      <c r="O345" s="6">
        <f>IFERROR(DATEDIF(HR_DB[[#This Row],[DOB]],HR_DB[[#This Row],[Hire date]],"Y"),"!!!")</f>
        <v>10</v>
      </c>
      <c r="P345" s="6" t="str">
        <f>IF(HR_DB[[#This Row],[Age at Hiring]]&lt;20,"!","")</f>
        <v>!</v>
      </c>
      <c r="Q345" s="1" t="str">
        <f>IFERROR(VLOOKUP(HR_DB[[#This Row],[EmpID]],A346:$A$1002,1,TRUE),"")</f>
        <v/>
      </c>
      <c r="R345" s="1" t="str">
        <f>IFERROR(VLOOKUP(HR_DB[[#This Row],[EmpID]],$A$2:A344,1,0),"")</f>
        <v/>
      </c>
      <c r="S345" s="17"/>
      <c r="T345" s="1" t="str">
        <f ca="1">IF(HR_DB[[#This Row],[Years no.]]&lt;=7,"A) 1-7",IF(AND(HR_DB[[#This Row],[Years no.]]&gt;7,HR_DB[[#This Row],[Years no.]]&lt;=14),"B) 8-14",IF(AND(HR_DB[[#This Row],[Years no.]]&gt;14,HR_DB[[#This Row],[Years no.]]&lt;=21),"C) 15-21",IF(HR_DB[[#This Row],[Years no.]]&gt;21,"D) 22+",""))))</f>
        <v>D) 22+</v>
      </c>
      <c r="U345" s="1" t="str">
        <f ca="1">IF(AND(HR_DB[[#This Row],[Age]]&gt;=20,HR_DB[[#This Row],[Age]]&lt;30),"20s",IF(AND(HR_DB[[#This Row],[Age]]&gt;=30,HR_DB[[#This Row],[Age]]&lt;40),"30s",IF(HR_DB[[#This Row],[Age]]&gt;=40,"40s","")))</f>
        <v>30s</v>
      </c>
    </row>
    <row r="346" spans="1:21" x14ac:dyDescent="0.35">
      <c r="A346" s="1">
        <v>53263</v>
      </c>
      <c r="B346" s="1" t="s">
        <v>1640</v>
      </c>
      <c r="C346" s="1" t="s">
        <v>1641</v>
      </c>
      <c r="D346" s="1" t="s">
        <v>27</v>
      </c>
      <c r="E346" s="1" t="str">
        <f>IF(ISODD(MID(HR_DB[[#This Row],[ID No.]],13,1)),"Male","Female")</f>
        <v>Female</v>
      </c>
      <c r="F346" s="3">
        <f>DATE(MID(HR_DB[[#This Row],[ID No.]],2,2),MID(HR_DB[[#This Row],[ID No.]],4,2),MID(HR_DB[[#This Row],[ID No.]],6,2))</f>
        <v>27465</v>
      </c>
      <c r="G346" s="1">
        <f ca="1">DATEDIF(HR_DB[[#This Row],[DOB]],TODAY(),"Y")</f>
        <v>47</v>
      </c>
      <c r="H346" s="1" t="s">
        <v>32</v>
      </c>
      <c r="I346" s="1" t="s">
        <v>23</v>
      </c>
      <c r="J346" s="1" t="s">
        <v>67</v>
      </c>
      <c r="K346" s="1" t="str">
        <f>VLOOKUP(MID(HR_DB[[#This Row],[ID No.]],8,2),[1]Draft!$B$9:$C$14,2,FALSE)</f>
        <v>Giza</v>
      </c>
      <c r="L346" s="3">
        <v>39154</v>
      </c>
      <c r="M346" s="1">
        <f ca="1">DATEDIF(HR_DB[[#This Row],[Hire date]],TODAY(),"Y")</f>
        <v>15</v>
      </c>
      <c r="N346" s="4">
        <v>4317</v>
      </c>
      <c r="O346" s="1">
        <f>IFERROR(DATEDIF(HR_DB[[#This Row],[DOB]],HR_DB[[#This Row],[Hire date]],"Y"),"!!!")</f>
        <v>32</v>
      </c>
      <c r="P346" s="1" t="str">
        <f>IF(HR_DB[[#This Row],[Age at Hiring]]&lt;20,"!","")</f>
        <v/>
      </c>
      <c r="Q346" s="1" t="str">
        <f>IFERROR(VLOOKUP(HR_DB[[#This Row],[EmpID]],A347:$A$1002,1,TRUE),"")</f>
        <v/>
      </c>
      <c r="R346" s="1" t="str">
        <f>IFERROR(VLOOKUP(HR_DB[[#This Row],[EmpID]],$A$2:A345,1,0),"")</f>
        <v/>
      </c>
      <c r="S346" s="17"/>
      <c r="T346" s="1" t="str">
        <f ca="1">IF(HR_DB[[#This Row],[Years no.]]&lt;=7,"A) 1-7",IF(AND(HR_DB[[#This Row],[Years no.]]&gt;7,HR_DB[[#This Row],[Years no.]]&lt;=14),"B) 8-14",IF(AND(HR_DB[[#This Row],[Years no.]]&gt;14,HR_DB[[#This Row],[Years no.]]&lt;=21),"C) 15-21",IF(HR_DB[[#This Row],[Years no.]]&gt;21,"D) 22+",""))))</f>
        <v>C) 15-21</v>
      </c>
      <c r="U346" s="1" t="str">
        <f ca="1">IF(AND(HR_DB[[#This Row],[Age]]&gt;=20,HR_DB[[#This Row],[Age]]&lt;30),"20s",IF(AND(HR_DB[[#This Row],[Age]]&gt;=30,HR_DB[[#This Row],[Age]]&lt;40),"30s",IF(HR_DB[[#This Row],[Age]]&gt;=40,"40s","")))</f>
        <v>40s</v>
      </c>
    </row>
    <row r="347" spans="1:21" x14ac:dyDescent="0.35">
      <c r="A347" s="1">
        <v>53268</v>
      </c>
      <c r="B347" s="1" t="s">
        <v>1472</v>
      </c>
      <c r="C347" s="1" t="s">
        <v>1473</v>
      </c>
      <c r="D347" s="1" t="s">
        <v>31</v>
      </c>
      <c r="E347" s="1" t="str">
        <f>IF(ISODD(MID(HR_DB[[#This Row],[ID No.]],13,1)),"Male","Female")</f>
        <v>Female</v>
      </c>
      <c r="F347" s="3">
        <f>DATE(MID(HR_DB[[#This Row],[ID No.]],2,2),MID(HR_DB[[#This Row],[ID No.]],4,2),MID(HR_DB[[#This Row],[ID No.]],6,2))</f>
        <v>30171</v>
      </c>
      <c r="G347" s="1">
        <f ca="1">DATEDIF(HR_DB[[#This Row],[DOB]],TODAY(),"Y")</f>
        <v>39</v>
      </c>
      <c r="H347" s="1" t="s">
        <v>17</v>
      </c>
      <c r="I347" s="1" t="s">
        <v>23</v>
      </c>
      <c r="J347" s="1" t="s">
        <v>67</v>
      </c>
      <c r="K347" s="1" t="str">
        <f>VLOOKUP(MID(HR_DB[[#This Row],[ID No.]],8,2),[1]Draft!$B$9:$C$14,2,FALSE)</f>
        <v>Ismailia</v>
      </c>
      <c r="L347" s="3">
        <v>39071</v>
      </c>
      <c r="M347" s="1">
        <f ca="1">DATEDIF(HR_DB[[#This Row],[Hire date]],TODAY(),"Y")</f>
        <v>15</v>
      </c>
      <c r="N347" s="4">
        <v>6212</v>
      </c>
      <c r="O347" s="1">
        <f>IFERROR(DATEDIF(HR_DB[[#This Row],[DOB]],HR_DB[[#This Row],[Hire date]],"Y"),"!!!")</f>
        <v>24</v>
      </c>
      <c r="P347" s="1" t="str">
        <f>IF(HR_DB[[#This Row],[Age at Hiring]]&lt;20,"!","")</f>
        <v/>
      </c>
      <c r="Q347" s="1" t="str">
        <f>IFERROR(VLOOKUP(HR_DB[[#This Row],[EmpID]],A348:$A$1002,1,TRUE),"")</f>
        <v/>
      </c>
      <c r="R347" s="1" t="str">
        <f>IFERROR(VLOOKUP(HR_DB[[#This Row],[EmpID]],$A$2:A346,1,0),"")</f>
        <v/>
      </c>
      <c r="S347" s="17"/>
      <c r="T347" s="1" t="str">
        <f ca="1">IF(HR_DB[[#This Row],[Years no.]]&lt;=7,"A) 1-7",IF(AND(HR_DB[[#This Row],[Years no.]]&gt;7,HR_DB[[#This Row],[Years no.]]&lt;=14),"B) 8-14",IF(AND(HR_DB[[#This Row],[Years no.]]&gt;14,HR_DB[[#This Row],[Years no.]]&lt;=21),"C) 15-21",IF(HR_DB[[#This Row],[Years no.]]&gt;21,"D) 22+",""))))</f>
        <v>C) 15-21</v>
      </c>
      <c r="U347" s="1" t="str">
        <f ca="1">IF(AND(HR_DB[[#This Row],[Age]]&gt;=20,HR_DB[[#This Row],[Age]]&lt;30),"20s",IF(AND(HR_DB[[#This Row],[Age]]&gt;=30,HR_DB[[#This Row],[Age]]&lt;40),"30s",IF(HR_DB[[#This Row],[Age]]&gt;=40,"40s","")))</f>
        <v>30s</v>
      </c>
    </row>
    <row r="348" spans="1:21" x14ac:dyDescent="0.35">
      <c r="A348" s="1">
        <v>53275</v>
      </c>
      <c r="B348" s="1" t="s">
        <v>1772</v>
      </c>
      <c r="C348" s="1" t="s">
        <v>1773</v>
      </c>
      <c r="D348" s="1" t="s">
        <v>92</v>
      </c>
      <c r="E348" s="1" t="str">
        <f>IF(ISODD(MID(HR_DB[[#This Row],[ID No.]],13,1)),"Male","Female")</f>
        <v>Female</v>
      </c>
      <c r="F348" s="3">
        <f>DATE(MID(HR_DB[[#This Row],[ID No.]],2,2),MID(HR_DB[[#This Row],[ID No.]],4,2),MID(HR_DB[[#This Row],[ID No.]],6,2))</f>
        <v>30907</v>
      </c>
      <c r="G348" s="1">
        <f ca="1">DATEDIF(HR_DB[[#This Row],[DOB]],TODAY(),"Y")</f>
        <v>37</v>
      </c>
      <c r="H348" s="1" t="s">
        <v>17</v>
      </c>
      <c r="I348" s="1" t="s">
        <v>18</v>
      </c>
      <c r="J348" s="1" t="s">
        <v>19</v>
      </c>
      <c r="K348" s="1" t="str">
        <f>VLOOKUP(MID(HR_DB[[#This Row],[ID No.]],8,2),[1]Draft!$B$9:$C$14,2,FALSE)</f>
        <v>Cairo</v>
      </c>
      <c r="L348" s="7">
        <v>37157</v>
      </c>
      <c r="M348" s="1">
        <f ca="1">DATEDIF(HR_DB[[#This Row],[Hire date]],TODAY(),"Y")</f>
        <v>20</v>
      </c>
      <c r="N348" s="4">
        <v>20880</v>
      </c>
      <c r="O348" s="6">
        <f>IFERROR(DATEDIF(HR_DB[[#This Row],[DOB]],HR_DB[[#This Row],[Hire date]],"Y"),"!!!")</f>
        <v>17</v>
      </c>
      <c r="P348" s="6" t="str">
        <f>IF(HR_DB[[#This Row],[Age at Hiring]]&lt;20,"!","")</f>
        <v>!</v>
      </c>
      <c r="Q348" s="1" t="str">
        <f>IFERROR(VLOOKUP(HR_DB[[#This Row],[EmpID]],A349:$A$1002,1,TRUE),"")</f>
        <v/>
      </c>
      <c r="R348" s="1" t="str">
        <f>IFERROR(VLOOKUP(HR_DB[[#This Row],[EmpID]],$A$2:A347,1,0),"")</f>
        <v/>
      </c>
      <c r="S348" s="17"/>
      <c r="T348" s="1" t="str">
        <f ca="1">IF(HR_DB[[#This Row],[Years no.]]&lt;=7,"A) 1-7",IF(AND(HR_DB[[#This Row],[Years no.]]&gt;7,HR_DB[[#This Row],[Years no.]]&lt;=14),"B) 8-14",IF(AND(HR_DB[[#This Row],[Years no.]]&gt;14,HR_DB[[#This Row],[Years no.]]&lt;=21),"C) 15-21",IF(HR_DB[[#This Row],[Years no.]]&gt;21,"D) 22+",""))))</f>
        <v>C) 15-21</v>
      </c>
      <c r="U348" s="1" t="str">
        <f ca="1">IF(AND(HR_DB[[#This Row],[Age]]&gt;=20,HR_DB[[#This Row],[Age]]&lt;30),"20s",IF(AND(HR_DB[[#This Row],[Age]]&gt;=30,HR_DB[[#This Row],[Age]]&lt;40),"30s",IF(HR_DB[[#This Row],[Age]]&gt;=40,"40s","")))</f>
        <v>30s</v>
      </c>
    </row>
    <row r="349" spans="1:21" x14ac:dyDescent="0.35">
      <c r="A349" s="6">
        <v>53300</v>
      </c>
      <c r="B349" s="1" t="s">
        <v>756</v>
      </c>
      <c r="C349" s="1" t="s">
        <v>757</v>
      </c>
      <c r="D349" s="1" t="s">
        <v>62</v>
      </c>
      <c r="E349" s="1" t="str">
        <f>IF(ISODD(MID(HR_DB[[#This Row],[ID No.]],13,1)),"Male","Female")</f>
        <v>Male</v>
      </c>
      <c r="F349" s="3">
        <f>DATE(MID(HR_DB[[#This Row],[ID No.]],2,2),MID(HR_DB[[#This Row],[ID No.]],4,2),MID(HR_DB[[#This Row],[ID No.]],6,2))</f>
        <v>32450</v>
      </c>
      <c r="G349" s="1">
        <f ca="1">DATEDIF(HR_DB[[#This Row],[DOB]],TODAY(),"Y")</f>
        <v>33</v>
      </c>
      <c r="H349" s="1" t="s">
        <v>17</v>
      </c>
      <c r="I349" s="1" t="s">
        <v>18</v>
      </c>
      <c r="J349" s="1" t="s">
        <v>28</v>
      </c>
      <c r="K349" s="1" t="str">
        <f>VLOOKUP(MID(HR_DB[[#This Row],[ID No.]],8,2),[1]Draft!$B$9:$C$14,2,FALSE)</f>
        <v>Cairo</v>
      </c>
      <c r="L349" s="7">
        <v>35871</v>
      </c>
      <c r="M349" s="1">
        <f ca="1">DATEDIF(HR_DB[[#This Row],[Hire date]],TODAY(),"Y")</f>
        <v>24</v>
      </c>
      <c r="N349" s="4">
        <v>21587</v>
      </c>
      <c r="O349" s="6">
        <f>IFERROR(DATEDIF(HR_DB[[#This Row],[DOB]],HR_DB[[#This Row],[Hire date]],"Y"),"!!!")</f>
        <v>9</v>
      </c>
      <c r="P349" s="6" t="str">
        <f>IF(HR_DB[[#This Row],[Age at Hiring]]&lt;20,"!","")</f>
        <v>!</v>
      </c>
      <c r="Q349" s="6">
        <f>IFERROR(VLOOKUP(HR_DB[[#This Row],[EmpID]],A350:$A$1002,1,TRUE),"")</f>
        <v>53300</v>
      </c>
      <c r="R349" s="1" t="str">
        <f>IFERROR(VLOOKUP(HR_DB[[#This Row],[EmpID]],$A$2:A348,1,0),"")</f>
        <v/>
      </c>
      <c r="S349" s="17">
        <v>1</v>
      </c>
      <c r="T349" s="1" t="str">
        <f ca="1">IF(HR_DB[[#This Row],[Years no.]]&lt;=7,"A) 1-7",IF(AND(HR_DB[[#This Row],[Years no.]]&gt;7,HR_DB[[#This Row],[Years no.]]&lt;=14),"B) 8-14",IF(AND(HR_DB[[#This Row],[Years no.]]&gt;14,HR_DB[[#This Row],[Years no.]]&lt;=21),"C) 15-21",IF(HR_DB[[#This Row],[Years no.]]&gt;21,"D) 22+",""))))</f>
        <v>D) 22+</v>
      </c>
      <c r="U349" s="1" t="str">
        <f ca="1">IF(AND(HR_DB[[#This Row],[Age]]&gt;=20,HR_DB[[#This Row],[Age]]&lt;30),"20s",IF(AND(HR_DB[[#This Row],[Age]]&gt;=30,HR_DB[[#This Row],[Age]]&lt;40),"30s",IF(HR_DB[[#This Row],[Age]]&gt;=40,"40s","")))</f>
        <v>30s</v>
      </c>
    </row>
    <row r="350" spans="1:21" x14ac:dyDescent="0.35">
      <c r="A350" s="18">
        <v>53300</v>
      </c>
      <c r="B350" s="1" t="s">
        <v>1730</v>
      </c>
      <c r="C350" s="1" t="s">
        <v>1731</v>
      </c>
      <c r="D350" s="1" t="s">
        <v>62</v>
      </c>
      <c r="E350" s="1" t="str">
        <f>IF(ISODD(MID(HR_DB[[#This Row],[ID No.]],13,1)),"Male","Female")</f>
        <v>Female</v>
      </c>
      <c r="F350" s="3">
        <f>DATE(MID(HR_DB[[#This Row],[ID No.]],2,2),MID(HR_DB[[#This Row],[ID No.]],4,2),MID(HR_DB[[#This Row],[ID No.]],6,2))</f>
        <v>29743</v>
      </c>
      <c r="G350" s="1">
        <f ca="1">DATEDIF(HR_DB[[#This Row],[DOB]],TODAY(),"Y")</f>
        <v>41</v>
      </c>
      <c r="H350" s="1" t="s">
        <v>32</v>
      </c>
      <c r="I350" s="1" t="s">
        <v>41</v>
      </c>
      <c r="J350" s="1" t="s">
        <v>28</v>
      </c>
      <c r="K350" s="1" t="str">
        <f>VLOOKUP(MID(HR_DB[[#This Row],[ID No.]],8,2),[1]Draft!$B$9:$C$14,2,FALSE)</f>
        <v>Ismailia</v>
      </c>
      <c r="L350" s="3">
        <v>37519</v>
      </c>
      <c r="M350" s="1">
        <f ca="1">DATEDIF(HR_DB[[#This Row],[Hire date]],TODAY(),"Y")</f>
        <v>19</v>
      </c>
      <c r="N350" s="4">
        <v>14492</v>
      </c>
      <c r="O350" s="1">
        <f>IFERROR(DATEDIF(HR_DB[[#This Row],[DOB]],HR_DB[[#This Row],[Hire date]],"Y"),"!!!")</f>
        <v>21</v>
      </c>
      <c r="P350" s="1" t="str">
        <f>IF(HR_DB[[#This Row],[Age at Hiring]]&lt;20,"!","")</f>
        <v/>
      </c>
      <c r="Q350" s="1" t="str">
        <f>IFERROR(VLOOKUP(HR_DB[[#This Row],[EmpID]],A351:$A$1002,1,TRUE),"")</f>
        <v/>
      </c>
      <c r="R350" s="16">
        <f>IFERROR(VLOOKUP(HR_DB[[#This Row],[EmpID]],$A$2:A349,1,0),"")</f>
        <v>53300</v>
      </c>
      <c r="S350" s="17">
        <v>2</v>
      </c>
      <c r="T350" s="1" t="str">
        <f ca="1">IF(HR_DB[[#This Row],[Years no.]]&lt;=7,"A) 1-7",IF(AND(HR_DB[[#This Row],[Years no.]]&gt;7,HR_DB[[#This Row],[Years no.]]&lt;=14),"B) 8-14",IF(AND(HR_DB[[#This Row],[Years no.]]&gt;14,HR_DB[[#This Row],[Years no.]]&lt;=21),"C) 15-21",IF(HR_DB[[#This Row],[Years no.]]&gt;21,"D) 22+",""))))</f>
        <v>C) 15-21</v>
      </c>
      <c r="U350" s="1" t="str">
        <f ca="1">IF(AND(HR_DB[[#This Row],[Age]]&gt;=20,HR_DB[[#This Row],[Age]]&lt;30),"20s",IF(AND(HR_DB[[#This Row],[Age]]&gt;=30,HR_DB[[#This Row],[Age]]&lt;40),"30s",IF(HR_DB[[#This Row],[Age]]&gt;=40,"40s","")))</f>
        <v>40s</v>
      </c>
    </row>
    <row r="351" spans="1:21" x14ac:dyDescent="0.35">
      <c r="A351" s="1">
        <v>53324</v>
      </c>
      <c r="B351" s="1" t="s">
        <v>1256</v>
      </c>
      <c r="C351" s="1" t="s">
        <v>1257</v>
      </c>
      <c r="D351" s="1" t="s">
        <v>49</v>
      </c>
      <c r="E351" s="1" t="str">
        <f>IF(ISODD(MID(HR_DB[[#This Row],[ID No.]],13,1)),"Male","Female")</f>
        <v>Male</v>
      </c>
      <c r="F351" s="3">
        <f>DATE(MID(HR_DB[[#This Row],[ID No.]],2,2),MID(HR_DB[[#This Row],[ID No.]],4,2),MID(HR_DB[[#This Row],[ID No.]],6,2))</f>
        <v>28272</v>
      </c>
      <c r="G351" s="1">
        <f ca="1">DATEDIF(HR_DB[[#This Row],[DOB]],TODAY(),"Y")</f>
        <v>45</v>
      </c>
      <c r="H351" s="1" t="s">
        <v>17</v>
      </c>
      <c r="I351" s="1" t="s">
        <v>18</v>
      </c>
      <c r="J351" s="1" t="s">
        <v>24</v>
      </c>
      <c r="K351" s="1" t="str">
        <f>VLOOKUP(MID(HR_DB[[#This Row],[ID No.]],8,2),[1]Draft!$B$9:$C$14,2,FALSE)</f>
        <v>Cairo</v>
      </c>
      <c r="L351" s="3">
        <v>37625</v>
      </c>
      <c r="M351" s="1">
        <f ca="1">DATEDIF(HR_DB[[#This Row],[Hire date]],TODAY(),"Y")</f>
        <v>19</v>
      </c>
      <c r="N351" s="4">
        <v>26046</v>
      </c>
      <c r="O351" s="1">
        <f>IFERROR(DATEDIF(HR_DB[[#This Row],[DOB]],HR_DB[[#This Row],[Hire date]],"Y"),"!!!")</f>
        <v>25</v>
      </c>
      <c r="P351" s="1" t="str">
        <f>IF(HR_DB[[#This Row],[Age at Hiring]]&lt;20,"!","")</f>
        <v/>
      </c>
      <c r="Q351" s="1" t="str">
        <f>IFERROR(VLOOKUP(HR_DB[[#This Row],[EmpID]],A352:$A$1002,1,TRUE),"")</f>
        <v/>
      </c>
      <c r="R351" s="1" t="str">
        <f>IFERROR(VLOOKUP(HR_DB[[#This Row],[EmpID]],$A$2:A350,1,0),"")</f>
        <v/>
      </c>
      <c r="S351" s="17"/>
      <c r="T351" s="1" t="str">
        <f ca="1">IF(HR_DB[[#This Row],[Years no.]]&lt;=7,"A) 1-7",IF(AND(HR_DB[[#This Row],[Years no.]]&gt;7,HR_DB[[#This Row],[Years no.]]&lt;=14),"B) 8-14",IF(AND(HR_DB[[#This Row],[Years no.]]&gt;14,HR_DB[[#This Row],[Years no.]]&lt;=21),"C) 15-21",IF(HR_DB[[#This Row],[Years no.]]&gt;21,"D) 22+",""))))</f>
        <v>C) 15-21</v>
      </c>
      <c r="U351" s="1" t="str">
        <f ca="1">IF(AND(HR_DB[[#This Row],[Age]]&gt;=20,HR_DB[[#This Row],[Age]]&lt;30),"20s",IF(AND(HR_DB[[#This Row],[Age]]&gt;=30,HR_DB[[#This Row],[Age]]&lt;40),"30s",IF(HR_DB[[#This Row],[Age]]&gt;=40,"40s","")))</f>
        <v>40s</v>
      </c>
    </row>
    <row r="352" spans="1:21" x14ac:dyDescent="0.35">
      <c r="A352" s="1">
        <v>53329</v>
      </c>
      <c r="B352" s="1" t="s">
        <v>914</v>
      </c>
      <c r="C352" s="1" t="s">
        <v>915</v>
      </c>
      <c r="D352" s="1" t="s">
        <v>31</v>
      </c>
      <c r="E352" s="1" t="str">
        <f>IF(ISODD(MID(HR_DB[[#This Row],[ID No.]],13,1)),"Male","Female")</f>
        <v>Female</v>
      </c>
      <c r="F352" s="3">
        <f>DATE(MID(HR_DB[[#This Row],[ID No.]],2,2),MID(HR_DB[[#This Row],[ID No.]],4,2),MID(HR_DB[[#This Row],[ID No.]],6,2))</f>
        <v>33790</v>
      </c>
      <c r="G352" s="1">
        <f ca="1">DATEDIF(HR_DB[[#This Row],[DOB]],TODAY(),"Y")</f>
        <v>30</v>
      </c>
      <c r="H352" s="1" t="s">
        <v>32</v>
      </c>
      <c r="I352" s="1" t="s">
        <v>18</v>
      </c>
      <c r="J352" s="1" t="s">
        <v>28</v>
      </c>
      <c r="K352" s="1" t="str">
        <f>VLOOKUP(MID(HR_DB[[#This Row],[ID No.]],8,2),[1]Draft!$B$9:$C$14,2,FALSE)</f>
        <v>Sharqia</v>
      </c>
      <c r="L352" s="7">
        <v>40612</v>
      </c>
      <c r="M352" s="1">
        <f ca="1">DATEDIF(HR_DB[[#This Row],[Hire date]],TODAY(),"Y")</f>
        <v>11</v>
      </c>
      <c r="N352" s="4">
        <v>24838</v>
      </c>
      <c r="O352" s="6">
        <f>IFERROR(DATEDIF(HR_DB[[#This Row],[DOB]],HR_DB[[#This Row],[Hire date]],"Y"),"!!!")</f>
        <v>18</v>
      </c>
      <c r="P352" s="6" t="str">
        <f>IF(HR_DB[[#This Row],[Age at Hiring]]&lt;20,"!","")</f>
        <v>!</v>
      </c>
      <c r="Q352" s="1" t="str">
        <f>IFERROR(VLOOKUP(HR_DB[[#This Row],[EmpID]],A353:$A$1002,1,TRUE),"")</f>
        <v/>
      </c>
      <c r="R352" s="1" t="str">
        <f>IFERROR(VLOOKUP(HR_DB[[#This Row],[EmpID]],$A$2:A351,1,0),"")</f>
        <v/>
      </c>
      <c r="S352" s="17"/>
      <c r="T352" s="1" t="str">
        <f ca="1">IF(HR_DB[[#This Row],[Years no.]]&lt;=7,"A) 1-7",IF(AND(HR_DB[[#This Row],[Years no.]]&gt;7,HR_DB[[#This Row],[Years no.]]&lt;=14),"B) 8-14",IF(AND(HR_DB[[#This Row],[Years no.]]&gt;14,HR_DB[[#This Row],[Years no.]]&lt;=21),"C) 15-21",IF(HR_DB[[#This Row],[Years no.]]&gt;21,"D) 22+",""))))</f>
        <v>B) 8-14</v>
      </c>
      <c r="U352" s="1" t="str">
        <f ca="1">IF(AND(HR_DB[[#This Row],[Age]]&gt;=20,HR_DB[[#This Row],[Age]]&lt;30),"20s",IF(AND(HR_DB[[#This Row],[Age]]&gt;=30,HR_DB[[#This Row],[Age]]&lt;40),"30s",IF(HR_DB[[#This Row],[Age]]&gt;=40,"40s","")))</f>
        <v>30s</v>
      </c>
    </row>
    <row r="353" spans="1:21" x14ac:dyDescent="0.35">
      <c r="A353" s="1">
        <v>53351</v>
      </c>
      <c r="B353" s="1" t="s">
        <v>514</v>
      </c>
      <c r="C353" s="1" t="s">
        <v>515</v>
      </c>
      <c r="D353" s="1" t="s">
        <v>22</v>
      </c>
      <c r="E353" s="1" t="str">
        <f>IF(ISODD(MID(HR_DB[[#This Row],[ID No.]],13,1)),"Male","Female")</f>
        <v>Male</v>
      </c>
      <c r="F353" s="3">
        <f>DATE(MID(HR_DB[[#This Row],[ID No.]],2,2),MID(HR_DB[[#This Row],[ID No.]],4,2),MID(HR_DB[[#This Row],[ID No.]],6,2))</f>
        <v>34731</v>
      </c>
      <c r="G353" s="1">
        <f ca="1">DATEDIF(HR_DB[[#This Row],[DOB]],TODAY(),"Y")</f>
        <v>27</v>
      </c>
      <c r="H353" s="1" t="s">
        <v>32</v>
      </c>
      <c r="I353" s="1" t="s">
        <v>23</v>
      </c>
      <c r="J353" s="1" t="s">
        <v>24</v>
      </c>
      <c r="K353" s="1" t="str">
        <f>VLOOKUP(MID(HR_DB[[#This Row],[ID No.]],8,2),[1]Draft!$B$9:$C$14,2,FALSE)</f>
        <v>Cairo</v>
      </c>
      <c r="L353" s="7">
        <v>40592</v>
      </c>
      <c r="M353" s="1">
        <f ca="1">DATEDIF(HR_DB[[#This Row],[Hire date]],TODAY(),"Y")</f>
        <v>11</v>
      </c>
      <c r="N353" s="4">
        <v>4238</v>
      </c>
      <c r="O353" s="6">
        <f>IFERROR(DATEDIF(HR_DB[[#This Row],[DOB]],HR_DB[[#This Row],[Hire date]],"Y"),"!!!")</f>
        <v>16</v>
      </c>
      <c r="P353" s="6" t="str">
        <f>IF(HR_DB[[#This Row],[Age at Hiring]]&lt;20,"!","")</f>
        <v>!</v>
      </c>
      <c r="Q353" s="1" t="str">
        <f>IFERROR(VLOOKUP(HR_DB[[#This Row],[EmpID]],A354:$A$1002,1,TRUE),"")</f>
        <v/>
      </c>
      <c r="R353" s="1" t="str">
        <f>IFERROR(VLOOKUP(HR_DB[[#This Row],[EmpID]],$A$2:A352,1,0),"")</f>
        <v/>
      </c>
      <c r="S353" s="17"/>
      <c r="T353" s="1" t="str">
        <f ca="1">IF(HR_DB[[#This Row],[Years no.]]&lt;=7,"A) 1-7",IF(AND(HR_DB[[#This Row],[Years no.]]&gt;7,HR_DB[[#This Row],[Years no.]]&lt;=14),"B) 8-14",IF(AND(HR_DB[[#This Row],[Years no.]]&gt;14,HR_DB[[#This Row],[Years no.]]&lt;=21),"C) 15-21",IF(HR_DB[[#This Row],[Years no.]]&gt;21,"D) 22+",""))))</f>
        <v>B) 8-14</v>
      </c>
      <c r="U353" s="1" t="str">
        <f ca="1">IF(AND(HR_DB[[#This Row],[Age]]&gt;=20,HR_DB[[#This Row],[Age]]&lt;30),"20s",IF(AND(HR_DB[[#This Row],[Age]]&gt;=30,HR_DB[[#This Row],[Age]]&lt;40),"30s",IF(HR_DB[[#This Row],[Age]]&gt;=40,"40s","")))</f>
        <v>20s</v>
      </c>
    </row>
    <row r="354" spans="1:21" x14ac:dyDescent="0.35">
      <c r="A354" s="1">
        <v>53359</v>
      </c>
      <c r="B354" s="1" t="s">
        <v>1184</v>
      </c>
      <c r="C354" s="1" t="s">
        <v>1185</v>
      </c>
      <c r="D354" s="1" t="s">
        <v>27</v>
      </c>
      <c r="E354" s="1" t="str">
        <f>IF(ISODD(MID(HR_DB[[#This Row],[ID No.]],13,1)),"Male","Female")</f>
        <v>Female</v>
      </c>
      <c r="F354" s="3">
        <f>DATE(MID(HR_DB[[#This Row],[ID No.]],2,2),MID(HR_DB[[#This Row],[ID No.]],4,2),MID(HR_DB[[#This Row],[ID No.]],6,2))</f>
        <v>30174</v>
      </c>
      <c r="G354" s="1">
        <f ca="1">DATEDIF(HR_DB[[#This Row],[DOB]],TODAY(),"Y")</f>
        <v>39</v>
      </c>
      <c r="H354" s="1" t="s">
        <v>17</v>
      </c>
      <c r="I354" s="1" t="s">
        <v>23</v>
      </c>
      <c r="J354" s="1" t="s">
        <v>67</v>
      </c>
      <c r="K354" s="1" t="str">
        <f>VLOOKUP(MID(HR_DB[[#This Row],[ID No.]],8,2),[1]Draft!$B$9:$C$14,2,FALSE)</f>
        <v>Giza</v>
      </c>
      <c r="L354" s="3">
        <v>37782</v>
      </c>
      <c r="M354" s="1">
        <f ca="1">DATEDIF(HR_DB[[#This Row],[Hire date]],TODAY(),"Y")</f>
        <v>19</v>
      </c>
      <c r="N354" s="4">
        <v>3147</v>
      </c>
      <c r="O354" s="1">
        <f>IFERROR(DATEDIF(HR_DB[[#This Row],[DOB]],HR_DB[[#This Row],[Hire date]],"Y"),"!!!")</f>
        <v>20</v>
      </c>
      <c r="P354" s="1" t="str">
        <f>IF(HR_DB[[#This Row],[Age at Hiring]]&lt;20,"!","")</f>
        <v/>
      </c>
      <c r="Q354" s="1" t="str">
        <f>IFERROR(VLOOKUP(HR_DB[[#This Row],[EmpID]],A355:$A$1002,1,TRUE),"")</f>
        <v/>
      </c>
      <c r="R354" s="1" t="str">
        <f>IFERROR(VLOOKUP(HR_DB[[#This Row],[EmpID]],$A$2:A353,1,0),"")</f>
        <v/>
      </c>
      <c r="S354" s="17"/>
      <c r="T354" s="1" t="str">
        <f ca="1">IF(HR_DB[[#This Row],[Years no.]]&lt;=7,"A) 1-7",IF(AND(HR_DB[[#This Row],[Years no.]]&gt;7,HR_DB[[#This Row],[Years no.]]&lt;=14),"B) 8-14",IF(AND(HR_DB[[#This Row],[Years no.]]&gt;14,HR_DB[[#This Row],[Years no.]]&lt;=21),"C) 15-21",IF(HR_DB[[#This Row],[Years no.]]&gt;21,"D) 22+",""))))</f>
        <v>C) 15-21</v>
      </c>
      <c r="U354" s="1" t="str">
        <f ca="1">IF(AND(HR_DB[[#This Row],[Age]]&gt;=20,HR_DB[[#This Row],[Age]]&lt;30),"20s",IF(AND(HR_DB[[#This Row],[Age]]&gt;=30,HR_DB[[#This Row],[Age]]&lt;40),"30s",IF(HR_DB[[#This Row],[Age]]&gt;=40,"40s","")))</f>
        <v>30s</v>
      </c>
    </row>
    <row r="355" spans="1:21" x14ac:dyDescent="0.35">
      <c r="A355" s="1">
        <v>53396</v>
      </c>
      <c r="B355" s="1" t="s">
        <v>1274</v>
      </c>
      <c r="C355" s="1" t="s">
        <v>1275</v>
      </c>
      <c r="D355" s="1" t="s">
        <v>143</v>
      </c>
      <c r="E355" s="1" t="str">
        <f>IF(ISODD(MID(HR_DB[[#This Row],[ID No.]],13,1)),"Male","Female")</f>
        <v>Male</v>
      </c>
      <c r="F355" s="3">
        <f>DATE(MID(HR_DB[[#This Row],[ID No.]],2,2),MID(HR_DB[[#This Row],[ID No.]],4,2),MID(HR_DB[[#This Row],[ID No.]],6,2))</f>
        <v>31797</v>
      </c>
      <c r="G355" s="1">
        <f ca="1">DATEDIF(HR_DB[[#This Row],[DOB]],TODAY(),"Y")</f>
        <v>35</v>
      </c>
      <c r="H355" s="1" t="s">
        <v>32</v>
      </c>
      <c r="I355" s="1" t="s">
        <v>23</v>
      </c>
      <c r="J355" s="1" t="s">
        <v>28</v>
      </c>
      <c r="K355" s="1" t="str">
        <f>VLOOKUP(MID(HR_DB[[#This Row],[ID No.]],8,2),[1]Draft!$B$9:$C$14,2,FALSE)</f>
        <v>Cairo</v>
      </c>
      <c r="L355" s="7">
        <v>38214</v>
      </c>
      <c r="M355" s="1">
        <f ca="1">DATEDIF(HR_DB[[#This Row],[Hire date]],TODAY(),"Y")</f>
        <v>17</v>
      </c>
      <c r="N355" s="4">
        <v>3182</v>
      </c>
      <c r="O355" s="6">
        <f>IFERROR(DATEDIF(HR_DB[[#This Row],[DOB]],HR_DB[[#This Row],[Hire date]],"Y"),"!!!")</f>
        <v>17</v>
      </c>
      <c r="P355" s="6" t="str">
        <f>IF(HR_DB[[#This Row],[Age at Hiring]]&lt;20,"!","")</f>
        <v>!</v>
      </c>
      <c r="Q355" s="1" t="str">
        <f>IFERROR(VLOOKUP(HR_DB[[#This Row],[EmpID]],A356:$A$1002,1,TRUE),"")</f>
        <v/>
      </c>
      <c r="R355" s="1" t="str">
        <f>IFERROR(VLOOKUP(HR_DB[[#This Row],[EmpID]],$A$2:A354,1,0),"")</f>
        <v/>
      </c>
      <c r="S355" s="17"/>
      <c r="T355" s="1" t="str">
        <f ca="1">IF(HR_DB[[#This Row],[Years no.]]&lt;=7,"A) 1-7",IF(AND(HR_DB[[#This Row],[Years no.]]&gt;7,HR_DB[[#This Row],[Years no.]]&lt;=14),"B) 8-14",IF(AND(HR_DB[[#This Row],[Years no.]]&gt;14,HR_DB[[#This Row],[Years no.]]&lt;=21),"C) 15-21",IF(HR_DB[[#This Row],[Years no.]]&gt;21,"D) 22+",""))))</f>
        <v>C) 15-21</v>
      </c>
      <c r="U355" s="1" t="str">
        <f ca="1">IF(AND(HR_DB[[#This Row],[Age]]&gt;=20,HR_DB[[#This Row],[Age]]&lt;30),"20s",IF(AND(HR_DB[[#This Row],[Age]]&gt;=30,HR_DB[[#This Row],[Age]]&lt;40),"30s",IF(HR_DB[[#This Row],[Age]]&gt;=40,"40s","")))</f>
        <v>30s</v>
      </c>
    </row>
    <row r="356" spans="1:21" x14ac:dyDescent="0.35">
      <c r="A356" s="1">
        <v>53403</v>
      </c>
      <c r="B356" s="1" t="s">
        <v>770</v>
      </c>
      <c r="C356" s="1" t="s">
        <v>771</v>
      </c>
      <c r="D356" s="1" t="s">
        <v>35</v>
      </c>
      <c r="E356" s="1" t="str">
        <f>IF(ISODD(MID(HR_DB[[#This Row],[ID No.]],13,1)),"Male","Female")</f>
        <v>Male</v>
      </c>
      <c r="F356" s="3">
        <f>DATE(MID(HR_DB[[#This Row],[ID No.]],2,2),MID(HR_DB[[#This Row],[ID No.]],4,2),MID(HR_DB[[#This Row],[ID No.]],6,2))</f>
        <v>34267</v>
      </c>
      <c r="G356" s="1">
        <f ca="1">DATEDIF(HR_DB[[#This Row],[DOB]],TODAY(),"Y")</f>
        <v>28</v>
      </c>
      <c r="H356" s="1" t="s">
        <v>17</v>
      </c>
      <c r="I356" s="1" t="s">
        <v>18</v>
      </c>
      <c r="J356" s="1" t="s">
        <v>28</v>
      </c>
      <c r="K356" s="1" t="str">
        <f>VLOOKUP(MID(HR_DB[[#This Row],[ID No.]],8,2),[1]Draft!$B$9:$C$14,2,FALSE)</f>
        <v>Cairo</v>
      </c>
      <c r="L356" s="7">
        <v>37663</v>
      </c>
      <c r="M356" s="1">
        <f ca="1">DATEDIF(HR_DB[[#This Row],[Hire date]],TODAY(),"Y")</f>
        <v>19</v>
      </c>
      <c r="N356" s="4">
        <v>25609</v>
      </c>
      <c r="O356" s="6">
        <f>IFERROR(DATEDIF(HR_DB[[#This Row],[DOB]],HR_DB[[#This Row],[Hire date]],"Y"),"!!!")</f>
        <v>9</v>
      </c>
      <c r="P356" s="6" t="str">
        <f>IF(HR_DB[[#This Row],[Age at Hiring]]&lt;20,"!","")</f>
        <v>!</v>
      </c>
      <c r="Q356" s="1" t="str">
        <f>IFERROR(VLOOKUP(HR_DB[[#This Row],[EmpID]],A357:$A$1002,1,TRUE),"")</f>
        <v/>
      </c>
      <c r="R356" s="1" t="str">
        <f>IFERROR(VLOOKUP(HR_DB[[#This Row],[EmpID]],$A$2:A355,1,0),"")</f>
        <v/>
      </c>
      <c r="S356" s="17"/>
      <c r="T356" s="1" t="str">
        <f ca="1">IF(HR_DB[[#This Row],[Years no.]]&lt;=7,"A) 1-7",IF(AND(HR_DB[[#This Row],[Years no.]]&gt;7,HR_DB[[#This Row],[Years no.]]&lt;=14),"B) 8-14",IF(AND(HR_DB[[#This Row],[Years no.]]&gt;14,HR_DB[[#This Row],[Years no.]]&lt;=21),"C) 15-21",IF(HR_DB[[#This Row],[Years no.]]&gt;21,"D) 22+",""))))</f>
        <v>C) 15-21</v>
      </c>
      <c r="U356" s="1" t="str">
        <f ca="1">IF(AND(HR_DB[[#This Row],[Age]]&gt;=20,HR_DB[[#This Row],[Age]]&lt;30),"20s",IF(AND(HR_DB[[#This Row],[Age]]&gt;=30,HR_DB[[#This Row],[Age]]&lt;40),"30s",IF(HR_DB[[#This Row],[Age]]&gt;=40,"40s","")))</f>
        <v>20s</v>
      </c>
    </row>
    <row r="357" spans="1:21" x14ac:dyDescent="0.35">
      <c r="A357" s="1">
        <v>53419</v>
      </c>
      <c r="B357" s="1" t="s">
        <v>878</v>
      </c>
      <c r="C357" s="1" t="s">
        <v>879</v>
      </c>
      <c r="D357" s="1" t="s">
        <v>92</v>
      </c>
      <c r="E357" s="1" t="str">
        <f>IF(ISODD(MID(HR_DB[[#This Row],[ID No.]],13,1)),"Male","Female")</f>
        <v>Male</v>
      </c>
      <c r="F357" s="3">
        <f>DATE(MID(HR_DB[[#This Row],[ID No.]],2,2),MID(HR_DB[[#This Row],[ID No.]],4,2),MID(HR_DB[[#This Row],[ID No.]],6,2))</f>
        <v>34990</v>
      </c>
      <c r="G357" s="1">
        <f ca="1">DATEDIF(HR_DB[[#This Row],[DOB]],TODAY(),"Y")</f>
        <v>26</v>
      </c>
      <c r="H357" s="1" t="s">
        <v>17</v>
      </c>
      <c r="I357" s="1" t="s">
        <v>41</v>
      </c>
      <c r="J357" s="1" t="s">
        <v>19</v>
      </c>
      <c r="K357" s="1" t="str">
        <f>VLOOKUP(MID(HR_DB[[#This Row],[ID No.]],8,2),[1]Draft!$B$9:$C$14,2,FALSE)</f>
        <v>Sharqia</v>
      </c>
      <c r="L357" s="7">
        <v>40719</v>
      </c>
      <c r="M357" s="1">
        <f ca="1">DATEDIF(HR_DB[[#This Row],[Hire date]],TODAY(),"Y")</f>
        <v>11</v>
      </c>
      <c r="N357" s="4">
        <v>11106</v>
      </c>
      <c r="O357" s="6">
        <f>IFERROR(DATEDIF(HR_DB[[#This Row],[DOB]],HR_DB[[#This Row],[Hire date]],"Y"),"!!!")</f>
        <v>15</v>
      </c>
      <c r="P357" s="6" t="str">
        <f>IF(HR_DB[[#This Row],[Age at Hiring]]&lt;20,"!","")</f>
        <v>!</v>
      </c>
      <c r="Q357" s="1" t="str">
        <f>IFERROR(VLOOKUP(HR_DB[[#This Row],[EmpID]],A358:$A$1002,1,TRUE),"")</f>
        <v/>
      </c>
      <c r="R357" s="1" t="str">
        <f>IFERROR(VLOOKUP(HR_DB[[#This Row],[EmpID]],$A$2:A356,1,0),"")</f>
        <v/>
      </c>
      <c r="S357" s="17"/>
      <c r="T357" s="1" t="str">
        <f ca="1">IF(HR_DB[[#This Row],[Years no.]]&lt;=7,"A) 1-7",IF(AND(HR_DB[[#This Row],[Years no.]]&gt;7,HR_DB[[#This Row],[Years no.]]&lt;=14),"B) 8-14",IF(AND(HR_DB[[#This Row],[Years no.]]&gt;14,HR_DB[[#This Row],[Years no.]]&lt;=21),"C) 15-21",IF(HR_DB[[#This Row],[Years no.]]&gt;21,"D) 22+",""))))</f>
        <v>B) 8-14</v>
      </c>
      <c r="U357" s="1" t="str">
        <f ca="1">IF(AND(HR_DB[[#This Row],[Age]]&gt;=20,HR_DB[[#This Row],[Age]]&lt;30),"20s",IF(AND(HR_DB[[#This Row],[Age]]&gt;=30,HR_DB[[#This Row],[Age]]&lt;40),"30s",IF(HR_DB[[#This Row],[Age]]&gt;=40,"40s","")))</f>
        <v>20s</v>
      </c>
    </row>
    <row r="358" spans="1:21" x14ac:dyDescent="0.35">
      <c r="A358" s="1">
        <v>53431</v>
      </c>
      <c r="B358" s="1" t="s">
        <v>1880</v>
      </c>
      <c r="C358" s="1" t="s">
        <v>1881</v>
      </c>
      <c r="D358" s="1" t="s">
        <v>22</v>
      </c>
      <c r="E358" s="1" t="str">
        <f>IF(ISODD(MID(HR_DB[[#This Row],[ID No.]],13,1)),"Male","Female")</f>
        <v>Male</v>
      </c>
      <c r="F358" s="3">
        <f>DATE(MID(HR_DB[[#This Row],[ID No.]],2,2),MID(HR_DB[[#This Row],[ID No.]],4,2),MID(HR_DB[[#This Row],[ID No.]],6,2))</f>
        <v>27834</v>
      </c>
      <c r="G358" s="1">
        <f ca="1">DATEDIF(HR_DB[[#This Row],[DOB]],TODAY(),"Y")</f>
        <v>46</v>
      </c>
      <c r="H358" s="1" t="s">
        <v>32</v>
      </c>
      <c r="I358" s="1" t="s">
        <v>18</v>
      </c>
      <c r="J358" s="1" t="s">
        <v>44</v>
      </c>
      <c r="K358" s="1" t="str">
        <f>VLOOKUP(MID(HR_DB[[#This Row],[ID No.]],8,2),[1]Draft!$B$9:$C$14,2,FALSE)</f>
        <v>Monufia</v>
      </c>
      <c r="L358" s="3">
        <v>37752</v>
      </c>
      <c r="M358" s="1">
        <f ca="1">DATEDIF(HR_DB[[#This Row],[Hire date]],TODAY(),"Y")</f>
        <v>19</v>
      </c>
      <c r="N358" s="4">
        <v>21615</v>
      </c>
      <c r="O358" s="1">
        <f>IFERROR(DATEDIF(HR_DB[[#This Row],[DOB]],HR_DB[[#This Row],[Hire date]],"Y"),"!!!")</f>
        <v>27</v>
      </c>
      <c r="P358" s="1" t="str">
        <f>IF(HR_DB[[#This Row],[Age at Hiring]]&lt;20,"!","")</f>
        <v/>
      </c>
      <c r="Q358" s="1" t="str">
        <f>IFERROR(VLOOKUP(HR_DB[[#This Row],[EmpID]],A359:$A$1002,1,TRUE),"")</f>
        <v/>
      </c>
      <c r="R358" s="1" t="str">
        <f>IFERROR(VLOOKUP(HR_DB[[#This Row],[EmpID]],$A$2:A357,1,0),"")</f>
        <v/>
      </c>
      <c r="S358" s="17"/>
      <c r="T358" s="1" t="str">
        <f ca="1">IF(HR_DB[[#This Row],[Years no.]]&lt;=7,"A) 1-7",IF(AND(HR_DB[[#This Row],[Years no.]]&gt;7,HR_DB[[#This Row],[Years no.]]&lt;=14),"B) 8-14",IF(AND(HR_DB[[#This Row],[Years no.]]&gt;14,HR_DB[[#This Row],[Years no.]]&lt;=21),"C) 15-21",IF(HR_DB[[#This Row],[Years no.]]&gt;21,"D) 22+",""))))</f>
        <v>C) 15-21</v>
      </c>
      <c r="U358" s="1" t="str">
        <f ca="1">IF(AND(HR_DB[[#This Row],[Age]]&gt;=20,HR_DB[[#This Row],[Age]]&lt;30),"20s",IF(AND(HR_DB[[#This Row],[Age]]&gt;=30,HR_DB[[#This Row],[Age]]&lt;40),"30s",IF(HR_DB[[#This Row],[Age]]&gt;=40,"40s","")))</f>
        <v>40s</v>
      </c>
    </row>
    <row r="359" spans="1:21" x14ac:dyDescent="0.35">
      <c r="A359" s="1">
        <v>53437</v>
      </c>
      <c r="B359" s="1" t="s">
        <v>60</v>
      </c>
      <c r="C359" s="2" t="s">
        <v>61</v>
      </c>
      <c r="D359" s="1" t="s">
        <v>62</v>
      </c>
      <c r="E359" s="1" t="str">
        <f>IF(ISODD(MID(HR_DB[[#This Row],[ID No.]],13,1)),"Male","Female")</f>
        <v>Female</v>
      </c>
      <c r="F359" s="3">
        <f>DATE(MID(HR_DB[[#This Row],[ID No.]],2,2),MID(HR_DB[[#This Row],[ID No.]],4,2),MID(HR_DB[[#This Row],[ID No.]],6,2))</f>
        <v>30760</v>
      </c>
      <c r="G359" s="1">
        <f ca="1">DATEDIF(HR_DB[[#This Row],[DOB]],TODAY(),"Y")</f>
        <v>38</v>
      </c>
      <c r="H359" s="1" t="s">
        <v>17</v>
      </c>
      <c r="I359" s="1" t="s">
        <v>23</v>
      </c>
      <c r="J359" s="1" t="s">
        <v>19</v>
      </c>
      <c r="K359" s="1" t="str">
        <f>VLOOKUP(MID(HR_DB[[#This Row],[ID No.]],8,2),[1]Draft!$B$9:$C$14,2,FALSE)</f>
        <v>Cairo</v>
      </c>
      <c r="L359" s="7">
        <v>37178</v>
      </c>
      <c r="M359" s="1">
        <f ca="1">DATEDIF(HR_DB[[#This Row],[Hire date]],TODAY(),"Y")</f>
        <v>20</v>
      </c>
      <c r="N359" s="4">
        <v>4265</v>
      </c>
      <c r="O359" s="6">
        <f>IFERROR(DATEDIF(HR_DB[[#This Row],[DOB]],HR_DB[[#This Row],[Hire date]],"Y"),"!!!")</f>
        <v>17</v>
      </c>
      <c r="P359" s="6" t="str">
        <f>IF(HR_DB[[#This Row],[Age at Hiring]]&lt;20,"!","")</f>
        <v>!</v>
      </c>
      <c r="Q359" s="1" t="str">
        <f>IFERROR(VLOOKUP(HR_DB[[#This Row],[EmpID]],A360:$A$1002,1,TRUE),"")</f>
        <v/>
      </c>
      <c r="R359" s="1" t="str">
        <f>IFERROR(VLOOKUP(HR_DB[[#This Row],[EmpID]],$A$2:A358,1,0),"")</f>
        <v/>
      </c>
      <c r="S359" s="17"/>
      <c r="T359" s="1" t="str">
        <f ca="1">IF(HR_DB[[#This Row],[Years no.]]&lt;=7,"A) 1-7",IF(AND(HR_DB[[#This Row],[Years no.]]&gt;7,HR_DB[[#This Row],[Years no.]]&lt;=14),"B) 8-14",IF(AND(HR_DB[[#This Row],[Years no.]]&gt;14,HR_DB[[#This Row],[Years no.]]&lt;=21),"C) 15-21",IF(HR_DB[[#This Row],[Years no.]]&gt;21,"D) 22+",""))))</f>
        <v>C) 15-21</v>
      </c>
      <c r="U359" s="1" t="str">
        <f ca="1">IF(AND(HR_DB[[#This Row],[Age]]&gt;=20,HR_DB[[#This Row],[Age]]&lt;30),"20s",IF(AND(HR_DB[[#This Row],[Age]]&gt;=30,HR_DB[[#This Row],[Age]]&lt;40),"30s",IF(HR_DB[[#This Row],[Age]]&gt;=40,"40s","")))</f>
        <v>30s</v>
      </c>
    </row>
    <row r="360" spans="1:21" x14ac:dyDescent="0.35">
      <c r="A360" s="1">
        <v>53441</v>
      </c>
      <c r="B360" s="1" t="s">
        <v>700</v>
      </c>
      <c r="C360" s="1" t="s">
        <v>701</v>
      </c>
      <c r="D360" s="1" t="s">
        <v>31</v>
      </c>
      <c r="E360" s="1" t="str">
        <f>IF(ISODD(MID(HR_DB[[#This Row],[ID No.]],13,1)),"Male","Female")</f>
        <v>Male</v>
      </c>
      <c r="F360" s="3">
        <f>DATE(MID(HR_DB[[#This Row],[ID No.]],2,2),MID(HR_DB[[#This Row],[ID No.]],4,2),MID(HR_DB[[#This Row],[ID No.]],6,2))</f>
        <v>34708</v>
      </c>
      <c r="G360" s="1">
        <f ca="1">DATEDIF(HR_DB[[#This Row],[DOB]],TODAY(),"Y")</f>
        <v>27</v>
      </c>
      <c r="H360" s="1" t="s">
        <v>32</v>
      </c>
      <c r="I360" s="1" t="s">
        <v>23</v>
      </c>
      <c r="J360" s="1" t="s">
        <v>28</v>
      </c>
      <c r="K360" s="1" t="str">
        <f>VLOOKUP(MID(HR_DB[[#This Row],[ID No.]],8,2),[1]Draft!$B$9:$C$14,2,FALSE)</f>
        <v>Cairo</v>
      </c>
      <c r="L360" s="7">
        <v>38632</v>
      </c>
      <c r="M360" s="1">
        <f ca="1">DATEDIF(HR_DB[[#This Row],[Hire date]],TODAY(),"Y")</f>
        <v>16</v>
      </c>
      <c r="N360" s="4">
        <v>4894</v>
      </c>
      <c r="O360" s="6">
        <f>IFERROR(DATEDIF(HR_DB[[#This Row],[DOB]],HR_DB[[#This Row],[Hire date]],"Y"),"!!!")</f>
        <v>10</v>
      </c>
      <c r="P360" s="6" t="str">
        <f>IF(HR_DB[[#This Row],[Age at Hiring]]&lt;20,"!","")</f>
        <v>!</v>
      </c>
      <c r="Q360" s="1" t="str">
        <f>IFERROR(VLOOKUP(HR_DB[[#This Row],[EmpID]],A361:$A$1002,1,TRUE),"")</f>
        <v/>
      </c>
      <c r="R360" s="1" t="str">
        <f>IFERROR(VLOOKUP(HR_DB[[#This Row],[EmpID]],$A$2:A359,1,0),"")</f>
        <v/>
      </c>
      <c r="S360" s="17"/>
      <c r="T360" s="1" t="str">
        <f ca="1">IF(HR_DB[[#This Row],[Years no.]]&lt;=7,"A) 1-7",IF(AND(HR_DB[[#This Row],[Years no.]]&gt;7,HR_DB[[#This Row],[Years no.]]&lt;=14),"B) 8-14",IF(AND(HR_DB[[#This Row],[Years no.]]&gt;14,HR_DB[[#This Row],[Years no.]]&lt;=21),"C) 15-21",IF(HR_DB[[#This Row],[Years no.]]&gt;21,"D) 22+",""))))</f>
        <v>C) 15-21</v>
      </c>
      <c r="U360" s="1" t="str">
        <f ca="1">IF(AND(HR_DB[[#This Row],[Age]]&gt;=20,HR_DB[[#This Row],[Age]]&lt;30),"20s",IF(AND(HR_DB[[#This Row],[Age]]&gt;=30,HR_DB[[#This Row],[Age]]&lt;40),"30s",IF(HR_DB[[#This Row],[Age]]&gt;=40,"40s","")))</f>
        <v>20s</v>
      </c>
    </row>
    <row r="361" spans="1:21" x14ac:dyDescent="0.35">
      <c r="A361" s="6">
        <v>53476</v>
      </c>
      <c r="B361" s="1" t="s">
        <v>904</v>
      </c>
      <c r="C361" s="1" t="s">
        <v>905</v>
      </c>
      <c r="D361" s="1" t="s">
        <v>62</v>
      </c>
      <c r="E361" s="1" t="str">
        <f>IF(ISODD(MID(HR_DB[[#This Row],[ID No.]],13,1)),"Male","Female")</f>
        <v>Female</v>
      </c>
      <c r="F361" s="3">
        <f>DATE(MID(HR_DB[[#This Row],[ID No.]],2,2),MID(HR_DB[[#This Row],[ID No.]],4,2),MID(HR_DB[[#This Row],[ID No.]],6,2))</f>
        <v>33492</v>
      </c>
      <c r="G361" s="1">
        <f ca="1">DATEDIF(HR_DB[[#This Row],[DOB]],TODAY(),"Y")</f>
        <v>30</v>
      </c>
      <c r="H361" s="1" t="s">
        <v>32</v>
      </c>
      <c r="I361" s="1" t="s">
        <v>18</v>
      </c>
      <c r="J361" s="1" t="s">
        <v>24</v>
      </c>
      <c r="K361" s="1" t="str">
        <f>VLOOKUP(MID(HR_DB[[#This Row],[ID No.]],8,2),[1]Draft!$B$9:$C$14,2,FALSE)</f>
        <v>Cairo</v>
      </c>
      <c r="L361" s="7">
        <v>40488</v>
      </c>
      <c r="M361" s="1">
        <f ca="1">DATEDIF(HR_DB[[#This Row],[Hire date]],TODAY(),"Y")</f>
        <v>11</v>
      </c>
      <c r="N361" s="4">
        <v>24302</v>
      </c>
      <c r="O361" s="6">
        <f>IFERROR(DATEDIF(HR_DB[[#This Row],[DOB]],HR_DB[[#This Row],[Hire date]],"Y"),"!!!")</f>
        <v>19</v>
      </c>
      <c r="P361" s="6" t="str">
        <f>IF(HR_DB[[#This Row],[Age at Hiring]]&lt;20,"!","")</f>
        <v>!</v>
      </c>
      <c r="Q361" s="6">
        <f>IFERROR(VLOOKUP(HR_DB[[#This Row],[EmpID]],A362:$A$1002,1,TRUE),"")</f>
        <v>53476</v>
      </c>
      <c r="R361" s="1" t="str">
        <f>IFERROR(VLOOKUP(HR_DB[[#This Row],[EmpID]],$A$2:A360,1,0),"")</f>
        <v/>
      </c>
      <c r="S361" s="17">
        <v>1</v>
      </c>
      <c r="T361" s="1" t="str">
        <f ca="1">IF(HR_DB[[#This Row],[Years no.]]&lt;=7,"A) 1-7",IF(AND(HR_DB[[#This Row],[Years no.]]&gt;7,HR_DB[[#This Row],[Years no.]]&lt;=14),"B) 8-14",IF(AND(HR_DB[[#This Row],[Years no.]]&gt;14,HR_DB[[#This Row],[Years no.]]&lt;=21),"C) 15-21",IF(HR_DB[[#This Row],[Years no.]]&gt;21,"D) 22+",""))))</f>
        <v>B) 8-14</v>
      </c>
      <c r="U361" s="1" t="str">
        <f ca="1">IF(AND(HR_DB[[#This Row],[Age]]&gt;=20,HR_DB[[#This Row],[Age]]&lt;30),"20s",IF(AND(HR_DB[[#This Row],[Age]]&gt;=30,HR_DB[[#This Row],[Age]]&lt;40),"30s",IF(HR_DB[[#This Row],[Age]]&gt;=40,"40s","")))</f>
        <v>30s</v>
      </c>
    </row>
    <row r="362" spans="1:21" x14ac:dyDescent="0.35">
      <c r="A362" s="18">
        <v>53476</v>
      </c>
      <c r="B362" s="1" t="s">
        <v>1270</v>
      </c>
      <c r="C362" s="1" t="s">
        <v>1271</v>
      </c>
      <c r="D362" s="1" t="s">
        <v>35</v>
      </c>
      <c r="E362" s="1" t="str">
        <f>IF(ISODD(MID(HR_DB[[#This Row],[ID No.]],13,1)),"Male","Female")</f>
        <v>Male</v>
      </c>
      <c r="F362" s="3">
        <f>DATE(MID(HR_DB[[#This Row],[ID No.]],2,2),MID(HR_DB[[#This Row],[ID No.]],4,2),MID(HR_DB[[#This Row],[ID No.]],6,2))</f>
        <v>30452</v>
      </c>
      <c r="G362" s="1">
        <f ca="1">DATEDIF(HR_DB[[#This Row],[DOB]],TODAY(),"Y")</f>
        <v>39</v>
      </c>
      <c r="H362" s="1" t="s">
        <v>17</v>
      </c>
      <c r="I362" s="1" t="s">
        <v>18</v>
      </c>
      <c r="J362" s="1" t="s">
        <v>24</v>
      </c>
      <c r="K362" s="1" t="str">
        <f>VLOOKUP(MID(HR_DB[[#This Row],[ID No.]],8,2),[1]Draft!$B$9:$C$14,2,FALSE)</f>
        <v>Giza</v>
      </c>
      <c r="L362" s="3">
        <v>37766</v>
      </c>
      <c r="M362" s="1">
        <f ca="1">DATEDIF(HR_DB[[#This Row],[Hire date]],TODAY(),"Y")</f>
        <v>19</v>
      </c>
      <c r="N362" s="4">
        <v>22740</v>
      </c>
      <c r="O362" s="1">
        <f>IFERROR(DATEDIF(HR_DB[[#This Row],[DOB]],HR_DB[[#This Row],[Hire date]],"Y"),"!!!")</f>
        <v>20</v>
      </c>
      <c r="P362" s="1" t="str">
        <f>IF(HR_DB[[#This Row],[Age at Hiring]]&lt;20,"!","")</f>
        <v/>
      </c>
      <c r="Q362" s="1" t="str">
        <f>IFERROR(VLOOKUP(HR_DB[[#This Row],[EmpID]],A363:$A$1002,1,TRUE),"")</f>
        <v/>
      </c>
      <c r="R362" s="16">
        <f>IFERROR(VLOOKUP(HR_DB[[#This Row],[EmpID]],$A$2:A361,1,0),"")</f>
        <v>53476</v>
      </c>
      <c r="S362" s="17">
        <v>2</v>
      </c>
      <c r="T362" s="1" t="str">
        <f ca="1">IF(HR_DB[[#This Row],[Years no.]]&lt;=7,"A) 1-7",IF(AND(HR_DB[[#This Row],[Years no.]]&gt;7,HR_DB[[#This Row],[Years no.]]&lt;=14),"B) 8-14",IF(AND(HR_DB[[#This Row],[Years no.]]&gt;14,HR_DB[[#This Row],[Years no.]]&lt;=21),"C) 15-21",IF(HR_DB[[#This Row],[Years no.]]&gt;21,"D) 22+",""))))</f>
        <v>C) 15-21</v>
      </c>
      <c r="U362" s="1" t="str">
        <f ca="1">IF(AND(HR_DB[[#This Row],[Age]]&gt;=20,HR_DB[[#This Row],[Age]]&lt;30),"20s",IF(AND(HR_DB[[#This Row],[Age]]&gt;=30,HR_DB[[#This Row],[Age]]&lt;40),"30s",IF(HR_DB[[#This Row],[Age]]&gt;=40,"40s","")))</f>
        <v>30s</v>
      </c>
    </row>
    <row r="363" spans="1:21" x14ac:dyDescent="0.35">
      <c r="A363" s="1">
        <v>53488</v>
      </c>
      <c r="B363" s="1" t="s">
        <v>1228</v>
      </c>
      <c r="C363" s="1" t="s">
        <v>1229</v>
      </c>
      <c r="D363" s="1" t="s">
        <v>49</v>
      </c>
      <c r="E363" s="1" t="str">
        <f>IF(ISODD(MID(HR_DB[[#This Row],[ID No.]],13,1)),"Male","Female")</f>
        <v>Female</v>
      </c>
      <c r="F363" s="3">
        <f>DATE(MID(HR_DB[[#This Row],[ID No.]],2,2),MID(HR_DB[[#This Row],[ID No.]],4,2),MID(HR_DB[[#This Row],[ID No.]],6,2))</f>
        <v>34304</v>
      </c>
      <c r="G363" s="1">
        <f ca="1">DATEDIF(HR_DB[[#This Row],[DOB]],TODAY(),"Y")</f>
        <v>28</v>
      </c>
      <c r="H363" s="1" t="s">
        <v>32</v>
      </c>
      <c r="I363" s="1" t="s">
        <v>41</v>
      </c>
      <c r="J363" s="1" t="s">
        <v>19</v>
      </c>
      <c r="K363" s="1" t="str">
        <f>VLOOKUP(MID(HR_DB[[#This Row],[ID No.]],8,2),[1]Draft!$B$9:$C$14,2,FALSE)</f>
        <v>Sharqia</v>
      </c>
      <c r="L363" s="7">
        <v>37505</v>
      </c>
      <c r="M363" s="1">
        <f ca="1">DATEDIF(HR_DB[[#This Row],[Hire date]],TODAY(),"Y")</f>
        <v>19</v>
      </c>
      <c r="N363" s="4">
        <v>13615</v>
      </c>
      <c r="O363" s="6">
        <f>IFERROR(DATEDIF(HR_DB[[#This Row],[DOB]],HR_DB[[#This Row],[Hire date]],"Y"),"!!!")</f>
        <v>8</v>
      </c>
      <c r="P363" s="6" t="str">
        <f>IF(HR_DB[[#This Row],[Age at Hiring]]&lt;20,"!","")</f>
        <v>!</v>
      </c>
      <c r="Q363" s="1" t="str">
        <f>IFERROR(VLOOKUP(HR_DB[[#This Row],[EmpID]],A364:$A$1002,1,TRUE),"")</f>
        <v/>
      </c>
      <c r="R363" s="1" t="str">
        <f>IFERROR(VLOOKUP(HR_DB[[#This Row],[EmpID]],$A$2:A362,1,0),"")</f>
        <v/>
      </c>
      <c r="S363" s="17"/>
      <c r="T363" s="1" t="str">
        <f ca="1">IF(HR_DB[[#This Row],[Years no.]]&lt;=7,"A) 1-7",IF(AND(HR_DB[[#This Row],[Years no.]]&gt;7,HR_DB[[#This Row],[Years no.]]&lt;=14),"B) 8-14",IF(AND(HR_DB[[#This Row],[Years no.]]&gt;14,HR_DB[[#This Row],[Years no.]]&lt;=21),"C) 15-21",IF(HR_DB[[#This Row],[Years no.]]&gt;21,"D) 22+",""))))</f>
        <v>C) 15-21</v>
      </c>
      <c r="U363" s="1" t="str">
        <f ca="1">IF(AND(HR_DB[[#This Row],[Age]]&gt;=20,HR_DB[[#This Row],[Age]]&lt;30),"20s",IF(AND(HR_DB[[#This Row],[Age]]&gt;=30,HR_DB[[#This Row],[Age]]&lt;40),"30s",IF(HR_DB[[#This Row],[Age]]&gt;=40,"40s","")))</f>
        <v>20s</v>
      </c>
    </row>
    <row r="364" spans="1:21" x14ac:dyDescent="0.35">
      <c r="A364" s="1">
        <v>53492</v>
      </c>
      <c r="B364" s="1" t="s">
        <v>1564</v>
      </c>
      <c r="C364" s="1" t="s">
        <v>1565</v>
      </c>
      <c r="D364" s="1" t="s">
        <v>35</v>
      </c>
      <c r="E364" s="1" t="str">
        <f>IF(ISODD(MID(HR_DB[[#This Row],[ID No.]],13,1)),"Male","Female")</f>
        <v>Female</v>
      </c>
      <c r="F364" s="3">
        <f>DATE(MID(HR_DB[[#This Row],[ID No.]],2,2),MID(HR_DB[[#This Row],[ID No.]],4,2),MID(HR_DB[[#This Row],[ID No.]],6,2))</f>
        <v>28359</v>
      </c>
      <c r="G364" s="1">
        <f ca="1">DATEDIF(HR_DB[[#This Row],[DOB]],TODAY(),"Y")</f>
        <v>44</v>
      </c>
      <c r="H364" s="1" t="s">
        <v>32</v>
      </c>
      <c r="I364" s="1" t="s">
        <v>23</v>
      </c>
      <c r="J364" s="1" t="s">
        <v>67</v>
      </c>
      <c r="K364" s="1" t="str">
        <f>VLOOKUP(MID(HR_DB[[#This Row],[ID No.]],8,2),[1]Draft!$B$9:$C$14,2,FALSE)</f>
        <v>Ismailia</v>
      </c>
      <c r="L364" s="3">
        <v>38866</v>
      </c>
      <c r="M364" s="1">
        <f ca="1">DATEDIF(HR_DB[[#This Row],[Hire date]],TODAY(),"Y")</f>
        <v>16</v>
      </c>
      <c r="N364" s="4">
        <v>4502</v>
      </c>
      <c r="O364" s="1">
        <f>IFERROR(DATEDIF(HR_DB[[#This Row],[DOB]],HR_DB[[#This Row],[Hire date]],"Y"),"!!!")</f>
        <v>28</v>
      </c>
      <c r="P364" s="1" t="str">
        <f>IF(HR_DB[[#This Row],[Age at Hiring]]&lt;20,"!","")</f>
        <v/>
      </c>
      <c r="Q364" s="1" t="str">
        <f>IFERROR(VLOOKUP(HR_DB[[#This Row],[EmpID]],A365:$A$1002,1,TRUE),"")</f>
        <v/>
      </c>
      <c r="R364" s="1" t="str">
        <f>IFERROR(VLOOKUP(HR_DB[[#This Row],[EmpID]],$A$2:A363,1,0),"")</f>
        <v/>
      </c>
      <c r="S364" s="17"/>
      <c r="T364" s="1" t="str">
        <f ca="1">IF(HR_DB[[#This Row],[Years no.]]&lt;=7,"A) 1-7",IF(AND(HR_DB[[#This Row],[Years no.]]&gt;7,HR_DB[[#This Row],[Years no.]]&lt;=14),"B) 8-14",IF(AND(HR_DB[[#This Row],[Years no.]]&gt;14,HR_DB[[#This Row],[Years no.]]&lt;=21),"C) 15-21",IF(HR_DB[[#This Row],[Years no.]]&gt;21,"D) 22+",""))))</f>
        <v>C) 15-21</v>
      </c>
      <c r="U364" s="1" t="str">
        <f ca="1">IF(AND(HR_DB[[#This Row],[Age]]&gt;=20,HR_DB[[#This Row],[Age]]&lt;30),"20s",IF(AND(HR_DB[[#This Row],[Age]]&gt;=30,HR_DB[[#This Row],[Age]]&lt;40),"30s",IF(HR_DB[[#This Row],[Age]]&gt;=40,"40s","")))</f>
        <v>40s</v>
      </c>
    </row>
    <row r="365" spans="1:21" x14ac:dyDescent="0.35">
      <c r="A365" s="1">
        <v>53493</v>
      </c>
      <c r="B365" s="1" t="s">
        <v>378</v>
      </c>
      <c r="C365" s="1" t="s">
        <v>379</v>
      </c>
      <c r="D365" s="1" t="s">
        <v>31</v>
      </c>
      <c r="E365" s="1" t="str">
        <f>IF(ISODD(MID(HR_DB[[#This Row],[ID No.]],13,1)),"Male","Female")</f>
        <v>Male</v>
      </c>
      <c r="F365" s="3">
        <f>DATE(MID(HR_DB[[#This Row],[ID No.]],2,2),MID(HR_DB[[#This Row],[ID No.]],4,2),MID(HR_DB[[#This Row],[ID No.]],6,2))</f>
        <v>34711</v>
      </c>
      <c r="G365" s="1">
        <f ca="1">DATEDIF(HR_DB[[#This Row],[DOB]],TODAY(),"Y")</f>
        <v>27</v>
      </c>
      <c r="H365" s="1" t="s">
        <v>32</v>
      </c>
      <c r="I365" s="1" t="s">
        <v>41</v>
      </c>
      <c r="J365" s="1" t="s">
        <v>67</v>
      </c>
      <c r="K365" s="1" t="str">
        <f>VLOOKUP(MID(HR_DB[[#This Row],[ID No.]],8,2),[1]Draft!$B$9:$C$14,2,FALSE)</f>
        <v>Cairo</v>
      </c>
      <c r="L365" s="7">
        <v>34749</v>
      </c>
      <c r="M365" s="1">
        <f ca="1">DATEDIF(HR_DB[[#This Row],[Hire date]],TODAY(),"Y")</f>
        <v>27</v>
      </c>
      <c r="N365" s="4">
        <v>11869</v>
      </c>
      <c r="O365" s="6">
        <f>IFERROR(DATEDIF(HR_DB[[#This Row],[DOB]],HR_DB[[#This Row],[Hire date]],"Y"),"!!!")</f>
        <v>0</v>
      </c>
      <c r="P365" s="6" t="str">
        <f>IF(HR_DB[[#This Row],[Age at Hiring]]&lt;20,"!","")</f>
        <v>!</v>
      </c>
      <c r="Q365" s="1" t="str">
        <f>IFERROR(VLOOKUP(HR_DB[[#This Row],[EmpID]],A366:$A$1002,1,TRUE),"")</f>
        <v/>
      </c>
      <c r="R365" s="1" t="str">
        <f>IFERROR(VLOOKUP(HR_DB[[#This Row],[EmpID]],$A$2:A364,1,0),"")</f>
        <v/>
      </c>
      <c r="S365" s="17"/>
      <c r="T365" s="1" t="str">
        <f ca="1">IF(HR_DB[[#This Row],[Years no.]]&lt;=7,"A) 1-7",IF(AND(HR_DB[[#This Row],[Years no.]]&gt;7,HR_DB[[#This Row],[Years no.]]&lt;=14),"B) 8-14",IF(AND(HR_DB[[#This Row],[Years no.]]&gt;14,HR_DB[[#This Row],[Years no.]]&lt;=21),"C) 15-21",IF(HR_DB[[#This Row],[Years no.]]&gt;21,"D) 22+",""))))</f>
        <v>D) 22+</v>
      </c>
      <c r="U365" s="1" t="str">
        <f ca="1">IF(AND(HR_DB[[#This Row],[Age]]&gt;=20,HR_DB[[#This Row],[Age]]&lt;30),"20s",IF(AND(HR_DB[[#This Row],[Age]]&gt;=30,HR_DB[[#This Row],[Age]]&lt;40),"30s",IF(HR_DB[[#This Row],[Age]]&gt;=40,"40s","")))</f>
        <v>20s</v>
      </c>
    </row>
    <row r="366" spans="1:21" x14ac:dyDescent="0.35">
      <c r="A366" s="1">
        <v>53498</v>
      </c>
      <c r="B366" s="1" t="s">
        <v>668</v>
      </c>
      <c r="C366" s="1" t="s">
        <v>669</v>
      </c>
      <c r="D366" s="1" t="s">
        <v>143</v>
      </c>
      <c r="E366" s="1" t="str">
        <f>IF(ISODD(MID(HR_DB[[#This Row],[ID No.]],13,1)),"Male","Female")</f>
        <v>Male</v>
      </c>
      <c r="F366" s="3">
        <f>DATE(MID(HR_DB[[#This Row],[ID No.]],2,2),MID(HR_DB[[#This Row],[ID No.]],4,2),MID(HR_DB[[#This Row],[ID No.]],6,2))</f>
        <v>35039</v>
      </c>
      <c r="G366" s="1">
        <f ca="1">DATEDIF(HR_DB[[#This Row],[DOB]],TODAY(),"Y")</f>
        <v>26</v>
      </c>
      <c r="H366" s="1" t="s">
        <v>17</v>
      </c>
      <c r="I366" s="1" t="s">
        <v>23</v>
      </c>
      <c r="J366" s="1" t="s">
        <v>19</v>
      </c>
      <c r="K366" s="1" t="str">
        <f>VLOOKUP(MID(HR_DB[[#This Row],[ID No.]],8,2),[1]Draft!$B$9:$C$14,2,FALSE)</f>
        <v>Cairo</v>
      </c>
      <c r="L366" s="7">
        <v>36743</v>
      </c>
      <c r="M366" s="1">
        <f ca="1">DATEDIF(HR_DB[[#This Row],[Hire date]],TODAY(),"Y")</f>
        <v>21</v>
      </c>
      <c r="N366" s="4">
        <v>5314</v>
      </c>
      <c r="O366" s="6">
        <f>IFERROR(DATEDIF(HR_DB[[#This Row],[DOB]],HR_DB[[#This Row],[Hire date]],"Y"),"!!!")</f>
        <v>4</v>
      </c>
      <c r="P366" s="6" t="str">
        <f>IF(HR_DB[[#This Row],[Age at Hiring]]&lt;20,"!","")</f>
        <v>!</v>
      </c>
      <c r="Q366" s="1" t="str">
        <f>IFERROR(VLOOKUP(HR_DB[[#This Row],[EmpID]],A367:$A$1002,1,TRUE),"")</f>
        <v/>
      </c>
      <c r="R366" s="1" t="str">
        <f>IFERROR(VLOOKUP(HR_DB[[#This Row],[EmpID]],$A$2:A365,1,0),"")</f>
        <v/>
      </c>
      <c r="S366" s="17"/>
      <c r="T366" s="1" t="str">
        <f ca="1">IF(HR_DB[[#This Row],[Years no.]]&lt;=7,"A) 1-7",IF(AND(HR_DB[[#This Row],[Years no.]]&gt;7,HR_DB[[#This Row],[Years no.]]&lt;=14),"B) 8-14",IF(AND(HR_DB[[#This Row],[Years no.]]&gt;14,HR_DB[[#This Row],[Years no.]]&lt;=21),"C) 15-21",IF(HR_DB[[#This Row],[Years no.]]&gt;21,"D) 22+",""))))</f>
        <v>C) 15-21</v>
      </c>
      <c r="U366" s="1" t="str">
        <f ca="1">IF(AND(HR_DB[[#This Row],[Age]]&gt;=20,HR_DB[[#This Row],[Age]]&lt;30),"20s",IF(AND(HR_DB[[#This Row],[Age]]&gt;=30,HR_DB[[#This Row],[Age]]&lt;40),"30s",IF(HR_DB[[#This Row],[Age]]&gt;=40,"40s","")))</f>
        <v>20s</v>
      </c>
    </row>
    <row r="367" spans="1:21" x14ac:dyDescent="0.35">
      <c r="A367" s="1">
        <v>53521</v>
      </c>
      <c r="B367" s="1" t="s">
        <v>1822</v>
      </c>
      <c r="C367" s="1" t="s">
        <v>1823</v>
      </c>
      <c r="D367" s="1" t="s">
        <v>31</v>
      </c>
      <c r="E367" s="1" t="str">
        <f>IF(ISODD(MID(HR_DB[[#This Row],[ID No.]],13,1)),"Male","Female")</f>
        <v>Male</v>
      </c>
      <c r="F367" s="3">
        <f>DATE(MID(HR_DB[[#This Row],[ID No.]],2,2),MID(HR_DB[[#This Row],[ID No.]],4,2),MID(HR_DB[[#This Row],[ID No.]],6,2))</f>
        <v>32339</v>
      </c>
      <c r="G367" s="1">
        <f ca="1">DATEDIF(HR_DB[[#This Row],[DOB]],TODAY(),"Y")</f>
        <v>34</v>
      </c>
      <c r="H367" s="1" t="s">
        <v>32</v>
      </c>
      <c r="I367" s="1" t="s">
        <v>23</v>
      </c>
      <c r="J367" s="1" t="s">
        <v>44</v>
      </c>
      <c r="K367" s="1" t="str">
        <f>VLOOKUP(MID(HR_DB[[#This Row],[ID No.]],8,2),[1]Draft!$B$9:$C$14,2,FALSE)</f>
        <v>Ismailia</v>
      </c>
      <c r="L367" s="7">
        <v>37018</v>
      </c>
      <c r="M367" s="1">
        <f ca="1">DATEDIF(HR_DB[[#This Row],[Hire date]],TODAY(),"Y")</f>
        <v>21</v>
      </c>
      <c r="N367" s="4">
        <v>4633</v>
      </c>
      <c r="O367" s="6">
        <f>IFERROR(DATEDIF(HR_DB[[#This Row],[DOB]],HR_DB[[#This Row],[Hire date]],"Y"),"!!!")</f>
        <v>12</v>
      </c>
      <c r="P367" s="6" t="str">
        <f>IF(HR_DB[[#This Row],[Age at Hiring]]&lt;20,"!","")</f>
        <v>!</v>
      </c>
      <c r="Q367" s="1" t="str">
        <f>IFERROR(VLOOKUP(HR_DB[[#This Row],[EmpID]],A368:$A$1002,1,TRUE),"")</f>
        <v/>
      </c>
      <c r="R367" s="1" t="str">
        <f>IFERROR(VLOOKUP(HR_DB[[#This Row],[EmpID]],$A$2:A366,1,0),"")</f>
        <v/>
      </c>
      <c r="S367" s="17"/>
      <c r="T367" s="1" t="str">
        <f ca="1">IF(HR_DB[[#This Row],[Years no.]]&lt;=7,"A) 1-7",IF(AND(HR_DB[[#This Row],[Years no.]]&gt;7,HR_DB[[#This Row],[Years no.]]&lt;=14),"B) 8-14",IF(AND(HR_DB[[#This Row],[Years no.]]&gt;14,HR_DB[[#This Row],[Years no.]]&lt;=21),"C) 15-21",IF(HR_DB[[#This Row],[Years no.]]&gt;21,"D) 22+",""))))</f>
        <v>C) 15-21</v>
      </c>
      <c r="U367" s="1" t="str">
        <f ca="1">IF(AND(HR_DB[[#This Row],[Age]]&gt;=20,HR_DB[[#This Row],[Age]]&lt;30),"20s",IF(AND(HR_DB[[#This Row],[Age]]&gt;=30,HR_DB[[#This Row],[Age]]&lt;40),"30s",IF(HR_DB[[#This Row],[Age]]&gt;=40,"40s","")))</f>
        <v>30s</v>
      </c>
    </row>
    <row r="368" spans="1:21" x14ac:dyDescent="0.35">
      <c r="A368" s="1">
        <v>53535</v>
      </c>
      <c r="B368" s="1" t="s">
        <v>874</v>
      </c>
      <c r="C368" s="1" t="s">
        <v>875</v>
      </c>
      <c r="D368" s="1" t="s">
        <v>16</v>
      </c>
      <c r="E368" s="1" t="str">
        <f>IF(ISODD(MID(HR_DB[[#This Row],[ID No.]],13,1)),"Male","Female")</f>
        <v>Female</v>
      </c>
      <c r="F368" s="3">
        <f>DATE(MID(HR_DB[[#This Row],[ID No.]],2,2),MID(HR_DB[[#This Row],[ID No.]],4,2),MID(HR_DB[[#This Row],[ID No.]],6,2))</f>
        <v>27756</v>
      </c>
      <c r="G368" s="1">
        <f ca="1">DATEDIF(HR_DB[[#This Row],[DOB]],TODAY(),"Y")</f>
        <v>46</v>
      </c>
      <c r="H368" s="1" t="s">
        <v>32</v>
      </c>
      <c r="I368" s="1" t="s">
        <v>41</v>
      </c>
      <c r="J368" s="1" t="s">
        <v>44</v>
      </c>
      <c r="K368" s="1" t="str">
        <f>VLOOKUP(MID(HR_DB[[#This Row],[ID No.]],8,2),[1]Draft!$B$9:$C$14,2,FALSE)</f>
        <v>Giza</v>
      </c>
      <c r="L368" s="3">
        <v>40273</v>
      </c>
      <c r="M368" s="1">
        <f ca="1">DATEDIF(HR_DB[[#This Row],[Hire date]],TODAY(),"Y")</f>
        <v>12</v>
      </c>
      <c r="N368" s="4">
        <v>13096</v>
      </c>
      <c r="O368" s="1">
        <f>IFERROR(DATEDIF(HR_DB[[#This Row],[DOB]],HR_DB[[#This Row],[Hire date]],"Y"),"!!!")</f>
        <v>34</v>
      </c>
      <c r="P368" s="1" t="str">
        <f>IF(HR_DB[[#This Row],[Age at Hiring]]&lt;20,"!","")</f>
        <v/>
      </c>
      <c r="Q368" s="1" t="str">
        <f>IFERROR(VLOOKUP(HR_DB[[#This Row],[EmpID]],A369:$A$1002,1,TRUE),"")</f>
        <v/>
      </c>
      <c r="R368" s="1" t="str">
        <f>IFERROR(VLOOKUP(HR_DB[[#This Row],[EmpID]],$A$2:A367,1,0),"")</f>
        <v/>
      </c>
      <c r="S368" s="17"/>
      <c r="T368" s="1" t="str">
        <f ca="1">IF(HR_DB[[#This Row],[Years no.]]&lt;=7,"A) 1-7",IF(AND(HR_DB[[#This Row],[Years no.]]&gt;7,HR_DB[[#This Row],[Years no.]]&lt;=14),"B) 8-14",IF(AND(HR_DB[[#This Row],[Years no.]]&gt;14,HR_DB[[#This Row],[Years no.]]&lt;=21),"C) 15-21",IF(HR_DB[[#This Row],[Years no.]]&gt;21,"D) 22+",""))))</f>
        <v>B) 8-14</v>
      </c>
      <c r="U368" s="1" t="str">
        <f ca="1">IF(AND(HR_DB[[#This Row],[Age]]&gt;=20,HR_DB[[#This Row],[Age]]&lt;30),"20s",IF(AND(HR_DB[[#This Row],[Age]]&gt;=30,HR_DB[[#This Row],[Age]]&lt;40),"30s",IF(HR_DB[[#This Row],[Age]]&gt;=40,"40s","")))</f>
        <v>40s</v>
      </c>
    </row>
    <row r="369" spans="1:21" x14ac:dyDescent="0.35">
      <c r="A369" s="1">
        <v>53541</v>
      </c>
      <c r="B369" s="1" t="s">
        <v>1388</v>
      </c>
      <c r="C369" s="1" t="s">
        <v>1389</v>
      </c>
      <c r="D369" s="1" t="s">
        <v>31</v>
      </c>
      <c r="E369" s="1" t="str">
        <f>IF(ISODD(MID(HR_DB[[#This Row],[ID No.]],13,1)),"Male","Female")</f>
        <v>Male</v>
      </c>
      <c r="F369" s="3">
        <f>DATE(MID(HR_DB[[#This Row],[ID No.]],2,2),MID(HR_DB[[#This Row],[ID No.]],4,2),MID(HR_DB[[#This Row],[ID No.]],6,2))</f>
        <v>29886</v>
      </c>
      <c r="G369" s="1">
        <f ca="1">DATEDIF(HR_DB[[#This Row],[DOB]],TODAY(),"Y")</f>
        <v>40</v>
      </c>
      <c r="H369" s="1" t="s">
        <v>32</v>
      </c>
      <c r="I369" s="1" t="s">
        <v>23</v>
      </c>
      <c r="J369" s="1" t="s">
        <v>24</v>
      </c>
      <c r="K369" s="1" t="str">
        <f>VLOOKUP(MID(HR_DB[[#This Row],[ID No.]],8,2),[1]Draft!$B$9:$C$14,2,FALSE)</f>
        <v>Monufia</v>
      </c>
      <c r="L369" s="3">
        <v>42006</v>
      </c>
      <c r="M369" s="1">
        <f ca="1">DATEDIF(HR_DB[[#This Row],[Hire date]],TODAY(),"Y")</f>
        <v>7</v>
      </c>
      <c r="N369" s="4">
        <v>4556</v>
      </c>
      <c r="O369" s="1">
        <f>IFERROR(DATEDIF(HR_DB[[#This Row],[DOB]],HR_DB[[#This Row],[Hire date]],"Y"),"!!!")</f>
        <v>33</v>
      </c>
      <c r="P369" s="1" t="str">
        <f>IF(HR_DB[[#This Row],[Age at Hiring]]&lt;20,"!","")</f>
        <v/>
      </c>
      <c r="Q369" s="1" t="str">
        <f>IFERROR(VLOOKUP(HR_DB[[#This Row],[EmpID]],A370:$A$1002,1,TRUE),"")</f>
        <v/>
      </c>
      <c r="R369" s="1" t="str">
        <f>IFERROR(VLOOKUP(HR_DB[[#This Row],[EmpID]],$A$2:A368,1,0),"")</f>
        <v/>
      </c>
      <c r="S369" s="17"/>
      <c r="T369" s="1" t="str">
        <f ca="1">IF(HR_DB[[#This Row],[Years no.]]&lt;=7,"A) 1-7",IF(AND(HR_DB[[#This Row],[Years no.]]&gt;7,HR_DB[[#This Row],[Years no.]]&lt;=14),"B) 8-14",IF(AND(HR_DB[[#This Row],[Years no.]]&gt;14,HR_DB[[#This Row],[Years no.]]&lt;=21),"C) 15-21",IF(HR_DB[[#This Row],[Years no.]]&gt;21,"D) 22+",""))))</f>
        <v>A) 1-7</v>
      </c>
      <c r="U369" s="1" t="str">
        <f ca="1">IF(AND(HR_DB[[#This Row],[Age]]&gt;=20,HR_DB[[#This Row],[Age]]&lt;30),"20s",IF(AND(HR_DB[[#This Row],[Age]]&gt;=30,HR_DB[[#This Row],[Age]]&lt;40),"30s",IF(HR_DB[[#This Row],[Age]]&gt;=40,"40s","")))</f>
        <v>40s</v>
      </c>
    </row>
    <row r="370" spans="1:21" x14ac:dyDescent="0.35">
      <c r="A370" s="1">
        <v>53547</v>
      </c>
      <c r="B370" s="1" t="s">
        <v>734</v>
      </c>
      <c r="C370" s="1" t="s">
        <v>735</v>
      </c>
      <c r="D370" s="1" t="s">
        <v>38</v>
      </c>
      <c r="E370" s="1" t="str">
        <f>IF(ISODD(MID(HR_DB[[#This Row],[ID No.]],13,1)),"Male","Female")</f>
        <v>Male</v>
      </c>
      <c r="F370" s="3">
        <f>DATE(MID(HR_DB[[#This Row],[ID No.]],2,2),MID(HR_DB[[#This Row],[ID No.]],4,2),MID(HR_DB[[#This Row],[ID No.]],6,2))</f>
        <v>29308</v>
      </c>
      <c r="G370" s="1">
        <f ca="1">DATEDIF(HR_DB[[#This Row],[DOB]],TODAY(),"Y")</f>
        <v>42</v>
      </c>
      <c r="H370" s="1" t="s">
        <v>17</v>
      </c>
      <c r="I370" s="1" t="s">
        <v>23</v>
      </c>
      <c r="J370" s="1" t="s">
        <v>19</v>
      </c>
      <c r="K370" s="1" t="str">
        <f>VLOOKUP(MID(HR_DB[[#This Row],[ID No.]],8,2),[1]Draft!$B$9:$C$14,2,FALSE)</f>
        <v>Cairo</v>
      </c>
      <c r="L370" s="3">
        <v>41040</v>
      </c>
      <c r="M370" s="1">
        <f ca="1">DATEDIF(HR_DB[[#This Row],[Hire date]],TODAY(),"Y")</f>
        <v>10</v>
      </c>
      <c r="N370" s="4">
        <v>4494</v>
      </c>
      <c r="O370" s="1">
        <f>IFERROR(DATEDIF(HR_DB[[#This Row],[DOB]],HR_DB[[#This Row],[Hire date]],"Y"),"!!!")</f>
        <v>32</v>
      </c>
      <c r="P370" s="1" t="str">
        <f>IF(HR_DB[[#This Row],[Age at Hiring]]&lt;20,"!","")</f>
        <v/>
      </c>
      <c r="Q370" s="1" t="str">
        <f>IFERROR(VLOOKUP(HR_DB[[#This Row],[EmpID]],A371:$A$1002,1,TRUE),"")</f>
        <v/>
      </c>
      <c r="R370" s="1" t="str">
        <f>IFERROR(VLOOKUP(HR_DB[[#This Row],[EmpID]],$A$2:A369,1,0),"")</f>
        <v/>
      </c>
      <c r="S370" s="17"/>
      <c r="T370" s="1" t="str">
        <f ca="1">IF(HR_DB[[#This Row],[Years no.]]&lt;=7,"A) 1-7",IF(AND(HR_DB[[#This Row],[Years no.]]&gt;7,HR_DB[[#This Row],[Years no.]]&lt;=14),"B) 8-14",IF(AND(HR_DB[[#This Row],[Years no.]]&gt;14,HR_DB[[#This Row],[Years no.]]&lt;=21),"C) 15-21",IF(HR_DB[[#This Row],[Years no.]]&gt;21,"D) 22+",""))))</f>
        <v>B) 8-14</v>
      </c>
      <c r="U370" s="1" t="str">
        <f ca="1">IF(AND(HR_DB[[#This Row],[Age]]&gt;=20,HR_DB[[#This Row],[Age]]&lt;30),"20s",IF(AND(HR_DB[[#This Row],[Age]]&gt;=30,HR_DB[[#This Row],[Age]]&lt;40),"30s",IF(HR_DB[[#This Row],[Age]]&gt;=40,"40s","")))</f>
        <v>40s</v>
      </c>
    </row>
    <row r="371" spans="1:21" x14ac:dyDescent="0.35">
      <c r="A371" s="1">
        <v>53550</v>
      </c>
      <c r="B371" s="1" t="s">
        <v>1970</v>
      </c>
      <c r="C371" s="1" t="s">
        <v>1971</v>
      </c>
      <c r="D371" s="1" t="s">
        <v>143</v>
      </c>
      <c r="E371" s="1" t="str">
        <f>IF(ISODD(MID(HR_DB[[#This Row],[ID No.]],13,1)),"Male","Female")</f>
        <v>Female</v>
      </c>
      <c r="F371" s="3">
        <f>DATE(MID(HR_DB[[#This Row],[ID No.]],2,2),MID(HR_DB[[#This Row],[ID No.]],4,2),MID(HR_DB[[#This Row],[ID No.]],6,2))</f>
        <v>32753</v>
      </c>
      <c r="G371" s="1">
        <f ca="1">DATEDIF(HR_DB[[#This Row],[DOB]],TODAY(),"Y")</f>
        <v>32</v>
      </c>
      <c r="H371" s="1" t="s">
        <v>32</v>
      </c>
      <c r="I371" s="1" t="s">
        <v>23</v>
      </c>
      <c r="J371" s="1" t="s">
        <v>44</v>
      </c>
      <c r="K371" s="1" t="str">
        <f>VLOOKUP(MID(HR_DB[[#This Row],[ID No.]],8,2),[1]Draft!$B$9:$C$14,2,FALSE)</f>
        <v>Alexandria</v>
      </c>
      <c r="L371" s="7">
        <v>38403</v>
      </c>
      <c r="M371" s="1">
        <f ca="1">DATEDIF(HR_DB[[#This Row],[Hire date]],TODAY(),"Y")</f>
        <v>17</v>
      </c>
      <c r="N371" s="4">
        <v>6051</v>
      </c>
      <c r="O371" s="6">
        <f>IFERROR(DATEDIF(HR_DB[[#This Row],[DOB]],HR_DB[[#This Row],[Hire date]],"Y"),"!!!")</f>
        <v>15</v>
      </c>
      <c r="P371" s="6" t="str">
        <f>IF(HR_DB[[#This Row],[Age at Hiring]]&lt;20,"!","")</f>
        <v>!</v>
      </c>
      <c r="Q371" s="1" t="str">
        <f>IFERROR(VLOOKUP(HR_DB[[#This Row],[EmpID]],A372:$A$1002,1,TRUE),"")</f>
        <v/>
      </c>
      <c r="R371" s="1" t="str">
        <f>IFERROR(VLOOKUP(HR_DB[[#This Row],[EmpID]],$A$2:A370,1,0),"")</f>
        <v/>
      </c>
      <c r="S371" s="17"/>
      <c r="T371" s="1" t="str">
        <f ca="1">IF(HR_DB[[#This Row],[Years no.]]&lt;=7,"A) 1-7",IF(AND(HR_DB[[#This Row],[Years no.]]&gt;7,HR_DB[[#This Row],[Years no.]]&lt;=14),"B) 8-14",IF(AND(HR_DB[[#This Row],[Years no.]]&gt;14,HR_DB[[#This Row],[Years no.]]&lt;=21),"C) 15-21",IF(HR_DB[[#This Row],[Years no.]]&gt;21,"D) 22+",""))))</f>
        <v>C) 15-21</v>
      </c>
      <c r="U371" s="1" t="str">
        <f ca="1">IF(AND(HR_DB[[#This Row],[Age]]&gt;=20,HR_DB[[#This Row],[Age]]&lt;30),"20s",IF(AND(HR_DB[[#This Row],[Age]]&gt;=30,HR_DB[[#This Row],[Age]]&lt;40),"30s",IF(HR_DB[[#This Row],[Age]]&gt;=40,"40s","")))</f>
        <v>30s</v>
      </c>
    </row>
    <row r="372" spans="1:21" x14ac:dyDescent="0.35">
      <c r="A372" s="1">
        <v>53552</v>
      </c>
      <c r="B372" s="1" t="s">
        <v>482</v>
      </c>
      <c r="C372" s="1" t="s">
        <v>483</v>
      </c>
      <c r="D372" s="1" t="s">
        <v>38</v>
      </c>
      <c r="E372" s="1" t="str">
        <f>IF(ISODD(MID(HR_DB[[#This Row],[ID No.]],13,1)),"Male","Female")</f>
        <v>Male</v>
      </c>
      <c r="F372" s="3">
        <f>DATE(MID(HR_DB[[#This Row],[ID No.]],2,2),MID(HR_DB[[#This Row],[ID No.]],4,2),MID(HR_DB[[#This Row],[ID No.]],6,2))</f>
        <v>28543</v>
      </c>
      <c r="G372" s="1">
        <f ca="1">DATEDIF(HR_DB[[#This Row],[DOB]],TODAY(),"Y")</f>
        <v>44</v>
      </c>
      <c r="H372" s="1" t="s">
        <v>32</v>
      </c>
      <c r="I372" s="1" t="s">
        <v>23</v>
      </c>
      <c r="J372" s="1" t="s">
        <v>67</v>
      </c>
      <c r="K372" s="1" t="str">
        <f>VLOOKUP(MID(HR_DB[[#This Row],[ID No.]],8,2),[1]Draft!$B$9:$C$14,2,FALSE)</f>
        <v>Cairo</v>
      </c>
      <c r="L372" s="3">
        <v>39347</v>
      </c>
      <c r="M372" s="1">
        <f ca="1">DATEDIF(HR_DB[[#This Row],[Hire date]],TODAY(),"Y")</f>
        <v>14</v>
      </c>
      <c r="N372" s="4">
        <v>3153</v>
      </c>
      <c r="O372" s="1">
        <f>IFERROR(DATEDIF(HR_DB[[#This Row],[DOB]],HR_DB[[#This Row],[Hire date]],"Y"),"!!!")</f>
        <v>29</v>
      </c>
      <c r="P372" s="1" t="str">
        <f>IF(HR_DB[[#This Row],[Age at Hiring]]&lt;20,"!","")</f>
        <v/>
      </c>
      <c r="Q372" s="1" t="str">
        <f>IFERROR(VLOOKUP(HR_DB[[#This Row],[EmpID]],A373:$A$1002,1,TRUE),"")</f>
        <v/>
      </c>
      <c r="R372" s="1" t="str">
        <f>IFERROR(VLOOKUP(HR_DB[[#This Row],[EmpID]],$A$2:A371,1,0),"")</f>
        <v/>
      </c>
      <c r="S372" s="17"/>
      <c r="T372" s="1" t="str">
        <f ca="1">IF(HR_DB[[#This Row],[Years no.]]&lt;=7,"A) 1-7",IF(AND(HR_DB[[#This Row],[Years no.]]&gt;7,HR_DB[[#This Row],[Years no.]]&lt;=14),"B) 8-14",IF(AND(HR_DB[[#This Row],[Years no.]]&gt;14,HR_DB[[#This Row],[Years no.]]&lt;=21),"C) 15-21",IF(HR_DB[[#This Row],[Years no.]]&gt;21,"D) 22+",""))))</f>
        <v>B) 8-14</v>
      </c>
      <c r="U372" s="1" t="str">
        <f ca="1">IF(AND(HR_DB[[#This Row],[Age]]&gt;=20,HR_DB[[#This Row],[Age]]&lt;30),"20s",IF(AND(HR_DB[[#This Row],[Age]]&gt;=30,HR_DB[[#This Row],[Age]]&lt;40),"30s",IF(HR_DB[[#This Row],[Age]]&gt;=40,"40s","")))</f>
        <v>40s</v>
      </c>
    </row>
    <row r="373" spans="1:21" x14ac:dyDescent="0.35">
      <c r="A373" s="1">
        <v>53563</v>
      </c>
      <c r="B373" s="1" t="s">
        <v>1350</v>
      </c>
      <c r="C373" s="1" t="s">
        <v>1351</v>
      </c>
      <c r="D373" s="1" t="s">
        <v>16</v>
      </c>
      <c r="E373" s="1" t="str">
        <f>IF(ISODD(MID(HR_DB[[#This Row],[ID No.]],13,1)),"Male","Female")</f>
        <v>Male</v>
      </c>
      <c r="F373" s="3">
        <f>DATE(MID(HR_DB[[#This Row],[ID No.]],2,2),MID(HR_DB[[#This Row],[ID No.]],4,2),MID(HR_DB[[#This Row],[ID No.]],6,2))</f>
        <v>31692</v>
      </c>
      <c r="G373" s="1">
        <f ca="1">DATEDIF(HR_DB[[#This Row],[DOB]],TODAY(),"Y")</f>
        <v>35</v>
      </c>
      <c r="H373" s="1" t="s">
        <v>32</v>
      </c>
      <c r="I373" s="1" t="s">
        <v>23</v>
      </c>
      <c r="J373" s="1" t="s">
        <v>28</v>
      </c>
      <c r="K373" s="1" t="str">
        <f>VLOOKUP(MID(HR_DB[[#This Row],[ID No.]],8,2),[1]Draft!$B$9:$C$14,2,FALSE)</f>
        <v>Ismailia</v>
      </c>
      <c r="L373" s="7">
        <v>35894</v>
      </c>
      <c r="M373" s="1">
        <f ca="1">DATEDIF(HR_DB[[#This Row],[Hire date]],TODAY(),"Y")</f>
        <v>24</v>
      </c>
      <c r="N373" s="4">
        <v>3364</v>
      </c>
      <c r="O373" s="6">
        <f>IFERROR(DATEDIF(HR_DB[[#This Row],[DOB]],HR_DB[[#This Row],[Hire date]],"Y"),"!!!")</f>
        <v>11</v>
      </c>
      <c r="P373" s="6" t="str">
        <f>IF(HR_DB[[#This Row],[Age at Hiring]]&lt;20,"!","")</f>
        <v>!</v>
      </c>
      <c r="Q373" s="1" t="str">
        <f>IFERROR(VLOOKUP(HR_DB[[#This Row],[EmpID]],A374:$A$1002,1,TRUE),"")</f>
        <v/>
      </c>
      <c r="R373" s="1" t="str">
        <f>IFERROR(VLOOKUP(HR_DB[[#This Row],[EmpID]],$A$2:A372,1,0),"")</f>
        <v/>
      </c>
      <c r="S373" s="17"/>
      <c r="T373" s="1" t="str">
        <f ca="1">IF(HR_DB[[#This Row],[Years no.]]&lt;=7,"A) 1-7",IF(AND(HR_DB[[#This Row],[Years no.]]&gt;7,HR_DB[[#This Row],[Years no.]]&lt;=14),"B) 8-14",IF(AND(HR_DB[[#This Row],[Years no.]]&gt;14,HR_DB[[#This Row],[Years no.]]&lt;=21),"C) 15-21",IF(HR_DB[[#This Row],[Years no.]]&gt;21,"D) 22+",""))))</f>
        <v>D) 22+</v>
      </c>
      <c r="U373" s="1" t="str">
        <f ca="1">IF(AND(HR_DB[[#This Row],[Age]]&gt;=20,HR_DB[[#This Row],[Age]]&lt;30),"20s",IF(AND(HR_DB[[#This Row],[Age]]&gt;=30,HR_DB[[#This Row],[Age]]&lt;40),"30s",IF(HR_DB[[#This Row],[Age]]&gt;=40,"40s","")))</f>
        <v>30s</v>
      </c>
    </row>
    <row r="374" spans="1:21" x14ac:dyDescent="0.35">
      <c r="A374" s="1">
        <v>53571</v>
      </c>
      <c r="B374" s="1" t="s">
        <v>702</v>
      </c>
      <c r="C374" s="1" t="s">
        <v>703</v>
      </c>
      <c r="D374" s="1" t="s">
        <v>62</v>
      </c>
      <c r="E374" s="1" t="str">
        <f>IF(ISODD(MID(HR_DB[[#This Row],[ID No.]],13,1)),"Male","Female")</f>
        <v>Male</v>
      </c>
      <c r="F374" s="3">
        <f>DATE(MID(HR_DB[[#This Row],[ID No.]],2,2),MID(HR_DB[[#This Row],[ID No.]],4,2),MID(HR_DB[[#This Row],[ID No.]],6,2))</f>
        <v>35047</v>
      </c>
      <c r="G374" s="1">
        <f ca="1">DATEDIF(HR_DB[[#This Row],[DOB]],TODAY(),"Y")</f>
        <v>26</v>
      </c>
      <c r="H374" s="1" t="s">
        <v>17</v>
      </c>
      <c r="I374" s="1" t="s">
        <v>23</v>
      </c>
      <c r="J374" s="1" t="s">
        <v>28</v>
      </c>
      <c r="K374" s="1" t="str">
        <f>VLOOKUP(MID(HR_DB[[#This Row],[ID No.]],8,2),[1]Draft!$B$9:$C$14,2,FALSE)</f>
        <v>Cairo</v>
      </c>
      <c r="L374" s="7">
        <v>35639</v>
      </c>
      <c r="M374" s="1">
        <f ca="1">DATEDIF(HR_DB[[#This Row],[Hire date]],TODAY(),"Y")</f>
        <v>25</v>
      </c>
      <c r="N374" s="4">
        <v>3235</v>
      </c>
      <c r="O374" s="6">
        <f>IFERROR(DATEDIF(HR_DB[[#This Row],[DOB]],HR_DB[[#This Row],[Hire date]],"Y"),"!!!")</f>
        <v>1</v>
      </c>
      <c r="P374" s="6" t="str">
        <f>IF(HR_DB[[#This Row],[Age at Hiring]]&lt;20,"!","")</f>
        <v>!</v>
      </c>
      <c r="Q374" s="1" t="str">
        <f>IFERROR(VLOOKUP(HR_DB[[#This Row],[EmpID]],A375:$A$1002,1,TRUE),"")</f>
        <v/>
      </c>
      <c r="R374" s="1" t="str">
        <f>IFERROR(VLOOKUP(HR_DB[[#This Row],[EmpID]],$A$2:A373,1,0),"")</f>
        <v/>
      </c>
      <c r="S374" s="17"/>
      <c r="T374" s="1" t="str">
        <f ca="1">IF(HR_DB[[#This Row],[Years no.]]&lt;=7,"A) 1-7",IF(AND(HR_DB[[#This Row],[Years no.]]&gt;7,HR_DB[[#This Row],[Years no.]]&lt;=14),"B) 8-14",IF(AND(HR_DB[[#This Row],[Years no.]]&gt;14,HR_DB[[#This Row],[Years no.]]&lt;=21),"C) 15-21",IF(HR_DB[[#This Row],[Years no.]]&gt;21,"D) 22+",""))))</f>
        <v>D) 22+</v>
      </c>
      <c r="U374" s="1" t="str">
        <f ca="1">IF(AND(HR_DB[[#This Row],[Age]]&gt;=20,HR_DB[[#This Row],[Age]]&lt;30),"20s",IF(AND(HR_DB[[#This Row],[Age]]&gt;=30,HR_DB[[#This Row],[Age]]&lt;40),"30s",IF(HR_DB[[#This Row],[Age]]&gt;=40,"40s","")))</f>
        <v>20s</v>
      </c>
    </row>
    <row r="375" spans="1:21" x14ac:dyDescent="0.35">
      <c r="A375" s="1">
        <v>53582</v>
      </c>
      <c r="B375" s="1" t="s">
        <v>1766</v>
      </c>
      <c r="C375" s="1" t="s">
        <v>1767</v>
      </c>
      <c r="D375" s="1" t="s">
        <v>35</v>
      </c>
      <c r="E375" s="1" t="str">
        <f>IF(ISODD(MID(HR_DB[[#This Row],[ID No.]],13,1)),"Male","Female")</f>
        <v>Female</v>
      </c>
      <c r="F375" s="3">
        <f>DATE(MID(HR_DB[[#This Row],[ID No.]],2,2),MID(HR_DB[[#This Row],[ID No.]],4,2),MID(HR_DB[[#This Row],[ID No.]],6,2))</f>
        <v>29413</v>
      </c>
      <c r="G375" s="1">
        <f ca="1">DATEDIF(HR_DB[[#This Row],[DOB]],TODAY(),"Y")</f>
        <v>42</v>
      </c>
      <c r="H375" s="1" t="s">
        <v>17</v>
      </c>
      <c r="I375" s="1" t="s">
        <v>18</v>
      </c>
      <c r="J375" s="1" t="s">
        <v>44</v>
      </c>
      <c r="K375" s="1" t="str">
        <f>VLOOKUP(MID(HR_DB[[#This Row],[ID No.]],8,2),[1]Draft!$B$9:$C$14,2,FALSE)</f>
        <v>Sharqia</v>
      </c>
      <c r="L375" s="3">
        <v>41036</v>
      </c>
      <c r="M375" s="1">
        <f ca="1">DATEDIF(HR_DB[[#This Row],[Hire date]],TODAY(),"Y")</f>
        <v>10</v>
      </c>
      <c r="N375" s="4">
        <v>27853</v>
      </c>
      <c r="O375" s="1">
        <f>IFERROR(DATEDIF(HR_DB[[#This Row],[DOB]],HR_DB[[#This Row],[Hire date]],"Y"),"!!!")</f>
        <v>31</v>
      </c>
      <c r="P375" s="1" t="str">
        <f>IF(HR_DB[[#This Row],[Age at Hiring]]&lt;20,"!","")</f>
        <v/>
      </c>
      <c r="Q375" s="1" t="str">
        <f>IFERROR(VLOOKUP(HR_DB[[#This Row],[EmpID]],A376:$A$1002,1,TRUE),"")</f>
        <v/>
      </c>
      <c r="R375" s="1" t="str">
        <f>IFERROR(VLOOKUP(HR_DB[[#This Row],[EmpID]],$A$2:A374,1,0),"")</f>
        <v/>
      </c>
      <c r="S375" s="17"/>
      <c r="T375" s="1" t="str">
        <f ca="1">IF(HR_DB[[#This Row],[Years no.]]&lt;=7,"A) 1-7",IF(AND(HR_DB[[#This Row],[Years no.]]&gt;7,HR_DB[[#This Row],[Years no.]]&lt;=14),"B) 8-14",IF(AND(HR_DB[[#This Row],[Years no.]]&gt;14,HR_DB[[#This Row],[Years no.]]&lt;=21),"C) 15-21",IF(HR_DB[[#This Row],[Years no.]]&gt;21,"D) 22+",""))))</f>
        <v>B) 8-14</v>
      </c>
      <c r="U375" s="1" t="str">
        <f ca="1">IF(AND(HR_DB[[#This Row],[Age]]&gt;=20,HR_DB[[#This Row],[Age]]&lt;30),"20s",IF(AND(HR_DB[[#This Row],[Age]]&gt;=30,HR_DB[[#This Row],[Age]]&lt;40),"30s",IF(HR_DB[[#This Row],[Age]]&gt;=40,"40s","")))</f>
        <v>40s</v>
      </c>
    </row>
    <row r="376" spans="1:21" x14ac:dyDescent="0.35">
      <c r="A376" s="1">
        <v>53590</v>
      </c>
      <c r="B376" s="1" t="s">
        <v>1568</v>
      </c>
      <c r="C376" s="1" t="s">
        <v>1569</v>
      </c>
      <c r="D376" s="1" t="s">
        <v>62</v>
      </c>
      <c r="E376" s="1" t="str">
        <f>IF(ISODD(MID(HR_DB[[#This Row],[ID No.]],13,1)),"Male","Female")</f>
        <v>Female</v>
      </c>
      <c r="F376" s="3">
        <f>DATE(MID(HR_DB[[#This Row],[ID No.]],2,2),MID(HR_DB[[#This Row],[ID No.]],4,2),MID(HR_DB[[#This Row],[ID No.]],6,2))</f>
        <v>27130</v>
      </c>
      <c r="G376" s="1">
        <f ca="1">DATEDIF(HR_DB[[#This Row],[DOB]],TODAY(),"Y")</f>
        <v>48</v>
      </c>
      <c r="H376" s="1" t="s">
        <v>32</v>
      </c>
      <c r="I376" s="1" t="s">
        <v>23</v>
      </c>
      <c r="J376" s="1" t="s">
        <v>24</v>
      </c>
      <c r="K376" s="1" t="str">
        <f>VLOOKUP(MID(HR_DB[[#This Row],[ID No.]],8,2),[1]Draft!$B$9:$C$14,2,FALSE)</f>
        <v>Cairo</v>
      </c>
      <c r="L376" s="3">
        <v>35721</v>
      </c>
      <c r="M376" s="1">
        <f ca="1">DATEDIF(HR_DB[[#This Row],[Hire date]],TODAY(),"Y")</f>
        <v>24</v>
      </c>
      <c r="N376" s="4">
        <v>5332</v>
      </c>
      <c r="O376" s="1">
        <f>IFERROR(DATEDIF(HR_DB[[#This Row],[DOB]],HR_DB[[#This Row],[Hire date]],"Y"),"!!!")</f>
        <v>23</v>
      </c>
      <c r="P376" s="1" t="str">
        <f>IF(HR_DB[[#This Row],[Age at Hiring]]&lt;20,"!","")</f>
        <v/>
      </c>
      <c r="Q376" s="1" t="str">
        <f>IFERROR(VLOOKUP(HR_DB[[#This Row],[EmpID]],A377:$A$1002,1,TRUE),"")</f>
        <v/>
      </c>
      <c r="R376" s="1" t="str">
        <f>IFERROR(VLOOKUP(HR_DB[[#This Row],[EmpID]],$A$2:A375,1,0),"")</f>
        <v/>
      </c>
      <c r="S376" s="17"/>
      <c r="T376" s="1" t="str">
        <f ca="1">IF(HR_DB[[#This Row],[Years no.]]&lt;=7,"A) 1-7",IF(AND(HR_DB[[#This Row],[Years no.]]&gt;7,HR_DB[[#This Row],[Years no.]]&lt;=14),"B) 8-14",IF(AND(HR_DB[[#This Row],[Years no.]]&gt;14,HR_DB[[#This Row],[Years no.]]&lt;=21),"C) 15-21",IF(HR_DB[[#This Row],[Years no.]]&gt;21,"D) 22+",""))))</f>
        <v>D) 22+</v>
      </c>
      <c r="U376" s="1" t="str">
        <f ca="1">IF(AND(HR_DB[[#This Row],[Age]]&gt;=20,HR_DB[[#This Row],[Age]]&lt;30),"20s",IF(AND(HR_DB[[#This Row],[Age]]&gt;=30,HR_DB[[#This Row],[Age]]&lt;40),"30s",IF(HR_DB[[#This Row],[Age]]&gt;=40,"40s","")))</f>
        <v>40s</v>
      </c>
    </row>
    <row r="377" spans="1:21" x14ac:dyDescent="0.35">
      <c r="A377" s="1">
        <v>53600</v>
      </c>
      <c r="B377" s="1" t="s">
        <v>300</v>
      </c>
      <c r="C377" s="1" t="s">
        <v>301</v>
      </c>
      <c r="D377" s="1" t="s">
        <v>38</v>
      </c>
      <c r="E377" s="1" t="str">
        <f>IF(ISODD(MID(HR_DB[[#This Row],[ID No.]],13,1)),"Male","Female")</f>
        <v>Female</v>
      </c>
      <c r="F377" s="3">
        <f>DATE(MID(HR_DB[[#This Row],[ID No.]],2,2),MID(HR_DB[[#This Row],[ID No.]],4,2),MID(HR_DB[[#This Row],[ID No.]],6,2))</f>
        <v>34503</v>
      </c>
      <c r="G377" s="1">
        <f ca="1">DATEDIF(HR_DB[[#This Row],[DOB]],TODAY(),"Y")</f>
        <v>28</v>
      </c>
      <c r="H377" s="1" t="s">
        <v>17</v>
      </c>
      <c r="I377" s="1" t="s">
        <v>41</v>
      </c>
      <c r="J377" s="1" t="s">
        <v>28</v>
      </c>
      <c r="K377" s="1" t="str">
        <f>VLOOKUP(MID(HR_DB[[#This Row],[ID No.]],8,2),[1]Draft!$B$9:$C$14,2,FALSE)</f>
        <v>Cairo</v>
      </c>
      <c r="L377" s="7">
        <v>36897</v>
      </c>
      <c r="M377" s="1">
        <f ca="1">DATEDIF(HR_DB[[#This Row],[Hire date]],TODAY(),"Y")</f>
        <v>21</v>
      </c>
      <c r="N377" s="4">
        <v>12249</v>
      </c>
      <c r="O377" s="6">
        <f>IFERROR(DATEDIF(HR_DB[[#This Row],[DOB]],HR_DB[[#This Row],[Hire date]],"Y"),"!!!")</f>
        <v>6</v>
      </c>
      <c r="P377" s="6" t="str">
        <f>IF(HR_DB[[#This Row],[Age at Hiring]]&lt;20,"!","")</f>
        <v>!</v>
      </c>
      <c r="Q377" s="1" t="str">
        <f>IFERROR(VLOOKUP(HR_DB[[#This Row],[EmpID]],A378:$A$1002,1,TRUE),"")</f>
        <v/>
      </c>
      <c r="R377" s="1" t="str">
        <f>IFERROR(VLOOKUP(HR_DB[[#This Row],[EmpID]],$A$2:A376,1,0),"")</f>
        <v/>
      </c>
      <c r="S377" s="17"/>
      <c r="T377" s="1" t="str">
        <f ca="1">IF(HR_DB[[#This Row],[Years no.]]&lt;=7,"A) 1-7",IF(AND(HR_DB[[#This Row],[Years no.]]&gt;7,HR_DB[[#This Row],[Years no.]]&lt;=14),"B) 8-14",IF(AND(HR_DB[[#This Row],[Years no.]]&gt;14,HR_DB[[#This Row],[Years no.]]&lt;=21),"C) 15-21",IF(HR_DB[[#This Row],[Years no.]]&gt;21,"D) 22+",""))))</f>
        <v>C) 15-21</v>
      </c>
      <c r="U377" s="1" t="str">
        <f ca="1">IF(AND(HR_DB[[#This Row],[Age]]&gt;=20,HR_DB[[#This Row],[Age]]&lt;30),"20s",IF(AND(HR_DB[[#This Row],[Age]]&gt;=30,HR_DB[[#This Row],[Age]]&lt;40),"30s",IF(HR_DB[[#This Row],[Age]]&gt;=40,"40s","")))</f>
        <v>20s</v>
      </c>
    </row>
    <row r="378" spans="1:21" x14ac:dyDescent="0.35">
      <c r="A378" s="1">
        <v>53625</v>
      </c>
      <c r="B378" s="1" t="s">
        <v>78</v>
      </c>
      <c r="C378" s="1" t="s">
        <v>79</v>
      </c>
      <c r="D378" s="1" t="s">
        <v>16</v>
      </c>
      <c r="E378" s="1" t="str">
        <f>IF(ISODD(MID(HR_DB[[#This Row],[ID No.]],13,1)),"Male","Female")</f>
        <v>Male</v>
      </c>
      <c r="F378" s="3">
        <f>DATE(MID(HR_DB[[#This Row],[ID No.]],2,2),MID(HR_DB[[#This Row],[ID No.]],4,2),MID(HR_DB[[#This Row],[ID No.]],6,2))</f>
        <v>34718</v>
      </c>
      <c r="G378" s="1">
        <f ca="1">DATEDIF(HR_DB[[#This Row],[DOB]],TODAY(),"Y")</f>
        <v>27</v>
      </c>
      <c r="H378" s="1" t="s">
        <v>17</v>
      </c>
      <c r="I378" s="1" t="s">
        <v>41</v>
      </c>
      <c r="J378" s="1" t="s">
        <v>19</v>
      </c>
      <c r="K378" s="1" t="str">
        <f>VLOOKUP(MID(HR_DB[[#This Row],[ID No.]],8,2),[1]Draft!$B$9:$C$14,2,FALSE)</f>
        <v>Ismailia</v>
      </c>
      <c r="L378" s="7">
        <v>41211</v>
      </c>
      <c r="M378" s="1">
        <f ca="1">DATEDIF(HR_DB[[#This Row],[Hire date]],TODAY(),"Y")</f>
        <v>9</v>
      </c>
      <c r="N378" s="4">
        <v>13991</v>
      </c>
      <c r="O378" s="6">
        <f>IFERROR(DATEDIF(HR_DB[[#This Row],[DOB]],HR_DB[[#This Row],[Hire date]],"Y"),"!!!")</f>
        <v>17</v>
      </c>
      <c r="P378" s="6" t="str">
        <f>IF(HR_DB[[#This Row],[Age at Hiring]]&lt;20,"!","")</f>
        <v>!</v>
      </c>
      <c r="Q378" s="1" t="str">
        <f>IFERROR(VLOOKUP(HR_DB[[#This Row],[EmpID]],A379:$A$1002,1,TRUE),"")</f>
        <v/>
      </c>
      <c r="R378" s="1" t="str">
        <f>IFERROR(VLOOKUP(HR_DB[[#This Row],[EmpID]],$A$2:A377,1,0),"")</f>
        <v/>
      </c>
      <c r="S378" s="17"/>
      <c r="T378" s="1" t="str">
        <f ca="1">IF(HR_DB[[#This Row],[Years no.]]&lt;=7,"A) 1-7",IF(AND(HR_DB[[#This Row],[Years no.]]&gt;7,HR_DB[[#This Row],[Years no.]]&lt;=14),"B) 8-14",IF(AND(HR_DB[[#This Row],[Years no.]]&gt;14,HR_DB[[#This Row],[Years no.]]&lt;=21),"C) 15-21",IF(HR_DB[[#This Row],[Years no.]]&gt;21,"D) 22+",""))))</f>
        <v>B) 8-14</v>
      </c>
      <c r="U378" s="1" t="str">
        <f ca="1">IF(AND(HR_DB[[#This Row],[Age]]&gt;=20,HR_DB[[#This Row],[Age]]&lt;30),"20s",IF(AND(HR_DB[[#This Row],[Age]]&gt;=30,HR_DB[[#This Row],[Age]]&lt;40),"30s",IF(HR_DB[[#This Row],[Age]]&gt;=40,"40s","")))</f>
        <v>20s</v>
      </c>
    </row>
    <row r="379" spans="1:21" x14ac:dyDescent="0.35">
      <c r="A379" s="1">
        <v>53627</v>
      </c>
      <c r="B379" s="1" t="s">
        <v>796</v>
      </c>
      <c r="C379" s="1" t="s">
        <v>797</v>
      </c>
      <c r="D379" s="1" t="s">
        <v>35</v>
      </c>
      <c r="E379" s="1" t="str">
        <f>IF(ISODD(MID(HR_DB[[#This Row],[ID No.]],13,1)),"Male","Female")</f>
        <v>Male</v>
      </c>
      <c r="F379" s="3">
        <f>DATE(MID(HR_DB[[#This Row],[ID No.]],2,2),MID(HR_DB[[#This Row],[ID No.]],4,2),MID(HR_DB[[#This Row],[ID No.]],6,2))</f>
        <v>29331</v>
      </c>
      <c r="G379" s="1">
        <f ca="1">DATEDIF(HR_DB[[#This Row],[DOB]],TODAY(),"Y")</f>
        <v>42</v>
      </c>
      <c r="H379" s="1" t="s">
        <v>17</v>
      </c>
      <c r="I379" s="1" t="s">
        <v>23</v>
      </c>
      <c r="J379" s="1" t="s">
        <v>28</v>
      </c>
      <c r="K379" s="1" t="str">
        <f>VLOOKUP(MID(HR_DB[[#This Row],[ID No.]],8,2),[1]Draft!$B$9:$C$14,2,FALSE)</f>
        <v>Ismailia</v>
      </c>
      <c r="L379" s="7">
        <v>36511</v>
      </c>
      <c r="M379" s="1">
        <f ca="1">DATEDIF(HR_DB[[#This Row],[Hire date]],TODAY(),"Y")</f>
        <v>22</v>
      </c>
      <c r="N379" s="4">
        <v>4530</v>
      </c>
      <c r="O379" s="6">
        <f>IFERROR(DATEDIF(HR_DB[[#This Row],[DOB]],HR_DB[[#This Row],[Hire date]],"Y"),"!!!")</f>
        <v>19</v>
      </c>
      <c r="P379" s="6" t="str">
        <f>IF(HR_DB[[#This Row],[Age at Hiring]]&lt;20,"!","")</f>
        <v>!</v>
      </c>
      <c r="Q379" s="1" t="str">
        <f>IFERROR(VLOOKUP(HR_DB[[#This Row],[EmpID]],A380:$A$1002,1,TRUE),"")</f>
        <v/>
      </c>
      <c r="R379" s="1" t="str">
        <f>IFERROR(VLOOKUP(HR_DB[[#This Row],[EmpID]],$A$2:A378,1,0),"")</f>
        <v/>
      </c>
      <c r="S379" s="17"/>
      <c r="T379" s="1" t="str">
        <f ca="1">IF(HR_DB[[#This Row],[Years no.]]&lt;=7,"A) 1-7",IF(AND(HR_DB[[#This Row],[Years no.]]&gt;7,HR_DB[[#This Row],[Years no.]]&lt;=14),"B) 8-14",IF(AND(HR_DB[[#This Row],[Years no.]]&gt;14,HR_DB[[#This Row],[Years no.]]&lt;=21),"C) 15-21",IF(HR_DB[[#This Row],[Years no.]]&gt;21,"D) 22+",""))))</f>
        <v>D) 22+</v>
      </c>
      <c r="U379" s="1" t="str">
        <f ca="1">IF(AND(HR_DB[[#This Row],[Age]]&gt;=20,HR_DB[[#This Row],[Age]]&lt;30),"20s",IF(AND(HR_DB[[#This Row],[Age]]&gt;=30,HR_DB[[#This Row],[Age]]&lt;40),"30s",IF(HR_DB[[#This Row],[Age]]&gt;=40,"40s","")))</f>
        <v>40s</v>
      </c>
    </row>
    <row r="380" spans="1:21" x14ac:dyDescent="0.35">
      <c r="A380" s="1">
        <v>53632</v>
      </c>
      <c r="B380" s="1" t="s">
        <v>1946</v>
      </c>
      <c r="C380" s="1" t="s">
        <v>1947</v>
      </c>
      <c r="D380" s="1" t="s">
        <v>31</v>
      </c>
      <c r="E380" s="1" t="str">
        <f>IF(ISODD(MID(HR_DB[[#This Row],[ID No.]],13,1)),"Male","Female")</f>
        <v>Female</v>
      </c>
      <c r="F380" s="3">
        <f>DATE(MID(HR_DB[[#This Row],[ID No.]],2,2),MID(HR_DB[[#This Row],[ID No.]],4,2),MID(HR_DB[[#This Row],[ID No.]],6,2))</f>
        <v>32089</v>
      </c>
      <c r="G380" s="1">
        <f ca="1">DATEDIF(HR_DB[[#This Row],[DOB]],TODAY(),"Y")</f>
        <v>34</v>
      </c>
      <c r="H380" s="1" t="s">
        <v>32</v>
      </c>
      <c r="I380" s="1" t="s">
        <v>23</v>
      </c>
      <c r="J380" s="1" t="s">
        <v>44</v>
      </c>
      <c r="K380" s="1" t="str">
        <f>VLOOKUP(MID(HR_DB[[#This Row],[ID No.]],8,2),[1]Draft!$B$9:$C$14,2,FALSE)</f>
        <v>Cairo</v>
      </c>
      <c r="L380" s="3">
        <v>39725</v>
      </c>
      <c r="M380" s="1">
        <f ca="1">DATEDIF(HR_DB[[#This Row],[Hire date]],TODAY(),"Y")</f>
        <v>13</v>
      </c>
      <c r="N380" s="4">
        <v>4337</v>
      </c>
      <c r="O380" s="1">
        <f>IFERROR(DATEDIF(HR_DB[[#This Row],[DOB]],HR_DB[[#This Row],[Hire date]],"Y"),"!!!")</f>
        <v>20</v>
      </c>
      <c r="P380" s="1" t="str">
        <f>IF(HR_DB[[#This Row],[Age at Hiring]]&lt;20,"!","")</f>
        <v/>
      </c>
      <c r="Q380" s="1" t="str">
        <f>IFERROR(VLOOKUP(HR_DB[[#This Row],[EmpID]],A381:$A$1002,1,TRUE),"")</f>
        <v/>
      </c>
      <c r="R380" s="1" t="str">
        <f>IFERROR(VLOOKUP(HR_DB[[#This Row],[EmpID]],$A$2:A379,1,0),"")</f>
        <v/>
      </c>
      <c r="S380" s="17"/>
      <c r="T380" s="1" t="str">
        <f ca="1">IF(HR_DB[[#This Row],[Years no.]]&lt;=7,"A) 1-7",IF(AND(HR_DB[[#This Row],[Years no.]]&gt;7,HR_DB[[#This Row],[Years no.]]&lt;=14),"B) 8-14",IF(AND(HR_DB[[#This Row],[Years no.]]&gt;14,HR_DB[[#This Row],[Years no.]]&lt;=21),"C) 15-21",IF(HR_DB[[#This Row],[Years no.]]&gt;21,"D) 22+",""))))</f>
        <v>B) 8-14</v>
      </c>
      <c r="U380" s="1" t="str">
        <f ca="1">IF(AND(HR_DB[[#This Row],[Age]]&gt;=20,HR_DB[[#This Row],[Age]]&lt;30),"20s",IF(AND(HR_DB[[#This Row],[Age]]&gt;=30,HR_DB[[#This Row],[Age]]&lt;40),"30s",IF(HR_DB[[#This Row],[Age]]&gt;=40,"40s","")))</f>
        <v>30s</v>
      </c>
    </row>
    <row r="381" spans="1:21" x14ac:dyDescent="0.35">
      <c r="A381" s="1">
        <v>53633</v>
      </c>
      <c r="B381" s="1" t="s">
        <v>152</v>
      </c>
      <c r="C381" s="1" t="s">
        <v>153</v>
      </c>
      <c r="D381" s="1" t="s">
        <v>31</v>
      </c>
      <c r="E381" s="1" t="str">
        <f>IF(ISODD(MID(HR_DB[[#This Row],[ID No.]],13,1)),"Male","Female")</f>
        <v>Male</v>
      </c>
      <c r="F381" s="3">
        <f>DATE(MID(HR_DB[[#This Row],[ID No.]],2,2),MID(HR_DB[[#This Row],[ID No.]],4,2),MID(HR_DB[[#This Row],[ID No.]],6,2))</f>
        <v>34776</v>
      </c>
      <c r="G381" s="1">
        <f ca="1">DATEDIF(HR_DB[[#This Row],[DOB]],TODAY(),"Y")</f>
        <v>27</v>
      </c>
      <c r="H381" s="1" t="s">
        <v>17</v>
      </c>
      <c r="I381" s="1" t="s">
        <v>18</v>
      </c>
      <c r="J381" s="1" t="s">
        <v>28</v>
      </c>
      <c r="K381" s="1" t="str">
        <f>VLOOKUP(MID(HR_DB[[#This Row],[ID No.]],8,2),[1]Draft!$B$9:$C$14,2,FALSE)</f>
        <v>Cairo</v>
      </c>
      <c r="L381" s="7">
        <v>41495</v>
      </c>
      <c r="M381" s="1">
        <f ca="1">DATEDIF(HR_DB[[#This Row],[Hire date]],TODAY(),"Y")</f>
        <v>8</v>
      </c>
      <c r="N381" s="4">
        <v>28150</v>
      </c>
      <c r="O381" s="6">
        <f>IFERROR(DATEDIF(HR_DB[[#This Row],[DOB]],HR_DB[[#This Row],[Hire date]],"Y"),"!!!")</f>
        <v>18</v>
      </c>
      <c r="P381" s="6" t="str">
        <f>IF(HR_DB[[#This Row],[Age at Hiring]]&lt;20,"!","")</f>
        <v>!</v>
      </c>
      <c r="Q381" s="1" t="str">
        <f>IFERROR(VLOOKUP(HR_DB[[#This Row],[EmpID]],A382:$A$1002,1,TRUE),"")</f>
        <v/>
      </c>
      <c r="R381" s="1" t="str">
        <f>IFERROR(VLOOKUP(HR_DB[[#This Row],[EmpID]],$A$2:A380,1,0),"")</f>
        <v/>
      </c>
      <c r="S381" s="17"/>
      <c r="T381" s="1" t="str">
        <f ca="1">IF(HR_DB[[#This Row],[Years no.]]&lt;=7,"A) 1-7",IF(AND(HR_DB[[#This Row],[Years no.]]&gt;7,HR_DB[[#This Row],[Years no.]]&lt;=14),"B) 8-14",IF(AND(HR_DB[[#This Row],[Years no.]]&gt;14,HR_DB[[#This Row],[Years no.]]&lt;=21),"C) 15-21",IF(HR_DB[[#This Row],[Years no.]]&gt;21,"D) 22+",""))))</f>
        <v>B) 8-14</v>
      </c>
      <c r="U381" s="1" t="str">
        <f ca="1">IF(AND(HR_DB[[#This Row],[Age]]&gt;=20,HR_DB[[#This Row],[Age]]&lt;30),"20s",IF(AND(HR_DB[[#This Row],[Age]]&gt;=30,HR_DB[[#This Row],[Age]]&lt;40),"30s",IF(HR_DB[[#This Row],[Age]]&gt;=40,"40s","")))</f>
        <v>20s</v>
      </c>
    </row>
    <row r="382" spans="1:21" x14ac:dyDescent="0.35">
      <c r="A382" s="1">
        <v>53649</v>
      </c>
      <c r="B382" s="1" t="s">
        <v>1164</v>
      </c>
      <c r="C382" s="1" t="s">
        <v>1165</v>
      </c>
      <c r="D382" s="1" t="s">
        <v>16</v>
      </c>
      <c r="E382" s="1" t="str">
        <f>IF(ISODD(MID(HR_DB[[#This Row],[ID No.]],13,1)),"Male","Female")</f>
        <v>Female</v>
      </c>
      <c r="F382" s="3">
        <f>DATE(MID(HR_DB[[#This Row],[ID No.]],2,2),MID(HR_DB[[#This Row],[ID No.]],4,2),MID(HR_DB[[#This Row],[ID No.]],6,2))</f>
        <v>27535</v>
      </c>
      <c r="G382" s="1">
        <f ca="1">DATEDIF(HR_DB[[#This Row],[DOB]],TODAY(),"Y")</f>
        <v>47</v>
      </c>
      <c r="H382" s="1" t="s">
        <v>32</v>
      </c>
      <c r="I382" s="1" t="s">
        <v>23</v>
      </c>
      <c r="J382" s="1" t="s">
        <v>19</v>
      </c>
      <c r="K382" s="1" t="str">
        <f>VLOOKUP(MID(HR_DB[[#This Row],[ID No.]],8,2),[1]Draft!$B$9:$C$14,2,FALSE)</f>
        <v>Sharqia</v>
      </c>
      <c r="L382" s="3">
        <v>36025</v>
      </c>
      <c r="M382" s="1">
        <f ca="1">DATEDIF(HR_DB[[#This Row],[Hire date]],TODAY(),"Y")</f>
        <v>23</v>
      </c>
      <c r="N382" s="4">
        <v>5960</v>
      </c>
      <c r="O382" s="1">
        <f>IFERROR(DATEDIF(HR_DB[[#This Row],[DOB]],HR_DB[[#This Row],[Hire date]],"Y"),"!!!")</f>
        <v>23</v>
      </c>
      <c r="P382" s="1" t="str">
        <f>IF(HR_DB[[#This Row],[Age at Hiring]]&lt;20,"!","")</f>
        <v/>
      </c>
      <c r="Q382" s="1" t="str">
        <f>IFERROR(VLOOKUP(HR_DB[[#This Row],[EmpID]],A383:$A$1002,1,TRUE),"")</f>
        <v/>
      </c>
      <c r="R382" s="1" t="str">
        <f>IFERROR(VLOOKUP(HR_DB[[#This Row],[EmpID]],$A$2:A381,1,0),"")</f>
        <v/>
      </c>
      <c r="S382" s="17"/>
      <c r="T382" s="1" t="str">
        <f ca="1">IF(HR_DB[[#This Row],[Years no.]]&lt;=7,"A) 1-7",IF(AND(HR_DB[[#This Row],[Years no.]]&gt;7,HR_DB[[#This Row],[Years no.]]&lt;=14),"B) 8-14",IF(AND(HR_DB[[#This Row],[Years no.]]&gt;14,HR_DB[[#This Row],[Years no.]]&lt;=21),"C) 15-21",IF(HR_DB[[#This Row],[Years no.]]&gt;21,"D) 22+",""))))</f>
        <v>D) 22+</v>
      </c>
      <c r="U382" s="1" t="str">
        <f ca="1">IF(AND(HR_DB[[#This Row],[Age]]&gt;=20,HR_DB[[#This Row],[Age]]&lt;30),"20s",IF(AND(HR_DB[[#This Row],[Age]]&gt;=30,HR_DB[[#This Row],[Age]]&lt;40),"30s",IF(HR_DB[[#This Row],[Age]]&gt;=40,"40s","")))</f>
        <v>40s</v>
      </c>
    </row>
    <row r="383" spans="1:21" x14ac:dyDescent="0.35">
      <c r="A383" s="1">
        <v>53651</v>
      </c>
      <c r="B383" s="1" t="s">
        <v>1316</v>
      </c>
      <c r="C383" s="1" t="s">
        <v>1317</v>
      </c>
      <c r="D383" s="1" t="s">
        <v>92</v>
      </c>
      <c r="E383" s="1" t="str">
        <f>IF(ISODD(MID(HR_DB[[#This Row],[ID No.]],13,1)),"Male","Female")</f>
        <v>Female</v>
      </c>
      <c r="F383" s="3">
        <f>DATE(MID(HR_DB[[#This Row],[ID No.]],2,2),MID(HR_DB[[#This Row],[ID No.]],4,2),MID(HR_DB[[#This Row],[ID No.]],6,2))</f>
        <v>30251</v>
      </c>
      <c r="G383" s="1">
        <f ca="1">DATEDIF(HR_DB[[#This Row],[DOB]],TODAY(),"Y")</f>
        <v>39</v>
      </c>
      <c r="H383" s="1" t="s">
        <v>32</v>
      </c>
      <c r="I383" s="1" t="s">
        <v>23</v>
      </c>
      <c r="J383" s="1" t="s">
        <v>67</v>
      </c>
      <c r="K383" s="1" t="str">
        <f>VLOOKUP(MID(HR_DB[[#This Row],[ID No.]],8,2),[1]Draft!$B$9:$C$14,2,FALSE)</f>
        <v>Sharqia</v>
      </c>
      <c r="L383" s="3">
        <v>38599</v>
      </c>
      <c r="M383" s="1">
        <f ca="1">DATEDIF(HR_DB[[#This Row],[Hire date]],TODAY(),"Y")</f>
        <v>16</v>
      </c>
      <c r="N383" s="4">
        <v>6868</v>
      </c>
      <c r="O383" s="1">
        <f>IFERROR(DATEDIF(HR_DB[[#This Row],[DOB]],HR_DB[[#This Row],[Hire date]],"Y"),"!!!")</f>
        <v>22</v>
      </c>
      <c r="P383" s="1" t="str">
        <f>IF(HR_DB[[#This Row],[Age at Hiring]]&lt;20,"!","")</f>
        <v/>
      </c>
      <c r="Q383" s="1" t="str">
        <f>IFERROR(VLOOKUP(HR_DB[[#This Row],[EmpID]],A384:$A$1002,1,TRUE),"")</f>
        <v/>
      </c>
      <c r="R383" s="1" t="str">
        <f>IFERROR(VLOOKUP(HR_DB[[#This Row],[EmpID]],$A$2:A382,1,0),"")</f>
        <v/>
      </c>
      <c r="S383" s="17"/>
      <c r="T383" s="1" t="str">
        <f ca="1">IF(HR_DB[[#This Row],[Years no.]]&lt;=7,"A) 1-7",IF(AND(HR_DB[[#This Row],[Years no.]]&gt;7,HR_DB[[#This Row],[Years no.]]&lt;=14),"B) 8-14",IF(AND(HR_DB[[#This Row],[Years no.]]&gt;14,HR_DB[[#This Row],[Years no.]]&lt;=21),"C) 15-21",IF(HR_DB[[#This Row],[Years no.]]&gt;21,"D) 22+",""))))</f>
        <v>C) 15-21</v>
      </c>
      <c r="U383" s="1" t="str">
        <f ca="1">IF(AND(HR_DB[[#This Row],[Age]]&gt;=20,HR_DB[[#This Row],[Age]]&lt;30),"20s",IF(AND(HR_DB[[#This Row],[Age]]&gt;=30,HR_DB[[#This Row],[Age]]&lt;40),"30s",IF(HR_DB[[#This Row],[Age]]&gt;=40,"40s","")))</f>
        <v>30s</v>
      </c>
    </row>
    <row r="384" spans="1:21" x14ac:dyDescent="0.35">
      <c r="A384" s="1">
        <v>53653</v>
      </c>
      <c r="B384" s="1" t="s">
        <v>1450</v>
      </c>
      <c r="C384" s="1" t="s">
        <v>1451</v>
      </c>
      <c r="D384" s="1" t="s">
        <v>49</v>
      </c>
      <c r="E384" s="1" t="str">
        <f>IF(ISODD(MID(HR_DB[[#This Row],[ID No.]],13,1)),"Male","Female")</f>
        <v>Female</v>
      </c>
      <c r="F384" s="3">
        <f>DATE(MID(HR_DB[[#This Row],[ID No.]],2,2),MID(HR_DB[[#This Row],[ID No.]],4,2),MID(HR_DB[[#This Row],[ID No.]],6,2))</f>
        <v>33281</v>
      </c>
      <c r="G384" s="1">
        <f ca="1">DATEDIF(HR_DB[[#This Row],[DOB]],TODAY(),"Y")</f>
        <v>31</v>
      </c>
      <c r="H384" s="1" t="s">
        <v>32</v>
      </c>
      <c r="I384" s="1" t="s">
        <v>23</v>
      </c>
      <c r="J384" s="1" t="s">
        <v>24</v>
      </c>
      <c r="K384" s="1" t="str">
        <f>VLOOKUP(MID(HR_DB[[#This Row],[ID No.]],8,2),[1]Draft!$B$9:$C$14,2,FALSE)</f>
        <v>Ismailia</v>
      </c>
      <c r="L384" s="7">
        <v>35114</v>
      </c>
      <c r="M384" s="1">
        <f ca="1">DATEDIF(HR_DB[[#This Row],[Hire date]],TODAY(),"Y")</f>
        <v>26</v>
      </c>
      <c r="N384" s="4">
        <v>4042</v>
      </c>
      <c r="O384" s="6">
        <f>IFERROR(DATEDIF(HR_DB[[#This Row],[DOB]],HR_DB[[#This Row],[Hire date]],"Y"),"!!!")</f>
        <v>5</v>
      </c>
      <c r="P384" s="6" t="str">
        <f>IF(HR_DB[[#This Row],[Age at Hiring]]&lt;20,"!","")</f>
        <v>!</v>
      </c>
      <c r="Q384" s="1" t="str">
        <f>IFERROR(VLOOKUP(HR_DB[[#This Row],[EmpID]],A385:$A$1002,1,TRUE),"")</f>
        <v/>
      </c>
      <c r="R384" s="1" t="str">
        <f>IFERROR(VLOOKUP(HR_DB[[#This Row],[EmpID]],$A$2:A383,1,0),"")</f>
        <v/>
      </c>
      <c r="S384" s="17"/>
      <c r="T384" s="1" t="str">
        <f ca="1">IF(HR_DB[[#This Row],[Years no.]]&lt;=7,"A) 1-7",IF(AND(HR_DB[[#This Row],[Years no.]]&gt;7,HR_DB[[#This Row],[Years no.]]&lt;=14),"B) 8-14",IF(AND(HR_DB[[#This Row],[Years no.]]&gt;14,HR_DB[[#This Row],[Years no.]]&lt;=21),"C) 15-21",IF(HR_DB[[#This Row],[Years no.]]&gt;21,"D) 22+",""))))</f>
        <v>D) 22+</v>
      </c>
      <c r="U384" s="1" t="str">
        <f ca="1">IF(AND(HR_DB[[#This Row],[Age]]&gt;=20,HR_DB[[#This Row],[Age]]&lt;30),"20s",IF(AND(HR_DB[[#This Row],[Age]]&gt;=30,HR_DB[[#This Row],[Age]]&lt;40),"30s",IF(HR_DB[[#This Row],[Age]]&gt;=40,"40s","")))</f>
        <v>30s</v>
      </c>
    </row>
    <row r="385" spans="1:21" x14ac:dyDescent="0.35">
      <c r="A385" s="1">
        <v>53677</v>
      </c>
      <c r="B385" s="1" t="s">
        <v>1410</v>
      </c>
      <c r="C385" s="1" t="s">
        <v>1411</v>
      </c>
      <c r="D385" s="1" t="s">
        <v>92</v>
      </c>
      <c r="E385" s="1" t="str">
        <f>IF(ISODD(MID(HR_DB[[#This Row],[ID No.]],13,1)),"Male","Female")</f>
        <v>Male</v>
      </c>
      <c r="F385" s="3">
        <f>DATE(MID(HR_DB[[#This Row],[ID No.]],2,2),MID(HR_DB[[#This Row],[ID No.]],4,2),MID(HR_DB[[#This Row],[ID No.]],6,2))</f>
        <v>31584</v>
      </c>
      <c r="G385" s="1">
        <f ca="1">DATEDIF(HR_DB[[#This Row],[DOB]],TODAY(),"Y")</f>
        <v>36</v>
      </c>
      <c r="H385" s="1" t="s">
        <v>32</v>
      </c>
      <c r="I385" s="1" t="s">
        <v>23</v>
      </c>
      <c r="J385" s="1" t="s">
        <v>44</v>
      </c>
      <c r="K385" s="1" t="str">
        <f>VLOOKUP(MID(HR_DB[[#This Row],[ID No.]],8,2),[1]Draft!$B$9:$C$14,2,FALSE)</f>
        <v>Sharqia</v>
      </c>
      <c r="L385" s="7">
        <v>37582</v>
      </c>
      <c r="M385" s="1">
        <f ca="1">DATEDIF(HR_DB[[#This Row],[Hire date]],TODAY(),"Y")</f>
        <v>19</v>
      </c>
      <c r="N385" s="4">
        <v>3770</v>
      </c>
      <c r="O385" s="6">
        <f>IFERROR(DATEDIF(HR_DB[[#This Row],[DOB]],HR_DB[[#This Row],[Hire date]],"Y"),"!!!")</f>
        <v>16</v>
      </c>
      <c r="P385" s="6" t="str">
        <f>IF(HR_DB[[#This Row],[Age at Hiring]]&lt;20,"!","")</f>
        <v>!</v>
      </c>
      <c r="Q385" s="1" t="str">
        <f>IFERROR(VLOOKUP(HR_DB[[#This Row],[EmpID]],A386:$A$1002,1,TRUE),"")</f>
        <v/>
      </c>
      <c r="R385" s="1" t="str">
        <f>IFERROR(VLOOKUP(HR_DB[[#This Row],[EmpID]],$A$2:A384,1,0),"")</f>
        <v/>
      </c>
      <c r="S385" s="17"/>
      <c r="T385" s="1" t="str">
        <f ca="1">IF(HR_DB[[#This Row],[Years no.]]&lt;=7,"A) 1-7",IF(AND(HR_DB[[#This Row],[Years no.]]&gt;7,HR_DB[[#This Row],[Years no.]]&lt;=14),"B) 8-14",IF(AND(HR_DB[[#This Row],[Years no.]]&gt;14,HR_DB[[#This Row],[Years no.]]&lt;=21),"C) 15-21",IF(HR_DB[[#This Row],[Years no.]]&gt;21,"D) 22+",""))))</f>
        <v>C) 15-21</v>
      </c>
      <c r="U385" s="1" t="str">
        <f ca="1">IF(AND(HR_DB[[#This Row],[Age]]&gt;=20,HR_DB[[#This Row],[Age]]&lt;30),"20s",IF(AND(HR_DB[[#This Row],[Age]]&gt;=30,HR_DB[[#This Row],[Age]]&lt;40),"30s",IF(HR_DB[[#This Row],[Age]]&gt;=40,"40s","")))</f>
        <v>30s</v>
      </c>
    </row>
    <row r="386" spans="1:21" x14ac:dyDescent="0.35">
      <c r="A386" s="1">
        <v>53688</v>
      </c>
      <c r="B386" s="1" t="s">
        <v>1160</v>
      </c>
      <c r="C386" s="1" t="s">
        <v>1161</v>
      </c>
      <c r="D386" s="1" t="s">
        <v>62</v>
      </c>
      <c r="E386" s="1" t="str">
        <f>IF(ISODD(MID(HR_DB[[#This Row],[ID No.]],13,1)),"Male","Female")</f>
        <v>Female</v>
      </c>
      <c r="F386" s="3">
        <f>DATE(MID(HR_DB[[#This Row],[ID No.]],2,2),MID(HR_DB[[#This Row],[ID No.]],4,2),MID(HR_DB[[#This Row],[ID No.]],6,2))</f>
        <v>32278</v>
      </c>
      <c r="G386" s="1">
        <f ca="1">DATEDIF(HR_DB[[#This Row],[DOB]],TODAY(),"Y")</f>
        <v>34</v>
      </c>
      <c r="H386" s="1" t="s">
        <v>17</v>
      </c>
      <c r="I386" s="1" t="s">
        <v>23</v>
      </c>
      <c r="J386" s="1" t="s">
        <v>67</v>
      </c>
      <c r="K386" s="1" t="str">
        <f>VLOOKUP(MID(HR_DB[[#This Row],[ID No.]],8,2),[1]Draft!$B$9:$C$14,2,FALSE)</f>
        <v>Ismailia</v>
      </c>
      <c r="L386" s="7">
        <v>37304</v>
      </c>
      <c r="M386" s="1">
        <f ca="1">DATEDIF(HR_DB[[#This Row],[Hire date]],TODAY(),"Y")</f>
        <v>20</v>
      </c>
      <c r="N386" s="4">
        <v>4982</v>
      </c>
      <c r="O386" s="6">
        <f>IFERROR(DATEDIF(HR_DB[[#This Row],[DOB]],HR_DB[[#This Row],[Hire date]],"Y"),"!!!")</f>
        <v>13</v>
      </c>
      <c r="P386" s="6" t="str">
        <f>IF(HR_DB[[#This Row],[Age at Hiring]]&lt;20,"!","")</f>
        <v>!</v>
      </c>
      <c r="Q386" s="1" t="str">
        <f>IFERROR(VLOOKUP(HR_DB[[#This Row],[EmpID]],A387:$A$1002,1,TRUE),"")</f>
        <v/>
      </c>
      <c r="R386" s="1" t="str">
        <f>IFERROR(VLOOKUP(HR_DB[[#This Row],[EmpID]],$A$2:A385,1,0),"")</f>
        <v/>
      </c>
      <c r="S386" s="17"/>
      <c r="T386" s="1" t="str">
        <f ca="1">IF(HR_DB[[#This Row],[Years no.]]&lt;=7,"A) 1-7",IF(AND(HR_DB[[#This Row],[Years no.]]&gt;7,HR_DB[[#This Row],[Years no.]]&lt;=14),"B) 8-14",IF(AND(HR_DB[[#This Row],[Years no.]]&gt;14,HR_DB[[#This Row],[Years no.]]&lt;=21),"C) 15-21",IF(HR_DB[[#This Row],[Years no.]]&gt;21,"D) 22+",""))))</f>
        <v>C) 15-21</v>
      </c>
      <c r="U386" s="1" t="str">
        <f ca="1">IF(AND(HR_DB[[#This Row],[Age]]&gt;=20,HR_DB[[#This Row],[Age]]&lt;30),"20s",IF(AND(HR_DB[[#This Row],[Age]]&gt;=30,HR_DB[[#This Row],[Age]]&lt;40),"30s",IF(HR_DB[[#This Row],[Age]]&gt;=40,"40s","")))</f>
        <v>30s</v>
      </c>
    </row>
    <row r="387" spans="1:21" x14ac:dyDescent="0.35">
      <c r="A387" s="1">
        <v>53694</v>
      </c>
      <c r="B387" s="1" t="s">
        <v>1834</v>
      </c>
      <c r="C387" s="1" t="s">
        <v>1835</v>
      </c>
      <c r="D387" s="1" t="s">
        <v>27</v>
      </c>
      <c r="E387" s="1" t="str">
        <f>IF(ISODD(MID(HR_DB[[#This Row],[ID No.]],13,1)),"Male","Female")</f>
        <v>Male</v>
      </c>
      <c r="F387" s="3">
        <f>DATE(MID(HR_DB[[#This Row],[ID No.]],2,2),MID(HR_DB[[#This Row],[ID No.]],4,2),MID(HR_DB[[#This Row],[ID No.]],6,2))</f>
        <v>33971</v>
      </c>
      <c r="G387" s="1">
        <f ca="1">DATEDIF(HR_DB[[#This Row],[DOB]],TODAY(),"Y")</f>
        <v>29</v>
      </c>
      <c r="H387" s="1" t="s">
        <v>32</v>
      </c>
      <c r="I387" s="1" t="s">
        <v>23</v>
      </c>
      <c r="J387" s="1" t="s">
        <v>67</v>
      </c>
      <c r="K387" s="1" t="str">
        <f>VLOOKUP(MID(HR_DB[[#This Row],[ID No.]],8,2),[1]Draft!$B$9:$C$14,2,FALSE)</f>
        <v>Giza</v>
      </c>
      <c r="L387" s="7">
        <v>39133</v>
      </c>
      <c r="M387" s="1">
        <f ca="1">DATEDIF(HR_DB[[#This Row],[Hire date]],TODAY(),"Y")</f>
        <v>15</v>
      </c>
      <c r="N387" s="4">
        <v>6669</v>
      </c>
      <c r="O387" s="6">
        <f>IFERROR(DATEDIF(HR_DB[[#This Row],[DOB]],HR_DB[[#This Row],[Hire date]],"Y"),"!!!")</f>
        <v>14</v>
      </c>
      <c r="P387" s="6" t="str">
        <f>IF(HR_DB[[#This Row],[Age at Hiring]]&lt;20,"!","")</f>
        <v>!</v>
      </c>
      <c r="Q387" s="1" t="str">
        <f>IFERROR(VLOOKUP(HR_DB[[#This Row],[EmpID]],A388:$A$1002,1,TRUE),"")</f>
        <v/>
      </c>
      <c r="R387" s="1" t="str">
        <f>IFERROR(VLOOKUP(HR_DB[[#This Row],[EmpID]],$A$2:A386,1,0),"")</f>
        <v/>
      </c>
      <c r="S387" s="17"/>
      <c r="T387" s="1" t="str">
        <f ca="1">IF(HR_DB[[#This Row],[Years no.]]&lt;=7,"A) 1-7",IF(AND(HR_DB[[#This Row],[Years no.]]&gt;7,HR_DB[[#This Row],[Years no.]]&lt;=14),"B) 8-14",IF(AND(HR_DB[[#This Row],[Years no.]]&gt;14,HR_DB[[#This Row],[Years no.]]&lt;=21),"C) 15-21",IF(HR_DB[[#This Row],[Years no.]]&gt;21,"D) 22+",""))))</f>
        <v>C) 15-21</v>
      </c>
      <c r="U387" s="1" t="str">
        <f ca="1">IF(AND(HR_DB[[#This Row],[Age]]&gt;=20,HR_DB[[#This Row],[Age]]&lt;30),"20s",IF(AND(HR_DB[[#This Row],[Age]]&gt;=30,HR_DB[[#This Row],[Age]]&lt;40),"30s",IF(HR_DB[[#This Row],[Age]]&gt;=40,"40s","")))</f>
        <v>20s</v>
      </c>
    </row>
    <row r="388" spans="1:21" x14ac:dyDescent="0.35">
      <c r="A388" s="1">
        <v>53701</v>
      </c>
      <c r="B388" s="1" t="s">
        <v>512</v>
      </c>
      <c r="C388" s="2" t="s">
        <v>513</v>
      </c>
      <c r="D388" s="1" t="s">
        <v>16</v>
      </c>
      <c r="E388" s="1" t="str">
        <f>IF(ISODD(MID(HR_DB[[#This Row],[ID No.]],13,1)),"Male","Female")</f>
        <v>Male</v>
      </c>
      <c r="F388" s="3">
        <f>DATE(MID(HR_DB[[#This Row],[ID No.]],2,2),MID(HR_DB[[#This Row],[ID No.]],4,2),MID(HR_DB[[#This Row],[ID No.]],6,2))</f>
        <v>34961</v>
      </c>
      <c r="G388" s="1">
        <f ca="1">DATEDIF(HR_DB[[#This Row],[DOB]],TODAY(),"Y")</f>
        <v>26</v>
      </c>
      <c r="H388" s="1" t="s">
        <v>32</v>
      </c>
      <c r="I388" s="1" t="s">
        <v>23</v>
      </c>
      <c r="J388" s="1" t="s">
        <v>24</v>
      </c>
      <c r="K388" s="1" t="str">
        <f>VLOOKUP(MID(HR_DB[[#This Row],[ID No.]],8,2),[1]Draft!$B$9:$C$14,2,FALSE)</f>
        <v>Cairo</v>
      </c>
      <c r="L388" s="7">
        <v>36051</v>
      </c>
      <c r="M388" s="1">
        <f ca="1">DATEDIF(HR_DB[[#This Row],[Hire date]],TODAY(),"Y")</f>
        <v>23</v>
      </c>
      <c r="N388" s="4">
        <v>4865</v>
      </c>
      <c r="O388" s="6">
        <f>IFERROR(DATEDIF(HR_DB[[#This Row],[DOB]],HR_DB[[#This Row],[Hire date]],"Y"),"!!!")</f>
        <v>2</v>
      </c>
      <c r="P388" s="6" t="str">
        <f>IF(HR_DB[[#This Row],[Age at Hiring]]&lt;20,"!","")</f>
        <v>!</v>
      </c>
      <c r="Q388" s="1" t="str">
        <f>IFERROR(VLOOKUP(HR_DB[[#This Row],[EmpID]],A389:$A$1002,1,TRUE),"")</f>
        <v/>
      </c>
      <c r="R388" s="1" t="str">
        <f>IFERROR(VLOOKUP(HR_DB[[#This Row],[EmpID]],$A$2:A387,1,0),"")</f>
        <v/>
      </c>
      <c r="S388" s="17"/>
      <c r="T388" s="1" t="str">
        <f ca="1">IF(HR_DB[[#This Row],[Years no.]]&lt;=7,"A) 1-7",IF(AND(HR_DB[[#This Row],[Years no.]]&gt;7,HR_DB[[#This Row],[Years no.]]&lt;=14),"B) 8-14",IF(AND(HR_DB[[#This Row],[Years no.]]&gt;14,HR_DB[[#This Row],[Years no.]]&lt;=21),"C) 15-21",IF(HR_DB[[#This Row],[Years no.]]&gt;21,"D) 22+",""))))</f>
        <v>D) 22+</v>
      </c>
      <c r="U388" s="1" t="str">
        <f ca="1">IF(AND(HR_DB[[#This Row],[Age]]&gt;=20,HR_DB[[#This Row],[Age]]&lt;30),"20s",IF(AND(HR_DB[[#This Row],[Age]]&gt;=30,HR_DB[[#This Row],[Age]]&lt;40),"30s",IF(HR_DB[[#This Row],[Age]]&gt;=40,"40s","")))</f>
        <v>20s</v>
      </c>
    </row>
    <row r="389" spans="1:21" x14ac:dyDescent="0.35">
      <c r="A389" s="1">
        <v>53732</v>
      </c>
      <c r="B389" s="1" t="s">
        <v>172</v>
      </c>
      <c r="C389" s="1" t="s">
        <v>173</v>
      </c>
      <c r="D389" s="1" t="s">
        <v>35</v>
      </c>
      <c r="E389" s="1" t="str">
        <f>IF(ISODD(MID(HR_DB[[#This Row],[ID No.]],13,1)),"Male","Female")</f>
        <v>Female</v>
      </c>
      <c r="F389" s="3">
        <f>DATE(MID(HR_DB[[#This Row],[ID No.]],2,2),MID(HR_DB[[#This Row],[ID No.]],4,2),MID(HR_DB[[#This Row],[ID No.]],6,2))</f>
        <v>34409</v>
      </c>
      <c r="G389" s="1">
        <f ca="1">DATEDIF(HR_DB[[#This Row],[DOB]],TODAY(),"Y")</f>
        <v>28</v>
      </c>
      <c r="H389" s="1" t="s">
        <v>17</v>
      </c>
      <c r="I389" s="1" t="s">
        <v>23</v>
      </c>
      <c r="J389" s="1" t="s">
        <v>67</v>
      </c>
      <c r="K389" s="1" t="str">
        <f>VLOOKUP(MID(HR_DB[[#This Row],[ID No.]],8,2),[1]Draft!$B$9:$C$14,2,FALSE)</f>
        <v>Cairo</v>
      </c>
      <c r="L389" s="7">
        <v>38612</v>
      </c>
      <c r="M389" s="1">
        <f ca="1">DATEDIF(HR_DB[[#This Row],[Hire date]],TODAY(),"Y")</f>
        <v>16</v>
      </c>
      <c r="N389" s="4">
        <v>6610</v>
      </c>
      <c r="O389" s="6">
        <f>IFERROR(DATEDIF(HR_DB[[#This Row],[DOB]],HR_DB[[#This Row],[Hire date]],"Y"),"!!!")</f>
        <v>11</v>
      </c>
      <c r="P389" s="6" t="str">
        <f>IF(HR_DB[[#This Row],[Age at Hiring]]&lt;20,"!","")</f>
        <v>!</v>
      </c>
      <c r="Q389" s="1" t="str">
        <f>IFERROR(VLOOKUP(HR_DB[[#This Row],[EmpID]],A390:$A$1002,1,TRUE),"")</f>
        <v/>
      </c>
      <c r="R389" s="1" t="str">
        <f>IFERROR(VLOOKUP(HR_DB[[#This Row],[EmpID]],$A$2:A388,1,0),"")</f>
        <v/>
      </c>
      <c r="S389" s="17"/>
      <c r="T389" s="1" t="str">
        <f ca="1">IF(HR_DB[[#This Row],[Years no.]]&lt;=7,"A) 1-7",IF(AND(HR_DB[[#This Row],[Years no.]]&gt;7,HR_DB[[#This Row],[Years no.]]&lt;=14),"B) 8-14",IF(AND(HR_DB[[#This Row],[Years no.]]&gt;14,HR_DB[[#This Row],[Years no.]]&lt;=21),"C) 15-21",IF(HR_DB[[#This Row],[Years no.]]&gt;21,"D) 22+",""))))</f>
        <v>C) 15-21</v>
      </c>
      <c r="U389" s="1" t="str">
        <f ca="1">IF(AND(HR_DB[[#This Row],[Age]]&gt;=20,HR_DB[[#This Row],[Age]]&lt;30),"20s",IF(AND(HR_DB[[#This Row],[Age]]&gt;=30,HR_DB[[#This Row],[Age]]&lt;40),"30s",IF(HR_DB[[#This Row],[Age]]&gt;=40,"40s","")))</f>
        <v>20s</v>
      </c>
    </row>
    <row r="390" spans="1:21" x14ac:dyDescent="0.35">
      <c r="A390" s="1">
        <v>53744</v>
      </c>
      <c r="B390" s="1" t="s">
        <v>1264</v>
      </c>
      <c r="C390" s="1" t="s">
        <v>1265</v>
      </c>
      <c r="D390" s="1" t="s">
        <v>143</v>
      </c>
      <c r="E390" s="1" t="str">
        <f>IF(ISODD(MID(HR_DB[[#This Row],[ID No.]],13,1)),"Male","Female")</f>
        <v>Female</v>
      </c>
      <c r="F390" s="3">
        <f>DATE(MID(HR_DB[[#This Row],[ID No.]],2,2),MID(HR_DB[[#This Row],[ID No.]],4,2),MID(HR_DB[[#This Row],[ID No.]],6,2))</f>
        <v>27492</v>
      </c>
      <c r="G390" s="1">
        <f ca="1">DATEDIF(HR_DB[[#This Row],[DOB]],TODAY(),"Y")</f>
        <v>47</v>
      </c>
      <c r="H390" s="1" t="s">
        <v>17</v>
      </c>
      <c r="I390" s="1" t="s">
        <v>23</v>
      </c>
      <c r="J390" s="1" t="s">
        <v>24</v>
      </c>
      <c r="K390" s="1" t="str">
        <f>VLOOKUP(MID(HR_DB[[#This Row],[ID No.]],8,2),[1]Draft!$B$9:$C$14,2,FALSE)</f>
        <v>Sharqia</v>
      </c>
      <c r="L390" s="7">
        <v>34719</v>
      </c>
      <c r="M390" s="1">
        <f ca="1">DATEDIF(HR_DB[[#This Row],[Hire date]],TODAY(),"Y")</f>
        <v>27</v>
      </c>
      <c r="N390" s="4">
        <v>5917</v>
      </c>
      <c r="O390" s="6">
        <f>IFERROR(DATEDIF(HR_DB[[#This Row],[DOB]],HR_DB[[#This Row],[Hire date]],"Y"),"!!!")</f>
        <v>19</v>
      </c>
      <c r="P390" s="6" t="str">
        <f>IF(HR_DB[[#This Row],[Age at Hiring]]&lt;20,"!","")</f>
        <v>!</v>
      </c>
      <c r="Q390" s="1" t="str">
        <f>IFERROR(VLOOKUP(HR_DB[[#This Row],[EmpID]],A391:$A$1002,1,TRUE),"")</f>
        <v/>
      </c>
      <c r="R390" s="1" t="str">
        <f>IFERROR(VLOOKUP(HR_DB[[#This Row],[EmpID]],$A$2:A389,1,0),"")</f>
        <v/>
      </c>
      <c r="S390" s="17"/>
      <c r="T390" s="1" t="str">
        <f ca="1">IF(HR_DB[[#This Row],[Years no.]]&lt;=7,"A) 1-7",IF(AND(HR_DB[[#This Row],[Years no.]]&gt;7,HR_DB[[#This Row],[Years no.]]&lt;=14),"B) 8-14",IF(AND(HR_DB[[#This Row],[Years no.]]&gt;14,HR_DB[[#This Row],[Years no.]]&lt;=21),"C) 15-21",IF(HR_DB[[#This Row],[Years no.]]&gt;21,"D) 22+",""))))</f>
        <v>D) 22+</v>
      </c>
      <c r="U390" s="1" t="str">
        <f ca="1">IF(AND(HR_DB[[#This Row],[Age]]&gt;=20,HR_DB[[#This Row],[Age]]&lt;30),"20s",IF(AND(HR_DB[[#This Row],[Age]]&gt;=30,HR_DB[[#This Row],[Age]]&lt;40),"30s",IF(HR_DB[[#This Row],[Age]]&gt;=40,"40s","")))</f>
        <v>40s</v>
      </c>
    </row>
    <row r="391" spans="1:21" x14ac:dyDescent="0.35">
      <c r="A391" s="1">
        <v>53757</v>
      </c>
      <c r="B391" s="1" t="s">
        <v>278</v>
      </c>
      <c r="C391" s="1" t="s">
        <v>279</v>
      </c>
      <c r="D391" s="1" t="s">
        <v>143</v>
      </c>
      <c r="E391" s="1" t="str">
        <f>IF(ISODD(MID(HR_DB[[#This Row],[ID No.]],13,1)),"Male","Female")</f>
        <v>Female</v>
      </c>
      <c r="F391" s="3">
        <f>DATE(MID(HR_DB[[#This Row],[ID No.]],2,2),MID(HR_DB[[#This Row],[ID No.]],4,2),MID(HR_DB[[#This Row],[ID No.]],6,2))</f>
        <v>34761</v>
      </c>
      <c r="G391" s="1">
        <f ca="1">DATEDIF(HR_DB[[#This Row],[DOB]],TODAY(),"Y")</f>
        <v>27</v>
      </c>
      <c r="H391" s="1" t="s">
        <v>32</v>
      </c>
      <c r="I391" s="1" t="s">
        <v>23</v>
      </c>
      <c r="J391" s="1" t="s">
        <v>67</v>
      </c>
      <c r="K391" s="1" t="str">
        <f>VLOOKUP(MID(HR_DB[[#This Row],[ID No.]],8,2),[1]Draft!$B$9:$C$14,2,FALSE)</f>
        <v>Cairo</v>
      </c>
      <c r="L391" s="7">
        <v>40630</v>
      </c>
      <c r="M391" s="1">
        <f ca="1">DATEDIF(HR_DB[[#This Row],[Hire date]],TODAY(),"Y")</f>
        <v>11</v>
      </c>
      <c r="N391" s="4">
        <v>4959</v>
      </c>
      <c r="O391" s="6">
        <f>IFERROR(DATEDIF(HR_DB[[#This Row],[DOB]],HR_DB[[#This Row],[Hire date]],"Y"),"!!!")</f>
        <v>16</v>
      </c>
      <c r="P391" s="6" t="str">
        <f>IF(HR_DB[[#This Row],[Age at Hiring]]&lt;20,"!","")</f>
        <v>!</v>
      </c>
      <c r="Q391" s="1" t="str">
        <f>IFERROR(VLOOKUP(HR_DB[[#This Row],[EmpID]],A392:$A$1002,1,TRUE),"")</f>
        <v/>
      </c>
      <c r="R391" s="1" t="str">
        <f>IFERROR(VLOOKUP(HR_DB[[#This Row],[EmpID]],$A$2:A390,1,0),"")</f>
        <v/>
      </c>
      <c r="S391" s="17"/>
      <c r="T391" s="1" t="str">
        <f ca="1">IF(HR_DB[[#This Row],[Years no.]]&lt;=7,"A) 1-7",IF(AND(HR_DB[[#This Row],[Years no.]]&gt;7,HR_DB[[#This Row],[Years no.]]&lt;=14),"B) 8-14",IF(AND(HR_DB[[#This Row],[Years no.]]&gt;14,HR_DB[[#This Row],[Years no.]]&lt;=21),"C) 15-21",IF(HR_DB[[#This Row],[Years no.]]&gt;21,"D) 22+",""))))</f>
        <v>B) 8-14</v>
      </c>
      <c r="U391" s="1" t="str">
        <f ca="1">IF(AND(HR_DB[[#This Row],[Age]]&gt;=20,HR_DB[[#This Row],[Age]]&lt;30),"20s",IF(AND(HR_DB[[#This Row],[Age]]&gt;=30,HR_DB[[#This Row],[Age]]&lt;40),"30s",IF(HR_DB[[#This Row],[Age]]&gt;=40,"40s","")))</f>
        <v>20s</v>
      </c>
    </row>
    <row r="392" spans="1:21" x14ac:dyDescent="0.35">
      <c r="A392" s="1">
        <v>53765</v>
      </c>
      <c r="B392" s="1" t="s">
        <v>448</v>
      </c>
      <c r="C392" s="1" t="s">
        <v>449</v>
      </c>
      <c r="D392" s="1" t="s">
        <v>31</v>
      </c>
      <c r="E392" s="1" t="str">
        <f>IF(ISODD(MID(HR_DB[[#This Row],[ID No.]],13,1)),"Male","Female")</f>
        <v>Male</v>
      </c>
      <c r="F392" s="3">
        <f>DATE(MID(HR_DB[[#This Row],[ID No.]],2,2),MID(HR_DB[[#This Row],[ID No.]],4,2),MID(HR_DB[[#This Row],[ID No.]],6,2))</f>
        <v>34652</v>
      </c>
      <c r="G392" s="1">
        <f ca="1">DATEDIF(HR_DB[[#This Row],[DOB]],TODAY(),"Y")</f>
        <v>27</v>
      </c>
      <c r="H392" s="1" t="s">
        <v>32</v>
      </c>
      <c r="I392" s="1" t="s">
        <v>23</v>
      </c>
      <c r="J392" s="1" t="s">
        <v>19</v>
      </c>
      <c r="K392" s="1" t="str">
        <f>VLOOKUP(MID(HR_DB[[#This Row],[ID No.]],8,2),[1]Draft!$B$9:$C$14,2,FALSE)</f>
        <v>Cairo</v>
      </c>
      <c r="L392" s="7">
        <v>41411</v>
      </c>
      <c r="M392" s="1">
        <f ca="1">DATEDIF(HR_DB[[#This Row],[Hire date]],TODAY(),"Y")</f>
        <v>9</v>
      </c>
      <c r="N392" s="4">
        <v>3137</v>
      </c>
      <c r="O392" s="6">
        <f>IFERROR(DATEDIF(HR_DB[[#This Row],[DOB]],HR_DB[[#This Row],[Hire date]],"Y"),"!!!")</f>
        <v>18</v>
      </c>
      <c r="P392" s="6" t="str">
        <f>IF(HR_DB[[#This Row],[Age at Hiring]]&lt;20,"!","")</f>
        <v>!</v>
      </c>
      <c r="Q392" s="1" t="str">
        <f>IFERROR(VLOOKUP(HR_DB[[#This Row],[EmpID]],A393:$A$1002,1,TRUE),"")</f>
        <v/>
      </c>
      <c r="R392" s="1" t="str">
        <f>IFERROR(VLOOKUP(HR_DB[[#This Row],[EmpID]],$A$2:A391,1,0),"")</f>
        <v/>
      </c>
      <c r="S392" s="17"/>
      <c r="T392" s="1" t="str">
        <f ca="1">IF(HR_DB[[#This Row],[Years no.]]&lt;=7,"A) 1-7",IF(AND(HR_DB[[#This Row],[Years no.]]&gt;7,HR_DB[[#This Row],[Years no.]]&lt;=14),"B) 8-14",IF(AND(HR_DB[[#This Row],[Years no.]]&gt;14,HR_DB[[#This Row],[Years no.]]&lt;=21),"C) 15-21",IF(HR_DB[[#This Row],[Years no.]]&gt;21,"D) 22+",""))))</f>
        <v>B) 8-14</v>
      </c>
      <c r="U392" s="1" t="str">
        <f ca="1">IF(AND(HR_DB[[#This Row],[Age]]&gt;=20,HR_DB[[#This Row],[Age]]&lt;30),"20s",IF(AND(HR_DB[[#This Row],[Age]]&gt;=30,HR_DB[[#This Row],[Age]]&lt;40),"30s",IF(HR_DB[[#This Row],[Age]]&gt;=40,"40s","")))</f>
        <v>20s</v>
      </c>
    </row>
    <row r="393" spans="1:21" x14ac:dyDescent="0.35">
      <c r="A393" s="1">
        <v>53774</v>
      </c>
      <c r="B393" s="1" t="s">
        <v>1806</v>
      </c>
      <c r="C393" s="1" t="s">
        <v>1807</v>
      </c>
      <c r="D393" s="1" t="s">
        <v>143</v>
      </c>
      <c r="E393" s="1" t="str">
        <f>IF(ISODD(MID(HR_DB[[#This Row],[ID No.]],13,1)),"Male","Female")</f>
        <v>Male</v>
      </c>
      <c r="F393" s="3">
        <f>DATE(MID(HR_DB[[#This Row],[ID No.]],2,2),MID(HR_DB[[#This Row],[ID No.]],4,2),MID(HR_DB[[#This Row],[ID No.]],6,2))</f>
        <v>27546</v>
      </c>
      <c r="G393" s="1">
        <f ca="1">DATEDIF(HR_DB[[#This Row],[DOB]],TODAY(),"Y")</f>
        <v>47</v>
      </c>
      <c r="H393" s="1" t="s">
        <v>17</v>
      </c>
      <c r="I393" s="1" t="s">
        <v>23</v>
      </c>
      <c r="J393" s="1" t="s">
        <v>24</v>
      </c>
      <c r="K393" s="1" t="str">
        <f>VLOOKUP(MID(HR_DB[[#This Row],[ID No.]],8,2),[1]Draft!$B$9:$C$14,2,FALSE)</f>
        <v>Giza</v>
      </c>
      <c r="L393" s="3">
        <v>36076</v>
      </c>
      <c r="M393" s="1">
        <f ca="1">DATEDIF(HR_DB[[#This Row],[Hire date]],TODAY(),"Y")</f>
        <v>23</v>
      </c>
      <c r="N393" s="4">
        <v>4111</v>
      </c>
      <c r="O393" s="1">
        <f>IFERROR(DATEDIF(HR_DB[[#This Row],[DOB]],HR_DB[[#This Row],[Hire date]],"Y"),"!!!")</f>
        <v>23</v>
      </c>
      <c r="P393" s="1" t="str">
        <f>IF(HR_DB[[#This Row],[Age at Hiring]]&lt;20,"!","")</f>
        <v/>
      </c>
      <c r="Q393" s="1" t="str">
        <f>IFERROR(VLOOKUP(HR_DB[[#This Row],[EmpID]],A394:$A$1002,1,TRUE),"")</f>
        <v/>
      </c>
      <c r="R393" s="1" t="str">
        <f>IFERROR(VLOOKUP(HR_DB[[#This Row],[EmpID]],$A$2:A392,1,0),"")</f>
        <v/>
      </c>
      <c r="S393" s="17"/>
      <c r="T393" s="1" t="str">
        <f ca="1">IF(HR_DB[[#This Row],[Years no.]]&lt;=7,"A) 1-7",IF(AND(HR_DB[[#This Row],[Years no.]]&gt;7,HR_DB[[#This Row],[Years no.]]&lt;=14),"B) 8-14",IF(AND(HR_DB[[#This Row],[Years no.]]&gt;14,HR_DB[[#This Row],[Years no.]]&lt;=21),"C) 15-21",IF(HR_DB[[#This Row],[Years no.]]&gt;21,"D) 22+",""))))</f>
        <v>D) 22+</v>
      </c>
      <c r="U393" s="1" t="str">
        <f ca="1">IF(AND(HR_DB[[#This Row],[Age]]&gt;=20,HR_DB[[#This Row],[Age]]&lt;30),"20s",IF(AND(HR_DB[[#This Row],[Age]]&gt;=30,HR_DB[[#This Row],[Age]]&lt;40),"30s",IF(HR_DB[[#This Row],[Age]]&gt;=40,"40s","")))</f>
        <v>40s</v>
      </c>
    </row>
    <row r="394" spans="1:21" x14ac:dyDescent="0.35">
      <c r="A394" s="6">
        <v>53785</v>
      </c>
      <c r="B394" s="1" t="s">
        <v>322</v>
      </c>
      <c r="C394" s="1" t="s">
        <v>323</v>
      </c>
      <c r="D394" s="1" t="s">
        <v>62</v>
      </c>
      <c r="E394" s="1" t="str">
        <f>IF(ISODD(MID(HR_DB[[#This Row],[ID No.]],13,1)),"Male","Female")</f>
        <v>Female</v>
      </c>
      <c r="F394" s="3">
        <f>DATE(MID(HR_DB[[#This Row],[ID No.]],2,2),MID(HR_DB[[#This Row],[ID No.]],4,2),MID(HR_DB[[#This Row],[ID No.]],6,2))</f>
        <v>34417</v>
      </c>
      <c r="G394" s="1">
        <f ca="1">DATEDIF(HR_DB[[#This Row],[DOB]],TODAY(),"Y")</f>
        <v>28</v>
      </c>
      <c r="H394" s="1" t="s">
        <v>17</v>
      </c>
      <c r="I394" s="1" t="s">
        <v>41</v>
      </c>
      <c r="J394" s="1" t="s">
        <v>44</v>
      </c>
      <c r="K394" s="1" t="str">
        <f>VLOOKUP(MID(HR_DB[[#This Row],[ID No.]],8,2),[1]Draft!$B$9:$C$14,2,FALSE)</f>
        <v>Cairo</v>
      </c>
      <c r="L394" s="7">
        <v>35437</v>
      </c>
      <c r="M394" s="1">
        <f ca="1">DATEDIF(HR_DB[[#This Row],[Hire date]],TODAY(),"Y")</f>
        <v>25</v>
      </c>
      <c r="N394" s="4">
        <v>13151</v>
      </c>
      <c r="O394" s="6">
        <f>IFERROR(DATEDIF(HR_DB[[#This Row],[DOB]],HR_DB[[#This Row],[Hire date]],"Y"),"!!!")</f>
        <v>2</v>
      </c>
      <c r="P394" s="6" t="str">
        <f>IF(HR_DB[[#This Row],[Age at Hiring]]&lt;20,"!","")</f>
        <v>!</v>
      </c>
      <c r="Q394" s="6">
        <f>IFERROR(VLOOKUP(HR_DB[[#This Row],[EmpID]],A395:$A$1002,1,TRUE),"")</f>
        <v>53785</v>
      </c>
      <c r="R394" s="1" t="str">
        <f>IFERROR(VLOOKUP(HR_DB[[#This Row],[EmpID]],$A$2:A393,1,0),"")</f>
        <v/>
      </c>
      <c r="S394" s="17">
        <v>1</v>
      </c>
      <c r="T394" s="1" t="str">
        <f ca="1">IF(HR_DB[[#This Row],[Years no.]]&lt;=7,"A) 1-7",IF(AND(HR_DB[[#This Row],[Years no.]]&gt;7,HR_DB[[#This Row],[Years no.]]&lt;=14),"B) 8-14",IF(AND(HR_DB[[#This Row],[Years no.]]&gt;14,HR_DB[[#This Row],[Years no.]]&lt;=21),"C) 15-21",IF(HR_DB[[#This Row],[Years no.]]&gt;21,"D) 22+",""))))</f>
        <v>D) 22+</v>
      </c>
      <c r="U394" s="1" t="str">
        <f ca="1">IF(AND(HR_DB[[#This Row],[Age]]&gt;=20,HR_DB[[#This Row],[Age]]&lt;30),"20s",IF(AND(HR_DB[[#This Row],[Age]]&gt;=30,HR_DB[[#This Row],[Age]]&lt;40),"30s",IF(HR_DB[[#This Row],[Age]]&gt;=40,"40s","")))</f>
        <v>20s</v>
      </c>
    </row>
    <row r="395" spans="1:21" x14ac:dyDescent="0.35">
      <c r="A395" s="18">
        <v>53785</v>
      </c>
      <c r="B395" s="1" t="s">
        <v>676</v>
      </c>
      <c r="C395" s="1" t="s">
        <v>677</v>
      </c>
      <c r="D395" s="1" t="s">
        <v>38</v>
      </c>
      <c r="E395" s="1" t="str">
        <f>IF(ISODD(MID(HR_DB[[#This Row],[ID No.]],13,1)),"Male","Female")</f>
        <v>Male</v>
      </c>
      <c r="F395" s="3">
        <f>DATE(MID(HR_DB[[#This Row],[ID No.]],2,2),MID(HR_DB[[#This Row],[ID No.]],4,2),MID(HR_DB[[#This Row],[ID No.]],6,2))</f>
        <v>34721</v>
      </c>
      <c r="G395" s="1">
        <f ca="1">DATEDIF(HR_DB[[#This Row],[DOB]],TODAY(),"Y")</f>
        <v>27</v>
      </c>
      <c r="H395" s="1" t="s">
        <v>17</v>
      </c>
      <c r="I395" s="1" t="s">
        <v>23</v>
      </c>
      <c r="J395" s="1" t="s">
        <v>44</v>
      </c>
      <c r="K395" s="1" t="str">
        <f>VLOOKUP(MID(HR_DB[[#This Row],[ID No.]],8,2),[1]Draft!$B$9:$C$14,2,FALSE)</f>
        <v>Cairo</v>
      </c>
      <c r="L395" s="7">
        <v>35517</v>
      </c>
      <c r="M395" s="1">
        <f ca="1">DATEDIF(HR_DB[[#This Row],[Hire date]],TODAY(),"Y")</f>
        <v>25</v>
      </c>
      <c r="N395" s="4">
        <v>4595</v>
      </c>
      <c r="O395" s="6">
        <f>IFERROR(DATEDIF(HR_DB[[#This Row],[DOB]],HR_DB[[#This Row],[Hire date]],"Y"),"!!!")</f>
        <v>2</v>
      </c>
      <c r="P395" s="6" t="str">
        <f>IF(HR_DB[[#This Row],[Age at Hiring]]&lt;20,"!","")</f>
        <v>!</v>
      </c>
      <c r="Q395" s="1" t="str">
        <f>IFERROR(VLOOKUP(HR_DB[[#This Row],[EmpID]],A396:$A$1002,1,TRUE),"")</f>
        <v/>
      </c>
      <c r="R395" s="16">
        <f>IFERROR(VLOOKUP(HR_DB[[#This Row],[EmpID]],$A$2:A394,1,0),"")</f>
        <v>53785</v>
      </c>
      <c r="S395" s="17">
        <v>2</v>
      </c>
      <c r="T395" s="1" t="str">
        <f ca="1">IF(HR_DB[[#This Row],[Years no.]]&lt;=7,"A) 1-7",IF(AND(HR_DB[[#This Row],[Years no.]]&gt;7,HR_DB[[#This Row],[Years no.]]&lt;=14),"B) 8-14",IF(AND(HR_DB[[#This Row],[Years no.]]&gt;14,HR_DB[[#This Row],[Years no.]]&lt;=21),"C) 15-21",IF(HR_DB[[#This Row],[Years no.]]&gt;21,"D) 22+",""))))</f>
        <v>D) 22+</v>
      </c>
      <c r="U395" s="1" t="str">
        <f ca="1">IF(AND(HR_DB[[#This Row],[Age]]&gt;=20,HR_DB[[#This Row],[Age]]&lt;30),"20s",IF(AND(HR_DB[[#This Row],[Age]]&gt;=30,HR_DB[[#This Row],[Age]]&lt;40),"30s",IF(HR_DB[[#This Row],[Age]]&gt;=40,"40s","")))</f>
        <v>20s</v>
      </c>
    </row>
    <row r="396" spans="1:21" x14ac:dyDescent="0.35">
      <c r="A396" s="1">
        <v>53788</v>
      </c>
      <c r="B396" s="1" t="s">
        <v>1626</v>
      </c>
      <c r="C396" s="1" t="s">
        <v>1627</v>
      </c>
      <c r="D396" s="1" t="s">
        <v>92</v>
      </c>
      <c r="E396" s="1" t="str">
        <f>IF(ISODD(MID(HR_DB[[#This Row],[ID No.]],13,1)),"Male","Female")</f>
        <v>Male</v>
      </c>
      <c r="F396" s="3">
        <f>DATE(MID(HR_DB[[#This Row],[ID No.]],2,2),MID(HR_DB[[#This Row],[ID No.]],4,2),MID(HR_DB[[#This Row],[ID No.]],6,2))</f>
        <v>27090</v>
      </c>
      <c r="G396" s="1">
        <f ca="1">DATEDIF(HR_DB[[#This Row],[DOB]],TODAY(),"Y")</f>
        <v>48</v>
      </c>
      <c r="H396" s="1" t="s">
        <v>17</v>
      </c>
      <c r="I396" s="1" t="s">
        <v>23</v>
      </c>
      <c r="J396" s="1" t="s">
        <v>67</v>
      </c>
      <c r="K396" s="1" t="str">
        <f>VLOOKUP(MID(HR_DB[[#This Row],[ID No.]],8,2),[1]Draft!$B$9:$C$14,2,FALSE)</f>
        <v>Cairo</v>
      </c>
      <c r="L396" s="3">
        <v>37710</v>
      </c>
      <c r="M396" s="1">
        <f ca="1">DATEDIF(HR_DB[[#This Row],[Hire date]],TODAY(),"Y")</f>
        <v>19</v>
      </c>
      <c r="N396" s="4">
        <v>3389</v>
      </c>
      <c r="O396" s="1">
        <f>IFERROR(DATEDIF(HR_DB[[#This Row],[DOB]],HR_DB[[#This Row],[Hire date]],"Y"),"!!!")</f>
        <v>29</v>
      </c>
      <c r="P396" s="1" t="str">
        <f>IF(HR_DB[[#This Row],[Age at Hiring]]&lt;20,"!","")</f>
        <v/>
      </c>
      <c r="Q396" s="1" t="str">
        <f>IFERROR(VLOOKUP(HR_DB[[#This Row],[EmpID]],A397:$A$1002,1,TRUE),"")</f>
        <v/>
      </c>
      <c r="R396" s="1" t="str">
        <f>IFERROR(VLOOKUP(HR_DB[[#This Row],[EmpID]],$A$2:A395,1,0),"")</f>
        <v/>
      </c>
      <c r="S396" s="17"/>
      <c r="T396" s="1" t="str">
        <f ca="1">IF(HR_DB[[#This Row],[Years no.]]&lt;=7,"A) 1-7",IF(AND(HR_DB[[#This Row],[Years no.]]&gt;7,HR_DB[[#This Row],[Years no.]]&lt;=14),"B) 8-14",IF(AND(HR_DB[[#This Row],[Years no.]]&gt;14,HR_DB[[#This Row],[Years no.]]&lt;=21),"C) 15-21",IF(HR_DB[[#This Row],[Years no.]]&gt;21,"D) 22+",""))))</f>
        <v>C) 15-21</v>
      </c>
      <c r="U396" s="1" t="str">
        <f ca="1">IF(AND(HR_DB[[#This Row],[Age]]&gt;=20,HR_DB[[#This Row],[Age]]&lt;30),"20s",IF(AND(HR_DB[[#This Row],[Age]]&gt;=30,HR_DB[[#This Row],[Age]]&lt;40),"30s",IF(HR_DB[[#This Row],[Age]]&gt;=40,"40s","")))</f>
        <v>40s</v>
      </c>
    </row>
    <row r="397" spans="1:21" x14ac:dyDescent="0.35">
      <c r="A397" s="1">
        <v>53807</v>
      </c>
      <c r="B397" s="1" t="s">
        <v>1972</v>
      </c>
      <c r="C397" s="1" t="s">
        <v>1973</v>
      </c>
      <c r="D397" s="1" t="s">
        <v>62</v>
      </c>
      <c r="E397" s="1" t="str">
        <f>IF(ISODD(MID(HR_DB[[#This Row],[ID No.]],13,1)),"Male","Female")</f>
        <v>Female</v>
      </c>
      <c r="F397" s="3">
        <f>DATE(MID(HR_DB[[#This Row],[ID No.]],2,2),MID(HR_DB[[#This Row],[ID No.]],4,2),MID(HR_DB[[#This Row],[ID No.]],6,2))</f>
        <v>33113</v>
      </c>
      <c r="G397" s="1">
        <f ca="1">DATEDIF(HR_DB[[#This Row],[DOB]],TODAY(),"Y")</f>
        <v>31</v>
      </c>
      <c r="H397" s="1" t="s">
        <v>17</v>
      </c>
      <c r="I397" s="1" t="s">
        <v>23</v>
      </c>
      <c r="J397" s="1" t="s">
        <v>19</v>
      </c>
      <c r="K397" s="1" t="str">
        <f>VLOOKUP(MID(HR_DB[[#This Row],[ID No.]],8,2),[1]Draft!$B$9:$C$14,2,FALSE)</f>
        <v>Sharqia</v>
      </c>
      <c r="L397" s="7">
        <v>39279</v>
      </c>
      <c r="M397" s="1">
        <f ca="1">DATEDIF(HR_DB[[#This Row],[Hire date]],TODAY(),"Y")</f>
        <v>15</v>
      </c>
      <c r="N397" s="4">
        <v>5116</v>
      </c>
      <c r="O397" s="6">
        <f>IFERROR(DATEDIF(HR_DB[[#This Row],[DOB]],HR_DB[[#This Row],[Hire date]],"Y"),"!!!")</f>
        <v>16</v>
      </c>
      <c r="P397" s="6" t="str">
        <f>IF(HR_DB[[#This Row],[Age at Hiring]]&lt;20,"!","")</f>
        <v>!</v>
      </c>
      <c r="Q397" s="1" t="str">
        <f>IFERROR(VLOOKUP(HR_DB[[#This Row],[EmpID]],A398:$A$1002,1,TRUE),"")</f>
        <v/>
      </c>
      <c r="R397" s="1" t="str">
        <f>IFERROR(VLOOKUP(HR_DB[[#This Row],[EmpID]],$A$2:A396,1,0),"")</f>
        <v/>
      </c>
      <c r="S397" s="17"/>
      <c r="T397" s="1" t="str">
        <f ca="1">IF(HR_DB[[#This Row],[Years no.]]&lt;=7,"A) 1-7",IF(AND(HR_DB[[#This Row],[Years no.]]&gt;7,HR_DB[[#This Row],[Years no.]]&lt;=14),"B) 8-14",IF(AND(HR_DB[[#This Row],[Years no.]]&gt;14,HR_DB[[#This Row],[Years no.]]&lt;=21),"C) 15-21",IF(HR_DB[[#This Row],[Years no.]]&gt;21,"D) 22+",""))))</f>
        <v>C) 15-21</v>
      </c>
      <c r="U397" s="1" t="str">
        <f ca="1">IF(AND(HR_DB[[#This Row],[Age]]&gt;=20,HR_DB[[#This Row],[Age]]&lt;30),"20s",IF(AND(HR_DB[[#This Row],[Age]]&gt;=30,HR_DB[[#This Row],[Age]]&lt;40),"30s",IF(HR_DB[[#This Row],[Age]]&gt;=40,"40s","")))</f>
        <v>30s</v>
      </c>
    </row>
    <row r="398" spans="1:21" x14ac:dyDescent="0.35">
      <c r="A398" s="1">
        <v>53817</v>
      </c>
      <c r="B398" s="1" t="s">
        <v>1118</v>
      </c>
      <c r="C398" s="1" t="s">
        <v>1119</v>
      </c>
      <c r="D398" s="1" t="s">
        <v>143</v>
      </c>
      <c r="E398" s="1" t="str">
        <f>IF(ISODD(MID(HR_DB[[#This Row],[ID No.]],13,1)),"Male","Female")</f>
        <v>Male</v>
      </c>
      <c r="F398" s="3">
        <f>DATE(MID(HR_DB[[#This Row],[ID No.]],2,2),MID(HR_DB[[#This Row],[ID No.]],4,2),MID(HR_DB[[#This Row],[ID No.]],6,2))</f>
        <v>33675</v>
      </c>
      <c r="G398" s="1">
        <f ca="1">DATEDIF(HR_DB[[#This Row],[DOB]],TODAY(),"Y")</f>
        <v>30</v>
      </c>
      <c r="H398" s="1" t="s">
        <v>17</v>
      </c>
      <c r="I398" s="1" t="s">
        <v>23</v>
      </c>
      <c r="J398" s="1" t="s">
        <v>44</v>
      </c>
      <c r="K398" s="1" t="str">
        <f>VLOOKUP(MID(HR_DB[[#This Row],[ID No.]],8,2),[1]Draft!$B$9:$C$14,2,FALSE)</f>
        <v>Alexandria</v>
      </c>
      <c r="L398" s="7">
        <v>38960</v>
      </c>
      <c r="M398" s="1">
        <f ca="1">DATEDIF(HR_DB[[#This Row],[Hire date]],TODAY(),"Y")</f>
        <v>15</v>
      </c>
      <c r="N398" s="4">
        <v>3649</v>
      </c>
      <c r="O398" s="6">
        <f>IFERROR(DATEDIF(HR_DB[[#This Row],[DOB]],HR_DB[[#This Row],[Hire date]],"Y"),"!!!")</f>
        <v>14</v>
      </c>
      <c r="P398" s="6" t="str">
        <f>IF(HR_DB[[#This Row],[Age at Hiring]]&lt;20,"!","")</f>
        <v>!</v>
      </c>
      <c r="Q398" s="1" t="str">
        <f>IFERROR(VLOOKUP(HR_DB[[#This Row],[EmpID]],A399:$A$1002,1,TRUE),"")</f>
        <v/>
      </c>
      <c r="R398" s="1" t="str">
        <f>IFERROR(VLOOKUP(HR_DB[[#This Row],[EmpID]],$A$2:A397,1,0),"")</f>
        <v/>
      </c>
      <c r="S398" s="17"/>
      <c r="T398" s="1" t="str">
        <f ca="1">IF(HR_DB[[#This Row],[Years no.]]&lt;=7,"A) 1-7",IF(AND(HR_DB[[#This Row],[Years no.]]&gt;7,HR_DB[[#This Row],[Years no.]]&lt;=14),"B) 8-14",IF(AND(HR_DB[[#This Row],[Years no.]]&gt;14,HR_DB[[#This Row],[Years no.]]&lt;=21),"C) 15-21",IF(HR_DB[[#This Row],[Years no.]]&gt;21,"D) 22+",""))))</f>
        <v>C) 15-21</v>
      </c>
      <c r="U398" s="1" t="str">
        <f ca="1">IF(AND(HR_DB[[#This Row],[Age]]&gt;=20,HR_DB[[#This Row],[Age]]&lt;30),"20s",IF(AND(HR_DB[[#This Row],[Age]]&gt;=30,HR_DB[[#This Row],[Age]]&lt;40),"30s",IF(HR_DB[[#This Row],[Age]]&gt;=40,"40s","")))</f>
        <v>30s</v>
      </c>
    </row>
    <row r="399" spans="1:21" x14ac:dyDescent="0.35">
      <c r="A399" s="1">
        <v>53840</v>
      </c>
      <c r="B399" s="1" t="s">
        <v>990</v>
      </c>
      <c r="C399" s="1" t="s">
        <v>991</v>
      </c>
      <c r="D399" s="1" t="s">
        <v>38</v>
      </c>
      <c r="E399" s="1" t="str">
        <f>IF(ISODD(MID(HR_DB[[#This Row],[ID No.]],13,1)),"Male","Female")</f>
        <v>Male</v>
      </c>
      <c r="F399" s="3">
        <f>DATE(MID(HR_DB[[#This Row],[ID No.]],2,2),MID(HR_DB[[#This Row],[ID No.]],4,2),MID(HR_DB[[#This Row],[ID No.]],6,2))</f>
        <v>32155</v>
      </c>
      <c r="G399" s="1">
        <f ca="1">DATEDIF(HR_DB[[#This Row],[DOB]],TODAY(),"Y")</f>
        <v>34</v>
      </c>
      <c r="H399" s="1" t="s">
        <v>17</v>
      </c>
      <c r="I399" s="1" t="s">
        <v>23</v>
      </c>
      <c r="J399" s="1" t="s">
        <v>44</v>
      </c>
      <c r="K399" s="1" t="str">
        <f>VLOOKUP(MID(HR_DB[[#This Row],[ID No.]],8,2),[1]Draft!$B$9:$C$14,2,FALSE)</f>
        <v>Sharqia</v>
      </c>
      <c r="L399" s="7">
        <v>37108</v>
      </c>
      <c r="M399" s="1">
        <f ca="1">DATEDIF(HR_DB[[#This Row],[Hire date]],TODAY(),"Y")</f>
        <v>20</v>
      </c>
      <c r="N399" s="4">
        <v>6586</v>
      </c>
      <c r="O399" s="6">
        <f>IFERROR(DATEDIF(HR_DB[[#This Row],[DOB]],HR_DB[[#This Row],[Hire date]],"Y"),"!!!")</f>
        <v>13</v>
      </c>
      <c r="P399" s="6" t="str">
        <f>IF(HR_DB[[#This Row],[Age at Hiring]]&lt;20,"!","")</f>
        <v>!</v>
      </c>
      <c r="Q399" s="1" t="str">
        <f>IFERROR(VLOOKUP(HR_DB[[#This Row],[EmpID]],A400:$A$1002,1,TRUE),"")</f>
        <v/>
      </c>
      <c r="R399" s="1" t="str">
        <f>IFERROR(VLOOKUP(HR_DB[[#This Row],[EmpID]],$A$2:A398,1,0),"")</f>
        <v/>
      </c>
      <c r="S399" s="17"/>
      <c r="T399" s="1" t="str">
        <f ca="1">IF(HR_DB[[#This Row],[Years no.]]&lt;=7,"A) 1-7",IF(AND(HR_DB[[#This Row],[Years no.]]&gt;7,HR_DB[[#This Row],[Years no.]]&lt;=14),"B) 8-14",IF(AND(HR_DB[[#This Row],[Years no.]]&gt;14,HR_DB[[#This Row],[Years no.]]&lt;=21),"C) 15-21",IF(HR_DB[[#This Row],[Years no.]]&gt;21,"D) 22+",""))))</f>
        <v>C) 15-21</v>
      </c>
      <c r="U399" s="1" t="str">
        <f ca="1">IF(AND(HR_DB[[#This Row],[Age]]&gt;=20,HR_DB[[#This Row],[Age]]&lt;30),"20s",IF(AND(HR_DB[[#This Row],[Age]]&gt;=30,HR_DB[[#This Row],[Age]]&lt;40),"30s",IF(HR_DB[[#This Row],[Age]]&gt;=40,"40s","")))</f>
        <v>30s</v>
      </c>
    </row>
    <row r="400" spans="1:21" x14ac:dyDescent="0.35">
      <c r="A400" s="1">
        <v>53841</v>
      </c>
      <c r="B400" s="1" t="s">
        <v>123</v>
      </c>
      <c r="C400" s="1" t="s">
        <v>124</v>
      </c>
      <c r="D400" s="1" t="s">
        <v>16</v>
      </c>
      <c r="E400" s="1" t="str">
        <f>IF(ISODD(MID(HR_DB[[#This Row],[ID No.]],13,1)),"Male","Female")</f>
        <v>Female</v>
      </c>
      <c r="F400" s="3">
        <f>DATE(MID(HR_DB[[#This Row],[ID No.]],2,2),MID(HR_DB[[#This Row],[ID No.]],4,2),MID(HR_DB[[#This Row],[ID No.]],6,2))</f>
        <v>30241</v>
      </c>
      <c r="G400" s="1">
        <f ca="1">DATEDIF(HR_DB[[#This Row],[DOB]],TODAY(),"Y")</f>
        <v>39</v>
      </c>
      <c r="H400" s="1" t="s">
        <v>17</v>
      </c>
      <c r="I400" s="1" t="s">
        <v>18</v>
      </c>
      <c r="J400" s="1" t="s">
        <v>24</v>
      </c>
      <c r="K400" s="1" t="str">
        <f>VLOOKUP(MID(HR_DB[[#This Row],[ID No.]],8,2),[1]Draft!$B$9:$C$14,2,FALSE)</f>
        <v>Cairo</v>
      </c>
      <c r="L400" s="3">
        <v>40968</v>
      </c>
      <c r="M400" s="1">
        <f ca="1">DATEDIF(HR_DB[[#This Row],[Hire date]],TODAY(),"Y")</f>
        <v>10</v>
      </c>
      <c r="N400" s="4">
        <v>27850</v>
      </c>
      <c r="O400" s="1">
        <f>IFERROR(DATEDIF(HR_DB[[#This Row],[DOB]],HR_DB[[#This Row],[Hire date]],"Y"),"!!!")</f>
        <v>29</v>
      </c>
      <c r="P400" s="1" t="str">
        <f>IF(HR_DB[[#This Row],[Age at Hiring]]&lt;20,"!","")</f>
        <v/>
      </c>
      <c r="Q400" s="1" t="str">
        <f>IFERROR(VLOOKUP(HR_DB[[#This Row],[EmpID]],A401:$A$1002,1,TRUE),"")</f>
        <v/>
      </c>
      <c r="R400" s="1" t="str">
        <f>IFERROR(VLOOKUP(HR_DB[[#This Row],[EmpID]],$A$2:A399,1,0),"")</f>
        <v/>
      </c>
      <c r="S400" s="17"/>
      <c r="T400" s="1" t="str">
        <f ca="1">IF(HR_DB[[#This Row],[Years no.]]&lt;=7,"A) 1-7",IF(AND(HR_DB[[#This Row],[Years no.]]&gt;7,HR_DB[[#This Row],[Years no.]]&lt;=14),"B) 8-14",IF(AND(HR_DB[[#This Row],[Years no.]]&gt;14,HR_DB[[#This Row],[Years no.]]&lt;=21),"C) 15-21",IF(HR_DB[[#This Row],[Years no.]]&gt;21,"D) 22+",""))))</f>
        <v>B) 8-14</v>
      </c>
      <c r="U400" s="1" t="str">
        <f ca="1">IF(AND(HR_DB[[#This Row],[Age]]&gt;=20,HR_DB[[#This Row],[Age]]&lt;30),"20s",IF(AND(HR_DB[[#This Row],[Age]]&gt;=30,HR_DB[[#This Row],[Age]]&lt;40),"30s",IF(HR_DB[[#This Row],[Age]]&gt;=40,"40s","")))</f>
        <v>30s</v>
      </c>
    </row>
    <row r="401" spans="1:21" x14ac:dyDescent="0.35">
      <c r="A401" s="1">
        <v>53896</v>
      </c>
      <c r="B401" s="1" t="s">
        <v>864</v>
      </c>
      <c r="C401" s="1" t="s">
        <v>865</v>
      </c>
      <c r="D401" s="1" t="s">
        <v>35</v>
      </c>
      <c r="E401" s="1" t="str">
        <f>IF(ISODD(MID(HR_DB[[#This Row],[ID No.]],13,1)),"Male","Female")</f>
        <v>Female</v>
      </c>
      <c r="F401" s="3">
        <f>DATE(MID(HR_DB[[#This Row],[ID No.]],2,2),MID(HR_DB[[#This Row],[ID No.]],4,2),MID(HR_DB[[#This Row],[ID No.]],6,2))</f>
        <v>30399</v>
      </c>
      <c r="G401" s="1">
        <f ca="1">DATEDIF(HR_DB[[#This Row],[DOB]],TODAY(),"Y")</f>
        <v>39</v>
      </c>
      <c r="H401" s="1" t="s">
        <v>17</v>
      </c>
      <c r="I401" s="1" t="s">
        <v>23</v>
      </c>
      <c r="J401" s="1" t="s">
        <v>67</v>
      </c>
      <c r="K401" s="1" t="str">
        <f>VLOOKUP(MID(HR_DB[[#This Row],[ID No.]],8,2),[1]Draft!$B$9:$C$14,2,FALSE)</f>
        <v>Monufia</v>
      </c>
      <c r="L401" s="3">
        <v>39844</v>
      </c>
      <c r="M401" s="1">
        <f ca="1">DATEDIF(HR_DB[[#This Row],[Hire date]],TODAY(),"Y")</f>
        <v>13</v>
      </c>
      <c r="N401" s="4">
        <v>3288</v>
      </c>
      <c r="O401" s="1">
        <f>IFERROR(DATEDIF(HR_DB[[#This Row],[DOB]],HR_DB[[#This Row],[Hire date]],"Y"),"!!!")</f>
        <v>25</v>
      </c>
      <c r="P401" s="1" t="str">
        <f>IF(HR_DB[[#This Row],[Age at Hiring]]&lt;20,"!","")</f>
        <v/>
      </c>
      <c r="Q401" s="1" t="str">
        <f>IFERROR(VLOOKUP(HR_DB[[#This Row],[EmpID]],A402:$A$1002,1,TRUE),"")</f>
        <v/>
      </c>
      <c r="R401" s="1" t="str">
        <f>IFERROR(VLOOKUP(HR_DB[[#This Row],[EmpID]],$A$2:A400,1,0),"")</f>
        <v/>
      </c>
      <c r="S401" s="17"/>
      <c r="T401" s="1" t="str">
        <f ca="1">IF(HR_DB[[#This Row],[Years no.]]&lt;=7,"A) 1-7",IF(AND(HR_DB[[#This Row],[Years no.]]&gt;7,HR_DB[[#This Row],[Years no.]]&lt;=14),"B) 8-14",IF(AND(HR_DB[[#This Row],[Years no.]]&gt;14,HR_DB[[#This Row],[Years no.]]&lt;=21),"C) 15-21",IF(HR_DB[[#This Row],[Years no.]]&gt;21,"D) 22+",""))))</f>
        <v>B) 8-14</v>
      </c>
      <c r="U401" s="1" t="str">
        <f ca="1">IF(AND(HR_DB[[#This Row],[Age]]&gt;=20,HR_DB[[#This Row],[Age]]&lt;30),"20s",IF(AND(HR_DB[[#This Row],[Age]]&gt;=30,HR_DB[[#This Row],[Age]]&lt;40),"30s",IF(HR_DB[[#This Row],[Age]]&gt;=40,"40s","")))</f>
        <v>30s</v>
      </c>
    </row>
    <row r="402" spans="1:21" x14ac:dyDescent="0.35">
      <c r="A402" s="1">
        <v>53903</v>
      </c>
      <c r="B402" s="1" t="s">
        <v>1498</v>
      </c>
      <c r="C402" s="1" t="s">
        <v>1499</v>
      </c>
      <c r="D402" s="1" t="s">
        <v>143</v>
      </c>
      <c r="E402" s="1" t="str">
        <f>IF(ISODD(MID(HR_DB[[#This Row],[ID No.]],13,1)),"Male","Female")</f>
        <v>Male</v>
      </c>
      <c r="F402" s="3">
        <f>DATE(MID(HR_DB[[#This Row],[ID No.]],2,2),MID(HR_DB[[#This Row],[ID No.]],4,2),MID(HR_DB[[#This Row],[ID No.]],6,2))</f>
        <v>34472</v>
      </c>
      <c r="G402" s="1">
        <f ca="1">DATEDIF(HR_DB[[#This Row],[DOB]],TODAY(),"Y")</f>
        <v>28</v>
      </c>
      <c r="H402" s="1" t="s">
        <v>32</v>
      </c>
      <c r="I402" s="1" t="s">
        <v>23</v>
      </c>
      <c r="J402" s="1" t="s">
        <v>28</v>
      </c>
      <c r="K402" s="1" t="str">
        <f>VLOOKUP(MID(HR_DB[[#This Row],[ID No.]],8,2),[1]Draft!$B$9:$C$14,2,FALSE)</f>
        <v>Alexandria</v>
      </c>
      <c r="L402" s="7">
        <v>39845</v>
      </c>
      <c r="M402" s="1">
        <f ca="1">DATEDIF(HR_DB[[#This Row],[Hire date]],TODAY(),"Y")</f>
        <v>13</v>
      </c>
      <c r="N402" s="4">
        <v>6570</v>
      </c>
      <c r="O402" s="6">
        <f>IFERROR(DATEDIF(HR_DB[[#This Row],[DOB]],HR_DB[[#This Row],[Hire date]],"Y"),"!!!")</f>
        <v>14</v>
      </c>
      <c r="P402" s="6" t="str">
        <f>IF(HR_DB[[#This Row],[Age at Hiring]]&lt;20,"!","")</f>
        <v>!</v>
      </c>
      <c r="Q402" s="1" t="str">
        <f>IFERROR(VLOOKUP(HR_DB[[#This Row],[EmpID]],A403:$A$1002,1,TRUE),"")</f>
        <v/>
      </c>
      <c r="R402" s="1" t="str">
        <f>IFERROR(VLOOKUP(HR_DB[[#This Row],[EmpID]],$A$2:A401,1,0),"")</f>
        <v/>
      </c>
      <c r="S402" s="17"/>
      <c r="T402" s="1" t="str">
        <f ca="1">IF(HR_DB[[#This Row],[Years no.]]&lt;=7,"A) 1-7",IF(AND(HR_DB[[#This Row],[Years no.]]&gt;7,HR_DB[[#This Row],[Years no.]]&lt;=14),"B) 8-14",IF(AND(HR_DB[[#This Row],[Years no.]]&gt;14,HR_DB[[#This Row],[Years no.]]&lt;=21),"C) 15-21",IF(HR_DB[[#This Row],[Years no.]]&gt;21,"D) 22+",""))))</f>
        <v>B) 8-14</v>
      </c>
      <c r="U402" s="1" t="str">
        <f ca="1">IF(AND(HR_DB[[#This Row],[Age]]&gt;=20,HR_DB[[#This Row],[Age]]&lt;30),"20s",IF(AND(HR_DB[[#This Row],[Age]]&gt;=30,HR_DB[[#This Row],[Age]]&lt;40),"30s",IF(HR_DB[[#This Row],[Age]]&gt;=40,"40s","")))</f>
        <v>20s</v>
      </c>
    </row>
    <row r="403" spans="1:21" x14ac:dyDescent="0.35">
      <c r="A403" s="1">
        <v>53925</v>
      </c>
      <c r="B403" s="1" t="s">
        <v>1788</v>
      </c>
      <c r="C403" s="1" t="s">
        <v>1789</v>
      </c>
      <c r="D403" s="1" t="s">
        <v>38</v>
      </c>
      <c r="E403" s="1" t="str">
        <f>IF(ISODD(MID(HR_DB[[#This Row],[ID No.]],13,1)),"Male","Female")</f>
        <v>Female</v>
      </c>
      <c r="F403" s="3">
        <f>DATE(MID(HR_DB[[#This Row],[ID No.]],2,2),MID(HR_DB[[#This Row],[ID No.]],4,2),MID(HR_DB[[#This Row],[ID No.]],6,2))</f>
        <v>33991</v>
      </c>
      <c r="G403" s="1">
        <f ca="1">DATEDIF(HR_DB[[#This Row],[DOB]],TODAY(),"Y")</f>
        <v>29</v>
      </c>
      <c r="H403" s="1" t="s">
        <v>17</v>
      </c>
      <c r="I403" s="1" t="s">
        <v>23</v>
      </c>
      <c r="J403" s="1" t="s">
        <v>44</v>
      </c>
      <c r="K403" s="1" t="str">
        <f>VLOOKUP(MID(HR_DB[[#This Row],[ID No.]],8,2),[1]Draft!$B$9:$C$14,2,FALSE)</f>
        <v>Giza</v>
      </c>
      <c r="L403" s="7">
        <v>40562</v>
      </c>
      <c r="M403" s="1">
        <f ca="1">DATEDIF(HR_DB[[#This Row],[Hire date]],TODAY(),"Y")</f>
        <v>11</v>
      </c>
      <c r="N403" s="4">
        <v>3597</v>
      </c>
      <c r="O403" s="6">
        <f>IFERROR(DATEDIF(HR_DB[[#This Row],[DOB]],HR_DB[[#This Row],[Hire date]],"Y"),"!!!")</f>
        <v>17</v>
      </c>
      <c r="P403" s="6" t="str">
        <f>IF(HR_DB[[#This Row],[Age at Hiring]]&lt;20,"!","")</f>
        <v>!</v>
      </c>
      <c r="Q403" s="1" t="str">
        <f>IFERROR(VLOOKUP(HR_DB[[#This Row],[EmpID]],A404:$A$1002,1,TRUE),"")</f>
        <v/>
      </c>
      <c r="R403" s="1" t="str">
        <f>IFERROR(VLOOKUP(HR_DB[[#This Row],[EmpID]],$A$2:A402,1,0),"")</f>
        <v/>
      </c>
      <c r="S403" s="17"/>
      <c r="T403" s="1" t="str">
        <f ca="1">IF(HR_DB[[#This Row],[Years no.]]&lt;=7,"A) 1-7",IF(AND(HR_DB[[#This Row],[Years no.]]&gt;7,HR_DB[[#This Row],[Years no.]]&lt;=14),"B) 8-14",IF(AND(HR_DB[[#This Row],[Years no.]]&gt;14,HR_DB[[#This Row],[Years no.]]&lt;=21),"C) 15-21",IF(HR_DB[[#This Row],[Years no.]]&gt;21,"D) 22+",""))))</f>
        <v>B) 8-14</v>
      </c>
      <c r="U403" s="1" t="str">
        <f ca="1">IF(AND(HR_DB[[#This Row],[Age]]&gt;=20,HR_DB[[#This Row],[Age]]&lt;30),"20s",IF(AND(HR_DB[[#This Row],[Age]]&gt;=30,HR_DB[[#This Row],[Age]]&lt;40),"30s",IF(HR_DB[[#This Row],[Age]]&gt;=40,"40s","")))</f>
        <v>20s</v>
      </c>
    </row>
    <row r="404" spans="1:21" x14ac:dyDescent="0.35">
      <c r="A404" s="1">
        <v>53936</v>
      </c>
      <c r="B404" s="1" t="s">
        <v>860</v>
      </c>
      <c r="C404" s="1" t="s">
        <v>861</v>
      </c>
      <c r="D404" s="1" t="s">
        <v>143</v>
      </c>
      <c r="E404" s="1" t="str">
        <f>IF(ISODD(MID(HR_DB[[#This Row],[ID No.]],13,1)),"Male","Female")</f>
        <v>Female</v>
      </c>
      <c r="F404" s="3">
        <f>DATE(MID(HR_DB[[#This Row],[ID No.]],2,2),MID(HR_DB[[#This Row],[ID No.]],4,2),MID(HR_DB[[#This Row],[ID No.]],6,2))</f>
        <v>28167</v>
      </c>
      <c r="G404" s="1">
        <f ca="1">DATEDIF(HR_DB[[#This Row],[DOB]],TODAY(),"Y")</f>
        <v>45</v>
      </c>
      <c r="H404" s="1" t="s">
        <v>32</v>
      </c>
      <c r="I404" s="1" t="s">
        <v>41</v>
      </c>
      <c r="J404" s="1" t="s">
        <v>24</v>
      </c>
      <c r="K404" s="1" t="str">
        <f>VLOOKUP(MID(HR_DB[[#This Row],[ID No.]],8,2),[1]Draft!$B$9:$C$14,2,FALSE)</f>
        <v>Ismailia</v>
      </c>
      <c r="L404" s="3">
        <v>41952</v>
      </c>
      <c r="M404" s="1">
        <f ca="1">DATEDIF(HR_DB[[#This Row],[Hire date]],TODAY(),"Y")</f>
        <v>7</v>
      </c>
      <c r="N404" s="4">
        <v>13448</v>
      </c>
      <c r="O404" s="1">
        <f>IFERROR(DATEDIF(HR_DB[[#This Row],[DOB]],HR_DB[[#This Row],[Hire date]],"Y"),"!!!")</f>
        <v>37</v>
      </c>
      <c r="P404" s="1" t="str">
        <f>IF(HR_DB[[#This Row],[Age at Hiring]]&lt;20,"!","")</f>
        <v/>
      </c>
      <c r="Q404" s="1" t="str">
        <f>IFERROR(VLOOKUP(HR_DB[[#This Row],[EmpID]],A405:$A$1002,1,TRUE),"")</f>
        <v/>
      </c>
      <c r="R404" s="1" t="str">
        <f>IFERROR(VLOOKUP(HR_DB[[#This Row],[EmpID]],$A$2:A403,1,0),"")</f>
        <v/>
      </c>
      <c r="S404" s="17"/>
      <c r="T404" s="1" t="str">
        <f ca="1">IF(HR_DB[[#This Row],[Years no.]]&lt;=7,"A) 1-7",IF(AND(HR_DB[[#This Row],[Years no.]]&gt;7,HR_DB[[#This Row],[Years no.]]&lt;=14),"B) 8-14",IF(AND(HR_DB[[#This Row],[Years no.]]&gt;14,HR_DB[[#This Row],[Years no.]]&lt;=21),"C) 15-21",IF(HR_DB[[#This Row],[Years no.]]&gt;21,"D) 22+",""))))</f>
        <v>A) 1-7</v>
      </c>
      <c r="U404" s="1" t="str">
        <f ca="1">IF(AND(HR_DB[[#This Row],[Age]]&gt;=20,HR_DB[[#This Row],[Age]]&lt;30),"20s",IF(AND(HR_DB[[#This Row],[Age]]&gt;=30,HR_DB[[#This Row],[Age]]&lt;40),"30s",IF(HR_DB[[#This Row],[Age]]&gt;=40,"40s","")))</f>
        <v>40s</v>
      </c>
    </row>
    <row r="405" spans="1:21" x14ac:dyDescent="0.35">
      <c r="A405" s="1">
        <v>53953</v>
      </c>
      <c r="B405" s="1" t="s">
        <v>133</v>
      </c>
      <c r="C405" s="1" t="s">
        <v>134</v>
      </c>
      <c r="D405" s="1" t="s">
        <v>35</v>
      </c>
      <c r="E405" s="1" t="str">
        <f>IF(ISODD(MID(HR_DB[[#This Row],[ID No.]],13,1)),"Male","Female")</f>
        <v>Male</v>
      </c>
      <c r="F405" s="3">
        <f>DATE(MID(HR_DB[[#This Row],[ID No.]],2,2),MID(HR_DB[[#This Row],[ID No.]],4,2),MID(HR_DB[[#This Row],[ID No.]],6,2))</f>
        <v>27933</v>
      </c>
      <c r="G405" s="1">
        <f ca="1">DATEDIF(HR_DB[[#This Row],[DOB]],TODAY(),"Y")</f>
        <v>46</v>
      </c>
      <c r="H405" s="1" t="s">
        <v>17</v>
      </c>
      <c r="I405" s="1" t="s">
        <v>23</v>
      </c>
      <c r="J405" s="1" t="s">
        <v>24</v>
      </c>
      <c r="K405" s="1" t="str">
        <f>VLOOKUP(MID(HR_DB[[#This Row],[ID No.]],8,2),[1]Draft!$B$9:$C$14,2,FALSE)</f>
        <v>Cairo</v>
      </c>
      <c r="L405" s="3">
        <v>38951</v>
      </c>
      <c r="M405" s="1">
        <f ca="1">DATEDIF(HR_DB[[#This Row],[Hire date]],TODAY(),"Y")</f>
        <v>15</v>
      </c>
      <c r="N405" s="4">
        <v>5036</v>
      </c>
      <c r="O405" s="1">
        <f>IFERROR(DATEDIF(HR_DB[[#This Row],[DOB]],HR_DB[[#This Row],[Hire date]],"Y"),"!!!")</f>
        <v>30</v>
      </c>
      <c r="P405" s="1" t="str">
        <f>IF(HR_DB[[#This Row],[Age at Hiring]]&lt;20,"!","")</f>
        <v/>
      </c>
      <c r="Q405" s="1" t="str">
        <f>IFERROR(VLOOKUP(HR_DB[[#This Row],[EmpID]],A406:$A$1002,1,TRUE),"")</f>
        <v/>
      </c>
      <c r="R405" s="1" t="str">
        <f>IFERROR(VLOOKUP(HR_DB[[#This Row],[EmpID]],$A$2:A404,1,0),"")</f>
        <v/>
      </c>
      <c r="S405" s="17"/>
      <c r="T405" s="1" t="str">
        <f ca="1">IF(HR_DB[[#This Row],[Years no.]]&lt;=7,"A) 1-7",IF(AND(HR_DB[[#This Row],[Years no.]]&gt;7,HR_DB[[#This Row],[Years no.]]&lt;=14),"B) 8-14",IF(AND(HR_DB[[#This Row],[Years no.]]&gt;14,HR_DB[[#This Row],[Years no.]]&lt;=21),"C) 15-21",IF(HR_DB[[#This Row],[Years no.]]&gt;21,"D) 22+",""))))</f>
        <v>C) 15-21</v>
      </c>
      <c r="U405" s="1" t="str">
        <f ca="1">IF(AND(HR_DB[[#This Row],[Age]]&gt;=20,HR_DB[[#This Row],[Age]]&lt;30),"20s",IF(AND(HR_DB[[#This Row],[Age]]&gt;=30,HR_DB[[#This Row],[Age]]&lt;40),"30s",IF(HR_DB[[#This Row],[Age]]&gt;=40,"40s","")))</f>
        <v>40s</v>
      </c>
    </row>
    <row r="406" spans="1:21" x14ac:dyDescent="0.35">
      <c r="A406" s="1">
        <v>53971</v>
      </c>
      <c r="B406" s="1" t="s">
        <v>1146</v>
      </c>
      <c r="C406" s="1" t="s">
        <v>1147</v>
      </c>
      <c r="D406" s="1" t="s">
        <v>143</v>
      </c>
      <c r="E406" s="1" t="str">
        <f>IF(ISODD(MID(HR_DB[[#This Row],[ID No.]],13,1)),"Male","Female")</f>
        <v>Male</v>
      </c>
      <c r="F406" s="3">
        <f>DATE(MID(HR_DB[[#This Row],[ID No.]],2,2),MID(HR_DB[[#This Row],[ID No.]],4,2),MID(HR_DB[[#This Row],[ID No.]],6,2))</f>
        <v>33619</v>
      </c>
      <c r="G406" s="1">
        <f ca="1">DATEDIF(HR_DB[[#This Row],[DOB]],TODAY(),"Y")</f>
        <v>30</v>
      </c>
      <c r="H406" s="1" t="s">
        <v>17</v>
      </c>
      <c r="I406" s="1" t="s">
        <v>23</v>
      </c>
      <c r="J406" s="1" t="s">
        <v>28</v>
      </c>
      <c r="K406" s="1" t="str">
        <f>VLOOKUP(MID(HR_DB[[#This Row],[ID No.]],8,2),[1]Draft!$B$9:$C$14,2,FALSE)</f>
        <v>Cairo</v>
      </c>
      <c r="L406" s="3">
        <v>41700</v>
      </c>
      <c r="M406" s="1">
        <f ca="1">DATEDIF(HR_DB[[#This Row],[Hire date]],TODAY(),"Y")</f>
        <v>8</v>
      </c>
      <c r="N406" s="4">
        <v>4666</v>
      </c>
      <c r="O406" s="1">
        <f>IFERROR(DATEDIF(HR_DB[[#This Row],[DOB]],HR_DB[[#This Row],[Hire date]],"Y"),"!!!")</f>
        <v>22</v>
      </c>
      <c r="P406" s="1" t="str">
        <f>IF(HR_DB[[#This Row],[Age at Hiring]]&lt;20,"!","")</f>
        <v/>
      </c>
      <c r="Q406" s="1" t="str">
        <f>IFERROR(VLOOKUP(HR_DB[[#This Row],[EmpID]],A407:$A$1002,1,TRUE),"")</f>
        <v/>
      </c>
      <c r="R406" s="1" t="str">
        <f>IFERROR(VLOOKUP(HR_DB[[#This Row],[EmpID]],$A$2:A405,1,0),"")</f>
        <v/>
      </c>
      <c r="S406" s="17"/>
      <c r="T406" s="1" t="str">
        <f ca="1">IF(HR_DB[[#This Row],[Years no.]]&lt;=7,"A) 1-7",IF(AND(HR_DB[[#This Row],[Years no.]]&gt;7,HR_DB[[#This Row],[Years no.]]&lt;=14),"B) 8-14",IF(AND(HR_DB[[#This Row],[Years no.]]&gt;14,HR_DB[[#This Row],[Years no.]]&lt;=21),"C) 15-21",IF(HR_DB[[#This Row],[Years no.]]&gt;21,"D) 22+",""))))</f>
        <v>B) 8-14</v>
      </c>
      <c r="U406" s="1" t="str">
        <f ca="1">IF(AND(HR_DB[[#This Row],[Age]]&gt;=20,HR_DB[[#This Row],[Age]]&lt;30),"20s",IF(AND(HR_DB[[#This Row],[Age]]&gt;=30,HR_DB[[#This Row],[Age]]&lt;40),"30s",IF(HR_DB[[#This Row],[Age]]&gt;=40,"40s","")))</f>
        <v>30s</v>
      </c>
    </row>
    <row r="407" spans="1:21" x14ac:dyDescent="0.35">
      <c r="A407" s="1">
        <v>53986</v>
      </c>
      <c r="B407" s="1" t="s">
        <v>1326</v>
      </c>
      <c r="C407" s="1" t="s">
        <v>1327</v>
      </c>
      <c r="D407" s="1" t="s">
        <v>92</v>
      </c>
      <c r="E407" s="1" t="str">
        <f>IF(ISODD(MID(HR_DB[[#This Row],[ID No.]],13,1)),"Male","Female")</f>
        <v>Female</v>
      </c>
      <c r="F407" s="3">
        <f>DATE(MID(HR_DB[[#This Row],[ID No.]],2,2),MID(HR_DB[[#This Row],[ID No.]],4,2),MID(HR_DB[[#This Row],[ID No.]],6,2))</f>
        <v>30326</v>
      </c>
      <c r="G407" s="1">
        <f ca="1">DATEDIF(HR_DB[[#This Row],[DOB]],TODAY(),"Y")</f>
        <v>39</v>
      </c>
      <c r="H407" s="1" t="s">
        <v>32</v>
      </c>
      <c r="I407" s="1" t="s">
        <v>23</v>
      </c>
      <c r="J407" s="1" t="s">
        <v>44</v>
      </c>
      <c r="K407" s="1" t="str">
        <f>VLOOKUP(MID(HR_DB[[#This Row],[ID No.]],8,2),[1]Draft!$B$9:$C$14,2,FALSE)</f>
        <v>Monufia</v>
      </c>
      <c r="L407" s="7">
        <v>37167</v>
      </c>
      <c r="M407" s="1">
        <f ca="1">DATEDIF(HR_DB[[#This Row],[Hire date]],TODAY(),"Y")</f>
        <v>20</v>
      </c>
      <c r="N407" s="4">
        <v>3156</v>
      </c>
      <c r="O407" s="6">
        <f>IFERROR(DATEDIF(HR_DB[[#This Row],[DOB]],HR_DB[[#This Row],[Hire date]],"Y"),"!!!")</f>
        <v>18</v>
      </c>
      <c r="P407" s="6" t="str">
        <f>IF(HR_DB[[#This Row],[Age at Hiring]]&lt;20,"!","")</f>
        <v>!</v>
      </c>
      <c r="Q407" s="1" t="str">
        <f>IFERROR(VLOOKUP(HR_DB[[#This Row],[EmpID]],A408:$A$1002,1,TRUE),"")</f>
        <v/>
      </c>
      <c r="R407" s="1" t="str">
        <f>IFERROR(VLOOKUP(HR_DB[[#This Row],[EmpID]],$A$2:A406,1,0),"")</f>
        <v/>
      </c>
      <c r="S407" s="17"/>
      <c r="T407" s="1" t="str">
        <f ca="1">IF(HR_DB[[#This Row],[Years no.]]&lt;=7,"A) 1-7",IF(AND(HR_DB[[#This Row],[Years no.]]&gt;7,HR_DB[[#This Row],[Years no.]]&lt;=14),"B) 8-14",IF(AND(HR_DB[[#This Row],[Years no.]]&gt;14,HR_DB[[#This Row],[Years no.]]&lt;=21),"C) 15-21",IF(HR_DB[[#This Row],[Years no.]]&gt;21,"D) 22+",""))))</f>
        <v>C) 15-21</v>
      </c>
      <c r="U407" s="1" t="str">
        <f ca="1">IF(AND(HR_DB[[#This Row],[Age]]&gt;=20,HR_DB[[#This Row],[Age]]&lt;30),"20s",IF(AND(HR_DB[[#This Row],[Age]]&gt;=30,HR_DB[[#This Row],[Age]]&lt;40),"30s",IF(HR_DB[[#This Row],[Age]]&gt;=40,"40s","")))</f>
        <v>30s</v>
      </c>
    </row>
    <row r="408" spans="1:21" x14ac:dyDescent="0.35">
      <c r="A408" s="1">
        <v>53997</v>
      </c>
      <c r="B408" s="1" t="s">
        <v>1674</v>
      </c>
      <c r="C408" s="1" t="s">
        <v>1675</v>
      </c>
      <c r="D408" s="1" t="s">
        <v>92</v>
      </c>
      <c r="E408" s="1" t="str">
        <f>IF(ISODD(MID(HR_DB[[#This Row],[ID No.]],13,1)),"Male","Female")</f>
        <v>Female</v>
      </c>
      <c r="F408" s="3">
        <f>DATE(MID(HR_DB[[#This Row],[ID No.]],2,2),MID(HR_DB[[#This Row],[ID No.]],4,2),MID(HR_DB[[#This Row],[ID No.]],6,2))</f>
        <v>34842</v>
      </c>
      <c r="G408" s="1">
        <f ca="1">DATEDIF(HR_DB[[#This Row],[DOB]],TODAY(),"Y")</f>
        <v>27</v>
      </c>
      <c r="H408" s="1" t="s">
        <v>32</v>
      </c>
      <c r="I408" s="1" t="s">
        <v>23</v>
      </c>
      <c r="J408" s="1" t="s">
        <v>19</v>
      </c>
      <c r="K408" s="1" t="str">
        <f>VLOOKUP(MID(HR_DB[[#This Row],[ID No.]],8,2),[1]Draft!$B$9:$C$14,2,FALSE)</f>
        <v>Giza</v>
      </c>
      <c r="L408" s="7">
        <v>38933</v>
      </c>
      <c r="M408" s="1">
        <f ca="1">DATEDIF(HR_DB[[#This Row],[Hire date]],TODAY(),"Y")</f>
        <v>15</v>
      </c>
      <c r="N408" s="4">
        <v>5666</v>
      </c>
      <c r="O408" s="6">
        <f>IFERROR(DATEDIF(HR_DB[[#This Row],[DOB]],HR_DB[[#This Row],[Hire date]],"Y"),"!!!")</f>
        <v>11</v>
      </c>
      <c r="P408" s="6" t="str">
        <f>IF(HR_DB[[#This Row],[Age at Hiring]]&lt;20,"!","")</f>
        <v>!</v>
      </c>
      <c r="Q408" s="1" t="str">
        <f>IFERROR(VLOOKUP(HR_DB[[#This Row],[EmpID]],A409:$A$1002,1,TRUE),"")</f>
        <v/>
      </c>
      <c r="R408" s="1" t="str">
        <f>IFERROR(VLOOKUP(HR_DB[[#This Row],[EmpID]],$A$2:A407,1,0),"")</f>
        <v/>
      </c>
      <c r="S408" s="17"/>
      <c r="T408" s="1" t="str">
        <f ca="1">IF(HR_DB[[#This Row],[Years no.]]&lt;=7,"A) 1-7",IF(AND(HR_DB[[#This Row],[Years no.]]&gt;7,HR_DB[[#This Row],[Years no.]]&lt;=14),"B) 8-14",IF(AND(HR_DB[[#This Row],[Years no.]]&gt;14,HR_DB[[#This Row],[Years no.]]&lt;=21),"C) 15-21",IF(HR_DB[[#This Row],[Years no.]]&gt;21,"D) 22+",""))))</f>
        <v>C) 15-21</v>
      </c>
      <c r="U408" s="1" t="str">
        <f ca="1">IF(AND(HR_DB[[#This Row],[Age]]&gt;=20,HR_DB[[#This Row],[Age]]&lt;30),"20s",IF(AND(HR_DB[[#This Row],[Age]]&gt;=30,HR_DB[[#This Row],[Age]]&lt;40),"30s",IF(HR_DB[[#This Row],[Age]]&gt;=40,"40s","")))</f>
        <v>20s</v>
      </c>
    </row>
    <row r="409" spans="1:21" x14ac:dyDescent="0.35">
      <c r="A409" s="1">
        <v>54013</v>
      </c>
      <c r="B409" s="1" t="s">
        <v>180</v>
      </c>
      <c r="C409" s="1" t="s">
        <v>181</v>
      </c>
      <c r="D409" s="1" t="s">
        <v>92</v>
      </c>
      <c r="E409" s="1" t="str">
        <f>IF(ISODD(MID(HR_DB[[#This Row],[ID No.]],13,1)),"Male","Female")</f>
        <v>Female</v>
      </c>
      <c r="F409" s="3">
        <f>DATE(MID(HR_DB[[#This Row],[ID No.]],2,2),MID(HR_DB[[#This Row],[ID No.]],4,2),MID(HR_DB[[#This Row],[ID No.]],6,2))</f>
        <v>29710</v>
      </c>
      <c r="G409" s="1">
        <f ca="1">DATEDIF(HR_DB[[#This Row],[DOB]],TODAY(),"Y")</f>
        <v>41</v>
      </c>
      <c r="H409" s="1" t="s">
        <v>17</v>
      </c>
      <c r="I409" s="1" t="s">
        <v>23</v>
      </c>
      <c r="J409" s="1" t="s">
        <v>44</v>
      </c>
      <c r="K409" s="1" t="str">
        <f>VLOOKUP(MID(HR_DB[[#This Row],[ID No.]],8,2),[1]Draft!$B$9:$C$14,2,FALSE)</f>
        <v>Cairo</v>
      </c>
      <c r="L409" s="7">
        <v>36143</v>
      </c>
      <c r="M409" s="1">
        <f ca="1">DATEDIF(HR_DB[[#This Row],[Hire date]],TODAY(),"Y")</f>
        <v>23</v>
      </c>
      <c r="N409" s="4">
        <v>4448</v>
      </c>
      <c r="O409" s="6">
        <f>IFERROR(DATEDIF(HR_DB[[#This Row],[DOB]],HR_DB[[#This Row],[Hire date]],"Y"),"!!!")</f>
        <v>17</v>
      </c>
      <c r="P409" s="6" t="str">
        <f>IF(HR_DB[[#This Row],[Age at Hiring]]&lt;20,"!","")</f>
        <v>!</v>
      </c>
      <c r="Q409" s="1" t="str">
        <f>IFERROR(VLOOKUP(HR_DB[[#This Row],[EmpID]],A410:$A$1002,1,TRUE),"")</f>
        <v/>
      </c>
      <c r="R409" s="1" t="str">
        <f>IFERROR(VLOOKUP(HR_DB[[#This Row],[EmpID]],$A$2:A408,1,0),"")</f>
        <v/>
      </c>
      <c r="S409" s="17"/>
      <c r="T409" s="1" t="str">
        <f ca="1">IF(HR_DB[[#This Row],[Years no.]]&lt;=7,"A) 1-7",IF(AND(HR_DB[[#This Row],[Years no.]]&gt;7,HR_DB[[#This Row],[Years no.]]&lt;=14),"B) 8-14",IF(AND(HR_DB[[#This Row],[Years no.]]&gt;14,HR_DB[[#This Row],[Years no.]]&lt;=21),"C) 15-21",IF(HR_DB[[#This Row],[Years no.]]&gt;21,"D) 22+",""))))</f>
        <v>D) 22+</v>
      </c>
      <c r="U409" s="1" t="str">
        <f ca="1">IF(AND(HR_DB[[#This Row],[Age]]&gt;=20,HR_DB[[#This Row],[Age]]&lt;30),"20s",IF(AND(HR_DB[[#This Row],[Age]]&gt;=30,HR_DB[[#This Row],[Age]]&lt;40),"30s",IF(HR_DB[[#This Row],[Age]]&gt;=40,"40s","")))</f>
        <v>40s</v>
      </c>
    </row>
    <row r="410" spans="1:21" x14ac:dyDescent="0.35">
      <c r="A410" s="1">
        <v>54018</v>
      </c>
      <c r="B410" s="1" t="s">
        <v>820</v>
      </c>
      <c r="C410" s="1" t="s">
        <v>821</v>
      </c>
      <c r="D410" s="1" t="s">
        <v>143</v>
      </c>
      <c r="E410" s="1" t="str">
        <f>IF(ISODD(MID(HR_DB[[#This Row],[ID No.]],13,1)),"Male","Female")</f>
        <v>Male</v>
      </c>
      <c r="F410" s="3">
        <f>DATE(MID(HR_DB[[#This Row],[ID No.]],2,2),MID(HR_DB[[#This Row],[ID No.]],4,2),MID(HR_DB[[#This Row],[ID No.]],6,2))</f>
        <v>30734</v>
      </c>
      <c r="G410" s="1">
        <f ca="1">DATEDIF(HR_DB[[#This Row],[DOB]],TODAY(),"Y")</f>
        <v>38</v>
      </c>
      <c r="H410" s="1" t="s">
        <v>17</v>
      </c>
      <c r="I410" s="1" t="s">
        <v>23</v>
      </c>
      <c r="J410" s="1" t="s">
        <v>67</v>
      </c>
      <c r="K410" s="1" t="str">
        <f>VLOOKUP(MID(HR_DB[[#This Row],[ID No.]],8,2),[1]Draft!$B$9:$C$14,2,FALSE)</f>
        <v>Giza</v>
      </c>
      <c r="L410" s="7">
        <v>36109</v>
      </c>
      <c r="M410" s="1">
        <f ca="1">DATEDIF(HR_DB[[#This Row],[Hire date]],TODAY(),"Y")</f>
        <v>23</v>
      </c>
      <c r="N410" s="4">
        <v>5996</v>
      </c>
      <c r="O410" s="6">
        <f>IFERROR(DATEDIF(HR_DB[[#This Row],[DOB]],HR_DB[[#This Row],[Hire date]],"Y"),"!!!")</f>
        <v>14</v>
      </c>
      <c r="P410" s="6" t="str">
        <f>IF(HR_DB[[#This Row],[Age at Hiring]]&lt;20,"!","")</f>
        <v>!</v>
      </c>
      <c r="Q410" s="1" t="str">
        <f>IFERROR(VLOOKUP(HR_DB[[#This Row],[EmpID]],A411:$A$1002,1,TRUE),"")</f>
        <v/>
      </c>
      <c r="R410" s="1" t="str">
        <f>IFERROR(VLOOKUP(HR_DB[[#This Row],[EmpID]],$A$2:A409,1,0),"")</f>
        <v/>
      </c>
      <c r="S410" s="17"/>
      <c r="T410" s="1" t="str">
        <f ca="1">IF(HR_DB[[#This Row],[Years no.]]&lt;=7,"A) 1-7",IF(AND(HR_DB[[#This Row],[Years no.]]&gt;7,HR_DB[[#This Row],[Years no.]]&lt;=14),"B) 8-14",IF(AND(HR_DB[[#This Row],[Years no.]]&gt;14,HR_DB[[#This Row],[Years no.]]&lt;=21),"C) 15-21",IF(HR_DB[[#This Row],[Years no.]]&gt;21,"D) 22+",""))))</f>
        <v>D) 22+</v>
      </c>
      <c r="U410" s="1" t="str">
        <f ca="1">IF(AND(HR_DB[[#This Row],[Age]]&gt;=20,HR_DB[[#This Row],[Age]]&lt;30),"20s",IF(AND(HR_DB[[#This Row],[Age]]&gt;=30,HR_DB[[#This Row],[Age]]&lt;40),"30s",IF(HR_DB[[#This Row],[Age]]&gt;=40,"40s","")))</f>
        <v>30s</v>
      </c>
    </row>
    <row r="411" spans="1:21" x14ac:dyDescent="0.35">
      <c r="A411" s="6">
        <v>54025</v>
      </c>
      <c r="B411" s="1" t="s">
        <v>1258</v>
      </c>
      <c r="C411" s="1" t="s">
        <v>1259</v>
      </c>
      <c r="D411" s="1" t="s">
        <v>92</v>
      </c>
      <c r="E411" s="1" t="str">
        <f>IF(ISODD(MID(HR_DB[[#This Row],[ID No.]],13,1)),"Male","Female")</f>
        <v>Male</v>
      </c>
      <c r="F411" s="3">
        <f>DATE(MID(HR_DB[[#This Row],[ID No.]],2,2),MID(HR_DB[[#This Row],[ID No.]],4,2),MID(HR_DB[[#This Row],[ID No.]],6,2))</f>
        <v>33213</v>
      </c>
      <c r="G411" s="1">
        <f ca="1">DATEDIF(HR_DB[[#This Row],[DOB]],TODAY(),"Y")</f>
        <v>31</v>
      </c>
      <c r="H411" s="1" t="s">
        <v>17</v>
      </c>
      <c r="I411" s="1" t="s">
        <v>18</v>
      </c>
      <c r="J411" s="1" t="s">
        <v>24</v>
      </c>
      <c r="K411" s="1" t="str">
        <f>VLOOKUP(MID(HR_DB[[#This Row],[ID No.]],8,2),[1]Draft!$B$9:$C$14,2,FALSE)</f>
        <v>Cairo</v>
      </c>
      <c r="L411" s="3">
        <v>41401</v>
      </c>
      <c r="M411" s="1">
        <f ca="1">DATEDIF(HR_DB[[#This Row],[Hire date]],TODAY(),"Y")</f>
        <v>9</v>
      </c>
      <c r="N411" s="4">
        <v>20504</v>
      </c>
      <c r="O411" s="1">
        <f>IFERROR(DATEDIF(HR_DB[[#This Row],[DOB]],HR_DB[[#This Row],[Hire date]],"Y"),"!!!")</f>
        <v>22</v>
      </c>
      <c r="P411" s="1" t="str">
        <f>IF(HR_DB[[#This Row],[Age at Hiring]]&lt;20,"!","")</f>
        <v/>
      </c>
      <c r="Q411" s="6">
        <f>IFERROR(VLOOKUP(HR_DB[[#This Row],[EmpID]],A412:$A$1002,1,TRUE),"")</f>
        <v>54025</v>
      </c>
      <c r="R411" s="1" t="str">
        <f>IFERROR(VLOOKUP(HR_DB[[#This Row],[EmpID]],$A$2:A410,1,0),"")</f>
        <v/>
      </c>
      <c r="S411" s="17">
        <v>1</v>
      </c>
      <c r="T411" s="1" t="str">
        <f ca="1">IF(HR_DB[[#This Row],[Years no.]]&lt;=7,"A) 1-7",IF(AND(HR_DB[[#This Row],[Years no.]]&gt;7,HR_DB[[#This Row],[Years no.]]&lt;=14),"B) 8-14",IF(AND(HR_DB[[#This Row],[Years no.]]&gt;14,HR_DB[[#This Row],[Years no.]]&lt;=21),"C) 15-21",IF(HR_DB[[#This Row],[Years no.]]&gt;21,"D) 22+",""))))</f>
        <v>B) 8-14</v>
      </c>
      <c r="U411" s="1" t="str">
        <f ca="1">IF(AND(HR_DB[[#This Row],[Age]]&gt;=20,HR_DB[[#This Row],[Age]]&lt;30),"20s",IF(AND(HR_DB[[#This Row],[Age]]&gt;=30,HR_DB[[#This Row],[Age]]&lt;40),"30s",IF(HR_DB[[#This Row],[Age]]&gt;=40,"40s","")))</f>
        <v>30s</v>
      </c>
    </row>
    <row r="412" spans="1:21" x14ac:dyDescent="0.35">
      <c r="A412" s="18">
        <v>54025</v>
      </c>
      <c r="B412" s="1" t="s">
        <v>1800</v>
      </c>
      <c r="C412" s="1" t="s">
        <v>1801</v>
      </c>
      <c r="D412" s="1" t="s">
        <v>16</v>
      </c>
      <c r="E412" s="1" t="str">
        <f>IF(ISODD(MID(HR_DB[[#This Row],[ID No.]],13,1)),"Male","Female")</f>
        <v>Male</v>
      </c>
      <c r="F412" s="3">
        <f>DATE(MID(HR_DB[[#This Row],[ID No.]],2,2),MID(HR_DB[[#This Row],[ID No.]],4,2),MID(HR_DB[[#This Row],[ID No.]],6,2))</f>
        <v>29774</v>
      </c>
      <c r="G412" s="1">
        <f ca="1">DATEDIF(HR_DB[[#This Row],[DOB]],TODAY(),"Y")</f>
        <v>41</v>
      </c>
      <c r="H412" s="1" t="s">
        <v>32</v>
      </c>
      <c r="I412" s="1" t="s">
        <v>23</v>
      </c>
      <c r="J412" s="1" t="s">
        <v>44</v>
      </c>
      <c r="K412" s="1" t="str">
        <f>VLOOKUP(MID(HR_DB[[#This Row],[ID No.]],8,2),[1]Draft!$B$9:$C$14,2,FALSE)</f>
        <v>Sharqia</v>
      </c>
      <c r="L412" s="3">
        <v>37975</v>
      </c>
      <c r="M412" s="1">
        <f ca="1">DATEDIF(HR_DB[[#This Row],[Hire date]],TODAY(),"Y")</f>
        <v>18</v>
      </c>
      <c r="N412" s="4">
        <v>5338</v>
      </c>
      <c r="O412" s="1">
        <f>IFERROR(DATEDIF(HR_DB[[#This Row],[DOB]],HR_DB[[#This Row],[Hire date]],"Y"),"!!!")</f>
        <v>22</v>
      </c>
      <c r="P412" s="1" t="str">
        <f>IF(HR_DB[[#This Row],[Age at Hiring]]&lt;20,"!","")</f>
        <v/>
      </c>
      <c r="Q412" s="1" t="str">
        <f>IFERROR(VLOOKUP(HR_DB[[#This Row],[EmpID]],A413:$A$1002,1,TRUE),"")</f>
        <v/>
      </c>
      <c r="R412" s="16">
        <f>IFERROR(VLOOKUP(HR_DB[[#This Row],[EmpID]],$A$2:A411,1,0),"")</f>
        <v>54025</v>
      </c>
      <c r="S412" s="17">
        <v>2</v>
      </c>
      <c r="T412" s="1" t="str">
        <f ca="1">IF(HR_DB[[#This Row],[Years no.]]&lt;=7,"A) 1-7",IF(AND(HR_DB[[#This Row],[Years no.]]&gt;7,HR_DB[[#This Row],[Years no.]]&lt;=14),"B) 8-14",IF(AND(HR_DB[[#This Row],[Years no.]]&gt;14,HR_DB[[#This Row],[Years no.]]&lt;=21),"C) 15-21",IF(HR_DB[[#This Row],[Years no.]]&gt;21,"D) 22+",""))))</f>
        <v>C) 15-21</v>
      </c>
      <c r="U412" s="1" t="str">
        <f ca="1">IF(AND(HR_DB[[#This Row],[Age]]&gt;=20,HR_DB[[#This Row],[Age]]&lt;30),"20s",IF(AND(HR_DB[[#This Row],[Age]]&gt;=30,HR_DB[[#This Row],[Age]]&lt;40),"30s",IF(HR_DB[[#This Row],[Age]]&gt;=40,"40s","")))</f>
        <v>40s</v>
      </c>
    </row>
    <row r="413" spans="1:21" x14ac:dyDescent="0.35">
      <c r="A413" s="1">
        <v>54027</v>
      </c>
      <c r="B413" s="1" t="s">
        <v>1372</v>
      </c>
      <c r="C413" s="1" t="s">
        <v>1373</v>
      </c>
      <c r="D413" s="1" t="s">
        <v>35</v>
      </c>
      <c r="E413" s="1" t="str">
        <f>IF(ISODD(MID(HR_DB[[#This Row],[ID No.]],13,1)),"Male","Female")</f>
        <v>Female</v>
      </c>
      <c r="F413" s="3">
        <f>DATE(MID(HR_DB[[#This Row],[ID No.]],2,2),MID(HR_DB[[#This Row],[ID No.]],4,2),MID(HR_DB[[#This Row],[ID No.]],6,2))</f>
        <v>31820</v>
      </c>
      <c r="G413" s="1">
        <f ca="1">DATEDIF(HR_DB[[#This Row],[DOB]],TODAY(),"Y")</f>
        <v>35</v>
      </c>
      <c r="H413" s="1" t="s">
        <v>32</v>
      </c>
      <c r="I413" s="1" t="s">
        <v>41</v>
      </c>
      <c r="J413" s="1" t="s">
        <v>19</v>
      </c>
      <c r="K413" s="1" t="str">
        <f>VLOOKUP(MID(HR_DB[[#This Row],[ID No.]],8,2),[1]Draft!$B$9:$C$14,2,FALSE)</f>
        <v>Alexandria</v>
      </c>
      <c r="L413" s="7">
        <v>37224</v>
      </c>
      <c r="M413" s="1">
        <f ca="1">DATEDIF(HR_DB[[#This Row],[Hire date]],TODAY(),"Y")</f>
        <v>20</v>
      </c>
      <c r="N413" s="4">
        <v>14570</v>
      </c>
      <c r="O413" s="6">
        <f>IFERROR(DATEDIF(HR_DB[[#This Row],[DOB]],HR_DB[[#This Row],[Hire date]],"Y"),"!!!")</f>
        <v>14</v>
      </c>
      <c r="P413" s="6" t="str">
        <f>IF(HR_DB[[#This Row],[Age at Hiring]]&lt;20,"!","")</f>
        <v>!</v>
      </c>
      <c r="Q413" s="1" t="str">
        <f>IFERROR(VLOOKUP(HR_DB[[#This Row],[EmpID]],A414:$A$1002,1,TRUE),"")</f>
        <v/>
      </c>
      <c r="R413" s="1" t="str">
        <f>IFERROR(VLOOKUP(HR_DB[[#This Row],[EmpID]],$A$2:A412,1,0),"")</f>
        <v/>
      </c>
      <c r="S413" s="17"/>
      <c r="T413" s="1" t="str">
        <f ca="1">IF(HR_DB[[#This Row],[Years no.]]&lt;=7,"A) 1-7",IF(AND(HR_DB[[#This Row],[Years no.]]&gt;7,HR_DB[[#This Row],[Years no.]]&lt;=14),"B) 8-14",IF(AND(HR_DB[[#This Row],[Years no.]]&gt;14,HR_DB[[#This Row],[Years no.]]&lt;=21),"C) 15-21",IF(HR_DB[[#This Row],[Years no.]]&gt;21,"D) 22+",""))))</f>
        <v>C) 15-21</v>
      </c>
      <c r="U413" s="1" t="str">
        <f ca="1">IF(AND(HR_DB[[#This Row],[Age]]&gt;=20,HR_DB[[#This Row],[Age]]&lt;30),"20s",IF(AND(HR_DB[[#This Row],[Age]]&gt;=30,HR_DB[[#This Row],[Age]]&lt;40),"30s",IF(HR_DB[[#This Row],[Age]]&gt;=40,"40s","")))</f>
        <v>30s</v>
      </c>
    </row>
    <row r="414" spans="1:21" x14ac:dyDescent="0.35">
      <c r="A414" s="1">
        <v>54036</v>
      </c>
      <c r="B414" s="1" t="s">
        <v>1818</v>
      </c>
      <c r="C414" s="1" t="s">
        <v>1819</v>
      </c>
      <c r="D414" s="1" t="s">
        <v>38</v>
      </c>
      <c r="E414" s="1" t="str">
        <f>IF(ISODD(MID(HR_DB[[#This Row],[ID No.]],13,1)),"Male","Female")</f>
        <v>Male</v>
      </c>
      <c r="F414" s="3">
        <f>DATE(MID(HR_DB[[#This Row],[ID No.]],2,2),MID(HR_DB[[#This Row],[ID No.]],4,2),MID(HR_DB[[#This Row],[ID No.]],6,2))</f>
        <v>31375</v>
      </c>
      <c r="G414" s="1">
        <f ca="1">DATEDIF(HR_DB[[#This Row],[DOB]],TODAY(),"Y")</f>
        <v>36</v>
      </c>
      <c r="H414" s="1" t="s">
        <v>32</v>
      </c>
      <c r="I414" s="1" t="s">
        <v>23</v>
      </c>
      <c r="J414" s="1" t="s">
        <v>19</v>
      </c>
      <c r="K414" s="1" t="str">
        <f>VLOOKUP(MID(HR_DB[[#This Row],[ID No.]],8,2),[1]Draft!$B$9:$C$14,2,FALSE)</f>
        <v>Sharqia</v>
      </c>
      <c r="L414" s="3">
        <v>39062</v>
      </c>
      <c r="M414" s="1">
        <f ca="1">DATEDIF(HR_DB[[#This Row],[Hire date]],TODAY(),"Y")</f>
        <v>15</v>
      </c>
      <c r="N414" s="4">
        <v>6458</v>
      </c>
      <c r="O414" s="1">
        <f>IFERROR(DATEDIF(HR_DB[[#This Row],[DOB]],HR_DB[[#This Row],[Hire date]],"Y"),"!!!")</f>
        <v>21</v>
      </c>
      <c r="P414" s="1" t="str">
        <f>IF(HR_DB[[#This Row],[Age at Hiring]]&lt;20,"!","")</f>
        <v/>
      </c>
      <c r="Q414" s="1" t="str">
        <f>IFERROR(VLOOKUP(HR_DB[[#This Row],[EmpID]],A415:$A$1002,1,TRUE),"")</f>
        <v/>
      </c>
      <c r="R414" s="1" t="str">
        <f>IFERROR(VLOOKUP(HR_DB[[#This Row],[EmpID]],$A$2:A413,1,0),"")</f>
        <v/>
      </c>
      <c r="S414" s="17"/>
      <c r="T414" s="1" t="str">
        <f ca="1">IF(HR_DB[[#This Row],[Years no.]]&lt;=7,"A) 1-7",IF(AND(HR_DB[[#This Row],[Years no.]]&gt;7,HR_DB[[#This Row],[Years no.]]&lt;=14),"B) 8-14",IF(AND(HR_DB[[#This Row],[Years no.]]&gt;14,HR_DB[[#This Row],[Years no.]]&lt;=21),"C) 15-21",IF(HR_DB[[#This Row],[Years no.]]&gt;21,"D) 22+",""))))</f>
        <v>C) 15-21</v>
      </c>
      <c r="U414" s="1" t="str">
        <f ca="1">IF(AND(HR_DB[[#This Row],[Age]]&gt;=20,HR_DB[[#This Row],[Age]]&lt;30),"20s",IF(AND(HR_DB[[#This Row],[Age]]&gt;=30,HR_DB[[#This Row],[Age]]&lt;40),"30s",IF(HR_DB[[#This Row],[Age]]&gt;=40,"40s","")))</f>
        <v>30s</v>
      </c>
    </row>
    <row r="415" spans="1:21" x14ac:dyDescent="0.35">
      <c r="A415" s="1">
        <v>54040</v>
      </c>
      <c r="B415" s="1" t="s">
        <v>1696</v>
      </c>
      <c r="C415" s="1" t="s">
        <v>1697</v>
      </c>
      <c r="D415" s="1" t="s">
        <v>92</v>
      </c>
      <c r="E415" s="1" t="str">
        <f>IF(ISODD(MID(HR_DB[[#This Row],[ID No.]],13,1)),"Male","Female")</f>
        <v>Female</v>
      </c>
      <c r="F415" s="3">
        <f>DATE(MID(HR_DB[[#This Row],[ID No.]],2,2),MID(HR_DB[[#This Row],[ID No.]],4,2),MID(HR_DB[[#This Row],[ID No.]],6,2))</f>
        <v>32053</v>
      </c>
      <c r="G415" s="1">
        <f ca="1">DATEDIF(HR_DB[[#This Row],[DOB]],TODAY(),"Y")</f>
        <v>34</v>
      </c>
      <c r="H415" s="1" t="s">
        <v>17</v>
      </c>
      <c r="I415" s="1" t="s">
        <v>23</v>
      </c>
      <c r="J415" s="1" t="s">
        <v>24</v>
      </c>
      <c r="K415" s="1" t="str">
        <f>VLOOKUP(MID(HR_DB[[#This Row],[ID No.]],8,2),[1]Draft!$B$9:$C$14,2,FALSE)</f>
        <v>Ismailia</v>
      </c>
      <c r="L415" s="7">
        <v>38966</v>
      </c>
      <c r="M415" s="1">
        <f ca="1">DATEDIF(HR_DB[[#This Row],[Hire date]],TODAY(),"Y")</f>
        <v>15</v>
      </c>
      <c r="N415" s="4">
        <v>5722</v>
      </c>
      <c r="O415" s="6">
        <f>IFERROR(DATEDIF(HR_DB[[#This Row],[DOB]],HR_DB[[#This Row],[Hire date]],"Y"),"!!!")</f>
        <v>18</v>
      </c>
      <c r="P415" s="6" t="str">
        <f>IF(HR_DB[[#This Row],[Age at Hiring]]&lt;20,"!","")</f>
        <v>!</v>
      </c>
      <c r="Q415" s="1" t="str">
        <f>IFERROR(VLOOKUP(HR_DB[[#This Row],[EmpID]],A416:$A$1002,1,TRUE),"")</f>
        <v/>
      </c>
      <c r="R415" s="1" t="str">
        <f>IFERROR(VLOOKUP(HR_DB[[#This Row],[EmpID]],$A$2:A414,1,0),"")</f>
        <v/>
      </c>
      <c r="S415" s="17"/>
      <c r="T415" s="1" t="str">
        <f ca="1">IF(HR_DB[[#This Row],[Years no.]]&lt;=7,"A) 1-7",IF(AND(HR_DB[[#This Row],[Years no.]]&gt;7,HR_DB[[#This Row],[Years no.]]&lt;=14),"B) 8-14",IF(AND(HR_DB[[#This Row],[Years no.]]&gt;14,HR_DB[[#This Row],[Years no.]]&lt;=21),"C) 15-21",IF(HR_DB[[#This Row],[Years no.]]&gt;21,"D) 22+",""))))</f>
        <v>C) 15-21</v>
      </c>
      <c r="U415" s="1" t="str">
        <f ca="1">IF(AND(HR_DB[[#This Row],[Age]]&gt;=20,HR_DB[[#This Row],[Age]]&lt;30),"20s",IF(AND(HR_DB[[#This Row],[Age]]&gt;=30,HR_DB[[#This Row],[Age]]&lt;40),"30s",IF(HR_DB[[#This Row],[Age]]&gt;=40,"40s","")))</f>
        <v>30s</v>
      </c>
    </row>
    <row r="416" spans="1:21" x14ac:dyDescent="0.35">
      <c r="A416" s="1">
        <v>54041</v>
      </c>
      <c r="B416" s="1" t="s">
        <v>308</v>
      </c>
      <c r="C416" s="1" t="s">
        <v>309</v>
      </c>
      <c r="D416" s="1" t="s">
        <v>38</v>
      </c>
      <c r="E416" s="1" t="str">
        <f>IF(ISODD(MID(HR_DB[[#This Row],[ID No.]],13,1)),"Male","Female")</f>
        <v>Male</v>
      </c>
      <c r="F416" s="3">
        <f>DATE(MID(HR_DB[[#This Row],[ID No.]],2,2),MID(HR_DB[[#This Row],[ID No.]],4,2),MID(HR_DB[[#This Row],[ID No.]],6,2))</f>
        <v>29174</v>
      </c>
      <c r="G416" s="1">
        <f ca="1">DATEDIF(HR_DB[[#This Row],[DOB]],TODAY(),"Y")</f>
        <v>42</v>
      </c>
      <c r="H416" s="1" t="s">
        <v>32</v>
      </c>
      <c r="I416" s="1" t="s">
        <v>23</v>
      </c>
      <c r="J416" s="1" t="s">
        <v>19</v>
      </c>
      <c r="K416" s="1" t="str">
        <f>VLOOKUP(MID(HR_DB[[#This Row],[ID No.]],8,2),[1]Draft!$B$9:$C$14,2,FALSE)</f>
        <v>Cairo</v>
      </c>
      <c r="L416" s="3">
        <v>42224</v>
      </c>
      <c r="M416" s="1">
        <f ca="1">DATEDIF(HR_DB[[#This Row],[Hire date]],TODAY(),"Y")</f>
        <v>6</v>
      </c>
      <c r="N416" s="4">
        <v>6720</v>
      </c>
      <c r="O416" s="1">
        <f>IFERROR(DATEDIF(HR_DB[[#This Row],[DOB]],HR_DB[[#This Row],[Hire date]],"Y"),"!!!")</f>
        <v>35</v>
      </c>
      <c r="P416" s="1" t="str">
        <f>IF(HR_DB[[#This Row],[Age at Hiring]]&lt;20,"!","")</f>
        <v/>
      </c>
      <c r="Q416" s="1" t="str">
        <f>IFERROR(VLOOKUP(HR_DB[[#This Row],[EmpID]],A417:$A$1002,1,TRUE),"")</f>
        <v/>
      </c>
      <c r="R416" s="1" t="str">
        <f>IFERROR(VLOOKUP(HR_DB[[#This Row],[EmpID]],$A$2:A415,1,0),"")</f>
        <v/>
      </c>
      <c r="S416" s="17"/>
      <c r="T416" s="1" t="str">
        <f ca="1">IF(HR_DB[[#This Row],[Years no.]]&lt;=7,"A) 1-7",IF(AND(HR_DB[[#This Row],[Years no.]]&gt;7,HR_DB[[#This Row],[Years no.]]&lt;=14),"B) 8-14",IF(AND(HR_DB[[#This Row],[Years no.]]&gt;14,HR_DB[[#This Row],[Years no.]]&lt;=21),"C) 15-21",IF(HR_DB[[#This Row],[Years no.]]&gt;21,"D) 22+",""))))</f>
        <v>A) 1-7</v>
      </c>
      <c r="U416" s="1" t="str">
        <f ca="1">IF(AND(HR_DB[[#This Row],[Age]]&gt;=20,HR_DB[[#This Row],[Age]]&lt;30),"20s",IF(AND(HR_DB[[#This Row],[Age]]&gt;=30,HR_DB[[#This Row],[Age]]&lt;40),"30s",IF(HR_DB[[#This Row],[Age]]&gt;=40,"40s","")))</f>
        <v>40s</v>
      </c>
    </row>
    <row r="417" spans="1:21" x14ac:dyDescent="0.35">
      <c r="A417" s="1">
        <v>54059</v>
      </c>
      <c r="B417" s="1" t="s">
        <v>504</v>
      </c>
      <c r="C417" s="1" t="s">
        <v>505</v>
      </c>
      <c r="D417" s="1" t="s">
        <v>62</v>
      </c>
      <c r="E417" s="1" t="str">
        <f>IF(ISODD(MID(HR_DB[[#This Row],[ID No.]],13,1)),"Male","Female")</f>
        <v>Male</v>
      </c>
      <c r="F417" s="3">
        <f>DATE(MID(HR_DB[[#This Row],[ID No.]],2,2),MID(HR_DB[[#This Row],[ID No.]],4,2),MID(HR_DB[[#This Row],[ID No.]],6,2))</f>
        <v>34883</v>
      </c>
      <c r="G417" s="1">
        <f ca="1">DATEDIF(HR_DB[[#This Row],[DOB]],TODAY(),"Y")</f>
        <v>27</v>
      </c>
      <c r="H417" s="1" t="s">
        <v>32</v>
      </c>
      <c r="I417" s="1" t="s">
        <v>23</v>
      </c>
      <c r="J417" s="1" t="s">
        <v>19</v>
      </c>
      <c r="K417" s="1" t="str">
        <f>VLOOKUP(MID(HR_DB[[#This Row],[ID No.]],8,2),[1]Draft!$B$9:$C$14,2,FALSE)</f>
        <v>Cairo</v>
      </c>
      <c r="L417" s="7">
        <v>37403</v>
      </c>
      <c r="M417" s="1">
        <f ca="1">DATEDIF(HR_DB[[#This Row],[Hire date]],TODAY(),"Y")</f>
        <v>20</v>
      </c>
      <c r="N417" s="4">
        <v>4992</v>
      </c>
      <c r="O417" s="6">
        <f>IFERROR(DATEDIF(HR_DB[[#This Row],[DOB]],HR_DB[[#This Row],[Hire date]],"Y"),"!!!")</f>
        <v>6</v>
      </c>
      <c r="P417" s="6" t="str">
        <f>IF(HR_DB[[#This Row],[Age at Hiring]]&lt;20,"!","")</f>
        <v>!</v>
      </c>
      <c r="Q417" s="1" t="str">
        <f>IFERROR(VLOOKUP(HR_DB[[#This Row],[EmpID]],A418:$A$1002,1,TRUE),"")</f>
        <v/>
      </c>
      <c r="R417" s="1" t="str">
        <f>IFERROR(VLOOKUP(HR_DB[[#This Row],[EmpID]],$A$2:A416,1,0),"")</f>
        <v/>
      </c>
      <c r="S417" s="17"/>
      <c r="T417" s="1" t="str">
        <f ca="1">IF(HR_DB[[#This Row],[Years no.]]&lt;=7,"A) 1-7",IF(AND(HR_DB[[#This Row],[Years no.]]&gt;7,HR_DB[[#This Row],[Years no.]]&lt;=14),"B) 8-14",IF(AND(HR_DB[[#This Row],[Years no.]]&gt;14,HR_DB[[#This Row],[Years no.]]&lt;=21),"C) 15-21",IF(HR_DB[[#This Row],[Years no.]]&gt;21,"D) 22+",""))))</f>
        <v>C) 15-21</v>
      </c>
      <c r="U417" s="1" t="str">
        <f ca="1">IF(AND(HR_DB[[#This Row],[Age]]&gt;=20,HR_DB[[#This Row],[Age]]&lt;30),"20s",IF(AND(HR_DB[[#This Row],[Age]]&gt;=30,HR_DB[[#This Row],[Age]]&lt;40),"30s",IF(HR_DB[[#This Row],[Age]]&gt;=40,"40s","")))</f>
        <v>20s</v>
      </c>
    </row>
    <row r="418" spans="1:21" x14ac:dyDescent="0.35">
      <c r="A418" s="1">
        <v>54089</v>
      </c>
      <c r="B418" s="1" t="s">
        <v>800</v>
      </c>
      <c r="C418" s="1" t="s">
        <v>801</v>
      </c>
      <c r="D418" s="1" t="s">
        <v>16</v>
      </c>
      <c r="E418" s="1" t="str">
        <f>IF(ISODD(MID(HR_DB[[#This Row],[ID No.]],13,1)),"Male","Female")</f>
        <v>Male</v>
      </c>
      <c r="F418" s="3">
        <f>DATE(MID(HR_DB[[#This Row],[ID No.]],2,2),MID(HR_DB[[#This Row],[ID No.]],4,2),MID(HR_DB[[#This Row],[ID No.]],6,2))</f>
        <v>28456</v>
      </c>
      <c r="G418" s="1">
        <f ca="1">DATEDIF(HR_DB[[#This Row],[DOB]],TODAY(),"Y")</f>
        <v>44</v>
      </c>
      <c r="H418" s="1" t="s">
        <v>32</v>
      </c>
      <c r="I418" s="1" t="s">
        <v>23</v>
      </c>
      <c r="J418" s="1" t="s">
        <v>19</v>
      </c>
      <c r="K418" s="1" t="str">
        <f>VLOOKUP(MID(HR_DB[[#This Row],[ID No.]],8,2),[1]Draft!$B$9:$C$14,2,FALSE)</f>
        <v>Alexandria</v>
      </c>
      <c r="L418" s="3">
        <v>36033</v>
      </c>
      <c r="M418" s="1">
        <f ca="1">DATEDIF(HR_DB[[#This Row],[Hire date]],TODAY(),"Y")</f>
        <v>23</v>
      </c>
      <c r="N418" s="4">
        <v>6573</v>
      </c>
      <c r="O418" s="1">
        <f>IFERROR(DATEDIF(HR_DB[[#This Row],[DOB]],HR_DB[[#This Row],[Hire date]],"Y"),"!!!")</f>
        <v>20</v>
      </c>
      <c r="P418" s="1" t="str">
        <f>IF(HR_DB[[#This Row],[Age at Hiring]]&lt;20,"!","")</f>
        <v/>
      </c>
      <c r="Q418" s="1" t="str">
        <f>IFERROR(VLOOKUP(HR_DB[[#This Row],[EmpID]],A419:$A$1002,1,TRUE),"")</f>
        <v/>
      </c>
      <c r="R418" s="1" t="str">
        <f>IFERROR(VLOOKUP(HR_DB[[#This Row],[EmpID]],$A$2:A417,1,0),"")</f>
        <v/>
      </c>
      <c r="S418" s="17"/>
      <c r="T418" s="1" t="str">
        <f ca="1">IF(HR_DB[[#This Row],[Years no.]]&lt;=7,"A) 1-7",IF(AND(HR_DB[[#This Row],[Years no.]]&gt;7,HR_DB[[#This Row],[Years no.]]&lt;=14),"B) 8-14",IF(AND(HR_DB[[#This Row],[Years no.]]&gt;14,HR_DB[[#This Row],[Years no.]]&lt;=21),"C) 15-21",IF(HR_DB[[#This Row],[Years no.]]&gt;21,"D) 22+",""))))</f>
        <v>D) 22+</v>
      </c>
      <c r="U418" s="1" t="str">
        <f ca="1">IF(AND(HR_DB[[#This Row],[Age]]&gt;=20,HR_DB[[#This Row],[Age]]&lt;30),"20s",IF(AND(HR_DB[[#This Row],[Age]]&gt;=30,HR_DB[[#This Row],[Age]]&lt;40),"30s",IF(HR_DB[[#This Row],[Age]]&gt;=40,"40s","")))</f>
        <v>40s</v>
      </c>
    </row>
    <row r="419" spans="1:21" x14ac:dyDescent="0.35">
      <c r="A419" s="6">
        <v>54102</v>
      </c>
      <c r="B419" s="1" t="s">
        <v>604</v>
      </c>
      <c r="C419" s="1" t="s">
        <v>605</v>
      </c>
      <c r="D419" s="1" t="s">
        <v>22</v>
      </c>
      <c r="E419" s="1" t="str">
        <f>IF(ISODD(MID(HR_DB[[#This Row],[ID No.]],13,1)),"Male","Female")</f>
        <v>Male</v>
      </c>
      <c r="F419" s="3">
        <f>DATE(MID(HR_DB[[#This Row],[ID No.]],2,2),MID(HR_DB[[#This Row],[ID No.]],4,2),MID(HR_DB[[#This Row],[ID No.]],6,2))</f>
        <v>30130</v>
      </c>
      <c r="G419" s="1">
        <f ca="1">DATEDIF(HR_DB[[#This Row],[DOB]],TODAY(),"Y")</f>
        <v>40</v>
      </c>
      <c r="H419" s="1" t="s">
        <v>17</v>
      </c>
      <c r="I419" s="1" t="s">
        <v>23</v>
      </c>
      <c r="J419" s="1" t="s">
        <v>24</v>
      </c>
      <c r="K419" s="1" t="str">
        <f>VLOOKUP(MID(HR_DB[[#This Row],[ID No.]],8,2),[1]Draft!$B$9:$C$14,2,FALSE)</f>
        <v>Cairo</v>
      </c>
      <c r="L419" s="3">
        <v>42007</v>
      </c>
      <c r="M419" s="1">
        <f ca="1">DATEDIF(HR_DB[[#This Row],[Hire date]],TODAY(),"Y")</f>
        <v>7</v>
      </c>
      <c r="N419" s="4">
        <v>3606</v>
      </c>
      <c r="O419" s="1">
        <f>IFERROR(DATEDIF(HR_DB[[#This Row],[DOB]],HR_DB[[#This Row],[Hire date]],"Y"),"!!!")</f>
        <v>32</v>
      </c>
      <c r="P419" s="1" t="str">
        <f>IF(HR_DB[[#This Row],[Age at Hiring]]&lt;20,"!","")</f>
        <v/>
      </c>
      <c r="Q419" s="6">
        <f>IFERROR(VLOOKUP(HR_DB[[#This Row],[EmpID]],A420:$A$1002,1,TRUE),"")</f>
        <v>54102</v>
      </c>
      <c r="R419" s="1" t="str">
        <f>IFERROR(VLOOKUP(HR_DB[[#This Row],[EmpID]],$A$2:A418,1,0),"")</f>
        <v/>
      </c>
      <c r="S419" s="17">
        <v>1</v>
      </c>
      <c r="T419" s="1" t="str">
        <f ca="1">IF(HR_DB[[#This Row],[Years no.]]&lt;=7,"A) 1-7",IF(AND(HR_DB[[#This Row],[Years no.]]&gt;7,HR_DB[[#This Row],[Years no.]]&lt;=14),"B) 8-14",IF(AND(HR_DB[[#This Row],[Years no.]]&gt;14,HR_DB[[#This Row],[Years no.]]&lt;=21),"C) 15-21",IF(HR_DB[[#This Row],[Years no.]]&gt;21,"D) 22+",""))))</f>
        <v>A) 1-7</v>
      </c>
      <c r="U419" s="1" t="str">
        <f ca="1">IF(AND(HR_DB[[#This Row],[Age]]&gt;=20,HR_DB[[#This Row],[Age]]&lt;30),"20s",IF(AND(HR_DB[[#This Row],[Age]]&gt;=30,HR_DB[[#This Row],[Age]]&lt;40),"30s",IF(HR_DB[[#This Row],[Age]]&gt;=40,"40s","")))</f>
        <v>40s</v>
      </c>
    </row>
    <row r="420" spans="1:21" x14ac:dyDescent="0.35">
      <c r="A420" s="18">
        <v>54102</v>
      </c>
      <c r="B420" s="1" t="s">
        <v>726</v>
      </c>
      <c r="C420" s="1" t="s">
        <v>727</v>
      </c>
      <c r="D420" s="1" t="s">
        <v>143</v>
      </c>
      <c r="E420" s="1" t="str">
        <f>IF(ISODD(MID(HR_DB[[#This Row],[ID No.]],13,1)),"Male","Female")</f>
        <v>Male</v>
      </c>
      <c r="F420" s="3">
        <f>DATE(MID(HR_DB[[#This Row],[ID No.]],2,2),MID(HR_DB[[#This Row],[ID No.]],4,2),MID(HR_DB[[#This Row],[ID No.]],6,2))</f>
        <v>29471</v>
      </c>
      <c r="G420" s="1">
        <f ca="1">DATEDIF(HR_DB[[#This Row],[DOB]],TODAY(),"Y")</f>
        <v>41</v>
      </c>
      <c r="H420" s="1" t="s">
        <v>32</v>
      </c>
      <c r="I420" s="1" t="s">
        <v>23</v>
      </c>
      <c r="J420" s="1" t="s">
        <v>19</v>
      </c>
      <c r="K420" s="1" t="str">
        <f>VLOOKUP(MID(HR_DB[[#This Row],[ID No.]],8,2),[1]Draft!$B$9:$C$14,2,FALSE)</f>
        <v>Cairo</v>
      </c>
      <c r="L420" s="3">
        <v>37174</v>
      </c>
      <c r="M420" s="1">
        <f ca="1">DATEDIF(HR_DB[[#This Row],[Hire date]],TODAY(),"Y")</f>
        <v>20</v>
      </c>
      <c r="N420" s="4">
        <v>4392</v>
      </c>
      <c r="O420" s="1">
        <f>IFERROR(DATEDIF(HR_DB[[#This Row],[DOB]],HR_DB[[#This Row],[Hire date]],"Y"),"!!!")</f>
        <v>21</v>
      </c>
      <c r="P420" s="1" t="str">
        <f>IF(HR_DB[[#This Row],[Age at Hiring]]&lt;20,"!","")</f>
        <v/>
      </c>
      <c r="Q420" s="1" t="str">
        <f>IFERROR(VLOOKUP(HR_DB[[#This Row],[EmpID]],A421:$A$1002,1,TRUE),"")</f>
        <v/>
      </c>
      <c r="R420" s="16">
        <f>IFERROR(VLOOKUP(HR_DB[[#This Row],[EmpID]],$A$2:A419,1,0),"")</f>
        <v>54102</v>
      </c>
      <c r="S420" s="17">
        <v>2</v>
      </c>
      <c r="T420" s="1" t="str">
        <f ca="1">IF(HR_DB[[#This Row],[Years no.]]&lt;=7,"A) 1-7",IF(AND(HR_DB[[#This Row],[Years no.]]&gt;7,HR_DB[[#This Row],[Years no.]]&lt;=14),"B) 8-14",IF(AND(HR_DB[[#This Row],[Years no.]]&gt;14,HR_DB[[#This Row],[Years no.]]&lt;=21),"C) 15-21",IF(HR_DB[[#This Row],[Years no.]]&gt;21,"D) 22+",""))))</f>
        <v>C) 15-21</v>
      </c>
      <c r="U420" s="1" t="str">
        <f ca="1">IF(AND(HR_DB[[#This Row],[Age]]&gt;=20,HR_DB[[#This Row],[Age]]&lt;30),"20s",IF(AND(HR_DB[[#This Row],[Age]]&gt;=30,HR_DB[[#This Row],[Age]]&lt;40),"30s",IF(HR_DB[[#This Row],[Age]]&gt;=40,"40s","")))</f>
        <v>40s</v>
      </c>
    </row>
    <row r="421" spans="1:21" x14ac:dyDescent="0.35">
      <c r="A421" s="1">
        <v>54103</v>
      </c>
      <c r="B421" s="1" t="s">
        <v>582</v>
      </c>
      <c r="C421" s="1" t="s">
        <v>583</v>
      </c>
      <c r="D421" s="1" t="s">
        <v>38</v>
      </c>
      <c r="E421" s="1" t="str">
        <f>IF(ISODD(MID(HR_DB[[#This Row],[ID No.]],13,1)),"Male","Female")</f>
        <v>Male</v>
      </c>
      <c r="F421" s="3">
        <f>DATE(MID(HR_DB[[#This Row],[ID No.]],2,2),MID(HR_DB[[#This Row],[ID No.]],4,2),MID(HR_DB[[#This Row],[ID No.]],6,2))</f>
        <v>31483</v>
      </c>
      <c r="G421" s="1">
        <f ca="1">DATEDIF(HR_DB[[#This Row],[DOB]],TODAY(),"Y")</f>
        <v>36</v>
      </c>
      <c r="H421" s="1" t="s">
        <v>17</v>
      </c>
      <c r="I421" s="1" t="s">
        <v>18</v>
      </c>
      <c r="J421" s="1" t="s">
        <v>28</v>
      </c>
      <c r="K421" s="1" t="str">
        <f>VLOOKUP(MID(HR_DB[[#This Row],[ID No.]],8,2),[1]Draft!$B$9:$C$14,2,FALSE)</f>
        <v>Cairo</v>
      </c>
      <c r="L421" s="3">
        <v>40695</v>
      </c>
      <c r="M421" s="1">
        <f ca="1">DATEDIF(HR_DB[[#This Row],[Hire date]],TODAY(),"Y")</f>
        <v>11</v>
      </c>
      <c r="N421" s="4">
        <v>20566</v>
      </c>
      <c r="O421" s="1">
        <f>IFERROR(DATEDIF(HR_DB[[#This Row],[DOB]],HR_DB[[#This Row],[Hire date]],"Y"),"!!!")</f>
        <v>25</v>
      </c>
      <c r="P421" s="1" t="str">
        <f>IF(HR_DB[[#This Row],[Age at Hiring]]&lt;20,"!","")</f>
        <v/>
      </c>
      <c r="Q421" s="1" t="str">
        <f>IFERROR(VLOOKUP(HR_DB[[#This Row],[EmpID]],A422:$A$1002,1,TRUE),"")</f>
        <v/>
      </c>
      <c r="R421" s="1" t="str">
        <f>IFERROR(VLOOKUP(HR_DB[[#This Row],[EmpID]],$A$2:A420,1,0),"")</f>
        <v/>
      </c>
      <c r="S421" s="17"/>
      <c r="T421" s="1" t="str">
        <f ca="1">IF(HR_DB[[#This Row],[Years no.]]&lt;=7,"A) 1-7",IF(AND(HR_DB[[#This Row],[Years no.]]&gt;7,HR_DB[[#This Row],[Years no.]]&lt;=14),"B) 8-14",IF(AND(HR_DB[[#This Row],[Years no.]]&gt;14,HR_DB[[#This Row],[Years no.]]&lt;=21),"C) 15-21",IF(HR_DB[[#This Row],[Years no.]]&gt;21,"D) 22+",""))))</f>
        <v>B) 8-14</v>
      </c>
      <c r="U421" s="1" t="str">
        <f ca="1">IF(AND(HR_DB[[#This Row],[Age]]&gt;=20,HR_DB[[#This Row],[Age]]&lt;30),"20s",IF(AND(HR_DB[[#This Row],[Age]]&gt;=30,HR_DB[[#This Row],[Age]]&lt;40),"30s",IF(HR_DB[[#This Row],[Age]]&gt;=40,"40s","")))</f>
        <v>30s</v>
      </c>
    </row>
    <row r="422" spans="1:21" x14ac:dyDescent="0.35">
      <c r="A422" s="1">
        <v>54128</v>
      </c>
      <c r="B422" s="1" t="s">
        <v>596</v>
      </c>
      <c r="C422" s="1" t="s">
        <v>597</v>
      </c>
      <c r="D422" s="1" t="s">
        <v>92</v>
      </c>
      <c r="E422" s="1" t="str">
        <f>IF(ISODD(MID(HR_DB[[#This Row],[ID No.]],13,1)),"Male","Female")</f>
        <v>Male</v>
      </c>
      <c r="F422" s="3">
        <f>DATE(MID(HR_DB[[#This Row],[ID No.]],2,2),MID(HR_DB[[#This Row],[ID No.]],4,2),MID(HR_DB[[#This Row],[ID No.]],6,2))</f>
        <v>27074</v>
      </c>
      <c r="G422" s="1">
        <f ca="1">DATEDIF(HR_DB[[#This Row],[DOB]],TODAY(),"Y")</f>
        <v>48</v>
      </c>
      <c r="H422" s="1" t="s">
        <v>17</v>
      </c>
      <c r="I422" s="1" t="s">
        <v>23</v>
      </c>
      <c r="J422" s="1" t="s">
        <v>19</v>
      </c>
      <c r="K422" s="1" t="str">
        <f>VLOOKUP(MID(HR_DB[[#This Row],[ID No.]],8,2),[1]Draft!$B$9:$C$14,2,FALSE)</f>
        <v>Cairo</v>
      </c>
      <c r="L422" s="3">
        <v>42227</v>
      </c>
      <c r="M422" s="1">
        <f ca="1">DATEDIF(HR_DB[[#This Row],[Hire date]],TODAY(),"Y")</f>
        <v>6</v>
      </c>
      <c r="N422" s="4">
        <v>4014</v>
      </c>
      <c r="O422" s="1">
        <f>IFERROR(DATEDIF(HR_DB[[#This Row],[DOB]],HR_DB[[#This Row],[Hire date]],"Y"),"!!!")</f>
        <v>41</v>
      </c>
      <c r="P422" s="1" t="str">
        <f>IF(HR_DB[[#This Row],[Age at Hiring]]&lt;20,"!","")</f>
        <v/>
      </c>
      <c r="Q422" s="1" t="str">
        <f>IFERROR(VLOOKUP(HR_DB[[#This Row],[EmpID]],A423:$A$1002,1,TRUE),"")</f>
        <v/>
      </c>
      <c r="R422" s="1" t="str">
        <f>IFERROR(VLOOKUP(HR_DB[[#This Row],[EmpID]],$A$2:A421,1,0),"")</f>
        <v/>
      </c>
      <c r="S422" s="17"/>
      <c r="T422" s="1" t="str">
        <f ca="1">IF(HR_DB[[#This Row],[Years no.]]&lt;=7,"A) 1-7",IF(AND(HR_DB[[#This Row],[Years no.]]&gt;7,HR_DB[[#This Row],[Years no.]]&lt;=14),"B) 8-14",IF(AND(HR_DB[[#This Row],[Years no.]]&gt;14,HR_DB[[#This Row],[Years no.]]&lt;=21),"C) 15-21",IF(HR_DB[[#This Row],[Years no.]]&gt;21,"D) 22+",""))))</f>
        <v>A) 1-7</v>
      </c>
      <c r="U422" s="1" t="str">
        <f ca="1">IF(AND(HR_DB[[#This Row],[Age]]&gt;=20,HR_DB[[#This Row],[Age]]&lt;30),"20s",IF(AND(HR_DB[[#This Row],[Age]]&gt;=30,HR_DB[[#This Row],[Age]]&lt;40),"30s",IF(HR_DB[[#This Row],[Age]]&gt;=40,"40s","")))</f>
        <v>40s</v>
      </c>
    </row>
    <row r="423" spans="1:21" x14ac:dyDescent="0.35">
      <c r="A423" s="1">
        <v>54139</v>
      </c>
      <c r="B423" s="1" t="s">
        <v>1802</v>
      </c>
      <c r="C423" s="1" t="s">
        <v>1803</v>
      </c>
      <c r="D423" s="1" t="s">
        <v>31</v>
      </c>
      <c r="E423" s="1" t="str">
        <f>IF(ISODD(MID(HR_DB[[#This Row],[ID No.]],13,1)),"Male","Female")</f>
        <v>Male</v>
      </c>
      <c r="F423" s="3">
        <f>DATE(MID(HR_DB[[#This Row],[ID No.]],2,2),MID(HR_DB[[#This Row],[ID No.]],4,2),MID(HR_DB[[#This Row],[ID No.]],6,2))</f>
        <v>28012</v>
      </c>
      <c r="G423" s="1">
        <f ca="1">DATEDIF(HR_DB[[#This Row],[DOB]],TODAY(),"Y")</f>
        <v>45</v>
      </c>
      <c r="H423" s="1" t="s">
        <v>17</v>
      </c>
      <c r="I423" s="1" t="s">
        <v>18</v>
      </c>
      <c r="J423" s="1" t="s">
        <v>67</v>
      </c>
      <c r="K423" s="1" t="str">
        <f>VLOOKUP(MID(HR_DB[[#This Row],[ID No.]],8,2),[1]Draft!$B$9:$C$14,2,FALSE)</f>
        <v>Monufia</v>
      </c>
      <c r="L423" s="3">
        <v>39204</v>
      </c>
      <c r="M423" s="1">
        <f ca="1">DATEDIF(HR_DB[[#This Row],[Hire date]],TODAY(),"Y")</f>
        <v>15</v>
      </c>
      <c r="N423" s="4">
        <v>19307</v>
      </c>
      <c r="O423" s="1">
        <f>IFERROR(DATEDIF(HR_DB[[#This Row],[DOB]],HR_DB[[#This Row],[Hire date]],"Y"),"!!!")</f>
        <v>30</v>
      </c>
      <c r="P423" s="1" t="str">
        <f>IF(HR_DB[[#This Row],[Age at Hiring]]&lt;20,"!","")</f>
        <v/>
      </c>
      <c r="Q423" s="1" t="str">
        <f>IFERROR(VLOOKUP(HR_DB[[#This Row],[EmpID]],A424:$A$1002,1,TRUE),"")</f>
        <v/>
      </c>
      <c r="R423" s="1" t="str">
        <f>IFERROR(VLOOKUP(HR_DB[[#This Row],[EmpID]],$A$2:A422,1,0),"")</f>
        <v/>
      </c>
      <c r="S423" s="17"/>
      <c r="T423" s="1" t="str">
        <f ca="1">IF(HR_DB[[#This Row],[Years no.]]&lt;=7,"A) 1-7",IF(AND(HR_DB[[#This Row],[Years no.]]&gt;7,HR_DB[[#This Row],[Years no.]]&lt;=14),"B) 8-14",IF(AND(HR_DB[[#This Row],[Years no.]]&gt;14,HR_DB[[#This Row],[Years no.]]&lt;=21),"C) 15-21",IF(HR_DB[[#This Row],[Years no.]]&gt;21,"D) 22+",""))))</f>
        <v>C) 15-21</v>
      </c>
      <c r="U423" s="1" t="str">
        <f ca="1">IF(AND(HR_DB[[#This Row],[Age]]&gt;=20,HR_DB[[#This Row],[Age]]&lt;30),"20s",IF(AND(HR_DB[[#This Row],[Age]]&gt;=30,HR_DB[[#This Row],[Age]]&lt;40),"30s",IF(HR_DB[[#This Row],[Age]]&gt;=40,"40s","")))</f>
        <v>40s</v>
      </c>
    </row>
    <row r="424" spans="1:21" x14ac:dyDescent="0.35">
      <c r="A424" s="1">
        <v>54146</v>
      </c>
      <c r="B424" s="1" t="s">
        <v>1170</v>
      </c>
      <c r="C424" s="1" t="s">
        <v>1171</v>
      </c>
      <c r="D424" s="1" t="s">
        <v>38</v>
      </c>
      <c r="E424" s="1" t="str">
        <f>IF(ISODD(MID(HR_DB[[#This Row],[ID No.]],13,1)),"Male","Female")</f>
        <v>Male</v>
      </c>
      <c r="F424" s="3">
        <f>DATE(MID(HR_DB[[#This Row],[ID No.]],2,2),MID(HR_DB[[#This Row],[ID No.]],4,2),MID(HR_DB[[#This Row],[ID No.]],6,2))</f>
        <v>30598</v>
      </c>
      <c r="G424" s="1">
        <f ca="1">DATEDIF(HR_DB[[#This Row],[DOB]],TODAY(),"Y")</f>
        <v>38</v>
      </c>
      <c r="H424" s="1" t="s">
        <v>17</v>
      </c>
      <c r="I424" s="1" t="s">
        <v>18</v>
      </c>
      <c r="J424" s="1" t="s">
        <v>19</v>
      </c>
      <c r="K424" s="1" t="str">
        <f>VLOOKUP(MID(HR_DB[[#This Row],[ID No.]],8,2),[1]Draft!$B$9:$C$14,2,FALSE)</f>
        <v>Alexandria</v>
      </c>
      <c r="L424" s="3">
        <v>38752</v>
      </c>
      <c r="M424" s="1">
        <f ca="1">DATEDIF(HR_DB[[#This Row],[Hire date]],TODAY(),"Y")</f>
        <v>16</v>
      </c>
      <c r="N424" s="4">
        <v>22589</v>
      </c>
      <c r="O424" s="1">
        <f>IFERROR(DATEDIF(HR_DB[[#This Row],[DOB]],HR_DB[[#This Row],[Hire date]],"Y"),"!!!")</f>
        <v>22</v>
      </c>
      <c r="P424" s="1" t="str">
        <f>IF(HR_DB[[#This Row],[Age at Hiring]]&lt;20,"!","")</f>
        <v/>
      </c>
      <c r="Q424" s="1" t="str">
        <f>IFERROR(VLOOKUP(HR_DB[[#This Row],[EmpID]],A425:$A$1002,1,TRUE),"")</f>
        <v/>
      </c>
      <c r="R424" s="1" t="str">
        <f>IFERROR(VLOOKUP(HR_DB[[#This Row],[EmpID]],$A$2:A423,1,0),"")</f>
        <v/>
      </c>
      <c r="S424" s="17"/>
      <c r="T424" s="1" t="str">
        <f ca="1">IF(HR_DB[[#This Row],[Years no.]]&lt;=7,"A) 1-7",IF(AND(HR_DB[[#This Row],[Years no.]]&gt;7,HR_DB[[#This Row],[Years no.]]&lt;=14),"B) 8-14",IF(AND(HR_DB[[#This Row],[Years no.]]&gt;14,HR_DB[[#This Row],[Years no.]]&lt;=21),"C) 15-21",IF(HR_DB[[#This Row],[Years no.]]&gt;21,"D) 22+",""))))</f>
        <v>C) 15-21</v>
      </c>
      <c r="U424" s="1" t="str">
        <f ca="1">IF(AND(HR_DB[[#This Row],[Age]]&gt;=20,HR_DB[[#This Row],[Age]]&lt;30),"20s",IF(AND(HR_DB[[#This Row],[Age]]&gt;=30,HR_DB[[#This Row],[Age]]&lt;40),"30s",IF(HR_DB[[#This Row],[Age]]&gt;=40,"40s","")))</f>
        <v>30s</v>
      </c>
    </row>
    <row r="425" spans="1:21" x14ac:dyDescent="0.35">
      <c r="A425" s="1">
        <v>54150</v>
      </c>
      <c r="B425" s="1" t="s">
        <v>190</v>
      </c>
      <c r="C425" s="2" t="s">
        <v>191</v>
      </c>
      <c r="D425" s="1" t="s">
        <v>16</v>
      </c>
      <c r="E425" s="1" t="str">
        <f>IF(ISODD(MID(HR_DB[[#This Row],[ID No.]],13,1)),"Male","Female")</f>
        <v>Male</v>
      </c>
      <c r="F425" s="3">
        <f>DATE(MID(HR_DB[[#This Row],[ID No.]],2,2),MID(HR_DB[[#This Row],[ID No.]],4,2),MID(HR_DB[[#This Row],[ID No.]],6,2))</f>
        <v>32625</v>
      </c>
      <c r="G425" s="1">
        <f ca="1">DATEDIF(HR_DB[[#This Row],[DOB]],TODAY(),"Y")</f>
        <v>33</v>
      </c>
      <c r="H425" s="1" t="s">
        <v>17</v>
      </c>
      <c r="I425" s="1" t="s">
        <v>41</v>
      </c>
      <c r="J425" s="1" t="s">
        <v>19</v>
      </c>
      <c r="K425" s="1" t="str">
        <f>VLOOKUP(MID(HR_DB[[#This Row],[ID No.]],8,2),[1]Draft!$B$9:$C$14,2,FALSE)</f>
        <v>Cairo</v>
      </c>
      <c r="L425" s="3">
        <v>40301</v>
      </c>
      <c r="M425" s="1">
        <f ca="1">DATEDIF(HR_DB[[#This Row],[Hire date]],TODAY(),"Y")</f>
        <v>12</v>
      </c>
      <c r="N425" s="4">
        <v>12427</v>
      </c>
      <c r="O425" s="1">
        <f>IFERROR(DATEDIF(HR_DB[[#This Row],[DOB]],HR_DB[[#This Row],[Hire date]],"Y"),"!!!")</f>
        <v>21</v>
      </c>
      <c r="P425" s="1" t="str">
        <f>IF(HR_DB[[#This Row],[Age at Hiring]]&lt;20,"!","")</f>
        <v/>
      </c>
      <c r="Q425" s="1" t="str">
        <f>IFERROR(VLOOKUP(HR_DB[[#This Row],[EmpID]],A426:$A$1002,1,TRUE),"")</f>
        <v/>
      </c>
      <c r="R425" s="1" t="str">
        <f>IFERROR(VLOOKUP(HR_DB[[#This Row],[EmpID]],$A$2:A424,1,0),"")</f>
        <v/>
      </c>
      <c r="S425" s="17"/>
      <c r="T425" s="1" t="str">
        <f ca="1">IF(HR_DB[[#This Row],[Years no.]]&lt;=7,"A) 1-7",IF(AND(HR_DB[[#This Row],[Years no.]]&gt;7,HR_DB[[#This Row],[Years no.]]&lt;=14),"B) 8-14",IF(AND(HR_DB[[#This Row],[Years no.]]&gt;14,HR_DB[[#This Row],[Years no.]]&lt;=21),"C) 15-21",IF(HR_DB[[#This Row],[Years no.]]&gt;21,"D) 22+",""))))</f>
        <v>B) 8-14</v>
      </c>
      <c r="U425" s="1" t="str">
        <f ca="1">IF(AND(HR_DB[[#This Row],[Age]]&gt;=20,HR_DB[[#This Row],[Age]]&lt;30),"20s",IF(AND(HR_DB[[#This Row],[Age]]&gt;=30,HR_DB[[#This Row],[Age]]&lt;40),"30s",IF(HR_DB[[#This Row],[Age]]&gt;=40,"40s","")))</f>
        <v>30s</v>
      </c>
    </row>
    <row r="426" spans="1:21" x14ac:dyDescent="0.35">
      <c r="A426" s="1">
        <v>54166</v>
      </c>
      <c r="B426" s="1" t="s">
        <v>1966</v>
      </c>
      <c r="C426" s="1" t="s">
        <v>1967</v>
      </c>
      <c r="D426" s="1" t="s">
        <v>38</v>
      </c>
      <c r="E426" s="1" t="str">
        <f>IF(ISODD(MID(HR_DB[[#This Row],[ID No.]],13,1)),"Male","Female")</f>
        <v>Male</v>
      </c>
      <c r="F426" s="3">
        <f>DATE(MID(HR_DB[[#This Row],[ID No.]],2,2),MID(HR_DB[[#This Row],[ID No.]],4,2),MID(HR_DB[[#This Row],[ID No.]],6,2))</f>
        <v>33472</v>
      </c>
      <c r="G426" s="1">
        <f ca="1">DATEDIF(HR_DB[[#This Row],[DOB]],TODAY(),"Y")</f>
        <v>30</v>
      </c>
      <c r="H426" s="1" t="s">
        <v>17</v>
      </c>
      <c r="I426" s="1" t="s">
        <v>23</v>
      </c>
      <c r="J426" s="1" t="s">
        <v>67</v>
      </c>
      <c r="K426" s="1" t="str">
        <f>VLOOKUP(MID(HR_DB[[#This Row],[ID No.]],8,2),[1]Draft!$B$9:$C$14,2,FALSE)</f>
        <v>Sharqia</v>
      </c>
      <c r="L426" s="7">
        <v>40486</v>
      </c>
      <c r="M426" s="1">
        <f ca="1">DATEDIF(HR_DB[[#This Row],[Hire date]],TODAY(),"Y")</f>
        <v>11</v>
      </c>
      <c r="N426" s="4">
        <v>3209</v>
      </c>
      <c r="O426" s="6">
        <f>IFERROR(DATEDIF(HR_DB[[#This Row],[DOB]],HR_DB[[#This Row],[Hire date]],"Y"),"!!!")</f>
        <v>19</v>
      </c>
      <c r="P426" s="6" t="str">
        <f>IF(HR_DB[[#This Row],[Age at Hiring]]&lt;20,"!","")</f>
        <v>!</v>
      </c>
      <c r="Q426" s="1" t="str">
        <f>IFERROR(VLOOKUP(HR_DB[[#This Row],[EmpID]],A427:$A$1002,1,TRUE),"")</f>
        <v/>
      </c>
      <c r="R426" s="1" t="str">
        <f>IFERROR(VLOOKUP(HR_DB[[#This Row],[EmpID]],$A$2:A425,1,0),"")</f>
        <v/>
      </c>
      <c r="S426" s="17"/>
      <c r="T426" s="1" t="str">
        <f ca="1">IF(HR_DB[[#This Row],[Years no.]]&lt;=7,"A) 1-7",IF(AND(HR_DB[[#This Row],[Years no.]]&gt;7,HR_DB[[#This Row],[Years no.]]&lt;=14),"B) 8-14",IF(AND(HR_DB[[#This Row],[Years no.]]&gt;14,HR_DB[[#This Row],[Years no.]]&lt;=21),"C) 15-21",IF(HR_DB[[#This Row],[Years no.]]&gt;21,"D) 22+",""))))</f>
        <v>B) 8-14</v>
      </c>
      <c r="U426" s="1" t="str">
        <f ca="1">IF(AND(HR_DB[[#This Row],[Age]]&gt;=20,HR_DB[[#This Row],[Age]]&lt;30),"20s",IF(AND(HR_DB[[#This Row],[Age]]&gt;=30,HR_DB[[#This Row],[Age]]&lt;40),"30s",IF(HR_DB[[#This Row],[Age]]&gt;=40,"40s","")))</f>
        <v>30s</v>
      </c>
    </row>
    <row r="427" spans="1:21" x14ac:dyDescent="0.35">
      <c r="A427" s="1">
        <v>54170</v>
      </c>
      <c r="B427" s="1" t="s">
        <v>1556</v>
      </c>
      <c r="C427" s="1" t="s">
        <v>1557</v>
      </c>
      <c r="D427" s="1" t="s">
        <v>143</v>
      </c>
      <c r="E427" s="1" t="str">
        <f>IF(ISODD(MID(HR_DB[[#This Row],[ID No.]],13,1)),"Male","Female")</f>
        <v>Female</v>
      </c>
      <c r="F427" s="3">
        <f>DATE(MID(HR_DB[[#This Row],[ID No.]],2,2),MID(HR_DB[[#This Row],[ID No.]],4,2),MID(HR_DB[[#This Row],[ID No.]],6,2))</f>
        <v>29574</v>
      </c>
      <c r="G427" s="1">
        <f ca="1">DATEDIF(HR_DB[[#This Row],[DOB]],TODAY(),"Y")</f>
        <v>41</v>
      </c>
      <c r="H427" s="1" t="s">
        <v>32</v>
      </c>
      <c r="I427" s="1" t="s">
        <v>23</v>
      </c>
      <c r="J427" s="1" t="s">
        <v>24</v>
      </c>
      <c r="K427" s="1" t="str">
        <f>VLOOKUP(MID(HR_DB[[#This Row],[ID No.]],8,2),[1]Draft!$B$9:$C$14,2,FALSE)</f>
        <v>Alexandria</v>
      </c>
      <c r="L427" s="3">
        <v>37253</v>
      </c>
      <c r="M427" s="1">
        <f ca="1">DATEDIF(HR_DB[[#This Row],[Hire date]],TODAY(),"Y")</f>
        <v>20</v>
      </c>
      <c r="N427" s="4">
        <v>5569</v>
      </c>
      <c r="O427" s="1">
        <f>IFERROR(DATEDIF(HR_DB[[#This Row],[DOB]],HR_DB[[#This Row],[Hire date]],"Y"),"!!!")</f>
        <v>21</v>
      </c>
      <c r="P427" s="1" t="str">
        <f>IF(HR_DB[[#This Row],[Age at Hiring]]&lt;20,"!","")</f>
        <v/>
      </c>
      <c r="Q427" s="1" t="str">
        <f>IFERROR(VLOOKUP(HR_DB[[#This Row],[EmpID]],A428:$A$1002,1,TRUE),"")</f>
        <v/>
      </c>
      <c r="R427" s="1" t="str">
        <f>IFERROR(VLOOKUP(HR_DB[[#This Row],[EmpID]],$A$2:A426,1,0),"")</f>
        <v/>
      </c>
      <c r="S427" s="17"/>
      <c r="T427" s="1" t="str">
        <f ca="1">IF(HR_DB[[#This Row],[Years no.]]&lt;=7,"A) 1-7",IF(AND(HR_DB[[#This Row],[Years no.]]&gt;7,HR_DB[[#This Row],[Years no.]]&lt;=14),"B) 8-14",IF(AND(HR_DB[[#This Row],[Years no.]]&gt;14,HR_DB[[#This Row],[Years no.]]&lt;=21),"C) 15-21",IF(HR_DB[[#This Row],[Years no.]]&gt;21,"D) 22+",""))))</f>
        <v>C) 15-21</v>
      </c>
      <c r="U427" s="1" t="str">
        <f ca="1">IF(AND(HR_DB[[#This Row],[Age]]&gt;=20,HR_DB[[#This Row],[Age]]&lt;30),"20s",IF(AND(HR_DB[[#This Row],[Age]]&gt;=30,HR_DB[[#This Row],[Age]]&lt;40),"30s",IF(HR_DB[[#This Row],[Age]]&gt;=40,"40s","")))</f>
        <v>40s</v>
      </c>
    </row>
    <row r="428" spans="1:21" x14ac:dyDescent="0.35">
      <c r="A428" s="6">
        <v>54172</v>
      </c>
      <c r="B428" s="1" t="s">
        <v>330</v>
      </c>
      <c r="C428" s="1" t="s">
        <v>331</v>
      </c>
      <c r="D428" s="1" t="s">
        <v>143</v>
      </c>
      <c r="E428" s="1" t="str">
        <f>IF(ISODD(MID(HR_DB[[#This Row],[ID No.]],13,1)),"Male","Female")</f>
        <v>Male</v>
      </c>
      <c r="F428" s="3">
        <f>DATE(MID(HR_DB[[#This Row],[ID No.]],2,2),MID(HR_DB[[#This Row],[ID No.]],4,2),MID(HR_DB[[#This Row],[ID No.]],6,2))</f>
        <v>34790</v>
      </c>
      <c r="G428" s="1">
        <f ca="1">DATEDIF(HR_DB[[#This Row],[DOB]],TODAY(),"Y")</f>
        <v>27</v>
      </c>
      <c r="H428" s="1" t="s">
        <v>32</v>
      </c>
      <c r="I428" s="1" t="s">
        <v>23</v>
      </c>
      <c r="J428" s="1" t="s">
        <v>28</v>
      </c>
      <c r="K428" s="1" t="str">
        <f>VLOOKUP(MID(HR_DB[[#This Row],[ID No.]],8,2),[1]Draft!$B$9:$C$14,2,FALSE)</f>
        <v>Cairo</v>
      </c>
      <c r="L428" s="7">
        <v>39619</v>
      </c>
      <c r="M428" s="1">
        <f ca="1">DATEDIF(HR_DB[[#This Row],[Hire date]],TODAY(),"Y")</f>
        <v>14</v>
      </c>
      <c r="N428" s="4">
        <v>3791</v>
      </c>
      <c r="O428" s="6">
        <f>IFERROR(DATEDIF(HR_DB[[#This Row],[DOB]],HR_DB[[#This Row],[Hire date]],"Y"),"!!!")</f>
        <v>13</v>
      </c>
      <c r="P428" s="6" t="str">
        <f>IF(HR_DB[[#This Row],[Age at Hiring]]&lt;20,"!","")</f>
        <v>!</v>
      </c>
      <c r="Q428" s="6">
        <f>IFERROR(VLOOKUP(HR_DB[[#This Row],[EmpID]],A429:$A$1002,1,TRUE),"")</f>
        <v>54172</v>
      </c>
      <c r="R428" s="1" t="str">
        <f>IFERROR(VLOOKUP(HR_DB[[#This Row],[EmpID]],$A$2:A427,1,0),"")</f>
        <v/>
      </c>
      <c r="S428" s="17">
        <v>1</v>
      </c>
      <c r="T428" s="1" t="str">
        <f ca="1">IF(HR_DB[[#This Row],[Years no.]]&lt;=7,"A) 1-7",IF(AND(HR_DB[[#This Row],[Years no.]]&gt;7,HR_DB[[#This Row],[Years no.]]&lt;=14),"B) 8-14",IF(AND(HR_DB[[#This Row],[Years no.]]&gt;14,HR_DB[[#This Row],[Years no.]]&lt;=21),"C) 15-21",IF(HR_DB[[#This Row],[Years no.]]&gt;21,"D) 22+",""))))</f>
        <v>B) 8-14</v>
      </c>
      <c r="U428" s="1" t="str">
        <f ca="1">IF(AND(HR_DB[[#This Row],[Age]]&gt;=20,HR_DB[[#This Row],[Age]]&lt;30),"20s",IF(AND(HR_DB[[#This Row],[Age]]&gt;=30,HR_DB[[#This Row],[Age]]&lt;40),"30s",IF(HR_DB[[#This Row],[Age]]&gt;=40,"40s","")))</f>
        <v>20s</v>
      </c>
    </row>
    <row r="429" spans="1:21" x14ac:dyDescent="0.35">
      <c r="A429" s="18">
        <v>54172</v>
      </c>
      <c r="B429" s="1" t="s">
        <v>374</v>
      </c>
      <c r="C429" s="1" t="s">
        <v>375</v>
      </c>
      <c r="D429" s="1" t="s">
        <v>31</v>
      </c>
      <c r="E429" s="1" t="str">
        <f>IF(ISODD(MID(HR_DB[[#This Row],[ID No.]],13,1)),"Male","Female")</f>
        <v>Male</v>
      </c>
      <c r="F429" s="3">
        <f>DATE(MID(HR_DB[[#This Row],[ID No.]],2,2),MID(HR_DB[[#This Row],[ID No.]],4,2),MID(HR_DB[[#This Row],[ID No.]],6,2))</f>
        <v>34973</v>
      </c>
      <c r="G429" s="1">
        <f ca="1">DATEDIF(HR_DB[[#This Row],[DOB]],TODAY(),"Y")</f>
        <v>26</v>
      </c>
      <c r="H429" s="1" t="s">
        <v>32</v>
      </c>
      <c r="I429" s="1" t="s">
        <v>23</v>
      </c>
      <c r="J429" s="1" t="s">
        <v>28</v>
      </c>
      <c r="K429" s="1" t="str">
        <f>VLOOKUP(MID(HR_DB[[#This Row],[ID No.]],8,2),[1]Draft!$B$9:$C$14,2,FALSE)</f>
        <v>Cairo</v>
      </c>
      <c r="L429" s="7">
        <v>39155</v>
      </c>
      <c r="M429" s="1">
        <f ca="1">DATEDIF(HR_DB[[#This Row],[Hire date]],TODAY(),"Y")</f>
        <v>15</v>
      </c>
      <c r="N429" s="4">
        <v>3298</v>
      </c>
      <c r="O429" s="6">
        <f>IFERROR(DATEDIF(HR_DB[[#This Row],[DOB]],HR_DB[[#This Row],[Hire date]],"Y"),"!!!")</f>
        <v>11</v>
      </c>
      <c r="P429" s="6" t="str">
        <f>IF(HR_DB[[#This Row],[Age at Hiring]]&lt;20,"!","")</f>
        <v>!</v>
      </c>
      <c r="Q429" s="1" t="str">
        <f>IFERROR(VLOOKUP(HR_DB[[#This Row],[EmpID]],A430:$A$1002,1,TRUE),"")</f>
        <v/>
      </c>
      <c r="R429" s="16">
        <f>IFERROR(VLOOKUP(HR_DB[[#This Row],[EmpID]],$A$2:A428,1,0),"")</f>
        <v>54172</v>
      </c>
      <c r="S429" s="17">
        <v>2</v>
      </c>
      <c r="T429" s="1" t="str">
        <f ca="1">IF(HR_DB[[#This Row],[Years no.]]&lt;=7,"A) 1-7",IF(AND(HR_DB[[#This Row],[Years no.]]&gt;7,HR_DB[[#This Row],[Years no.]]&lt;=14),"B) 8-14",IF(AND(HR_DB[[#This Row],[Years no.]]&gt;14,HR_DB[[#This Row],[Years no.]]&lt;=21),"C) 15-21",IF(HR_DB[[#This Row],[Years no.]]&gt;21,"D) 22+",""))))</f>
        <v>C) 15-21</v>
      </c>
      <c r="U429" s="1" t="str">
        <f ca="1">IF(AND(HR_DB[[#This Row],[Age]]&gt;=20,HR_DB[[#This Row],[Age]]&lt;30),"20s",IF(AND(HR_DB[[#This Row],[Age]]&gt;=30,HR_DB[[#This Row],[Age]]&lt;40),"30s",IF(HR_DB[[#This Row],[Age]]&gt;=40,"40s","")))</f>
        <v>20s</v>
      </c>
    </row>
    <row r="430" spans="1:21" x14ac:dyDescent="0.35">
      <c r="A430" s="1">
        <v>54175</v>
      </c>
      <c r="B430" s="1" t="s">
        <v>256</v>
      </c>
      <c r="C430" s="1" t="s">
        <v>257</v>
      </c>
      <c r="D430" s="1" t="s">
        <v>16</v>
      </c>
      <c r="E430" s="1" t="str">
        <f>IF(ISODD(MID(HR_DB[[#This Row],[ID No.]],13,1)),"Male","Female")</f>
        <v>Male</v>
      </c>
      <c r="F430" s="3">
        <f>DATE(MID(HR_DB[[#This Row],[ID No.]],2,2),MID(HR_DB[[#This Row],[ID No.]],4,2),MID(HR_DB[[#This Row],[ID No.]],6,2))</f>
        <v>34734</v>
      </c>
      <c r="G430" s="1">
        <f ca="1">DATEDIF(HR_DB[[#This Row],[DOB]],TODAY(),"Y")</f>
        <v>27</v>
      </c>
      <c r="H430" s="1" t="s">
        <v>32</v>
      </c>
      <c r="I430" s="1" t="s">
        <v>23</v>
      </c>
      <c r="J430" s="1" t="s">
        <v>44</v>
      </c>
      <c r="K430" s="1" t="str">
        <f>VLOOKUP(MID(HR_DB[[#This Row],[ID No.]],8,2),[1]Draft!$B$9:$C$14,2,FALSE)</f>
        <v>Cairo</v>
      </c>
      <c r="L430" s="7">
        <v>37816</v>
      </c>
      <c r="M430" s="1">
        <f ca="1">DATEDIF(HR_DB[[#This Row],[Hire date]],TODAY(),"Y")</f>
        <v>19</v>
      </c>
      <c r="N430" s="4">
        <v>6079</v>
      </c>
      <c r="O430" s="6">
        <f>IFERROR(DATEDIF(HR_DB[[#This Row],[DOB]],HR_DB[[#This Row],[Hire date]],"Y"),"!!!")</f>
        <v>8</v>
      </c>
      <c r="P430" s="6" t="str">
        <f>IF(HR_DB[[#This Row],[Age at Hiring]]&lt;20,"!","")</f>
        <v>!</v>
      </c>
      <c r="Q430" s="1" t="str">
        <f>IFERROR(VLOOKUP(HR_DB[[#This Row],[EmpID]],A431:$A$1002,1,TRUE),"")</f>
        <v/>
      </c>
      <c r="R430" s="1" t="str">
        <f>IFERROR(VLOOKUP(HR_DB[[#This Row],[EmpID]],$A$2:A429,1,0),"")</f>
        <v/>
      </c>
      <c r="S430" s="17"/>
      <c r="T430" s="1" t="str">
        <f ca="1">IF(HR_DB[[#This Row],[Years no.]]&lt;=7,"A) 1-7",IF(AND(HR_DB[[#This Row],[Years no.]]&gt;7,HR_DB[[#This Row],[Years no.]]&lt;=14),"B) 8-14",IF(AND(HR_DB[[#This Row],[Years no.]]&gt;14,HR_DB[[#This Row],[Years no.]]&lt;=21),"C) 15-21",IF(HR_DB[[#This Row],[Years no.]]&gt;21,"D) 22+",""))))</f>
        <v>C) 15-21</v>
      </c>
      <c r="U430" s="1" t="str">
        <f ca="1">IF(AND(HR_DB[[#This Row],[Age]]&gt;=20,HR_DB[[#This Row],[Age]]&lt;30),"20s",IF(AND(HR_DB[[#This Row],[Age]]&gt;=30,HR_DB[[#This Row],[Age]]&lt;40),"30s",IF(HR_DB[[#This Row],[Age]]&gt;=40,"40s","")))</f>
        <v>20s</v>
      </c>
    </row>
    <row r="431" spans="1:21" x14ac:dyDescent="0.35">
      <c r="A431" s="1">
        <v>54188</v>
      </c>
      <c r="B431" s="1" t="s">
        <v>1370</v>
      </c>
      <c r="C431" s="1" t="s">
        <v>1371</v>
      </c>
      <c r="D431" s="1" t="s">
        <v>35</v>
      </c>
      <c r="E431" s="1" t="str">
        <f>IF(ISODD(MID(HR_DB[[#This Row],[ID No.]],13,1)),"Male","Female")</f>
        <v>Female</v>
      </c>
      <c r="F431" s="3">
        <f>DATE(MID(HR_DB[[#This Row],[ID No.]],2,2),MID(HR_DB[[#This Row],[ID No.]],4,2),MID(HR_DB[[#This Row],[ID No.]],6,2))</f>
        <v>34530</v>
      </c>
      <c r="G431" s="1">
        <f ca="1">DATEDIF(HR_DB[[#This Row],[DOB]],TODAY(),"Y")</f>
        <v>28</v>
      </c>
      <c r="H431" s="1" t="s">
        <v>32</v>
      </c>
      <c r="I431" s="1" t="s">
        <v>23</v>
      </c>
      <c r="J431" s="1" t="s">
        <v>19</v>
      </c>
      <c r="K431" s="1" t="str">
        <f>VLOOKUP(MID(HR_DB[[#This Row],[ID No.]],8,2),[1]Draft!$B$9:$C$14,2,FALSE)</f>
        <v>Monufia</v>
      </c>
      <c r="L431" s="7">
        <v>35098</v>
      </c>
      <c r="M431" s="1">
        <f ca="1">DATEDIF(HR_DB[[#This Row],[Hire date]],TODAY(),"Y")</f>
        <v>26</v>
      </c>
      <c r="N431" s="4">
        <v>4211</v>
      </c>
      <c r="O431" s="6">
        <f>IFERROR(DATEDIF(HR_DB[[#This Row],[DOB]],HR_DB[[#This Row],[Hire date]],"Y"),"!!!")</f>
        <v>1</v>
      </c>
      <c r="P431" s="6" t="str">
        <f>IF(HR_DB[[#This Row],[Age at Hiring]]&lt;20,"!","")</f>
        <v>!</v>
      </c>
      <c r="Q431" s="1" t="str">
        <f>IFERROR(VLOOKUP(HR_DB[[#This Row],[EmpID]],A432:$A$1002,1,TRUE),"")</f>
        <v/>
      </c>
      <c r="R431" s="1" t="str">
        <f>IFERROR(VLOOKUP(HR_DB[[#This Row],[EmpID]],$A$2:A430,1,0),"")</f>
        <v/>
      </c>
      <c r="S431" s="17"/>
      <c r="T431" s="1" t="str">
        <f ca="1">IF(HR_DB[[#This Row],[Years no.]]&lt;=7,"A) 1-7",IF(AND(HR_DB[[#This Row],[Years no.]]&gt;7,HR_DB[[#This Row],[Years no.]]&lt;=14),"B) 8-14",IF(AND(HR_DB[[#This Row],[Years no.]]&gt;14,HR_DB[[#This Row],[Years no.]]&lt;=21),"C) 15-21",IF(HR_DB[[#This Row],[Years no.]]&gt;21,"D) 22+",""))))</f>
        <v>D) 22+</v>
      </c>
      <c r="U431" s="1" t="str">
        <f ca="1">IF(AND(HR_DB[[#This Row],[Age]]&gt;=20,HR_DB[[#This Row],[Age]]&lt;30),"20s",IF(AND(HR_DB[[#This Row],[Age]]&gt;=30,HR_DB[[#This Row],[Age]]&lt;40),"30s",IF(HR_DB[[#This Row],[Age]]&gt;=40,"40s","")))</f>
        <v>20s</v>
      </c>
    </row>
    <row r="432" spans="1:21" x14ac:dyDescent="0.35">
      <c r="A432" s="1">
        <v>54193</v>
      </c>
      <c r="B432" s="1" t="s">
        <v>56</v>
      </c>
      <c r="C432" s="1" t="s">
        <v>57</v>
      </c>
      <c r="D432" s="1" t="s">
        <v>16</v>
      </c>
      <c r="E432" s="1" t="str">
        <f>IF(ISODD(MID(HR_DB[[#This Row],[ID No.]],13,1)),"Male","Female")</f>
        <v>Male</v>
      </c>
      <c r="F432" s="3">
        <f>DATE(MID(HR_DB[[#This Row],[ID No.]],2,2),MID(HR_DB[[#This Row],[ID No.]],4,2),MID(HR_DB[[#This Row],[ID No.]],6,2))</f>
        <v>31118</v>
      </c>
      <c r="G432" s="1">
        <f ca="1">DATEDIF(HR_DB[[#This Row],[DOB]],TODAY(),"Y")</f>
        <v>37</v>
      </c>
      <c r="H432" s="1" t="s">
        <v>32</v>
      </c>
      <c r="I432" s="1" t="s">
        <v>23</v>
      </c>
      <c r="J432" s="1" t="s">
        <v>44</v>
      </c>
      <c r="K432" s="1" t="str">
        <f>VLOOKUP(MID(HR_DB[[#This Row],[ID No.]],8,2),[1]Draft!$B$9:$C$14,2,FALSE)</f>
        <v>Cairo</v>
      </c>
      <c r="L432" s="3">
        <v>39109</v>
      </c>
      <c r="M432" s="1">
        <f ca="1">DATEDIF(HR_DB[[#This Row],[Hire date]],TODAY(),"Y")</f>
        <v>15</v>
      </c>
      <c r="N432" s="4">
        <v>5951</v>
      </c>
      <c r="O432" s="1">
        <f>IFERROR(DATEDIF(HR_DB[[#This Row],[DOB]],HR_DB[[#This Row],[Hire date]],"Y"),"!!!")</f>
        <v>21</v>
      </c>
      <c r="P432" s="1" t="str">
        <f>IF(HR_DB[[#This Row],[Age at Hiring]]&lt;20,"!","")</f>
        <v/>
      </c>
      <c r="Q432" s="1" t="str">
        <f>IFERROR(VLOOKUP(HR_DB[[#This Row],[EmpID]],A433:$A$1002,1,TRUE),"")</f>
        <v/>
      </c>
      <c r="R432" s="1" t="str">
        <f>IFERROR(VLOOKUP(HR_DB[[#This Row],[EmpID]],$A$2:A431,1,0),"")</f>
        <v/>
      </c>
      <c r="S432" s="17"/>
      <c r="T432" s="1" t="str">
        <f ca="1">IF(HR_DB[[#This Row],[Years no.]]&lt;=7,"A) 1-7",IF(AND(HR_DB[[#This Row],[Years no.]]&gt;7,HR_DB[[#This Row],[Years no.]]&lt;=14),"B) 8-14",IF(AND(HR_DB[[#This Row],[Years no.]]&gt;14,HR_DB[[#This Row],[Years no.]]&lt;=21),"C) 15-21",IF(HR_DB[[#This Row],[Years no.]]&gt;21,"D) 22+",""))))</f>
        <v>C) 15-21</v>
      </c>
      <c r="U432" s="1" t="str">
        <f ca="1">IF(AND(HR_DB[[#This Row],[Age]]&gt;=20,HR_DB[[#This Row],[Age]]&lt;30),"20s",IF(AND(HR_DB[[#This Row],[Age]]&gt;=30,HR_DB[[#This Row],[Age]]&lt;40),"30s",IF(HR_DB[[#This Row],[Age]]&gt;=40,"40s","")))</f>
        <v>30s</v>
      </c>
    </row>
    <row r="433" spans="1:21" x14ac:dyDescent="0.35">
      <c r="A433" s="1">
        <v>54201</v>
      </c>
      <c r="B433" s="1" t="s">
        <v>856</v>
      </c>
      <c r="C433" s="1" t="s">
        <v>857</v>
      </c>
      <c r="D433" s="1" t="s">
        <v>31</v>
      </c>
      <c r="E433" s="1" t="str">
        <f>IF(ISODD(MID(HR_DB[[#This Row],[ID No.]],13,1)),"Male","Female")</f>
        <v>Male</v>
      </c>
      <c r="F433" s="3">
        <f>DATE(MID(HR_DB[[#This Row],[ID No.]],2,2),MID(HR_DB[[#This Row],[ID No.]],4,2),MID(HR_DB[[#This Row],[ID No.]],6,2))</f>
        <v>27980</v>
      </c>
      <c r="G433" s="1">
        <f ca="1">DATEDIF(HR_DB[[#This Row],[DOB]],TODAY(),"Y")</f>
        <v>45</v>
      </c>
      <c r="H433" s="1" t="s">
        <v>17</v>
      </c>
      <c r="I433" s="1" t="s">
        <v>41</v>
      </c>
      <c r="J433" s="1" t="s">
        <v>67</v>
      </c>
      <c r="K433" s="1" t="str">
        <f>VLOOKUP(MID(HR_DB[[#This Row],[ID No.]],8,2),[1]Draft!$B$9:$C$14,2,FALSE)</f>
        <v>Monufia</v>
      </c>
      <c r="L433" s="3">
        <v>38081</v>
      </c>
      <c r="M433" s="1">
        <f ca="1">DATEDIF(HR_DB[[#This Row],[Hire date]],TODAY(),"Y")</f>
        <v>18</v>
      </c>
      <c r="N433" s="4">
        <v>13249</v>
      </c>
      <c r="O433" s="1">
        <f>IFERROR(DATEDIF(HR_DB[[#This Row],[DOB]],HR_DB[[#This Row],[Hire date]],"Y"),"!!!")</f>
        <v>27</v>
      </c>
      <c r="P433" s="1" t="str">
        <f>IF(HR_DB[[#This Row],[Age at Hiring]]&lt;20,"!","")</f>
        <v/>
      </c>
      <c r="Q433" s="1" t="str">
        <f>IFERROR(VLOOKUP(HR_DB[[#This Row],[EmpID]],A434:$A$1002,1,TRUE),"")</f>
        <v/>
      </c>
      <c r="R433" s="1" t="str">
        <f>IFERROR(VLOOKUP(HR_DB[[#This Row],[EmpID]],$A$2:A432,1,0),"")</f>
        <v/>
      </c>
      <c r="S433" s="17"/>
      <c r="T433" s="1" t="str">
        <f ca="1">IF(HR_DB[[#This Row],[Years no.]]&lt;=7,"A) 1-7",IF(AND(HR_DB[[#This Row],[Years no.]]&gt;7,HR_DB[[#This Row],[Years no.]]&lt;=14),"B) 8-14",IF(AND(HR_DB[[#This Row],[Years no.]]&gt;14,HR_DB[[#This Row],[Years no.]]&lt;=21),"C) 15-21",IF(HR_DB[[#This Row],[Years no.]]&gt;21,"D) 22+",""))))</f>
        <v>C) 15-21</v>
      </c>
      <c r="U433" s="1" t="str">
        <f ca="1">IF(AND(HR_DB[[#This Row],[Age]]&gt;=20,HR_DB[[#This Row],[Age]]&lt;30),"20s",IF(AND(HR_DB[[#This Row],[Age]]&gt;=30,HR_DB[[#This Row],[Age]]&lt;40),"30s",IF(HR_DB[[#This Row],[Age]]&gt;=40,"40s","")))</f>
        <v>40s</v>
      </c>
    </row>
    <row r="434" spans="1:21" x14ac:dyDescent="0.35">
      <c r="A434" s="1">
        <v>54213</v>
      </c>
      <c r="B434" s="1" t="s">
        <v>1158</v>
      </c>
      <c r="C434" s="1" t="s">
        <v>1159</v>
      </c>
      <c r="D434" s="1" t="s">
        <v>35</v>
      </c>
      <c r="E434" s="1" t="str">
        <f>IF(ISODD(MID(HR_DB[[#This Row],[ID No.]],13,1)),"Male","Female")</f>
        <v>Female</v>
      </c>
      <c r="F434" s="3">
        <f>DATE(MID(HR_DB[[#This Row],[ID No.]],2,2),MID(HR_DB[[#This Row],[ID No.]],4,2),MID(HR_DB[[#This Row],[ID No.]],6,2))</f>
        <v>33125</v>
      </c>
      <c r="G434" s="1">
        <f ca="1">DATEDIF(HR_DB[[#This Row],[DOB]],TODAY(),"Y")</f>
        <v>31</v>
      </c>
      <c r="H434" s="1" t="s">
        <v>17</v>
      </c>
      <c r="I434" s="1" t="s">
        <v>18</v>
      </c>
      <c r="J434" s="1" t="s">
        <v>28</v>
      </c>
      <c r="K434" s="1" t="str">
        <f>VLOOKUP(MID(HR_DB[[#This Row],[ID No.]],8,2),[1]Draft!$B$9:$C$14,2,FALSE)</f>
        <v>Sharqia</v>
      </c>
      <c r="L434" s="7">
        <v>37619</v>
      </c>
      <c r="M434" s="1">
        <f ca="1">DATEDIF(HR_DB[[#This Row],[Hire date]],TODAY(),"Y")</f>
        <v>19</v>
      </c>
      <c r="N434" s="4">
        <v>24756</v>
      </c>
      <c r="O434" s="6">
        <f>IFERROR(DATEDIF(HR_DB[[#This Row],[DOB]],HR_DB[[#This Row],[Hire date]],"Y"),"!!!")</f>
        <v>12</v>
      </c>
      <c r="P434" s="6" t="str">
        <f>IF(HR_DB[[#This Row],[Age at Hiring]]&lt;20,"!","")</f>
        <v>!</v>
      </c>
      <c r="Q434" s="1" t="str">
        <f>IFERROR(VLOOKUP(HR_DB[[#This Row],[EmpID]],A435:$A$1002,1,TRUE),"")</f>
        <v/>
      </c>
      <c r="R434" s="1" t="str">
        <f>IFERROR(VLOOKUP(HR_DB[[#This Row],[EmpID]],$A$2:A433,1,0),"")</f>
        <v/>
      </c>
      <c r="S434" s="17"/>
      <c r="T434" s="1" t="str">
        <f ca="1">IF(HR_DB[[#This Row],[Years no.]]&lt;=7,"A) 1-7",IF(AND(HR_DB[[#This Row],[Years no.]]&gt;7,HR_DB[[#This Row],[Years no.]]&lt;=14),"B) 8-14",IF(AND(HR_DB[[#This Row],[Years no.]]&gt;14,HR_DB[[#This Row],[Years no.]]&lt;=21),"C) 15-21",IF(HR_DB[[#This Row],[Years no.]]&gt;21,"D) 22+",""))))</f>
        <v>C) 15-21</v>
      </c>
      <c r="U434" s="1" t="str">
        <f ca="1">IF(AND(HR_DB[[#This Row],[Age]]&gt;=20,HR_DB[[#This Row],[Age]]&lt;30),"20s",IF(AND(HR_DB[[#This Row],[Age]]&gt;=30,HR_DB[[#This Row],[Age]]&lt;40),"30s",IF(HR_DB[[#This Row],[Age]]&gt;=40,"40s","")))</f>
        <v>30s</v>
      </c>
    </row>
    <row r="435" spans="1:21" x14ac:dyDescent="0.35">
      <c r="A435" s="1">
        <v>54241</v>
      </c>
      <c r="B435" s="1" t="s">
        <v>832</v>
      </c>
      <c r="C435" s="1" t="s">
        <v>833</v>
      </c>
      <c r="D435" s="1" t="s">
        <v>49</v>
      </c>
      <c r="E435" s="1" t="str">
        <f>IF(ISODD(MID(HR_DB[[#This Row],[ID No.]],13,1)),"Male","Female")</f>
        <v>Male</v>
      </c>
      <c r="F435" s="3">
        <f>DATE(MID(HR_DB[[#This Row],[ID No.]],2,2),MID(HR_DB[[#This Row],[ID No.]],4,2),MID(HR_DB[[#This Row],[ID No.]],6,2))</f>
        <v>28880</v>
      </c>
      <c r="G435" s="1">
        <f ca="1">DATEDIF(HR_DB[[#This Row],[DOB]],TODAY(),"Y")</f>
        <v>43</v>
      </c>
      <c r="H435" s="1" t="s">
        <v>32</v>
      </c>
      <c r="I435" s="1" t="s">
        <v>18</v>
      </c>
      <c r="J435" s="1" t="s">
        <v>67</v>
      </c>
      <c r="K435" s="1" t="str">
        <f>VLOOKUP(MID(HR_DB[[#This Row],[ID No.]],8,2),[1]Draft!$B$9:$C$14,2,FALSE)</f>
        <v>Sharqia</v>
      </c>
      <c r="L435" s="3">
        <v>41548</v>
      </c>
      <c r="M435" s="1">
        <f ca="1">DATEDIF(HR_DB[[#This Row],[Hire date]],TODAY(),"Y")</f>
        <v>8</v>
      </c>
      <c r="N435" s="4">
        <v>24066</v>
      </c>
      <c r="O435" s="1">
        <f>IFERROR(DATEDIF(HR_DB[[#This Row],[DOB]],HR_DB[[#This Row],[Hire date]],"Y"),"!!!")</f>
        <v>34</v>
      </c>
      <c r="P435" s="1" t="str">
        <f>IF(HR_DB[[#This Row],[Age at Hiring]]&lt;20,"!","")</f>
        <v/>
      </c>
      <c r="Q435" s="1" t="str">
        <f>IFERROR(VLOOKUP(HR_DB[[#This Row],[EmpID]],A436:$A$1002,1,TRUE),"")</f>
        <v/>
      </c>
      <c r="R435" s="1" t="str">
        <f>IFERROR(VLOOKUP(HR_DB[[#This Row],[EmpID]],$A$2:A434,1,0),"")</f>
        <v/>
      </c>
      <c r="S435" s="17"/>
      <c r="T435" s="1" t="str">
        <f ca="1">IF(HR_DB[[#This Row],[Years no.]]&lt;=7,"A) 1-7",IF(AND(HR_DB[[#This Row],[Years no.]]&gt;7,HR_DB[[#This Row],[Years no.]]&lt;=14),"B) 8-14",IF(AND(HR_DB[[#This Row],[Years no.]]&gt;14,HR_DB[[#This Row],[Years no.]]&lt;=21),"C) 15-21",IF(HR_DB[[#This Row],[Years no.]]&gt;21,"D) 22+",""))))</f>
        <v>B) 8-14</v>
      </c>
      <c r="U435" s="1" t="str">
        <f ca="1">IF(AND(HR_DB[[#This Row],[Age]]&gt;=20,HR_DB[[#This Row],[Age]]&lt;30),"20s",IF(AND(HR_DB[[#This Row],[Age]]&gt;=30,HR_DB[[#This Row],[Age]]&lt;40),"30s",IF(HR_DB[[#This Row],[Age]]&gt;=40,"40s","")))</f>
        <v>40s</v>
      </c>
    </row>
    <row r="436" spans="1:21" x14ac:dyDescent="0.35">
      <c r="A436" s="1">
        <v>54256</v>
      </c>
      <c r="B436" s="1" t="s">
        <v>886</v>
      </c>
      <c r="C436" s="1" t="s">
        <v>887</v>
      </c>
      <c r="D436" s="1" t="s">
        <v>49</v>
      </c>
      <c r="E436" s="1" t="str">
        <f>IF(ISODD(MID(HR_DB[[#This Row],[ID No.]],13,1)),"Male","Female")</f>
        <v>Male</v>
      </c>
      <c r="F436" s="3">
        <f>DATE(MID(HR_DB[[#This Row],[ID No.]],2,2),MID(HR_DB[[#This Row],[ID No.]],4,2),MID(HR_DB[[#This Row],[ID No.]],6,2))</f>
        <v>32358</v>
      </c>
      <c r="G436" s="1">
        <f ca="1">DATEDIF(HR_DB[[#This Row],[DOB]],TODAY(),"Y")</f>
        <v>33</v>
      </c>
      <c r="H436" s="1" t="s">
        <v>17</v>
      </c>
      <c r="I436" s="1" t="s">
        <v>18</v>
      </c>
      <c r="J436" s="1" t="s">
        <v>19</v>
      </c>
      <c r="K436" s="1" t="str">
        <f>VLOOKUP(MID(HR_DB[[#This Row],[ID No.]],8,2),[1]Draft!$B$9:$C$14,2,FALSE)</f>
        <v>Ismailia</v>
      </c>
      <c r="L436" s="3">
        <v>42117</v>
      </c>
      <c r="M436" s="1">
        <f ca="1">DATEDIF(HR_DB[[#This Row],[Hire date]],TODAY(),"Y")</f>
        <v>7</v>
      </c>
      <c r="N436" s="4">
        <v>29116</v>
      </c>
      <c r="O436" s="1">
        <f>IFERROR(DATEDIF(HR_DB[[#This Row],[DOB]],HR_DB[[#This Row],[Hire date]],"Y"),"!!!")</f>
        <v>26</v>
      </c>
      <c r="P436" s="1" t="str">
        <f>IF(HR_DB[[#This Row],[Age at Hiring]]&lt;20,"!","")</f>
        <v/>
      </c>
      <c r="Q436" s="1" t="str">
        <f>IFERROR(VLOOKUP(HR_DB[[#This Row],[EmpID]],A437:$A$1002,1,TRUE),"")</f>
        <v/>
      </c>
      <c r="R436" s="1" t="str">
        <f>IFERROR(VLOOKUP(HR_DB[[#This Row],[EmpID]],$A$2:A435,1,0),"")</f>
        <v/>
      </c>
      <c r="S436" s="17"/>
      <c r="T436" s="1" t="str">
        <f ca="1">IF(HR_DB[[#This Row],[Years no.]]&lt;=7,"A) 1-7",IF(AND(HR_DB[[#This Row],[Years no.]]&gt;7,HR_DB[[#This Row],[Years no.]]&lt;=14),"B) 8-14",IF(AND(HR_DB[[#This Row],[Years no.]]&gt;14,HR_DB[[#This Row],[Years no.]]&lt;=21),"C) 15-21",IF(HR_DB[[#This Row],[Years no.]]&gt;21,"D) 22+",""))))</f>
        <v>A) 1-7</v>
      </c>
      <c r="U436" s="1" t="str">
        <f ca="1">IF(AND(HR_DB[[#This Row],[Age]]&gt;=20,HR_DB[[#This Row],[Age]]&lt;30),"20s",IF(AND(HR_DB[[#This Row],[Age]]&gt;=30,HR_DB[[#This Row],[Age]]&lt;40),"30s",IF(HR_DB[[#This Row],[Age]]&gt;=40,"40s","")))</f>
        <v>30s</v>
      </c>
    </row>
    <row r="437" spans="1:21" x14ac:dyDescent="0.35">
      <c r="A437" s="1">
        <v>54295</v>
      </c>
      <c r="B437" s="1" t="s">
        <v>956</v>
      </c>
      <c r="C437" s="1" t="s">
        <v>957</v>
      </c>
      <c r="D437" s="1" t="s">
        <v>38</v>
      </c>
      <c r="E437" s="1" t="str">
        <f>IF(ISODD(MID(HR_DB[[#This Row],[ID No.]],13,1)),"Male","Female")</f>
        <v>Female</v>
      </c>
      <c r="F437" s="3">
        <f>DATE(MID(HR_DB[[#This Row],[ID No.]],2,2),MID(HR_DB[[#This Row],[ID No.]],4,2),MID(HR_DB[[#This Row],[ID No.]],6,2))</f>
        <v>33186</v>
      </c>
      <c r="G437" s="1">
        <f ca="1">DATEDIF(HR_DB[[#This Row],[DOB]],TODAY(),"Y")</f>
        <v>31</v>
      </c>
      <c r="H437" s="1" t="s">
        <v>17</v>
      </c>
      <c r="I437" s="1" t="s">
        <v>23</v>
      </c>
      <c r="J437" s="1" t="s">
        <v>67</v>
      </c>
      <c r="K437" s="1" t="str">
        <f>VLOOKUP(MID(HR_DB[[#This Row],[ID No.]],8,2),[1]Draft!$B$9:$C$14,2,FALSE)</f>
        <v>Alexandria</v>
      </c>
      <c r="L437" s="7">
        <v>37439</v>
      </c>
      <c r="M437" s="1">
        <f ca="1">DATEDIF(HR_DB[[#This Row],[Hire date]],TODAY(),"Y")</f>
        <v>20</v>
      </c>
      <c r="N437" s="4">
        <v>4020</v>
      </c>
      <c r="O437" s="6">
        <f>IFERROR(DATEDIF(HR_DB[[#This Row],[DOB]],HR_DB[[#This Row],[Hire date]],"Y"),"!!!")</f>
        <v>11</v>
      </c>
      <c r="P437" s="6" t="str">
        <f>IF(HR_DB[[#This Row],[Age at Hiring]]&lt;20,"!","")</f>
        <v>!</v>
      </c>
      <c r="Q437" s="1" t="str">
        <f>IFERROR(VLOOKUP(HR_DB[[#This Row],[EmpID]],A438:$A$1002,1,TRUE),"")</f>
        <v/>
      </c>
      <c r="R437" s="1" t="str">
        <f>IFERROR(VLOOKUP(HR_DB[[#This Row],[EmpID]],$A$2:A436,1,0),"")</f>
        <v/>
      </c>
      <c r="S437" s="17"/>
      <c r="T437" s="1" t="str">
        <f ca="1">IF(HR_DB[[#This Row],[Years no.]]&lt;=7,"A) 1-7",IF(AND(HR_DB[[#This Row],[Years no.]]&gt;7,HR_DB[[#This Row],[Years no.]]&lt;=14),"B) 8-14",IF(AND(HR_DB[[#This Row],[Years no.]]&gt;14,HR_DB[[#This Row],[Years no.]]&lt;=21),"C) 15-21",IF(HR_DB[[#This Row],[Years no.]]&gt;21,"D) 22+",""))))</f>
        <v>C) 15-21</v>
      </c>
      <c r="U437" s="1" t="str">
        <f ca="1">IF(AND(HR_DB[[#This Row],[Age]]&gt;=20,HR_DB[[#This Row],[Age]]&lt;30),"20s",IF(AND(HR_DB[[#This Row],[Age]]&gt;=30,HR_DB[[#This Row],[Age]]&lt;40),"30s",IF(HR_DB[[#This Row],[Age]]&gt;=40,"40s","")))</f>
        <v>30s</v>
      </c>
    </row>
    <row r="438" spans="1:21" x14ac:dyDescent="0.35">
      <c r="A438" s="6">
        <v>54319</v>
      </c>
      <c r="B438" s="1" t="s">
        <v>792</v>
      </c>
      <c r="C438" s="1" t="s">
        <v>793</v>
      </c>
      <c r="D438" s="1" t="s">
        <v>92</v>
      </c>
      <c r="E438" s="1" t="str">
        <f>IF(ISODD(MID(HR_DB[[#This Row],[ID No.]],13,1)),"Male","Female")</f>
        <v>Male</v>
      </c>
      <c r="F438" s="3">
        <f>DATE(MID(HR_DB[[#This Row],[ID No.]],2,2),MID(HR_DB[[#This Row],[ID No.]],4,2),MID(HR_DB[[#This Row],[ID No.]],6,2))</f>
        <v>29704</v>
      </c>
      <c r="G438" s="1">
        <f ca="1">DATEDIF(HR_DB[[#This Row],[DOB]],TODAY(),"Y")</f>
        <v>41</v>
      </c>
      <c r="H438" s="1" t="s">
        <v>32</v>
      </c>
      <c r="I438" s="1" t="s">
        <v>23</v>
      </c>
      <c r="J438" s="1" t="s">
        <v>67</v>
      </c>
      <c r="K438" s="1" t="str">
        <f>VLOOKUP(MID(HR_DB[[#This Row],[ID No.]],8,2),[1]Draft!$B$9:$C$14,2,FALSE)</f>
        <v>Monufia</v>
      </c>
      <c r="L438" s="3">
        <v>38233</v>
      </c>
      <c r="M438" s="1">
        <f ca="1">DATEDIF(HR_DB[[#This Row],[Hire date]],TODAY(),"Y")</f>
        <v>17</v>
      </c>
      <c r="N438" s="4">
        <v>6335</v>
      </c>
      <c r="O438" s="1">
        <f>IFERROR(DATEDIF(HR_DB[[#This Row],[DOB]],HR_DB[[#This Row],[Hire date]],"Y"),"!!!")</f>
        <v>23</v>
      </c>
      <c r="P438" s="1" t="str">
        <f>IF(HR_DB[[#This Row],[Age at Hiring]]&lt;20,"!","")</f>
        <v/>
      </c>
      <c r="Q438" s="6">
        <f>IFERROR(VLOOKUP(HR_DB[[#This Row],[EmpID]],A439:$A$1002,1,TRUE),"")</f>
        <v>54319</v>
      </c>
      <c r="R438" s="1" t="str">
        <f>IFERROR(VLOOKUP(HR_DB[[#This Row],[EmpID]],$A$2:A437,1,0),"")</f>
        <v/>
      </c>
      <c r="S438" s="17">
        <v>1</v>
      </c>
      <c r="T438" s="1" t="str">
        <f ca="1">IF(HR_DB[[#This Row],[Years no.]]&lt;=7,"A) 1-7",IF(AND(HR_DB[[#This Row],[Years no.]]&gt;7,HR_DB[[#This Row],[Years no.]]&lt;=14),"B) 8-14",IF(AND(HR_DB[[#This Row],[Years no.]]&gt;14,HR_DB[[#This Row],[Years no.]]&lt;=21),"C) 15-21",IF(HR_DB[[#This Row],[Years no.]]&gt;21,"D) 22+",""))))</f>
        <v>C) 15-21</v>
      </c>
      <c r="U438" s="1" t="str">
        <f ca="1">IF(AND(HR_DB[[#This Row],[Age]]&gt;=20,HR_DB[[#This Row],[Age]]&lt;30),"20s",IF(AND(HR_DB[[#This Row],[Age]]&gt;=30,HR_DB[[#This Row],[Age]]&lt;40),"30s",IF(HR_DB[[#This Row],[Age]]&gt;=40,"40s","")))</f>
        <v>40s</v>
      </c>
    </row>
    <row r="439" spans="1:21" x14ac:dyDescent="0.35">
      <c r="A439" s="18">
        <v>54319</v>
      </c>
      <c r="B439" s="1" t="s">
        <v>1662</v>
      </c>
      <c r="C439" s="1" t="s">
        <v>1663</v>
      </c>
      <c r="D439" s="1" t="s">
        <v>143</v>
      </c>
      <c r="E439" s="1" t="str">
        <f>IF(ISODD(MID(HR_DB[[#This Row],[ID No.]],13,1)),"Male","Female")</f>
        <v>Female</v>
      </c>
      <c r="F439" s="3">
        <f>DATE(MID(HR_DB[[#This Row],[ID No.]],2,2),MID(HR_DB[[#This Row],[ID No.]],4,2),MID(HR_DB[[#This Row],[ID No.]],6,2))</f>
        <v>32197</v>
      </c>
      <c r="G439" s="1">
        <f ca="1">DATEDIF(HR_DB[[#This Row],[DOB]],TODAY(),"Y")</f>
        <v>34</v>
      </c>
      <c r="H439" s="1" t="s">
        <v>17</v>
      </c>
      <c r="I439" s="1" t="s">
        <v>18</v>
      </c>
      <c r="J439" s="1" t="s">
        <v>28</v>
      </c>
      <c r="K439" s="1" t="str">
        <f>VLOOKUP(MID(HR_DB[[#This Row],[ID No.]],8,2),[1]Draft!$B$9:$C$14,2,FALSE)</f>
        <v>Monufia</v>
      </c>
      <c r="L439" s="7">
        <v>35908</v>
      </c>
      <c r="M439" s="1">
        <f ca="1">DATEDIF(HR_DB[[#This Row],[Hire date]],TODAY(),"Y")</f>
        <v>24</v>
      </c>
      <c r="N439" s="4">
        <v>15036</v>
      </c>
      <c r="O439" s="6">
        <f>IFERROR(DATEDIF(HR_DB[[#This Row],[DOB]],HR_DB[[#This Row],[Hire date]],"Y"),"!!!")</f>
        <v>10</v>
      </c>
      <c r="P439" s="6" t="str">
        <f>IF(HR_DB[[#This Row],[Age at Hiring]]&lt;20,"!","")</f>
        <v>!</v>
      </c>
      <c r="Q439" s="1" t="str">
        <f>IFERROR(VLOOKUP(HR_DB[[#This Row],[EmpID]],A440:$A$1002,1,TRUE),"")</f>
        <v/>
      </c>
      <c r="R439" s="16">
        <f>IFERROR(VLOOKUP(HR_DB[[#This Row],[EmpID]],$A$2:A438,1,0),"")</f>
        <v>54319</v>
      </c>
      <c r="S439" s="17">
        <v>2</v>
      </c>
      <c r="T439" s="1" t="str">
        <f ca="1">IF(HR_DB[[#This Row],[Years no.]]&lt;=7,"A) 1-7",IF(AND(HR_DB[[#This Row],[Years no.]]&gt;7,HR_DB[[#This Row],[Years no.]]&lt;=14),"B) 8-14",IF(AND(HR_DB[[#This Row],[Years no.]]&gt;14,HR_DB[[#This Row],[Years no.]]&lt;=21),"C) 15-21",IF(HR_DB[[#This Row],[Years no.]]&gt;21,"D) 22+",""))))</f>
        <v>D) 22+</v>
      </c>
      <c r="U439" s="1" t="str">
        <f ca="1">IF(AND(HR_DB[[#This Row],[Age]]&gt;=20,HR_DB[[#This Row],[Age]]&lt;30),"20s",IF(AND(HR_DB[[#This Row],[Age]]&gt;=30,HR_DB[[#This Row],[Age]]&lt;40),"30s",IF(HR_DB[[#This Row],[Age]]&gt;=40,"40s","")))</f>
        <v>30s</v>
      </c>
    </row>
    <row r="440" spans="1:21" x14ac:dyDescent="0.35">
      <c r="A440" s="1">
        <v>54321</v>
      </c>
      <c r="B440" s="1" t="s">
        <v>2030</v>
      </c>
      <c r="C440" s="1" t="s">
        <v>2031</v>
      </c>
      <c r="D440" s="1" t="s">
        <v>92</v>
      </c>
      <c r="E440" s="1" t="str">
        <f>IF(ISODD(MID(HR_DB[[#This Row],[ID No.]],13,1)),"Male","Female")</f>
        <v>Female</v>
      </c>
      <c r="F440" s="3">
        <f>DATE(MID(HR_DB[[#This Row],[ID No.]],2,2),MID(HR_DB[[#This Row],[ID No.]],4,2),MID(HR_DB[[#This Row],[ID No.]],6,2))</f>
        <v>30335</v>
      </c>
      <c r="G440" s="1">
        <f ca="1">DATEDIF(HR_DB[[#This Row],[DOB]],TODAY(),"Y")</f>
        <v>39</v>
      </c>
      <c r="H440" s="1" t="s">
        <v>32</v>
      </c>
      <c r="I440" s="1" t="s">
        <v>23</v>
      </c>
      <c r="J440" s="1" t="s">
        <v>19</v>
      </c>
      <c r="K440" s="1" t="str">
        <f>VLOOKUP(MID(HR_DB[[#This Row],[ID No.]],8,2),[1]Draft!$B$9:$C$14,2,FALSE)</f>
        <v>Sharqia</v>
      </c>
      <c r="L440" s="3">
        <v>41329</v>
      </c>
      <c r="M440" s="1">
        <f ca="1">DATEDIF(HR_DB[[#This Row],[Hire date]],TODAY(),"Y")</f>
        <v>9</v>
      </c>
      <c r="N440" s="4">
        <v>3141</v>
      </c>
      <c r="O440" s="1">
        <f>IFERROR(DATEDIF(HR_DB[[#This Row],[DOB]],HR_DB[[#This Row],[Hire date]],"Y"),"!!!")</f>
        <v>30</v>
      </c>
      <c r="P440" s="1" t="str">
        <f>IF(HR_DB[[#This Row],[Age at Hiring]]&lt;20,"!","")</f>
        <v/>
      </c>
      <c r="Q440" s="1" t="str">
        <f>IFERROR(VLOOKUP(HR_DB[[#This Row],[EmpID]],A441:$A$1002,1,TRUE),"")</f>
        <v/>
      </c>
      <c r="R440" s="1" t="str">
        <f>IFERROR(VLOOKUP(HR_DB[[#This Row],[EmpID]],$A$2:A439,1,0),"")</f>
        <v/>
      </c>
      <c r="S440" s="17"/>
      <c r="T440" s="1" t="str">
        <f ca="1">IF(HR_DB[[#This Row],[Years no.]]&lt;=7,"A) 1-7",IF(AND(HR_DB[[#This Row],[Years no.]]&gt;7,HR_DB[[#This Row],[Years no.]]&lt;=14),"B) 8-14",IF(AND(HR_DB[[#This Row],[Years no.]]&gt;14,HR_DB[[#This Row],[Years no.]]&lt;=21),"C) 15-21",IF(HR_DB[[#This Row],[Years no.]]&gt;21,"D) 22+",""))))</f>
        <v>B) 8-14</v>
      </c>
      <c r="U440" s="1" t="str">
        <f ca="1">IF(AND(HR_DB[[#This Row],[Age]]&gt;=20,HR_DB[[#This Row],[Age]]&lt;30),"20s",IF(AND(HR_DB[[#This Row],[Age]]&gt;=30,HR_DB[[#This Row],[Age]]&lt;40),"30s",IF(HR_DB[[#This Row],[Age]]&gt;=40,"40s","")))</f>
        <v>30s</v>
      </c>
    </row>
    <row r="441" spans="1:21" x14ac:dyDescent="0.35">
      <c r="A441" s="1">
        <v>54330</v>
      </c>
      <c r="B441" s="1" t="s">
        <v>1014</v>
      </c>
      <c r="C441" s="1" t="s">
        <v>1015</v>
      </c>
      <c r="D441" s="1" t="s">
        <v>38</v>
      </c>
      <c r="E441" s="1" t="str">
        <f>IF(ISODD(MID(HR_DB[[#This Row],[ID No.]],13,1)),"Male","Female")</f>
        <v>Male</v>
      </c>
      <c r="F441" s="3">
        <f>DATE(MID(HR_DB[[#This Row],[ID No.]],2,2),MID(HR_DB[[#This Row],[ID No.]],4,2),MID(HR_DB[[#This Row],[ID No.]],6,2))</f>
        <v>27072</v>
      </c>
      <c r="G441" s="1">
        <f ca="1">DATEDIF(HR_DB[[#This Row],[DOB]],TODAY(),"Y")</f>
        <v>48</v>
      </c>
      <c r="H441" s="1" t="s">
        <v>32</v>
      </c>
      <c r="I441" s="1" t="s">
        <v>41</v>
      </c>
      <c r="J441" s="1" t="s">
        <v>28</v>
      </c>
      <c r="K441" s="1" t="str">
        <f>VLOOKUP(MID(HR_DB[[#This Row],[ID No.]],8,2),[1]Draft!$B$9:$C$14,2,FALSE)</f>
        <v>Cairo</v>
      </c>
      <c r="L441" s="3">
        <v>40595</v>
      </c>
      <c r="M441" s="1">
        <f ca="1">DATEDIF(HR_DB[[#This Row],[Hire date]],TODAY(),"Y")</f>
        <v>11</v>
      </c>
      <c r="N441" s="4">
        <v>13849</v>
      </c>
      <c r="O441" s="1">
        <f>IFERROR(DATEDIF(HR_DB[[#This Row],[DOB]],HR_DB[[#This Row],[Hire date]],"Y"),"!!!")</f>
        <v>37</v>
      </c>
      <c r="P441" s="1" t="str">
        <f>IF(HR_DB[[#This Row],[Age at Hiring]]&lt;20,"!","")</f>
        <v/>
      </c>
      <c r="Q441" s="1" t="str">
        <f>IFERROR(VLOOKUP(HR_DB[[#This Row],[EmpID]],A442:$A$1002,1,TRUE),"")</f>
        <v/>
      </c>
      <c r="R441" s="1" t="str">
        <f>IFERROR(VLOOKUP(HR_DB[[#This Row],[EmpID]],$A$2:A440,1,0),"")</f>
        <v/>
      </c>
      <c r="S441" s="17"/>
      <c r="T441" s="1" t="str">
        <f ca="1">IF(HR_DB[[#This Row],[Years no.]]&lt;=7,"A) 1-7",IF(AND(HR_DB[[#This Row],[Years no.]]&gt;7,HR_DB[[#This Row],[Years no.]]&lt;=14),"B) 8-14",IF(AND(HR_DB[[#This Row],[Years no.]]&gt;14,HR_DB[[#This Row],[Years no.]]&lt;=21),"C) 15-21",IF(HR_DB[[#This Row],[Years no.]]&gt;21,"D) 22+",""))))</f>
        <v>B) 8-14</v>
      </c>
      <c r="U441" s="1" t="str">
        <f ca="1">IF(AND(HR_DB[[#This Row],[Age]]&gt;=20,HR_DB[[#This Row],[Age]]&lt;30),"20s",IF(AND(HR_DB[[#This Row],[Age]]&gt;=30,HR_DB[[#This Row],[Age]]&lt;40),"30s",IF(HR_DB[[#This Row],[Age]]&gt;=40,"40s","")))</f>
        <v>40s</v>
      </c>
    </row>
    <row r="442" spans="1:21" x14ac:dyDescent="0.35">
      <c r="A442" s="1">
        <v>54337</v>
      </c>
      <c r="B442" s="1" t="s">
        <v>1494</v>
      </c>
      <c r="C442" s="1" t="s">
        <v>1495</v>
      </c>
      <c r="D442" s="1" t="s">
        <v>16</v>
      </c>
      <c r="E442" s="1" t="str">
        <f>IF(ISODD(MID(HR_DB[[#This Row],[ID No.]],13,1)),"Male","Female")</f>
        <v>Male</v>
      </c>
      <c r="F442" s="3">
        <f>DATE(MID(HR_DB[[#This Row],[ID No.]],2,2),MID(HR_DB[[#This Row],[ID No.]],4,2),MID(HR_DB[[#This Row],[ID No.]],6,2))</f>
        <v>31954</v>
      </c>
      <c r="G442" s="1">
        <f ca="1">DATEDIF(HR_DB[[#This Row],[DOB]],TODAY(),"Y")</f>
        <v>35</v>
      </c>
      <c r="H442" s="1" t="s">
        <v>32</v>
      </c>
      <c r="I442" s="1" t="s">
        <v>23</v>
      </c>
      <c r="J442" s="1" t="s">
        <v>44</v>
      </c>
      <c r="K442" s="1" t="str">
        <f>VLOOKUP(MID(HR_DB[[#This Row],[ID No.]],8,2),[1]Draft!$B$9:$C$14,2,FALSE)</f>
        <v>Monufia</v>
      </c>
      <c r="L442" s="7">
        <v>35720</v>
      </c>
      <c r="M442" s="1">
        <f ca="1">DATEDIF(HR_DB[[#This Row],[Hire date]],TODAY(),"Y")</f>
        <v>24</v>
      </c>
      <c r="N442" s="4">
        <v>6109</v>
      </c>
      <c r="O442" s="6">
        <f>IFERROR(DATEDIF(HR_DB[[#This Row],[DOB]],HR_DB[[#This Row],[Hire date]],"Y"),"!!!")</f>
        <v>10</v>
      </c>
      <c r="P442" s="6" t="str">
        <f>IF(HR_DB[[#This Row],[Age at Hiring]]&lt;20,"!","")</f>
        <v>!</v>
      </c>
      <c r="Q442" s="1" t="str">
        <f>IFERROR(VLOOKUP(HR_DB[[#This Row],[EmpID]],A443:$A$1002,1,TRUE),"")</f>
        <v/>
      </c>
      <c r="R442" s="1" t="str">
        <f>IFERROR(VLOOKUP(HR_DB[[#This Row],[EmpID]],$A$2:A441,1,0),"")</f>
        <v/>
      </c>
      <c r="S442" s="17"/>
      <c r="T442" s="1" t="str">
        <f ca="1">IF(HR_DB[[#This Row],[Years no.]]&lt;=7,"A) 1-7",IF(AND(HR_DB[[#This Row],[Years no.]]&gt;7,HR_DB[[#This Row],[Years no.]]&lt;=14),"B) 8-14",IF(AND(HR_DB[[#This Row],[Years no.]]&gt;14,HR_DB[[#This Row],[Years no.]]&lt;=21),"C) 15-21",IF(HR_DB[[#This Row],[Years no.]]&gt;21,"D) 22+",""))))</f>
        <v>D) 22+</v>
      </c>
      <c r="U442" s="1" t="str">
        <f ca="1">IF(AND(HR_DB[[#This Row],[Age]]&gt;=20,HR_DB[[#This Row],[Age]]&lt;30),"20s",IF(AND(HR_DB[[#This Row],[Age]]&gt;=30,HR_DB[[#This Row],[Age]]&lt;40),"30s",IF(HR_DB[[#This Row],[Age]]&gt;=40,"40s","")))</f>
        <v>30s</v>
      </c>
    </row>
    <row r="443" spans="1:21" x14ac:dyDescent="0.35">
      <c r="A443" s="1">
        <v>54371</v>
      </c>
      <c r="B443" s="1" t="s">
        <v>1702</v>
      </c>
      <c r="C443" s="1" t="s">
        <v>1703</v>
      </c>
      <c r="D443" s="1" t="s">
        <v>35</v>
      </c>
      <c r="E443" s="1" t="str">
        <f>IF(ISODD(MID(HR_DB[[#This Row],[ID No.]],13,1)),"Male","Female")</f>
        <v>Female</v>
      </c>
      <c r="F443" s="3">
        <f>DATE(MID(HR_DB[[#This Row],[ID No.]],2,2),MID(HR_DB[[#This Row],[ID No.]],4,2),MID(HR_DB[[#This Row],[ID No.]],6,2))</f>
        <v>32266</v>
      </c>
      <c r="G443" s="1">
        <f ca="1">DATEDIF(HR_DB[[#This Row],[DOB]],TODAY(),"Y")</f>
        <v>34</v>
      </c>
      <c r="H443" s="1" t="s">
        <v>17</v>
      </c>
      <c r="I443" s="1" t="s">
        <v>18</v>
      </c>
      <c r="J443" s="1" t="s">
        <v>19</v>
      </c>
      <c r="K443" s="1" t="str">
        <f>VLOOKUP(MID(HR_DB[[#This Row],[ID No.]],8,2),[1]Draft!$B$9:$C$14,2,FALSE)</f>
        <v>Ismailia</v>
      </c>
      <c r="L443" s="3">
        <v>39755</v>
      </c>
      <c r="M443" s="1">
        <f ca="1">DATEDIF(HR_DB[[#This Row],[Hire date]],TODAY(),"Y")</f>
        <v>13</v>
      </c>
      <c r="N443" s="4">
        <v>24664</v>
      </c>
      <c r="O443" s="1">
        <f>IFERROR(DATEDIF(HR_DB[[#This Row],[DOB]],HR_DB[[#This Row],[Hire date]],"Y"),"!!!")</f>
        <v>20</v>
      </c>
      <c r="P443" s="1" t="str">
        <f>IF(HR_DB[[#This Row],[Age at Hiring]]&lt;20,"!","")</f>
        <v/>
      </c>
      <c r="Q443" s="1" t="str">
        <f>IFERROR(VLOOKUP(HR_DB[[#This Row],[EmpID]],A444:$A$1002,1,TRUE),"")</f>
        <v/>
      </c>
      <c r="R443" s="1" t="str">
        <f>IFERROR(VLOOKUP(HR_DB[[#This Row],[EmpID]],$A$2:A442,1,0),"")</f>
        <v/>
      </c>
      <c r="S443" s="17"/>
      <c r="T443" s="1" t="str">
        <f ca="1">IF(HR_DB[[#This Row],[Years no.]]&lt;=7,"A) 1-7",IF(AND(HR_DB[[#This Row],[Years no.]]&gt;7,HR_DB[[#This Row],[Years no.]]&lt;=14),"B) 8-14",IF(AND(HR_DB[[#This Row],[Years no.]]&gt;14,HR_DB[[#This Row],[Years no.]]&lt;=21),"C) 15-21",IF(HR_DB[[#This Row],[Years no.]]&gt;21,"D) 22+",""))))</f>
        <v>B) 8-14</v>
      </c>
      <c r="U443" s="1" t="str">
        <f ca="1">IF(AND(HR_DB[[#This Row],[Age]]&gt;=20,HR_DB[[#This Row],[Age]]&lt;30),"20s",IF(AND(HR_DB[[#This Row],[Age]]&gt;=30,HR_DB[[#This Row],[Age]]&lt;40),"30s",IF(HR_DB[[#This Row],[Age]]&gt;=40,"40s","")))</f>
        <v>30s</v>
      </c>
    </row>
    <row r="444" spans="1:21" x14ac:dyDescent="0.35">
      <c r="A444" s="1">
        <v>54372</v>
      </c>
      <c r="B444" s="1" t="s">
        <v>778</v>
      </c>
      <c r="C444" s="1" t="s">
        <v>779</v>
      </c>
      <c r="D444" s="1" t="s">
        <v>38</v>
      </c>
      <c r="E444" s="1" t="str">
        <f>IF(ISODD(MID(HR_DB[[#This Row],[ID No.]],13,1)),"Male","Female")</f>
        <v>Male</v>
      </c>
      <c r="F444" s="3">
        <f>DATE(MID(HR_DB[[#This Row],[ID No.]],2,2),MID(HR_DB[[#This Row],[ID No.]],4,2),MID(HR_DB[[#This Row],[ID No.]],6,2))</f>
        <v>31836</v>
      </c>
      <c r="G444" s="1">
        <f ca="1">DATEDIF(HR_DB[[#This Row],[DOB]],TODAY(),"Y")</f>
        <v>35</v>
      </c>
      <c r="H444" s="1" t="s">
        <v>17</v>
      </c>
      <c r="I444" s="1" t="s">
        <v>23</v>
      </c>
      <c r="J444" s="1" t="s">
        <v>44</v>
      </c>
      <c r="K444" s="1" t="str">
        <f>VLOOKUP(MID(HR_DB[[#This Row],[ID No.]],8,2),[1]Draft!$B$9:$C$14,2,FALSE)</f>
        <v>Monufia</v>
      </c>
      <c r="L444" s="3">
        <v>39881</v>
      </c>
      <c r="M444" s="1">
        <f ca="1">DATEDIF(HR_DB[[#This Row],[Hire date]],TODAY(),"Y")</f>
        <v>13</v>
      </c>
      <c r="N444" s="4">
        <v>3683</v>
      </c>
      <c r="O444" s="1">
        <f>IFERROR(DATEDIF(HR_DB[[#This Row],[DOB]],HR_DB[[#This Row],[Hire date]],"Y"),"!!!")</f>
        <v>22</v>
      </c>
      <c r="P444" s="1" t="str">
        <f>IF(HR_DB[[#This Row],[Age at Hiring]]&lt;20,"!","")</f>
        <v/>
      </c>
      <c r="Q444" s="1" t="str">
        <f>IFERROR(VLOOKUP(HR_DB[[#This Row],[EmpID]],A445:$A$1002,1,TRUE),"")</f>
        <v/>
      </c>
      <c r="R444" s="1" t="str">
        <f>IFERROR(VLOOKUP(HR_DB[[#This Row],[EmpID]],$A$2:A443,1,0),"")</f>
        <v/>
      </c>
      <c r="S444" s="17"/>
      <c r="T444" s="1" t="str">
        <f ca="1">IF(HR_DB[[#This Row],[Years no.]]&lt;=7,"A) 1-7",IF(AND(HR_DB[[#This Row],[Years no.]]&gt;7,HR_DB[[#This Row],[Years no.]]&lt;=14),"B) 8-14",IF(AND(HR_DB[[#This Row],[Years no.]]&gt;14,HR_DB[[#This Row],[Years no.]]&lt;=21),"C) 15-21",IF(HR_DB[[#This Row],[Years no.]]&gt;21,"D) 22+",""))))</f>
        <v>B) 8-14</v>
      </c>
      <c r="U444" s="1" t="str">
        <f ca="1">IF(AND(HR_DB[[#This Row],[Age]]&gt;=20,HR_DB[[#This Row],[Age]]&lt;30),"20s",IF(AND(HR_DB[[#This Row],[Age]]&gt;=30,HR_DB[[#This Row],[Age]]&lt;40),"30s",IF(HR_DB[[#This Row],[Age]]&gt;=40,"40s","")))</f>
        <v>30s</v>
      </c>
    </row>
    <row r="445" spans="1:21" x14ac:dyDescent="0.35">
      <c r="A445" s="1">
        <v>54381</v>
      </c>
      <c r="B445" s="1" t="s">
        <v>1668</v>
      </c>
      <c r="C445" s="1" t="s">
        <v>1669</v>
      </c>
      <c r="D445" s="1" t="s">
        <v>16</v>
      </c>
      <c r="E445" s="1" t="str">
        <f>IF(ISODD(MID(HR_DB[[#This Row],[ID No.]],13,1)),"Male","Female")</f>
        <v>Male</v>
      </c>
      <c r="F445" s="3">
        <f>DATE(MID(HR_DB[[#This Row],[ID No.]],2,2),MID(HR_DB[[#This Row],[ID No.]],4,2),MID(HR_DB[[#This Row],[ID No.]],6,2))</f>
        <v>34335</v>
      </c>
      <c r="G445" s="1">
        <f ca="1">DATEDIF(HR_DB[[#This Row],[DOB]],TODAY(),"Y")</f>
        <v>28</v>
      </c>
      <c r="H445" s="1" t="s">
        <v>32</v>
      </c>
      <c r="I445" s="1" t="s">
        <v>18</v>
      </c>
      <c r="J445" s="1" t="s">
        <v>67</v>
      </c>
      <c r="K445" s="1" t="str">
        <f>VLOOKUP(MID(HR_DB[[#This Row],[ID No.]],8,2),[1]Draft!$B$9:$C$14,2,FALSE)</f>
        <v>Monufia</v>
      </c>
      <c r="L445" s="7">
        <v>36824</v>
      </c>
      <c r="M445" s="1">
        <f ca="1">DATEDIF(HR_DB[[#This Row],[Hire date]],TODAY(),"Y")</f>
        <v>21</v>
      </c>
      <c r="N445" s="4">
        <v>20454</v>
      </c>
      <c r="O445" s="6">
        <f>IFERROR(DATEDIF(HR_DB[[#This Row],[DOB]],HR_DB[[#This Row],[Hire date]],"Y"),"!!!")</f>
        <v>6</v>
      </c>
      <c r="P445" s="6" t="str">
        <f>IF(HR_DB[[#This Row],[Age at Hiring]]&lt;20,"!","")</f>
        <v>!</v>
      </c>
      <c r="Q445" s="1" t="str">
        <f>IFERROR(VLOOKUP(HR_DB[[#This Row],[EmpID]],A446:$A$1002,1,TRUE),"")</f>
        <v/>
      </c>
      <c r="R445" s="1" t="str">
        <f>IFERROR(VLOOKUP(HR_DB[[#This Row],[EmpID]],$A$2:A444,1,0),"")</f>
        <v/>
      </c>
      <c r="S445" s="17"/>
      <c r="T445" s="1" t="str">
        <f ca="1">IF(HR_DB[[#This Row],[Years no.]]&lt;=7,"A) 1-7",IF(AND(HR_DB[[#This Row],[Years no.]]&gt;7,HR_DB[[#This Row],[Years no.]]&lt;=14),"B) 8-14",IF(AND(HR_DB[[#This Row],[Years no.]]&gt;14,HR_DB[[#This Row],[Years no.]]&lt;=21),"C) 15-21",IF(HR_DB[[#This Row],[Years no.]]&gt;21,"D) 22+",""))))</f>
        <v>C) 15-21</v>
      </c>
      <c r="U445" s="1" t="str">
        <f ca="1">IF(AND(HR_DB[[#This Row],[Age]]&gt;=20,HR_DB[[#This Row],[Age]]&lt;30),"20s",IF(AND(HR_DB[[#This Row],[Age]]&gt;=30,HR_DB[[#This Row],[Age]]&lt;40),"30s",IF(HR_DB[[#This Row],[Age]]&gt;=40,"40s","")))</f>
        <v>20s</v>
      </c>
    </row>
    <row r="446" spans="1:21" x14ac:dyDescent="0.35">
      <c r="A446" s="1">
        <v>54388</v>
      </c>
      <c r="B446" s="1" t="s">
        <v>560</v>
      </c>
      <c r="C446" s="1" t="s">
        <v>561</v>
      </c>
      <c r="D446" s="1" t="s">
        <v>49</v>
      </c>
      <c r="E446" s="1" t="str">
        <f>IF(ISODD(MID(HR_DB[[#This Row],[ID No.]],13,1)),"Male","Female")</f>
        <v>Male</v>
      </c>
      <c r="F446" s="3">
        <f>DATE(MID(HR_DB[[#This Row],[ID No.]],2,2),MID(HR_DB[[#This Row],[ID No.]],4,2),MID(HR_DB[[#This Row],[ID No.]],6,2))</f>
        <v>34875</v>
      </c>
      <c r="G446" s="1">
        <f ca="1">DATEDIF(HR_DB[[#This Row],[DOB]],TODAY(),"Y")</f>
        <v>27</v>
      </c>
      <c r="H446" s="1" t="s">
        <v>17</v>
      </c>
      <c r="I446" s="1" t="s">
        <v>23</v>
      </c>
      <c r="J446" s="1" t="s">
        <v>44</v>
      </c>
      <c r="K446" s="1" t="str">
        <f>VLOOKUP(MID(HR_DB[[#This Row],[ID No.]],8,2),[1]Draft!$B$9:$C$14,2,FALSE)</f>
        <v>Cairo</v>
      </c>
      <c r="L446" s="7">
        <v>41818</v>
      </c>
      <c r="M446" s="1">
        <f ca="1">DATEDIF(HR_DB[[#This Row],[Hire date]],TODAY(),"Y")</f>
        <v>8</v>
      </c>
      <c r="N446" s="4">
        <v>3758</v>
      </c>
      <c r="O446" s="6">
        <f>IFERROR(DATEDIF(HR_DB[[#This Row],[DOB]],HR_DB[[#This Row],[Hire date]],"Y"),"!!!")</f>
        <v>19</v>
      </c>
      <c r="P446" s="6" t="str">
        <f>IF(HR_DB[[#This Row],[Age at Hiring]]&lt;20,"!","")</f>
        <v>!</v>
      </c>
      <c r="Q446" s="1" t="str">
        <f>IFERROR(VLOOKUP(HR_DB[[#This Row],[EmpID]],A447:$A$1002,1,TRUE),"")</f>
        <v/>
      </c>
      <c r="R446" s="1" t="str">
        <f>IFERROR(VLOOKUP(HR_DB[[#This Row],[EmpID]],$A$2:A445,1,0),"")</f>
        <v/>
      </c>
      <c r="S446" s="17"/>
      <c r="T446" s="1" t="str">
        <f ca="1">IF(HR_DB[[#This Row],[Years no.]]&lt;=7,"A) 1-7",IF(AND(HR_DB[[#This Row],[Years no.]]&gt;7,HR_DB[[#This Row],[Years no.]]&lt;=14),"B) 8-14",IF(AND(HR_DB[[#This Row],[Years no.]]&gt;14,HR_DB[[#This Row],[Years no.]]&lt;=21),"C) 15-21",IF(HR_DB[[#This Row],[Years no.]]&gt;21,"D) 22+",""))))</f>
        <v>B) 8-14</v>
      </c>
      <c r="U446" s="1" t="str">
        <f ca="1">IF(AND(HR_DB[[#This Row],[Age]]&gt;=20,HR_DB[[#This Row],[Age]]&lt;30),"20s",IF(AND(HR_DB[[#This Row],[Age]]&gt;=30,HR_DB[[#This Row],[Age]]&lt;40),"30s",IF(HR_DB[[#This Row],[Age]]&gt;=40,"40s","")))</f>
        <v>20s</v>
      </c>
    </row>
    <row r="447" spans="1:21" x14ac:dyDescent="0.35">
      <c r="A447" s="1">
        <v>54408</v>
      </c>
      <c r="B447" s="1" t="s">
        <v>1924</v>
      </c>
      <c r="C447" s="1" t="s">
        <v>1925</v>
      </c>
      <c r="D447" s="1" t="s">
        <v>31</v>
      </c>
      <c r="E447" s="1" t="str">
        <f>IF(ISODD(MID(HR_DB[[#This Row],[ID No.]],13,1)),"Male","Female")</f>
        <v>Female</v>
      </c>
      <c r="F447" s="3">
        <f>DATE(MID(HR_DB[[#This Row],[ID No.]],2,2),MID(HR_DB[[#This Row],[ID No.]],4,2),MID(HR_DB[[#This Row],[ID No.]],6,2))</f>
        <v>30591</v>
      </c>
      <c r="G447" s="1">
        <f ca="1">DATEDIF(HR_DB[[#This Row],[DOB]],TODAY(),"Y")</f>
        <v>38</v>
      </c>
      <c r="H447" s="1" t="s">
        <v>17</v>
      </c>
      <c r="I447" s="1" t="s">
        <v>23</v>
      </c>
      <c r="J447" s="1" t="s">
        <v>28</v>
      </c>
      <c r="K447" s="1" t="str">
        <f>VLOOKUP(MID(HR_DB[[#This Row],[ID No.]],8,2),[1]Draft!$B$9:$C$14,2,FALSE)</f>
        <v>Giza</v>
      </c>
      <c r="L447" s="7">
        <v>36593</v>
      </c>
      <c r="M447" s="1">
        <f ca="1">DATEDIF(HR_DB[[#This Row],[Hire date]],TODAY(),"Y")</f>
        <v>22</v>
      </c>
      <c r="N447" s="4">
        <v>3921</v>
      </c>
      <c r="O447" s="6">
        <f>IFERROR(DATEDIF(HR_DB[[#This Row],[DOB]],HR_DB[[#This Row],[Hire date]],"Y"),"!!!")</f>
        <v>16</v>
      </c>
      <c r="P447" s="6" t="str">
        <f>IF(HR_DB[[#This Row],[Age at Hiring]]&lt;20,"!","")</f>
        <v>!</v>
      </c>
      <c r="Q447" s="1" t="str">
        <f>IFERROR(VLOOKUP(HR_DB[[#This Row],[EmpID]],A448:$A$1002,1,TRUE),"")</f>
        <v/>
      </c>
      <c r="R447" s="1" t="str">
        <f>IFERROR(VLOOKUP(HR_DB[[#This Row],[EmpID]],$A$2:A446,1,0),"")</f>
        <v/>
      </c>
      <c r="S447" s="17"/>
      <c r="T447" s="1" t="str">
        <f ca="1">IF(HR_DB[[#This Row],[Years no.]]&lt;=7,"A) 1-7",IF(AND(HR_DB[[#This Row],[Years no.]]&gt;7,HR_DB[[#This Row],[Years no.]]&lt;=14),"B) 8-14",IF(AND(HR_DB[[#This Row],[Years no.]]&gt;14,HR_DB[[#This Row],[Years no.]]&lt;=21),"C) 15-21",IF(HR_DB[[#This Row],[Years no.]]&gt;21,"D) 22+",""))))</f>
        <v>D) 22+</v>
      </c>
      <c r="U447" s="1" t="str">
        <f ca="1">IF(AND(HR_DB[[#This Row],[Age]]&gt;=20,HR_DB[[#This Row],[Age]]&lt;30),"20s",IF(AND(HR_DB[[#This Row],[Age]]&gt;=30,HR_DB[[#This Row],[Age]]&lt;40),"30s",IF(HR_DB[[#This Row],[Age]]&gt;=40,"40s","")))</f>
        <v>30s</v>
      </c>
    </row>
    <row r="448" spans="1:21" x14ac:dyDescent="0.35">
      <c r="A448" s="1">
        <v>54418</v>
      </c>
      <c r="B448" s="1" t="s">
        <v>1964</v>
      </c>
      <c r="C448" s="1" t="s">
        <v>1965</v>
      </c>
      <c r="D448" s="1" t="s">
        <v>31</v>
      </c>
      <c r="E448" s="1" t="str">
        <f>IF(ISODD(MID(HR_DB[[#This Row],[ID No.]],13,1)),"Male","Female")</f>
        <v>Male</v>
      </c>
      <c r="F448" s="3">
        <f>DATE(MID(HR_DB[[#This Row],[ID No.]],2,2),MID(HR_DB[[#This Row],[ID No.]],4,2),MID(HR_DB[[#This Row],[ID No.]],6,2))</f>
        <v>34924</v>
      </c>
      <c r="G448" s="1">
        <f ca="1">DATEDIF(HR_DB[[#This Row],[DOB]],TODAY(),"Y")</f>
        <v>26</v>
      </c>
      <c r="H448" s="1" t="s">
        <v>32</v>
      </c>
      <c r="I448" s="1" t="s">
        <v>23</v>
      </c>
      <c r="J448" s="1" t="s">
        <v>67</v>
      </c>
      <c r="K448" s="1" t="str">
        <f>VLOOKUP(MID(HR_DB[[#This Row],[ID No.]],8,2),[1]Draft!$B$9:$C$14,2,FALSE)</f>
        <v>Monufia</v>
      </c>
      <c r="L448" s="7">
        <v>40425</v>
      </c>
      <c r="M448" s="1">
        <f ca="1">DATEDIF(HR_DB[[#This Row],[Hire date]],TODAY(),"Y")</f>
        <v>11</v>
      </c>
      <c r="N448" s="4">
        <v>6448</v>
      </c>
      <c r="O448" s="6">
        <f>IFERROR(DATEDIF(HR_DB[[#This Row],[DOB]],HR_DB[[#This Row],[Hire date]],"Y"),"!!!")</f>
        <v>15</v>
      </c>
      <c r="P448" s="6" t="str">
        <f>IF(HR_DB[[#This Row],[Age at Hiring]]&lt;20,"!","")</f>
        <v>!</v>
      </c>
      <c r="Q448" s="1" t="str">
        <f>IFERROR(VLOOKUP(HR_DB[[#This Row],[EmpID]],A449:$A$1002,1,TRUE),"")</f>
        <v/>
      </c>
      <c r="R448" s="1" t="str">
        <f>IFERROR(VLOOKUP(HR_DB[[#This Row],[EmpID]],$A$2:A447,1,0),"")</f>
        <v/>
      </c>
      <c r="S448" s="17"/>
      <c r="T448" s="1" t="str">
        <f ca="1">IF(HR_DB[[#This Row],[Years no.]]&lt;=7,"A) 1-7",IF(AND(HR_DB[[#This Row],[Years no.]]&gt;7,HR_DB[[#This Row],[Years no.]]&lt;=14),"B) 8-14",IF(AND(HR_DB[[#This Row],[Years no.]]&gt;14,HR_DB[[#This Row],[Years no.]]&lt;=21),"C) 15-21",IF(HR_DB[[#This Row],[Years no.]]&gt;21,"D) 22+",""))))</f>
        <v>B) 8-14</v>
      </c>
      <c r="U448" s="1" t="str">
        <f ca="1">IF(AND(HR_DB[[#This Row],[Age]]&gt;=20,HR_DB[[#This Row],[Age]]&lt;30),"20s",IF(AND(HR_DB[[#This Row],[Age]]&gt;=30,HR_DB[[#This Row],[Age]]&lt;40),"30s",IF(HR_DB[[#This Row],[Age]]&gt;=40,"40s","")))</f>
        <v>20s</v>
      </c>
    </row>
    <row r="449" spans="1:21" x14ac:dyDescent="0.35">
      <c r="A449" s="1">
        <v>54445</v>
      </c>
      <c r="B449" s="1" t="s">
        <v>1222</v>
      </c>
      <c r="C449" s="1" t="s">
        <v>1223</v>
      </c>
      <c r="D449" s="1" t="s">
        <v>92</v>
      </c>
      <c r="E449" s="1" t="str">
        <f>IF(ISODD(MID(HR_DB[[#This Row],[ID No.]],13,1)),"Male","Female")</f>
        <v>Male</v>
      </c>
      <c r="F449" s="3">
        <f>DATE(MID(HR_DB[[#This Row],[ID No.]],2,2),MID(HR_DB[[#This Row],[ID No.]],4,2),MID(HR_DB[[#This Row],[ID No.]],6,2))</f>
        <v>28786</v>
      </c>
      <c r="G449" s="1">
        <f ca="1">DATEDIF(HR_DB[[#This Row],[DOB]],TODAY(),"Y")</f>
        <v>43</v>
      </c>
      <c r="H449" s="1" t="s">
        <v>17</v>
      </c>
      <c r="I449" s="1" t="s">
        <v>23</v>
      </c>
      <c r="J449" s="1" t="s">
        <v>28</v>
      </c>
      <c r="K449" s="1" t="str">
        <f>VLOOKUP(MID(HR_DB[[#This Row],[ID No.]],8,2),[1]Draft!$B$9:$C$14,2,FALSE)</f>
        <v>Ismailia</v>
      </c>
      <c r="L449" s="3">
        <v>41654</v>
      </c>
      <c r="M449" s="1">
        <f ca="1">DATEDIF(HR_DB[[#This Row],[Hire date]],TODAY(),"Y")</f>
        <v>8</v>
      </c>
      <c r="N449" s="4">
        <v>6954</v>
      </c>
      <c r="O449" s="1">
        <f>IFERROR(DATEDIF(HR_DB[[#This Row],[DOB]],HR_DB[[#This Row],[Hire date]],"Y"),"!!!")</f>
        <v>35</v>
      </c>
      <c r="P449" s="1" t="str">
        <f>IF(HR_DB[[#This Row],[Age at Hiring]]&lt;20,"!","")</f>
        <v/>
      </c>
      <c r="Q449" s="1" t="str">
        <f>IFERROR(VLOOKUP(HR_DB[[#This Row],[EmpID]],A450:$A$1002,1,TRUE),"")</f>
        <v/>
      </c>
      <c r="R449" s="1" t="str">
        <f>IFERROR(VLOOKUP(HR_DB[[#This Row],[EmpID]],$A$2:A448,1,0),"")</f>
        <v/>
      </c>
      <c r="S449" s="17"/>
      <c r="T449" s="1" t="str">
        <f ca="1">IF(HR_DB[[#This Row],[Years no.]]&lt;=7,"A) 1-7",IF(AND(HR_DB[[#This Row],[Years no.]]&gt;7,HR_DB[[#This Row],[Years no.]]&lt;=14),"B) 8-14",IF(AND(HR_DB[[#This Row],[Years no.]]&gt;14,HR_DB[[#This Row],[Years no.]]&lt;=21),"C) 15-21",IF(HR_DB[[#This Row],[Years no.]]&gt;21,"D) 22+",""))))</f>
        <v>B) 8-14</v>
      </c>
      <c r="U449" s="1" t="str">
        <f ca="1">IF(AND(HR_DB[[#This Row],[Age]]&gt;=20,HR_DB[[#This Row],[Age]]&lt;30),"20s",IF(AND(HR_DB[[#This Row],[Age]]&gt;=30,HR_DB[[#This Row],[Age]]&lt;40),"30s",IF(HR_DB[[#This Row],[Age]]&gt;=40,"40s","")))</f>
        <v>40s</v>
      </c>
    </row>
    <row r="450" spans="1:21" x14ac:dyDescent="0.35">
      <c r="A450" s="1">
        <v>54448</v>
      </c>
      <c r="B450" s="1" t="s">
        <v>988</v>
      </c>
      <c r="C450" s="1" t="s">
        <v>989</v>
      </c>
      <c r="D450" s="1" t="s">
        <v>143</v>
      </c>
      <c r="E450" s="1" t="str">
        <f>IF(ISODD(MID(HR_DB[[#This Row],[ID No.]],13,1)),"Male","Female")</f>
        <v>Male</v>
      </c>
      <c r="F450" s="3">
        <f>DATE(MID(HR_DB[[#This Row],[ID No.]],2,2),MID(HR_DB[[#This Row],[ID No.]],4,2),MID(HR_DB[[#This Row],[ID No.]],6,2))</f>
        <v>34588</v>
      </c>
      <c r="G450" s="1">
        <f ca="1">DATEDIF(HR_DB[[#This Row],[DOB]],TODAY(),"Y")</f>
        <v>27</v>
      </c>
      <c r="H450" s="1" t="s">
        <v>17</v>
      </c>
      <c r="I450" s="1" t="s">
        <v>18</v>
      </c>
      <c r="J450" s="1" t="s">
        <v>44</v>
      </c>
      <c r="K450" s="1" t="str">
        <f>VLOOKUP(MID(HR_DB[[#This Row],[ID No.]],8,2),[1]Draft!$B$9:$C$14,2,FALSE)</f>
        <v>Ismailia</v>
      </c>
      <c r="L450" s="7">
        <v>36713</v>
      </c>
      <c r="M450" s="1">
        <f ca="1">DATEDIF(HR_DB[[#This Row],[Hire date]],TODAY(),"Y")</f>
        <v>22</v>
      </c>
      <c r="N450" s="4">
        <v>28064</v>
      </c>
      <c r="O450" s="6">
        <f>IFERROR(DATEDIF(HR_DB[[#This Row],[DOB]],HR_DB[[#This Row],[Hire date]],"Y"),"!!!")</f>
        <v>5</v>
      </c>
      <c r="P450" s="6" t="str">
        <f>IF(HR_DB[[#This Row],[Age at Hiring]]&lt;20,"!","")</f>
        <v>!</v>
      </c>
      <c r="Q450" s="1" t="str">
        <f>IFERROR(VLOOKUP(HR_DB[[#This Row],[EmpID]],A451:$A$1002,1,TRUE),"")</f>
        <v/>
      </c>
      <c r="R450" s="1" t="str">
        <f>IFERROR(VLOOKUP(HR_DB[[#This Row],[EmpID]],$A$2:A449,1,0),"")</f>
        <v/>
      </c>
      <c r="S450" s="17"/>
      <c r="T450" s="1" t="str">
        <f ca="1">IF(HR_DB[[#This Row],[Years no.]]&lt;=7,"A) 1-7",IF(AND(HR_DB[[#This Row],[Years no.]]&gt;7,HR_DB[[#This Row],[Years no.]]&lt;=14),"B) 8-14",IF(AND(HR_DB[[#This Row],[Years no.]]&gt;14,HR_DB[[#This Row],[Years no.]]&lt;=21),"C) 15-21",IF(HR_DB[[#This Row],[Years no.]]&gt;21,"D) 22+",""))))</f>
        <v>D) 22+</v>
      </c>
      <c r="U450" s="1" t="str">
        <f ca="1">IF(AND(HR_DB[[#This Row],[Age]]&gt;=20,HR_DB[[#This Row],[Age]]&lt;30),"20s",IF(AND(HR_DB[[#This Row],[Age]]&gt;=30,HR_DB[[#This Row],[Age]]&lt;40),"30s",IF(HR_DB[[#This Row],[Age]]&gt;=40,"40s","")))</f>
        <v>20s</v>
      </c>
    </row>
    <row r="451" spans="1:21" x14ac:dyDescent="0.35">
      <c r="A451" s="1">
        <v>54468</v>
      </c>
      <c r="B451" s="1" t="s">
        <v>452</v>
      </c>
      <c r="C451" s="1" t="s">
        <v>453</v>
      </c>
      <c r="D451" s="1" t="s">
        <v>27</v>
      </c>
      <c r="E451" s="1" t="str">
        <f>IF(ISODD(MID(HR_DB[[#This Row],[ID No.]],13,1)),"Male","Female")</f>
        <v>Male</v>
      </c>
      <c r="F451" s="3">
        <f>DATE(MID(HR_DB[[#This Row],[ID No.]],2,2),MID(HR_DB[[#This Row],[ID No.]],4,2),MID(HR_DB[[#This Row],[ID No.]],6,2))</f>
        <v>27303</v>
      </c>
      <c r="G451" s="1">
        <f ca="1">DATEDIF(HR_DB[[#This Row],[DOB]],TODAY(),"Y")</f>
        <v>47</v>
      </c>
      <c r="H451" s="1" t="s">
        <v>17</v>
      </c>
      <c r="I451" s="1" t="s">
        <v>23</v>
      </c>
      <c r="J451" s="1" t="s">
        <v>44</v>
      </c>
      <c r="K451" s="1" t="str">
        <f>VLOOKUP(MID(HR_DB[[#This Row],[ID No.]],8,2),[1]Draft!$B$9:$C$14,2,FALSE)</f>
        <v>Cairo</v>
      </c>
      <c r="L451" s="3">
        <v>34749</v>
      </c>
      <c r="M451" s="1">
        <f ca="1">DATEDIF(HR_DB[[#This Row],[Hire date]],TODAY(),"Y")</f>
        <v>27</v>
      </c>
      <c r="N451" s="4">
        <v>5604</v>
      </c>
      <c r="O451" s="1">
        <f>IFERROR(DATEDIF(HR_DB[[#This Row],[DOB]],HR_DB[[#This Row],[Hire date]],"Y"),"!!!")</f>
        <v>20</v>
      </c>
      <c r="P451" s="1" t="str">
        <f>IF(HR_DB[[#This Row],[Age at Hiring]]&lt;20,"!","")</f>
        <v/>
      </c>
      <c r="Q451" s="1" t="str">
        <f>IFERROR(VLOOKUP(HR_DB[[#This Row],[EmpID]],A452:$A$1002,1,TRUE),"")</f>
        <v/>
      </c>
      <c r="R451" s="1" t="str">
        <f>IFERROR(VLOOKUP(HR_DB[[#This Row],[EmpID]],$A$2:A450,1,0),"")</f>
        <v/>
      </c>
      <c r="S451" s="17"/>
      <c r="T451" s="1" t="str">
        <f ca="1">IF(HR_DB[[#This Row],[Years no.]]&lt;=7,"A) 1-7",IF(AND(HR_DB[[#This Row],[Years no.]]&gt;7,HR_DB[[#This Row],[Years no.]]&lt;=14),"B) 8-14",IF(AND(HR_DB[[#This Row],[Years no.]]&gt;14,HR_DB[[#This Row],[Years no.]]&lt;=21),"C) 15-21",IF(HR_DB[[#This Row],[Years no.]]&gt;21,"D) 22+",""))))</f>
        <v>D) 22+</v>
      </c>
      <c r="U451" s="1" t="str">
        <f ca="1">IF(AND(HR_DB[[#This Row],[Age]]&gt;=20,HR_DB[[#This Row],[Age]]&lt;30),"20s",IF(AND(HR_DB[[#This Row],[Age]]&gt;=30,HR_DB[[#This Row],[Age]]&lt;40),"30s",IF(HR_DB[[#This Row],[Age]]&gt;=40,"40s","")))</f>
        <v>40s</v>
      </c>
    </row>
    <row r="452" spans="1:21" x14ac:dyDescent="0.35">
      <c r="A452" s="6">
        <v>54476</v>
      </c>
      <c r="B452" s="1" t="s">
        <v>174</v>
      </c>
      <c r="C452" s="1" t="s">
        <v>175</v>
      </c>
      <c r="D452" s="1" t="s">
        <v>62</v>
      </c>
      <c r="E452" s="1" t="str">
        <f>IF(ISODD(MID(HR_DB[[#This Row],[ID No.]],13,1)),"Male","Female")</f>
        <v>Male</v>
      </c>
      <c r="F452" s="3">
        <f>DATE(MID(HR_DB[[#This Row],[ID No.]],2,2),MID(HR_DB[[#This Row],[ID No.]],4,2),MID(HR_DB[[#This Row],[ID No.]],6,2))</f>
        <v>34406</v>
      </c>
      <c r="G452" s="1">
        <f ca="1">DATEDIF(HR_DB[[#This Row],[DOB]],TODAY(),"Y")</f>
        <v>28</v>
      </c>
      <c r="H452" s="1" t="s">
        <v>17</v>
      </c>
      <c r="I452" s="1" t="s">
        <v>23</v>
      </c>
      <c r="J452" s="1" t="s">
        <v>28</v>
      </c>
      <c r="K452" s="1" t="str">
        <f>VLOOKUP(MID(HR_DB[[#This Row],[ID No.]],8,2),[1]Draft!$B$9:$C$14,2,FALSE)</f>
        <v>Cairo</v>
      </c>
      <c r="L452" s="7">
        <v>39189</v>
      </c>
      <c r="M452" s="1">
        <f ca="1">DATEDIF(HR_DB[[#This Row],[Hire date]],TODAY(),"Y")</f>
        <v>15</v>
      </c>
      <c r="N452" s="4">
        <v>4443</v>
      </c>
      <c r="O452" s="6">
        <f>IFERROR(DATEDIF(HR_DB[[#This Row],[DOB]],HR_DB[[#This Row],[Hire date]],"Y"),"!!!")</f>
        <v>13</v>
      </c>
      <c r="P452" s="6" t="str">
        <f>IF(HR_DB[[#This Row],[Age at Hiring]]&lt;20,"!","")</f>
        <v>!</v>
      </c>
      <c r="Q452" s="6">
        <f>IFERROR(VLOOKUP(HR_DB[[#This Row],[EmpID]],A453:$A$1002,1,TRUE),"")</f>
        <v>54476</v>
      </c>
      <c r="R452" s="1" t="str">
        <f>IFERROR(VLOOKUP(HR_DB[[#This Row],[EmpID]],$A$2:A451,1,0),"")</f>
        <v/>
      </c>
      <c r="S452" s="17">
        <v>1</v>
      </c>
      <c r="T452" s="1" t="str">
        <f ca="1">IF(HR_DB[[#This Row],[Years no.]]&lt;=7,"A) 1-7",IF(AND(HR_DB[[#This Row],[Years no.]]&gt;7,HR_DB[[#This Row],[Years no.]]&lt;=14),"B) 8-14",IF(AND(HR_DB[[#This Row],[Years no.]]&gt;14,HR_DB[[#This Row],[Years no.]]&lt;=21),"C) 15-21",IF(HR_DB[[#This Row],[Years no.]]&gt;21,"D) 22+",""))))</f>
        <v>C) 15-21</v>
      </c>
      <c r="U452" s="1" t="str">
        <f ca="1">IF(AND(HR_DB[[#This Row],[Age]]&gt;=20,HR_DB[[#This Row],[Age]]&lt;30),"20s",IF(AND(HR_DB[[#This Row],[Age]]&gt;=30,HR_DB[[#This Row],[Age]]&lt;40),"30s",IF(HR_DB[[#This Row],[Age]]&gt;=40,"40s","")))</f>
        <v>20s</v>
      </c>
    </row>
    <row r="453" spans="1:21" x14ac:dyDescent="0.35">
      <c r="A453" s="18">
        <v>54476</v>
      </c>
      <c r="B453" s="1" t="s">
        <v>1234</v>
      </c>
      <c r="C453" s="1" t="s">
        <v>1235</v>
      </c>
      <c r="D453" s="1" t="s">
        <v>27</v>
      </c>
      <c r="E453" s="1" t="str">
        <f>IF(ISODD(MID(HR_DB[[#This Row],[ID No.]],13,1)),"Male","Female")</f>
        <v>Female</v>
      </c>
      <c r="F453" s="3">
        <f>DATE(MID(HR_DB[[#This Row],[ID No.]],2,2),MID(HR_DB[[#This Row],[ID No.]],4,2),MID(HR_DB[[#This Row],[ID No.]],6,2))</f>
        <v>27441</v>
      </c>
      <c r="G453" s="1">
        <f ca="1">DATEDIF(HR_DB[[#This Row],[DOB]],TODAY(),"Y")</f>
        <v>47</v>
      </c>
      <c r="H453" s="1" t="s">
        <v>17</v>
      </c>
      <c r="I453" s="1" t="s">
        <v>18</v>
      </c>
      <c r="J453" s="1" t="s">
        <v>67</v>
      </c>
      <c r="K453" s="1" t="str">
        <f>VLOOKUP(MID(HR_DB[[#This Row],[ID No.]],8,2),[1]Draft!$B$9:$C$14,2,FALSE)</f>
        <v>Cairo</v>
      </c>
      <c r="L453" s="3">
        <v>35547</v>
      </c>
      <c r="M453" s="1">
        <f ca="1">DATEDIF(HR_DB[[#This Row],[Hire date]],TODAY(),"Y")</f>
        <v>25</v>
      </c>
      <c r="N453" s="4">
        <v>28436</v>
      </c>
      <c r="O453" s="1">
        <f>IFERROR(DATEDIF(HR_DB[[#This Row],[DOB]],HR_DB[[#This Row],[Hire date]],"Y"),"!!!")</f>
        <v>22</v>
      </c>
      <c r="P453" s="1" t="str">
        <f>IF(HR_DB[[#This Row],[Age at Hiring]]&lt;20,"!","")</f>
        <v/>
      </c>
      <c r="Q453" s="1" t="str">
        <f>IFERROR(VLOOKUP(HR_DB[[#This Row],[EmpID]],A454:$A$1002,1,TRUE),"")</f>
        <v/>
      </c>
      <c r="R453" s="16">
        <f>IFERROR(VLOOKUP(HR_DB[[#This Row],[EmpID]],$A$2:A452,1,0),"")</f>
        <v>54476</v>
      </c>
      <c r="S453" s="17">
        <v>2</v>
      </c>
      <c r="T453" s="1" t="str">
        <f ca="1">IF(HR_DB[[#This Row],[Years no.]]&lt;=7,"A) 1-7",IF(AND(HR_DB[[#This Row],[Years no.]]&gt;7,HR_DB[[#This Row],[Years no.]]&lt;=14),"B) 8-14",IF(AND(HR_DB[[#This Row],[Years no.]]&gt;14,HR_DB[[#This Row],[Years no.]]&lt;=21),"C) 15-21",IF(HR_DB[[#This Row],[Years no.]]&gt;21,"D) 22+",""))))</f>
        <v>D) 22+</v>
      </c>
      <c r="U453" s="1" t="str">
        <f ca="1">IF(AND(HR_DB[[#This Row],[Age]]&gt;=20,HR_DB[[#This Row],[Age]]&lt;30),"20s",IF(AND(HR_DB[[#This Row],[Age]]&gt;=30,HR_DB[[#This Row],[Age]]&lt;40),"30s",IF(HR_DB[[#This Row],[Age]]&gt;=40,"40s","")))</f>
        <v>40s</v>
      </c>
    </row>
    <row r="454" spans="1:21" x14ac:dyDescent="0.35">
      <c r="A454" s="1">
        <v>54492</v>
      </c>
      <c r="B454" s="1" t="s">
        <v>442</v>
      </c>
      <c r="C454" s="1" t="s">
        <v>443</v>
      </c>
      <c r="D454" s="1" t="s">
        <v>92</v>
      </c>
      <c r="E454" s="1" t="str">
        <f>IF(ISODD(MID(HR_DB[[#This Row],[ID No.]],13,1)),"Male","Female")</f>
        <v>Male</v>
      </c>
      <c r="F454" s="3">
        <f>DATE(MID(HR_DB[[#This Row],[ID No.]],2,2),MID(HR_DB[[#This Row],[ID No.]],4,2),MID(HR_DB[[#This Row],[ID No.]],6,2))</f>
        <v>34375</v>
      </c>
      <c r="G454" s="1">
        <f ca="1">DATEDIF(HR_DB[[#This Row],[DOB]],TODAY(),"Y")</f>
        <v>28</v>
      </c>
      <c r="H454" s="1" t="s">
        <v>32</v>
      </c>
      <c r="I454" s="1" t="s">
        <v>23</v>
      </c>
      <c r="J454" s="1" t="s">
        <v>44</v>
      </c>
      <c r="K454" s="1" t="str">
        <f>VLOOKUP(MID(HR_DB[[#This Row],[ID No.]],8,2),[1]Draft!$B$9:$C$14,2,FALSE)</f>
        <v>Cairo</v>
      </c>
      <c r="L454" s="7">
        <v>39489</v>
      </c>
      <c r="M454" s="1">
        <f ca="1">DATEDIF(HR_DB[[#This Row],[Hire date]],TODAY(),"Y")</f>
        <v>14</v>
      </c>
      <c r="N454" s="4">
        <v>4503</v>
      </c>
      <c r="O454" s="6">
        <f>IFERROR(DATEDIF(HR_DB[[#This Row],[DOB]],HR_DB[[#This Row],[Hire date]],"Y"),"!!!")</f>
        <v>14</v>
      </c>
      <c r="P454" s="6" t="str">
        <f>IF(HR_DB[[#This Row],[Age at Hiring]]&lt;20,"!","")</f>
        <v>!</v>
      </c>
      <c r="Q454" s="1" t="str">
        <f>IFERROR(VLOOKUP(HR_DB[[#This Row],[EmpID]],A455:$A$1002,1,TRUE),"")</f>
        <v/>
      </c>
      <c r="R454" s="1" t="str">
        <f>IFERROR(VLOOKUP(HR_DB[[#This Row],[EmpID]],$A$2:A453,1,0),"")</f>
        <v/>
      </c>
      <c r="S454" s="17"/>
      <c r="T454" s="1" t="str">
        <f ca="1">IF(HR_DB[[#This Row],[Years no.]]&lt;=7,"A) 1-7",IF(AND(HR_DB[[#This Row],[Years no.]]&gt;7,HR_DB[[#This Row],[Years no.]]&lt;=14),"B) 8-14",IF(AND(HR_DB[[#This Row],[Years no.]]&gt;14,HR_DB[[#This Row],[Years no.]]&lt;=21),"C) 15-21",IF(HR_DB[[#This Row],[Years no.]]&gt;21,"D) 22+",""))))</f>
        <v>B) 8-14</v>
      </c>
      <c r="U454" s="1" t="str">
        <f ca="1">IF(AND(HR_DB[[#This Row],[Age]]&gt;=20,HR_DB[[#This Row],[Age]]&lt;30),"20s",IF(AND(HR_DB[[#This Row],[Age]]&gt;=30,HR_DB[[#This Row],[Age]]&lt;40),"30s",IF(HR_DB[[#This Row],[Age]]&gt;=40,"40s","")))</f>
        <v>20s</v>
      </c>
    </row>
    <row r="455" spans="1:21" x14ac:dyDescent="0.35">
      <c r="A455" s="1">
        <v>54506</v>
      </c>
      <c r="B455" s="1" t="s">
        <v>1798</v>
      </c>
      <c r="C455" s="1" t="s">
        <v>1799</v>
      </c>
      <c r="D455" s="1" t="s">
        <v>92</v>
      </c>
      <c r="E455" s="1" t="str">
        <f>IF(ISODD(MID(HR_DB[[#This Row],[ID No.]],13,1)),"Male","Female")</f>
        <v>Male</v>
      </c>
      <c r="F455" s="3">
        <f>DATE(MID(HR_DB[[#This Row],[ID No.]],2,2),MID(HR_DB[[#This Row],[ID No.]],4,2),MID(HR_DB[[#This Row],[ID No.]],6,2))</f>
        <v>31242</v>
      </c>
      <c r="G455" s="1">
        <f ca="1">DATEDIF(HR_DB[[#This Row],[DOB]],TODAY(),"Y")</f>
        <v>37</v>
      </c>
      <c r="H455" s="1" t="s">
        <v>32</v>
      </c>
      <c r="I455" s="1" t="s">
        <v>23</v>
      </c>
      <c r="J455" s="1" t="s">
        <v>67</v>
      </c>
      <c r="K455" s="1" t="str">
        <f>VLOOKUP(MID(HR_DB[[#This Row],[ID No.]],8,2),[1]Draft!$B$9:$C$14,2,FALSE)</f>
        <v>Monufia</v>
      </c>
      <c r="L455" s="3">
        <v>39005</v>
      </c>
      <c r="M455" s="1">
        <f ca="1">DATEDIF(HR_DB[[#This Row],[Hire date]],TODAY(),"Y")</f>
        <v>15</v>
      </c>
      <c r="N455" s="4">
        <v>6079</v>
      </c>
      <c r="O455" s="1">
        <f>IFERROR(DATEDIF(HR_DB[[#This Row],[DOB]],HR_DB[[#This Row],[Hire date]],"Y"),"!!!")</f>
        <v>21</v>
      </c>
      <c r="P455" s="1" t="str">
        <f>IF(HR_DB[[#This Row],[Age at Hiring]]&lt;20,"!","")</f>
        <v/>
      </c>
      <c r="Q455" s="1" t="str">
        <f>IFERROR(VLOOKUP(HR_DB[[#This Row],[EmpID]],A456:$A$1002,1,TRUE),"")</f>
        <v/>
      </c>
      <c r="R455" s="1" t="str">
        <f>IFERROR(VLOOKUP(HR_DB[[#This Row],[EmpID]],$A$2:A454,1,0),"")</f>
        <v/>
      </c>
      <c r="S455" s="17"/>
      <c r="T455" s="1" t="str">
        <f ca="1">IF(HR_DB[[#This Row],[Years no.]]&lt;=7,"A) 1-7",IF(AND(HR_DB[[#This Row],[Years no.]]&gt;7,HR_DB[[#This Row],[Years no.]]&lt;=14),"B) 8-14",IF(AND(HR_DB[[#This Row],[Years no.]]&gt;14,HR_DB[[#This Row],[Years no.]]&lt;=21),"C) 15-21",IF(HR_DB[[#This Row],[Years no.]]&gt;21,"D) 22+",""))))</f>
        <v>C) 15-21</v>
      </c>
      <c r="U455" s="1" t="str">
        <f ca="1">IF(AND(HR_DB[[#This Row],[Age]]&gt;=20,HR_DB[[#This Row],[Age]]&lt;30),"20s",IF(AND(HR_DB[[#This Row],[Age]]&gt;=30,HR_DB[[#This Row],[Age]]&lt;40),"30s",IF(HR_DB[[#This Row],[Age]]&gt;=40,"40s","")))</f>
        <v>30s</v>
      </c>
    </row>
    <row r="456" spans="1:21" x14ac:dyDescent="0.35">
      <c r="A456" s="1">
        <v>54519</v>
      </c>
      <c r="B456" s="1" t="s">
        <v>868</v>
      </c>
      <c r="C456" s="1" t="s">
        <v>869</v>
      </c>
      <c r="D456" s="1" t="s">
        <v>62</v>
      </c>
      <c r="E456" s="1" t="str">
        <f>IF(ISODD(MID(HR_DB[[#This Row],[ID No.]],13,1)),"Male","Female")</f>
        <v>Male</v>
      </c>
      <c r="F456" s="3">
        <f>DATE(MID(HR_DB[[#This Row],[ID No.]],2,2),MID(HR_DB[[#This Row],[ID No.]],4,2),MID(HR_DB[[#This Row],[ID No.]],6,2))</f>
        <v>31140</v>
      </c>
      <c r="G456" s="1">
        <f ca="1">DATEDIF(HR_DB[[#This Row],[DOB]],TODAY(),"Y")</f>
        <v>37</v>
      </c>
      <c r="H456" s="1" t="s">
        <v>32</v>
      </c>
      <c r="I456" s="1" t="s">
        <v>41</v>
      </c>
      <c r="J456" s="1" t="s">
        <v>19</v>
      </c>
      <c r="K456" s="1" t="str">
        <f>VLOOKUP(MID(HR_DB[[#This Row],[ID No.]],8,2),[1]Draft!$B$9:$C$14,2,FALSE)</f>
        <v>Alexandria</v>
      </c>
      <c r="L456" s="3">
        <v>41723</v>
      </c>
      <c r="M456" s="1">
        <f ca="1">DATEDIF(HR_DB[[#This Row],[Hire date]],TODAY(),"Y")</f>
        <v>8</v>
      </c>
      <c r="N456" s="4">
        <v>13169</v>
      </c>
      <c r="O456" s="1">
        <f>IFERROR(DATEDIF(HR_DB[[#This Row],[DOB]],HR_DB[[#This Row],[Hire date]],"Y"),"!!!")</f>
        <v>28</v>
      </c>
      <c r="P456" s="1" t="str">
        <f>IF(HR_DB[[#This Row],[Age at Hiring]]&lt;20,"!","")</f>
        <v/>
      </c>
      <c r="Q456" s="1" t="str">
        <f>IFERROR(VLOOKUP(HR_DB[[#This Row],[EmpID]],A457:$A$1002,1,TRUE),"")</f>
        <v/>
      </c>
      <c r="R456" s="1" t="str">
        <f>IFERROR(VLOOKUP(HR_DB[[#This Row],[EmpID]],$A$2:A455,1,0),"")</f>
        <v/>
      </c>
      <c r="S456" s="17"/>
      <c r="T456" s="1" t="str">
        <f ca="1">IF(HR_DB[[#This Row],[Years no.]]&lt;=7,"A) 1-7",IF(AND(HR_DB[[#This Row],[Years no.]]&gt;7,HR_DB[[#This Row],[Years no.]]&lt;=14),"B) 8-14",IF(AND(HR_DB[[#This Row],[Years no.]]&gt;14,HR_DB[[#This Row],[Years no.]]&lt;=21),"C) 15-21",IF(HR_DB[[#This Row],[Years no.]]&gt;21,"D) 22+",""))))</f>
        <v>B) 8-14</v>
      </c>
      <c r="U456" s="1" t="str">
        <f ca="1">IF(AND(HR_DB[[#This Row],[Age]]&gt;=20,HR_DB[[#This Row],[Age]]&lt;30),"20s",IF(AND(HR_DB[[#This Row],[Age]]&gt;=30,HR_DB[[#This Row],[Age]]&lt;40),"30s",IF(HR_DB[[#This Row],[Age]]&gt;=40,"40s","")))</f>
        <v>30s</v>
      </c>
    </row>
    <row r="457" spans="1:21" x14ac:dyDescent="0.35">
      <c r="A457" s="1">
        <v>54525</v>
      </c>
      <c r="B457" s="1" t="s">
        <v>90</v>
      </c>
      <c r="C457" s="1" t="s">
        <v>91</v>
      </c>
      <c r="D457" s="1" t="s">
        <v>92</v>
      </c>
      <c r="E457" s="1" t="str">
        <f>IF(ISODD(MID(HR_DB[[#This Row],[ID No.]],13,1)),"Male","Female")</f>
        <v>Male</v>
      </c>
      <c r="F457" s="3">
        <f>DATE(MID(HR_DB[[#This Row],[ID No.]],2,2),MID(HR_DB[[#This Row],[ID No.]],4,2),MID(HR_DB[[#This Row],[ID No.]],6,2))</f>
        <v>34775</v>
      </c>
      <c r="G457" s="1">
        <f ca="1">DATEDIF(HR_DB[[#This Row],[DOB]],TODAY(),"Y")</f>
        <v>27</v>
      </c>
      <c r="H457" s="1" t="s">
        <v>17</v>
      </c>
      <c r="I457" s="1" t="s">
        <v>23</v>
      </c>
      <c r="J457" s="1" t="s">
        <v>67</v>
      </c>
      <c r="K457" s="1" t="str">
        <f>VLOOKUP(MID(HR_DB[[#This Row],[ID No.]],8,2),[1]Draft!$B$9:$C$14,2,FALSE)</f>
        <v>Cairo</v>
      </c>
      <c r="L457" s="7">
        <v>36783</v>
      </c>
      <c r="M457" s="1">
        <f ca="1">DATEDIF(HR_DB[[#This Row],[Hire date]],TODAY(),"Y")</f>
        <v>21</v>
      </c>
      <c r="N457" s="4">
        <v>5407</v>
      </c>
      <c r="O457" s="6">
        <f>IFERROR(DATEDIF(HR_DB[[#This Row],[DOB]],HR_DB[[#This Row],[Hire date]],"Y"),"!!!")</f>
        <v>5</v>
      </c>
      <c r="P457" s="6" t="str">
        <f>IF(HR_DB[[#This Row],[Age at Hiring]]&lt;20,"!","")</f>
        <v>!</v>
      </c>
      <c r="Q457" s="1" t="str">
        <f>IFERROR(VLOOKUP(HR_DB[[#This Row],[EmpID]],A458:$A$1002,1,TRUE),"")</f>
        <v/>
      </c>
      <c r="R457" s="1" t="str">
        <f>IFERROR(VLOOKUP(HR_DB[[#This Row],[EmpID]],$A$2:A456,1,0),"")</f>
        <v/>
      </c>
      <c r="S457" s="17"/>
      <c r="T457" s="1" t="str">
        <f ca="1">IF(HR_DB[[#This Row],[Years no.]]&lt;=7,"A) 1-7",IF(AND(HR_DB[[#This Row],[Years no.]]&gt;7,HR_DB[[#This Row],[Years no.]]&lt;=14),"B) 8-14",IF(AND(HR_DB[[#This Row],[Years no.]]&gt;14,HR_DB[[#This Row],[Years no.]]&lt;=21),"C) 15-21",IF(HR_DB[[#This Row],[Years no.]]&gt;21,"D) 22+",""))))</f>
        <v>C) 15-21</v>
      </c>
      <c r="U457" s="1" t="str">
        <f ca="1">IF(AND(HR_DB[[#This Row],[Age]]&gt;=20,HR_DB[[#This Row],[Age]]&lt;30),"20s",IF(AND(HR_DB[[#This Row],[Age]]&gt;=30,HR_DB[[#This Row],[Age]]&lt;40),"30s",IF(HR_DB[[#This Row],[Age]]&gt;=40,"40s","")))</f>
        <v>20s</v>
      </c>
    </row>
    <row r="458" spans="1:21" x14ac:dyDescent="0.35">
      <c r="A458" s="1">
        <v>54528</v>
      </c>
      <c r="B458" s="1" t="s">
        <v>646</v>
      </c>
      <c r="C458" s="1" t="s">
        <v>647</v>
      </c>
      <c r="D458" s="1" t="s">
        <v>143</v>
      </c>
      <c r="E458" s="1" t="str">
        <f>IF(ISODD(MID(HR_DB[[#This Row],[ID No.]],13,1)),"Male","Female")</f>
        <v>Male</v>
      </c>
      <c r="F458" s="3">
        <f>DATE(MID(HR_DB[[#This Row],[ID No.]],2,2),MID(HR_DB[[#This Row],[ID No.]],4,2),MID(HR_DB[[#This Row],[ID No.]],6,2))</f>
        <v>34902</v>
      </c>
      <c r="G458" s="1">
        <f ca="1">DATEDIF(HR_DB[[#This Row],[DOB]],TODAY(),"Y")</f>
        <v>27</v>
      </c>
      <c r="H458" s="1" t="s">
        <v>32</v>
      </c>
      <c r="I458" s="1" t="s">
        <v>23</v>
      </c>
      <c r="J458" s="1" t="s">
        <v>19</v>
      </c>
      <c r="K458" s="1" t="str">
        <f>VLOOKUP(MID(HR_DB[[#This Row],[ID No.]],8,2),[1]Draft!$B$9:$C$14,2,FALSE)</f>
        <v>Cairo</v>
      </c>
      <c r="L458" s="7">
        <v>38738</v>
      </c>
      <c r="M458" s="1">
        <f ca="1">DATEDIF(HR_DB[[#This Row],[Hire date]],TODAY(),"Y")</f>
        <v>16</v>
      </c>
      <c r="N458" s="4">
        <v>4937</v>
      </c>
      <c r="O458" s="6">
        <f>IFERROR(DATEDIF(HR_DB[[#This Row],[DOB]],HR_DB[[#This Row],[Hire date]],"Y"),"!!!")</f>
        <v>10</v>
      </c>
      <c r="P458" s="6" t="str">
        <f>IF(HR_DB[[#This Row],[Age at Hiring]]&lt;20,"!","")</f>
        <v>!</v>
      </c>
      <c r="Q458" s="1" t="str">
        <f>IFERROR(VLOOKUP(HR_DB[[#This Row],[EmpID]],A459:$A$1002,1,TRUE),"")</f>
        <v/>
      </c>
      <c r="R458" s="1" t="str">
        <f>IFERROR(VLOOKUP(HR_DB[[#This Row],[EmpID]],$A$2:A457,1,0),"")</f>
        <v/>
      </c>
      <c r="S458" s="17"/>
      <c r="T458" s="1" t="str">
        <f ca="1">IF(HR_DB[[#This Row],[Years no.]]&lt;=7,"A) 1-7",IF(AND(HR_DB[[#This Row],[Years no.]]&gt;7,HR_DB[[#This Row],[Years no.]]&lt;=14),"B) 8-14",IF(AND(HR_DB[[#This Row],[Years no.]]&gt;14,HR_DB[[#This Row],[Years no.]]&lt;=21),"C) 15-21",IF(HR_DB[[#This Row],[Years no.]]&gt;21,"D) 22+",""))))</f>
        <v>C) 15-21</v>
      </c>
      <c r="U458" s="1" t="str">
        <f ca="1">IF(AND(HR_DB[[#This Row],[Age]]&gt;=20,HR_DB[[#This Row],[Age]]&lt;30),"20s",IF(AND(HR_DB[[#This Row],[Age]]&gt;=30,HR_DB[[#This Row],[Age]]&lt;40),"30s",IF(HR_DB[[#This Row],[Age]]&gt;=40,"40s","")))</f>
        <v>20s</v>
      </c>
    </row>
    <row r="459" spans="1:21" x14ac:dyDescent="0.35">
      <c r="A459" s="1">
        <v>54532</v>
      </c>
      <c r="B459" s="1" t="s">
        <v>658</v>
      </c>
      <c r="C459" s="1" t="s">
        <v>659</v>
      </c>
      <c r="D459" s="1" t="s">
        <v>92</v>
      </c>
      <c r="E459" s="1" t="str">
        <f>IF(ISODD(MID(HR_DB[[#This Row],[ID No.]],13,1)),"Male","Female")</f>
        <v>Male</v>
      </c>
      <c r="F459" s="3">
        <f>DATE(MID(HR_DB[[#This Row],[ID No.]],2,2),MID(HR_DB[[#This Row],[ID No.]],4,2),MID(HR_DB[[#This Row],[ID No.]],6,2))</f>
        <v>34706</v>
      </c>
      <c r="G459" s="1">
        <f ca="1">DATEDIF(HR_DB[[#This Row],[DOB]],TODAY(),"Y")</f>
        <v>27</v>
      </c>
      <c r="H459" s="1" t="s">
        <v>17</v>
      </c>
      <c r="I459" s="1" t="s">
        <v>23</v>
      </c>
      <c r="J459" s="1" t="s">
        <v>28</v>
      </c>
      <c r="K459" s="1" t="str">
        <f>VLOOKUP(MID(HR_DB[[#This Row],[ID No.]],8,2),[1]Draft!$B$9:$C$14,2,FALSE)</f>
        <v>Cairo</v>
      </c>
      <c r="L459" s="7">
        <v>38361</v>
      </c>
      <c r="M459" s="1">
        <f ca="1">DATEDIF(HR_DB[[#This Row],[Hire date]],TODAY(),"Y")</f>
        <v>17</v>
      </c>
      <c r="N459" s="4">
        <v>6023</v>
      </c>
      <c r="O459" s="6">
        <f>IFERROR(DATEDIF(HR_DB[[#This Row],[DOB]],HR_DB[[#This Row],[Hire date]],"Y"),"!!!")</f>
        <v>10</v>
      </c>
      <c r="P459" s="6" t="str">
        <f>IF(HR_DB[[#This Row],[Age at Hiring]]&lt;20,"!","")</f>
        <v>!</v>
      </c>
      <c r="Q459" s="1" t="str">
        <f>IFERROR(VLOOKUP(HR_DB[[#This Row],[EmpID]],A460:$A$1002,1,TRUE),"")</f>
        <v/>
      </c>
      <c r="R459" s="1" t="str">
        <f>IFERROR(VLOOKUP(HR_DB[[#This Row],[EmpID]],$A$2:A458,1,0),"")</f>
        <v/>
      </c>
      <c r="S459" s="17"/>
      <c r="T459" s="1" t="str">
        <f ca="1">IF(HR_DB[[#This Row],[Years no.]]&lt;=7,"A) 1-7",IF(AND(HR_DB[[#This Row],[Years no.]]&gt;7,HR_DB[[#This Row],[Years no.]]&lt;=14),"B) 8-14",IF(AND(HR_DB[[#This Row],[Years no.]]&gt;14,HR_DB[[#This Row],[Years no.]]&lt;=21),"C) 15-21",IF(HR_DB[[#This Row],[Years no.]]&gt;21,"D) 22+",""))))</f>
        <v>C) 15-21</v>
      </c>
      <c r="U459" s="1" t="str">
        <f ca="1">IF(AND(HR_DB[[#This Row],[Age]]&gt;=20,HR_DB[[#This Row],[Age]]&lt;30),"20s",IF(AND(HR_DB[[#This Row],[Age]]&gt;=30,HR_DB[[#This Row],[Age]]&lt;40),"30s",IF(HR_DB[[#This Row],[Age]]&gt;=40,"40s","")))</f>
        <v>20s</v>
      </c>
    </row>
    <row r="460" spans="1:21" x14ac:dyDescent="0.35">
      <c r="A460" s="1">
        <v>54546</v>
      </c>
      <c r="B460" s="1" t="s">
        <v>1218</v>
      </c>
      <c r="C460" s="1" t="s">
        <v>1219</v>
      </c>
      <c r="D460" s="1" t="s">
        <v>27</v>
      </c>
      <c r="E460" s="1" t="str">
        <f>IF(ISODD(MID(HR_DB[[#This Row],[ID No.]],13,1)),"Male","Female")</f>
        <v>Male</v>
      </c>
      <c r="F460" s="3">
        <f>DATE(MID(HR_DB[[#This Row],[ID No.]],2,2),MID(HR_DB[[#This Row],[ID No.]],4,2),MID(HR_DB[[#This Row],[ID No.]],6,2))</f>
        <v>28973</v>
      </c>
      <c r="G460" s="1">
        <f ca="1">DATEDIF(HR_DB[[#This Row],[DOB]],TODAY(),"Y")</f>
        <v>43</v>
      </c>
      <c r="H460" s="1" t="s">
        <v>17</v>
      </c>
      <c r="I460" s="1" t="s">
        <v>18</v>
      </c>
      <c r="J460" s="1" t="s">
        <v>24</v>
      </c>
      <c r="K460" s="1" t="str">
        <f>VLOOKUP(MID(HR_DB[[#This Row],[ID No.]],8,2),[1]Draft!$B$9:$C$14,2,FALSE)</f>
        <v>Giza</v>
      </c>
      <c r="L460" s="7">
        <v>34829</v>
      </c>
      <c r="M460" s="1">
        <f ca="1">DATEDIF(HR_DB[[#This Row],[Hire date]],TODAY(),"Y")</f>
        <v>27</v>
      </c>
      <c r="N460" s="4">
        <v>26808</v>
      </c>
      <c r="O460" s="6">
        <f>IFERROR(DATEDIF(HR_DB[[#This Row],[DOB]],HR_DB[[#This Row],[Hire date]],"Y"),"!!!")</f>
        <v>16</v>
      </c>
      <c r="P460" s="6" t="str">
        <f>IF(HR_DB[[#This Row],[Age at Hiring]]&lt;20,"!","")</f>
        <v>!</v>
      </c>
      <c r="Q460" s="1" t="str">
        <f>IFERROR(VLOOKUP(HR_DB[[#This Row],[EmpID]],A461:$A$1002,1,TRUE),"")</f>
        <v/>
      </c>
      <c r="R460" s="1" t="str">
        <f>IFERROR(VLOOKUP(HR_DB[[#This Row],[EmpID]],$A$2:A459,1,0),"")</f>
        <v/>
      </c>
      <c r="S460" s="17"/>
      <c r="T460" s="1" t="str">
        <f ca="1">IF(HR_DB[[#This Row],[Years no.]]&lt;=7,"A) 1-7",IF(AND(HR_DB[[#This Row],[Years no.]]&gt;7,HR_DB[[#This Row],[Years no.]]&lt;=14),"B) 8-14",IF(AND(HR_DB[[#This Row],[Years no.]]&gt;14,HR_DB[[#This Row],[Years no.]]&lt;=21),"C) 15-21",IF(HR_DB[[#This Row],[Years no.]]&gt;21,"D) 22+",""))))</f>
        <v>D) 22+</v>
      </c>
      <c r="U460" s="1" t="str">
        <f ca="1">IF(AND(HR_DB[[#This Row],[Age]]&gt;=20,HR_DB[[#This Row],[Age]]&lt;30),"20s",IF(AND(HR_DB[[#This Row],[Age]]&gt;=30,HR_DB[[#This Row],[Age]]&lt;40),"30s",IF(HR_DB[[#This Row],[Age]]&gt;=40,"40s","")))</f>
        <v>40s</v>
      </c>
    </row>
    <row r="461" spans="1:21" x14ac:dyDescent="0.35">
      <c r="A461" s="1">
        <v>54564</v>
      </c>
      <c r="B461" s="1" t="s">
        <v>1670</v>
      </c>
      <c r="C461" s="1" t="s">
        <v>1671</v>
      </c>
      <c r="D461" s="1" t="s">
        <v>16</v>
      </c>
      <c r="E461" s="1" t="str">
        <f>IF(ISODD(MID(HR_DB[[#This Row],[ID No.]],13,1)),"Male","Female")</f>
        <v>Female</v>
      </c>
      <c r="F461" s="3">
        <f>DATE(MID(HR_DB[[#This Row],[ID No.]],2,2),MID(HR_DB[[#This Row],[ID No.]],4,2),MID(HR_DB[[#This Row],[ID No.]],6,2))</f>
        <v>33100</v>
      </c>
      <c r="G461" s="1">
        <f ca="1">DATEDIF(HR_DB[[#This Row],[DOB]],TODAY(),"Y")</f>
        <v>31</v>
      </c>
      <c r="H461" s="1" t="s">
        <v>32</v>
      </c>
      <c r="I461" s="1" t="s">
        <v>18</v>
      </c>
      <c r="J461" s="1" t="s">
        <v>44</v>
      </c>
      <c r="K461" s="1" t="str">
        <f>VLOOKUP(MID(HR_DB[[#This Row],[ID No.]],8,2),[1]Draft!$B$9:$C$14,2,FALSE)</f>
        <v>Giza</v>
      </c>
      <c r="L461" s="7">
        <v>39942</v>
      </c>
      <c r="M461" s="1">
        <f ca="1">DATEDIF(HR_DB[[#This Row],[Hire date]],TODAY(),"Y")</f>
        <v>13</v>
      </c>
      <c r="N461" s="4">
        <v>23329</v>
      </c>
      <c r="O461" s="6">
        <f>IFERROR(DATEDIF(HR_DB[[#This Row],[DOB]],HR_DB[[#This Row],[Hire date]],"Y"),"!!!")</f>
        <v>18</v>
      </c>
      <c r="P461" s="6" t="str">
        <f>IF(HR_DB[[#This Row],[Age at Hiring]]&lt;20,"!","")</f>
        <v>!</v>
      </c>
      <c r="Q461" s="1" t="str">
        <f>IFERROR(VLOOKUP(HR_DB[[#This Row],[EmpID]],A462:$A$1002,1,TRUE),"")</f>
        <v/>
      </c>
      <c r="R461" s="1" t="str">
        <f>IFERROR(VLOOKUP(HR_DB[[#This Row],[EmpID]],$A$2:A460,1,0),"")</f>
        <v/>
      </c>
      <c r="S461" s="17"/>
      <c r="T461" s="1" t="str">
        <f ca="1">IF(HR_DB[[#This Row],[Years no.]]&lt;=7,"A) 1-7",IF(AND(HR_DB[[#This Row],[Years no.]]&gt;7,HR_DB[[#This Row],[Years no.]]&lt;=14),"B) 8-14",IF(AND(HR_DB[[#This Row],[Years no.]]&gt;14,HR_DB[[#This Row],[Years no.]]&lt;=21),"C) 15-21",IF(HR_DB[[#This Row],[Years no.]]&gt;21,"D) 22+",""))))</f>
        <v>B) 8-14</v>
      </c>
      <c r="U461" s="1" t="str">
        <f ca="1">IF(AND(HR_DB[[#This Row],[Age]]&gt;=20,HR_DB[[#This Row],[Age]]&lt;30),"20s",IF(AND(HR_DB[[#This Row],[Age]]&gt;=30,HR_DB[[#This Row],[Age]]&lt;40),"30s",IF(HR_DB[[#This Row],[Age]]&gt;=40,"40s","")))</f>
        <v>30s</v>
      </c>
    </row>
    <row r="462" spans="1:21" x14ac:dyDescent="0.35">
      <c r="A462" s="1">
        <v>54574</v>
      </c>
      <c r="B462" s="1" t="s">
        <v>740</v>
      </c>
      <c r="C462" s="1" t="s">
        <v>741</v>
      </c>
      <c r="D462" s="1" t="s">
        <v>35</v>
      </c>
      <c r="E462" s="1" t="str">
        <f>IF(ISODD(MID(HR_DB[[#This Row],[ID No.]],13,1)),"Male","Female")</f>
        <v>Male</v>
      </c>
      <c r="F462" s="3">
        <f>DATE(MID(HR_DB[[#This Row],[ID No.]],2,2),MID(HR_DB[[#This Row],[ID No.]],4,2),MID(HR_DB[[#This Row],[ID No.]],6,2))</f>
        <v>28678</v>
      </c>
      <c r="G462" s="1">
        <f ca="1">DATEDIF(HR_DB[[#This Row],[DOB]],TODAY(),"Y")</f>
        <v>44</v>
      </c>
      <c r="H462" s="1" t="s">
        <v>32</v>
      </c>
      <c r="I462" s="1" t="s">
        <v>23</v>
      </c>
      <c r="J462" s="1" t="s">
        <v>24</v>
      </c>
      <c r="K462" s="1" t="str">
        <f>VLOOKUP(MID(HR_DB[[#This Row],[ID No.]],8,2),[1]Draft!$B$9:$C$14,2,FALSE)</f>
        <v>Cairo</v>
      </c>
      <c r="L462" s="3">
        <v>38370</v>
      </c>
      <c r="M462" s="1">
        <f ca="1">DATEDIF(HR_DB[[#This Row],[Hire date]],TODAY(),"Y")</f>
        <v>17</v>
      </c>
      <c r="N462" s="4">
        <v>4547</v>
      </c>
      <c r="O462" s="1">
        <f>IFERROR(DATEDIF(HR_DB[[#This Row],[DOB]],HR_DB[[#This Row],[Hire date]],"Y"),"!!!")</f>
        <v>26</v>
      </c>
      <c r="P462" s="1" t="str">
        <f>IF(HR_DB[[#This Row],[Age at Hiring]]&lt;20,"!","")</f>
        <v/>
      </c>
      <c r="Q462" s="1" t="str">
        <f>IFERROR(VLOOKUP(HR_DB[[#This Row],[EmpID]],A463:$A$1002,1,TRUE),"")</f>
        <v/>
      </c>
      <c r="R462" s="1" t="str">
        <f>IFERROR(VLOOKUP(HR_DB[[#This Row],[EmpID]],$A$2:A461,1,0),"")</f>
        <v/>
      </c>
      <c r="S462" s="17"/>
      <c r="T462" s="1" t="str">
        <f ca="1">IF(HR_DB[[#This Row],[Years no.]]&lt;=7,"A) 1-7",IF(AND(HR_DB[[#This Row],[Years no.]]&gt;7,HR_DB[[#This Row],[Years no.]]&lt;=14),"B) 8-14",IF(AND(HR_DB[[#This Row],[Years no.]]&gt;14,HR_DB[[#This Row],[Years no.]]&lt;=21),"C) 15-21",IF(HR_DB[[#This Row],[Years no.]]&gt;21,"D) 22+",""))))</f>
        <v>C) 15-21</v>
      </c>
      <c r="U462" s="1" t="str">
        <f ca="1">IF(AND(HR_DB[[#This Row],[Age]]&gt;=20,HR_DB[[#This Row],[Age]]&lt;30),"20s",IF(AND(HR_DB[[#This Row],[Age]]&gt;=30,HR_DB[[#This Row],[Age]]&lt;40),"30s",IF(HR_DB[[#This Row],[Age]]&gt;=40,"40s","")))</f>
        <v>40s</v>
      </c>
    </row>
    <row r="463" spans="1:21" x14ac:dyDescent="0.35">
      <c r="A463" s="1">
        <v>54592</v>
      </c>
      <c r="B463" s="1" t="s">
        <v>1898</v>
      </c>
      <c r="C463" s="1" t="s">
        <v>1899</v>
      </c>
      <c r="D463" s="1" t="s">
        <v>27</v>
      </c>
      <c r="E463" s="1" t="str">
        <f>IF(ISODD(MID(HR_DB[[#This Row],[ID No.]],13,1)),"Male","Female")</f>
        <v>Female</v>
      </c>
      <c r="F463" s="3">
        <f>DATE(MID(HR_DB[[#This Row],[ID No.]],2,2),MID(HR_DB[[#This Row],[ID No.]],4,2),MID(HR_DB[[#This Row],[ID No.]],6,2))</f>
        <v>34324</v>
      </c>
      <c r="G463" s="1">
        <f ca="1">DATEDIF(HR_DB[[#This Row],[DOB]],TODAY(),"Y")</f>
        <v>28</v>
      </c>
      <c r="H463" s="1" t="s">
        <v>32</v>
      </c>
      <c r="I463" s="1" t="s">
        <v>23</v>
      </c>
      <c r="J463" s="1" t="s">
        <v>44</v>
      </c>
      <c r="K463" s="1" t="str">
        <f>VLOOKUP(MID(HR_DB[[#This Row],[ID No.]],8,2),[1]Draft!$B$9:$C$14,2,FALSE)</f>
        <v>Sharqia</v>
      </c>
      <c r="L463" s="7">
        <v>38231</v>
      </c>
      <c r="M463" s="1">
        <f ca="1">DATEDIF(HR_DB[[#This Row],[Hire date]],TODAY(),"Y")</f>
        <v>17</v>
      </c>
      <c r="N463" s="4">
        <v>5436</v>
      </c>
      <c r="O463" s="6">
        <f>IFERROR(DATEDIF(HR_DB[[#This Row],[DOB]],HR_DB[[#This Row],[Hire date]],"Y"),"!!!")</f>
        <v>10</v>
      </c>
      <c r="P463" s="6" t="str">
        <f>IF(HR_DB[[#This Row],[Age at Hiring]]&lt;20,"!","")</f>
        <v>!</v>
      </c>
      <c r="Q463" s="1" t="str">
        <f>IFERROR(VLOOKUP(HR_DB[[#This Row],[EmpID]],A464:$A$1002,1,TRUE),"")</f>
        <v/>
      </c>
      <c r="R463" s="1" t="str">
        <f>IFERROR(VLOOKUP(HR_DB[[#This Row],[EmpID]],$A$2:A462,1,0),"")</f>
        <v/>
      </c>
      <c r="S463" s="17"/>
      <c r="T463" s="1" t="str">
        <f ca="1">IF(HR_DB[[#This Row],[Years no.]]&lt;=7,"A) 1-7",IF(AND(HR_DB[[#This Row],[Years no.]]&gt;7,HR_DB[[#This Row],[Years no.]]&lt;=14),"B) 8-14",IF(AND(HR_DB[[#This Row],[Years no.]]&gt;14,HR_DB[[#This Row],[Years no.]]&lt;=21),"C) 15-21",IF(HR_DB[[#This Row],[Years no.]]&gt;21,"D) 22+",""))))</f>
        <v>C) 15-21</v>
      </c>
      <c r="U463" s="1" t="str">
        <f ca="1">IF(AND(HR_DB[[#This Row],[Age]]&gt;=20,HR_DB[[#This Row],[Age]]&lt;30),"20s",IF(AND(HR_DB[[#This Row],[Age]]&gt;=30,HR_DB[[#This Row],[Age]]&lt;40),"30s",IF(HR_DB[[#This Row],[Age]]&gt;=40,"40s","")))</f>
        <v>20s</v>
      </c>
    </row>
    <row r="464" spans="1:21" x14ac:dyDescent="0.35">
      <c r="A464" s="1">
        <v>54605</v>
      </c>
      <c r="B464" s="1" t="s">
        <v>1832</v>
      </c>
      <c r="C464" s="1" t="s">
        <v>1833</v>
      </c>
      <c r="D464" s="1" t="s">
        <v>27</v>
      </c>
      <c r="E464" s="1" t="str">
        <f>IF(ISODD(MID(HR_DB[[#This Row],[ID No.]],13,1)),"Male","Female")</f>
        <v>Male</v>
      </c>
      <c r="F464" s="3">
        <f>DATE(MID(HR_DB[[#This Row],[ID No.]],2,2),MID(HR_DB[[#This Row],[ID No.]],4,2),MID(HR_DB[[#This Row],[ID No.]],6,2))</f>
        <v>31009</v>
      </c>
      <c r="G464" s="1">
        <f ca="1">DATEDIF(HR_DB[[#This Row],[DOB]],TODAY(),"Y")</f>
        <v>37</v>
      </c>
      <c r="H464" s="1" t="s">
        <v>17</v>
      </c>
      <c r="I464" s="1" t="s">
        <v>23</v>
      </c>
      <c r="J464" s="1" t="s">
        <v>28</v>
      </c>
      <c r="K464" s="1" t="str">
        <f>VLOOKUP(MID(HR_DB[[#This Row],[ID No.]],8,2),[1]Draft!$B$9:$C$14,2,FALSE)</f>
        <v>Monufia</v>
      </c>
      <c r="L464" s="7">
        <v>38290</v>
      </c>
      <c r="M464" s="1">
        <f ca="1">DATEDIF(HR_DB[[#This Row],[Hire date]],TODAY(),"Y")</f>
        <v>17</v>
      </c>
      <c r="N464" s="4">
        <v>5441</v>
      </c>
      <c r="O464" s="6">
        <f>IFERROR(DATEDIF(HR_DB[[#This Row],[DOB]],HR_DB[[#This Row],[Hire date]],"Y"),"!!!")</f>
        <v>19</v>
      </c>
      <c r="P464" s="6" t="str">
        <f>IF(HR_DB[[#This Row],[Age at Hiring]]&lt;20,"!","")</f>
        <v>!</v>
      </c>
      <c r="Q464" s="1" t="str">
        <f>IFERROR(VLOOKUP(HR_DB[[#This Row],[EmpID]],A465:$A$1002,1,TRUE),"")</f>
        <v/>
      </c>
      <c r="R464" s="1" t="str">
        <f>IFERROR(VLOOKUP(HR_DB[[#This Row],[EmpID]],$A$2:A463,1,0),"")</f>
        <v/>
      </c>
      <c r="S464" s="17"/>
      <c r="T464" s="1" t="str">
        <f ca="1">IF(HR_DB[[#This Row],[Years no.]]&lt;=7,"A) 1-7",IF(AND(HR_DB[[#This Row],[Years no.]]&gt;7,HR_DB[[#This Row],[Years no.]]&lt;=14),"B) 8-14",IF(AND(HR_DB[[#This Row],[Years no.]]&gt;14,HR_DB[[#This Row],[Years no.]]&lt;=21),"C) 15-21",IF(HR_DB[[#This Row],[Years no.]]&gt;21,"D) 22+",""))))</f>
        <v>C) 15-21</v>
      </c>
      <c r="U464" s="1" t="str">
        <f ca="1">IF(AND(HR_DB[[#This Row],[Age]]&gt;=20,HR_DB[[#This Row],[Age]]&lt;30),"20s",IF(AND(HR_DB[[#This Row],[Age]]&gt;=30,HR_DB[[#This Row],[Age]]&lt;40),"30s",IF(HR_DB[[#This Row],[Age]]&gt;=40,"40s","")))</f>
        <v>30s</v>
      </c>
    </row>
    <row r="465" spans="1:21" x14ac:dyDescent="0.35">
      <c r="A465" s="1">
        <v>54608</v>
      </c>
      <c r="B465" s="1" t="s">
        <v>1208</v>
      </c>
      <c r="C465" s="1" t="s">
        <v>1209</v>
      </c>
      <c r="D465" s="1" t="s">
        <v>31</v>
      </c>
      <c r="E465" s="1" t="str">
        <f>IF(ISODD(MID(HR_DB[[#This Row],[ID No.]],13,1)),"Male","Female")</f>
        <v>Female</v>
      </c>
      <c r="F465" s="3">
        <f>DATE(MID(HR_DB[[#This Row],[ID No.]],2,2),MID(HR_DB[[#This Row],[ID No.]],4,2),MID(HR_DB[[#This Row],[ID No.]],6,2))</f>
        <v>28440</v>
      </c>
      <c r="G465" s="1">
        <f ca="1">DATEDIF(HR_DB[[#This Row],[DOB]],TODAY(),"Y")</f>
        <v>44</v>
      </c>
      <c r="H465" s="1" t="s">
        <v>17</v>
      </c>
      <c r="I465" s="1" t="s">
        <v>23</v>
      </c>
      <c r="J465" s="1" t="s">
        <v>67</v>
      </c>
      <c r="K465" s="1" t="str">
        <f>VLOOKUP(MID(HR_DB[[#This Row],[ID No.]],8,2),[1]Draft!$B$9:$C$14,2,FALSE)</f>
        <v>Ismailia</v>
      </c>
      <c r="L465" s="7">
        <v>35672</v>
      </c>
      <c r="M465" s="1">
        <f ca="1">DATEDIF(HR_DB[[#This Row],[Hire date]],TODAY(),"Y")</f>
        <v>24</v>
      </c>
      <c r="N465" s="4">
        <v>3686</v>
      </c>
      <c r="O465" s="6">
        <f>IFERROR(DATEDIF(HR_DB[[#This Row],[DOB]],HR_DB[[#This Row],[Hire date]],"Y"),"!!!")</f>
        <v>19</v>
      </c>
      <c r="P465" s="6" t="str">
        <f>IF(HR_DB[[#This Row],[Age at Hiring]]&lt;20,"!","")</f>
        <v>!</v>
      </c>
      <c r="Q465" s="1" t="str">
        <f>IFERROR(VLOOKUP(HR_DB[[#This Row],[EmpID]],A466:$A$1002,1,TRUE),"")</f>
        <v/>
      </c>
      <c r="R465" s="1" t="str">
        <f>IFERROR(VLOOKUP(HR_DB[[#This Row],[EmpID]],$A$2:A464,1,0),"")</f>
        <v/>
      </c>
      <c r="S465" s="17"/>
      <c r="T465" s="1" t="str">
        <f ca="1">IF(HR_DB[[#This Row],[Years no.]]&lt;=7,"A) 1-7",IF(AND(HR_DB[[#This Row],[Years no.]]&gt;7,HR_DB[[#This Row],[Years no.]]&lt;=14),"B) 8-14",IF(AND(HR_DB[[#This Row],[Years no.]]&gt;14,HR_DB[[#This Row],[Years no.]]&lt;=21),"C) 15-21",IF(HR_DB[[#This Row],[Years no.]]&gt;21,"D) 22+",""))))</f>
        <v>D) 22+</v>
      </c>
      <c r="U465" s="1" t="str">
        <f ca="1">IF(AND(HR_DB[[#This Row],[Age]]&gt;=20,HR_DB[[#This Row],[Age]]&lt;30),"20s",IF(AND(HR_DB[[#This Row],[Age]]&gt;=30,HR_DB[[#This Row],[Age]]&lt;40),"30s",IF(HR_DB[[#This Row],[Age]]&gt;=40,"40s","")))</f>
        <v>40s</v>
      </c>
    </row>
    <row r="466" spans="1:21" x14ac:dyDescent="0.35">
      <c r="A466" s="1">
        <v>54613</v>
      </c>
      <c r="B466" s="1" t="s">
        <v>1330</v>
      </c>
      <c r="C466" s="1" t="s">
        <v>1331</v>
      </c>
      <c r="D466" s="1" t="s">
        <v>16</v>
      </c>
      <c r="E466" s="1" t="str">
        <f>IF(ISODD(MID(HR_DB[[#This Row],[ID No.]],13,1)),"Male","Female")</f>
        <v>Male</v>
      </c>
      <c r="F466" s="3">
        <f>DATE(MID(HR_DB[[#This Row],[ID No.]],2,2),MID(HR_DB[[#This Row],[ID No.]],4,2),MID(HR_DB[[#This Row],[ID No.]],6,2))</f>
        <v>28954</v>
      </c>
      <c r="G466" s="1">
        <f ca="1">DATEDIF(HR_DB[[#This Row],[DOB]],TODAY(),"Y")</f>
        <v>43</v>
      </c>
      <c r="H466" s="1" t="s">
        <v>17</v>
      </c>
      <c r="I466" s="1" t="s">
        <v>23</v>
      </c>
      <c r="J466" s="1" t="s">
        <v>24</v>
      </c>
      <c r="K466" s="1" t="str">
        <f>VLOOKUP(MID(HR_DB[[#This Row],[ID No.]],8,2),[1]Draft!$B$9:$C$14,2,FALSE)</f>
        <v>Sharqia</v>
      </c>
      <c r="L466" s="3">
        <v>39305</v>
      </c>
      <c r="M466" s="1">
        <f ca="1">DATEDIF(HR_DB[[#This Row],[Hire date]],TODAY(),"Y")</f>
        <v>14</v>
      </c>
      <c r="N466" s="4">
        <v>4663</v>
      </c>
      <c r="O466" s="1">
        <f>IFERROR(DATEDIF(HR_DB[[#This Row],[DOB]],HR_DB[[#This Row],[Hire date]],"Y"),"!!!")</f>
        <v>28</v>
      </c>
      <c r="P466" s="1" t="str">
        <f>IF(HR_DB[[#This Row],[Age at Hiring]]&lt;20,"!","")</f>
        <v/>
      </c>
      <c r="Q466" s="1" t="str">
        <f>IFERROR(VLOOKUP(HR_DB[[#This Row],[EmpID]],A467:$A$1002,1,TRUE),"")</f>
        <v/>
      </c>
      <c r="R466" s="1" t="str">
        <f>IFERROR(VLOOKUP(HR_DB[[#This Row],[EmpID]],$A$2:A465,1,0),"")</f>
        <v/>
      </c>
      <c r="S466" s="17"/>
      <c r="T466" s="1" t="str">
        <f ca="1">IF(HR_DB[[#This Row],[Years no.]]&lt;=7,"A) 1-7",IF(AND(HR_DB[[#This Row],[Years no.]]&gt;7,HR_DB[[#This Row],[Years no.]]&lt;=14),"B) 8-14",IF(AND(HR_DB[[#This Row],[Years no.]]&gt;14,HR_DB[[#This Row],[Years no.]]&lt;=21),"C) 15-21",IF(HR_DB[[#This Row],[Years no.]]&gt;21,"D) 22+",""))))</f>
        <v>B) 8-14</v>
      </c>
      <c r="U466" s="1" t="str">
        <f ca="1">IF(AND(HR_DB[[#This Row],[Age]]&gt;=20,HR_DB[[#This Row],[Age]]&lt;30),"20s",IF(AND(HR_DB[[#This Row],[Age]]&gt;=30,HR_DB[[#This Row],[Age]]&lt;40),"30s",IF(HR_DB[[#This Row],[Age]]&gt;=40,"40s","")))</f>
        <v>40s</v>
      </c>
    </row>
    <row r="467" spans="1:21" x14ac:dyDescent="0.35">
      <c r="A467" s="1">
        <v>54639</v>
      </c>
      <c r="B467" s="1" t="s">
        <v>50</v>
      </c>
      <c r="C467" s="1" t="s">
        <v>51</v>
      </c>
      <c r="D467" s="1" t="s">
        <v>49</v>
      </c>
      <c r="E467" s="1" t="str">
        <f>IF(ISODD(MID(HR_DB[[#This Row],[ID No.]],13,1)),"Male","Female")</f>
        <v>Female</v>
      </c>
      <c r="F467" s="3">
        <f>DATE(MID(HR_DB[[#This Row],[ID No.]],2,2),MID(HR_DB[[#This Row],[ID No.]],4,2),MID(HR_DB[[#This Row],[ID No.]],6,2))</f>
        <v>27084</v>
      </c>
      <c r="G467" s="1">
        <f ca="1">DATEDIF(HR_DB[[#This Row],[DOB]],TODAY(),"Y")</f>
        <v>48</v>
      </c>
      <c r="H467" s="1" t="s">
        <v>32</v>
      </c>
      <c r="I467" s="1" t="s">
        <v>18</v>
      </c>
      <c r="J467" s="1" t="s">
        <v>24</v>
      </c>
      <c r="K467" s="1" t="str">
        <f>VLOOKUP(MID(HR_DB[[#This Row],[ID No.]],8,2),[1]Draft!$B$9:$C$14,2,FALSE)</f>
        <v>Cairo</v>
      </c>
      <c r="L467" s="3">
        <v>37319</v>
      </c>
      <c r="M467" s="1">
        <f ca="1">DATEDIF(HR_DB[[#This Row],[Hire date]],TODAY(),"Y")</f>
        <v>20</v>
      </c>
      <c r="N467" s="4">
        <v>29222</v>
      </c>
      <c r="O467" s="1">
        <f>IFERROR(DATEDIF(HR_DB[[#This Row],[DOB]],HR_DB[[#This Row],[Hire date]],"Y"),"!!!")</f>
        <v>28</v>
      </c>
      <c r="P467" s="1" t="str">
        <f>IF(HR_DB[[#This Row],[Age at Hiring]]&lt;20,"!","")</f>
        <v/>
      </c>
      <c r="Q467" s="1" t="str">
        <f>IFERROR(VLOOKUP(HR_DB[[#This Row],[EmpID]],A468:$A$1002,1,TRUE),"")</f>
        <v/>
      </c>
      <c r="R467" s="1" t="str">
        <f>IFERROR(VLOOKUP(HR_DB[[#This Row],[EmpID]],$A$2:A466,1,0),"")</f>
        <v/>
      </c>
      <c r="S467" s="17"/>
      <c r="T467" s="1" t="str">
        <f ca="1">IF(HR_DB[[#This Row],[Years no.]]&lt;=7,"A) 1-7",IF(AND(HR_DB[[#This Row],[Years no.]]&gt;7,HR_DB[[#This Row],[Years no.]]&lt;=14),"B) 8-14",IF(AND(HR_DB[[#This Row],[Years no.]]&gt;14,HR_DB[[#This Row],[Years no.]]&lt;=21),"C) 15-21",IF(HR_DB[[#This Row],[Years no.]]&gt;21,"D) 22+",""))))</f>
        <v>C) 15-21</v>
      </c>
      <c r="U467" s="1" t="str">
        <f ca="1">IF(AND(HR_DB[[#This Row],[Age]]&gt;=20,HR_DB[[#This Row],[Age]]&lt;30),"20s",IF(AND(HR_DB[[#This Row],[Age]]&gt;=30,HR_DB[[#This Row],[Age]]&lt;40),"30s",IF(HR_DB[[#This Row],[Age]]&gt;=40,"40s","")))</f>
        <v>40s</v>
      </c>
    </row>
    <row r="468" spans="1:21" x14ac:dyDescent="0.35">
      <c r="A468" s="1">
        <v>54667</v>
      </c>
      <c r="B468" s="1" t="s">
        <v>332</v>
      </c>
      <c r="C468" s="2" t="s">
        <v>333</v>
      </c>
      <c r="D468" s="1" t="s">
        <v>38</v>
      </c>
      <c r="E468" s="1" t="str">
        <f>IF(ISODD(MID(HR_DB[[#This Row],[ID No.]],13,1)),"Male","Female")</f>
        <v>Male</v>
      </c>
      <c r="F468" s="3">
        <f>DATE(MID(HR_DB[[#This Row],[ID No.]],2,2),MID(HR_DB[[#This Row],[ID No.]],4,2),MID(HR_DB[[#This Row],[ID No.]],6,2))</f>
        <v>34705</v>
      </c>
      <c r="G468" s="1">
        <f ca="1">DATEDIF(HR_DB[[#This Row],[DOB]],TODAY(),"Y")</f>
        <v>27</v>
      </c>
      <c r="H468" s="1" t="s">
        <v>17</v>
      </c>
      <c r="I468" s="1" t="s">
        <v>41</v>
      </c>
      <c r="J468" s="1" t="s">
        <v>67</v>
      </c>
      <c r="K468" s="1" t="str">
        <f>VLOOKUP(MID(HR_DB[[#This Row],[ID No.]],8,2),[1]Draft!$B$9:$C$14,2,FALSE)</f>
        <v>Cairo</v>
      </c>
      <c r="L468" s="7">
        <v>35214</v>
      </c>
      <c r="M468" s="1">
        <f ca="1">DATEDIF(HR_DB[[#This Row],[Hire date]],TODAY(),"Y")</f>
        <v>26</v>
      </c>
      <c r="N468" s="4">
        <v>14875</v>
      </c>
      <c r="O468" s="6">
        <f>IFERROR(DATEDIF(HR_DB[[#This Row],[DOB]],HR_DB[[#This Row],[Hire date]],"Y"),"!!!")</f>
        <v>1</v>
      </c>
      <c r="P468" s="6" t="str">
        <f>IF(HR_DB[[#This Row],[Age at Hiring]]&lt;20,"!","")</f>
        <v>!</v>
      </c>
      <c r="Q468" s="1" t="str">
        <f>IFERROR(VLOOKUP(HR_DB[[#This Row],[EmpID]],A469:$A$1002,1,TRUE),"")</f>
        <v/>
      </c>
      <c r="R468" s="1" t="str">
        <f>IFERROR(VLOOKUP(HR_DB[[#This Row],[EmpID]],$A$2:A467,1,0),"")</f>
        <v/>
      </c>
      <c r="S468" s="17"/>
      <c r="T468" s="1" t="str">
        <f ca="1">IF(HR_DB[[#This Row],[Years no.]]&lt;=7,"A) 1-7",IF(AND(HR_DB[[#This Row],[Years no.]]&gt;7,HR_DB[[#This Row],[Years no.]]&lt;=14),"B) 8-14",IF(AND(HR_DB[[#This Row],[Years no.]]&gt;14,HR_DB[[#This Row],[Years no.]]&lt;=21),"C) 15-21",IF(HR_DB[[#This Row],[Years no.]]&gt;21,"D) 22+",""))))</f>
        <v>D) 22+</v>
      </c>
      <c r="U468" s="1" t="str">
        <f ca="1">IF(AND(HR_DB[[#This Row],[Age]]&gt;=20,HR_DB[[#This Row],[Age]]&lt;30),"20s",IF(AND(HR_DB[[#This Row],[Age]]&gt;=30,HR_DB[[#This Row],[Age]]&lt;40),"30s",IF(HR_DB[[#This Row],[Age]]&gt;=40,"40s","")))</f>
        <v>20s</v>
      </c>
    </row>
    <row r="469" spans="1:21" x14ac:dyDescent="0.35">
      <c r="A469" s="1">
        <v>54671</v>
      </c>
      <c r="B469" s="1" t="s">
        <v>970</v>
      </c>
      <c r="C469" s="1" t="s">
        <v>971</v>
      </c>
      <c r="D469" s="1" t="s">
        <v>49</v>
      </c>
      <c r="E469" s="1" t="str">
        <f>IF(ISODD(MID(HR_DB[[#This Row],[ID No.]],13,1)),"Male","Female")</f>
        <v>Female</v>
      </c>
      <c r="F469" s="3">
        <f>DATE(MID(HR_DB[[#This Row],[ID No.]],2,2),MID(HR_DB[[#This Row],[ID No.]],4,2),MID(HR_DB[[#This Row],[ID No.]],6,2))</f>
        <v>28841</v>
      </c>
      <c r="G469" s="1">
        <f ca="1">DATEDIF(HR_DB[[#This Row],[DOB]],TODAY(),"Y")</f>
        <v>43</v>
      </c>
      <c r="H469" s="1" t="s">
        <v>32</v>
      </c>
      <c r="I469" s="1" t="s">
        <v>18</v>
      </c>
      <c r="J469" s="1" t="s">
        <v>28</v>
      </c>
      <c r="K469" s="1" t="str">
        <f>VLOOKUP(MID(HR_DB[[#This Row],[ID No.]],8,2),[1]Draft!$B$9:$C$14,2,FALSE)</f>
        <v>Cairo</v>
      </c>
      <c r="L469" s="3">
        <v>37111</v>
      </c>
      <c r="M469" s="1">
        <f ca="1">DATEDIF(HR_DB[[#This Row],[Hire date]],TODAY(),"Y")</f>
        <v>20</v>
      </c>
      <c r="N469" s="4">
        <v>27871</v>
      </c>
      <c r="O469" s="1">
        <f>IFERROR(DATEDIF(HR_DB[[#This Row],[DOB]],HR_DB[[#This Row],[Hire date]],"Y"),"!!!")</f>
        <v>22</v>
      </c>
      <c r="P469" s="1" t="str">
        <f>IF(HR_DB[[#This Row],[Age at Hiring]]&lt;20,"!","")</f>
        <v/>
      </c>
      <c r="Q469" s="1" t="str">
        <f>IFERROR(VLOOKUP(HR_DB[[#This Row],[EmpID]],A470:$A$1002,1,TRUE),"")</f>
        <v/>
      </c>
      <c r="R469" s="1" t="str">
        <f>IFERROR(VLOOKUP(HR_DB[[#This Row],[EmpID]],$A$2:A468,1,0),"")</f>
        <v/>
      </c>
      <c r="S469" s="17"/>
      <c r="T469" s="1" t="str">
        <f ca="1">IF(HR_DB[[#This Row],[Years no.]]&lt;=7,"A) 1-7",IF(AND(HR_DB[[#This Row],[Years no.]]&gt;7,HR_DB[[#This Row],[Years no.]]&lt;=14),"B) 8-14",IF(AND(HR_DB[[#This Row],[Years no.]]&gt;14,HR_DB[[#This Row],[Years no.]]&lt;=21),"C) 15-21",IF(HR_DB[[#This Row],[Years no.]]&gt;21,"D) 22+",""))))</f>
        <v>C) 15-21</v>
      </c>
      <c r="U469" s="1" t="str">
        <f ca="1">IF(AND(HR_DB[[#This Row],[Age]]&gt;=20,HR_DB[[#This Row],[Age]]&lt;30),"20s",IF(AND(HR_DB[[#This Row],[Age]]&gt;=30,HR_DB[[#This Row],[Age]]&lt;40),"30s",IF(HR_DB[[#This Row],[Age]]&gt;=40,"40s","")))</f>
        <v>40s</v>
      </c>
    </row>
    <row r="470" spans="1:21" x14ac:dyDescent="0.35">
      <c r="A470" s="1">
        <v>54672</v>
      </c>
      <c r="B470" s="1" t="s">
        <v>1276</v>
      </c>
      <c r="C470" s="1" t="s">
        <v>1277</v>
      </c>
      <c r="D470" s="1" t="s">
        <v>35</v>
      </c>
      <c r="E470" s="1" t="str">
        <f>IF(ISODD(MID(HR_DB[[#This Row],[ID No.]],13,1)),"Male","Female")</f>
        <v>Male</v>
      </c>
      <c r="F470" s="3">
        <f>DATE(MID(HR_DB[[#This Row],[ID No.]],2,2),MID(HR_DB[[#This Row],[ID No.]],4,2),MID(HR_DB[[#This Row],[ID No.]],6,2))</f>
        <v>32514</v>
      </c>
      <c r="G470" s="1">
        <f ca="1">DATEDIF(HR_DB[[#This Row],[DOB]],TODAY(),"Y")</f>
        <v>33</v>
      </c>
      <c r="H470" s="1" t="s">
        <v>32</v>
      </c>
      <c r="I470" s="1" t="s">
        <v>18</v>
      </c>
      <c r="J470" s="1" t="s">
        <v>44</v>
      </c>
      <c r="K470" s="1" t="str">
        <f>VLOOKUP(MID(HR_DB[[#This Row],[ID No.]],8,2),[1]Draft!$B$9:$C$14,2,FALSE)</f>
        <v>Sharqia</v>
      </c>
      <c r="L470" s="3">
        <v>41591</v>
      </c>
      <c r="M470" s="1">
        <f ca="1">DATEDIF(HR_DB[[#This Row],[Hire date]],TODAY(),"Y")</f>
        <v>8</v>
      </c>
      <c r="N470" s="4">
        <v>25103</v>
      </c>
      <c r="O470" s="1">
        <f>IFERROR(DATEDIF(HR_DB[[#This Row],[DOB]],HR_DB[[#This Row],[Hire date]],"Y"),"!!!")</f>
        <v>24</v>
      </c>
      <c r="P470" s="1" t="str">
        <f>IF(HR_DB[[#This Row],[Age at Hiring]]&lt;20,"!","")</f>
        <v/>
      </c>
      <c r="Q470" s="1" t="str">
        <f>IFERROR(VLOOKUP(HR_DB[[#This Row],[EmpID]],A471:$A$1002,1,TRUE),"")</f>
        <v/>
      </c>
      <c r="R470" s="1" t="str">
        <f>IFERROR(VLOOKUP(HR_DB[[#This Row],[EmpID]],$A$2:A469,1,0),"")</f>
        <v/>
      </c>
      <c r="S470" s="17"/>
      <c r="T470" s="1" t="str">
        <f ca="1">IF(HR_DB[[#This Row],[Years no.]]&lt;=7,"A) 1-7",IF(AND(HR_DB[[#This Row],[Years no.]]&gt;7,HR_DB[[#This Row],[Years no.]]&lt;=14),"B) 8-14",IF(AND(HR_DB[[#This Row],[Years no.]]&gt;14,HR_DB[[#This Row],[Years no.]]&lt;=21),"C) 15-21",IF(HR_DB[[#This Row],[Years no.]]&gt;21,"D) 22+",""))))</f>
        <v>B) 8-14</v>
      </c>
      <c r="U470" s="1" t="str">
        <f ca="1">IF(AND(HR_DB[[#This Row],[Age]]&gt;=20,HR_DB[[#This Row],[Age]]&lt;30),"20s",IF(AND(HR_DB[[#This Row],[Age]]&gt;=30,HR_DB[[#This Row],[Age]]&lt;40),"30s",IF(HR_DB[[#This Row],[Age]]&gt;=40,"40s","")))</f>
        <v>30s</v>
      </c>
    </row>
    <row r="471" spans="1:21" x14ac:dyDescent="0.35">
      <c r="A471" s="1">
        <v>54676</v>
      </c>
      <c r="B471" s="1" t="s">
        <v>1740</v>
      </c>
      <c r="C471" s="1" t="s">
        <v>1741</v>
      </c>
      <c r="D471" s="1" t="s">
        <v>143</v>
      </c>
      <c r="E471" s="1" t="str">
        <f>IF(ISODD(MID(HR_DB[[#This Row],[ID No.]],13,1)),"Male","Female")</f>
        <v>Female</v>
      </c>
      <c r="F471" s="3">
        <f>DATE(MID(HR_DB[[#This Row],[ID No.]],2,2),MID(HR_DB[[#This Row],[ID No.]],4,2),MID(HR_DB[[#This Row],[ID No.]],6,2))</f>
        <v>27978</v>
      </c>
      <c r="G471" s="1">
        <f ca="1">DATEDIF(HR_DB[[#This Row],[DOB]],TODAY(),"Y")</f>
        <v>45</v>
      </c>
      <c r="H471" s="1" t="s">
        <v>17</v>
      </c>
      <c r="I471" s="1" t="s">
        <v>23</v>
      </c>
      <c r="J471" s="1" t="s">
        <v>67</v>
      </c>
      <c r="K471" s="1" t="str">
        <f>VLOOKUP(MID(HR_DB[[#This Row],[ID No.]],8,2),[1]Draft!$B$9:$C$14,2,FALSE)</f>
        <v>Giza</v>
      </c>
      <c r="L471" s="3">
        <v>41247</v>
      </c>
      <c r="M471" s="1">
        <f ca="1">DATEDIF(HR_DB[[#This Row],[Hire date]],TODAY(),"Y")</f>
        <v>9</v>
      </c>
      <c r="N471" s="4">
        <v>4867</v>
      </c>
      <c r="O471" s="1">
        <f>IFERROR(DATEDIF(HR_DB[[#This Row],[DOB]],HR_DB[[#This Row],[Hire date]],"Y"),"!!!")</f>
        <v>36</v>
      </c>
      <c r="P471" s="1" t="str">
        <f>IF(HR_DB[[#This Row],[Age at Hiring]]&lt;20,"!","")</f>
        <v/>
      </c>
      <c r="Q471" s="1" t="str">
        <f>IFERROR(VLOOKUP(HR_DB[[#This Row],[EmpID]],A472:$A$1002,1,TRUE),"")</f>
        <v/>
      </c>
      <c r="R471" s="1" t="str">
        <f>IFERROR(VLOOKUP(HR_DB[[#This Row],[EmpID]],$A$2:A470,1,0),"")</f>
        <v/>
      </c>
      <c r="S471" s="17"/>
      <c r="T471" s="1" t="str">
        <f ca="1">IF(HR_DB[[#This Row],[Years no.]]&lt;=7,"A) 1-7",IF(AND(HR_DB[[#This Row],[Years no.]]&gt;7,HR_DB[[#This Row],[Years no.]]&lt;=14),"B) 8-14",IF(AND(HR_DB[[#This Row],[Years no.]]&gt;14,HR_DB[[#This Row],[Years no.]]&lt;=21),"C) 15-21",IF(HR_DB[[#This Row],[Years no.]]&gt;21,"D) 22+",""))))</f>
        <v>B) 8-14</v>
      </c>
      <c r="U471" s="1" t="str">
        <f ca="1">IF(AND(HR_DB[[#This Row],[Age]]&gt;=20,HR_DB[[#This Row],[Age]]&lt;30),"20s",IF(AND(HR_DB[[#This Row],[Age]]&gt;=30,HR_DB[[#This Row],[Age]]&lt;40),"30s",IF(HR_DB[[#This Row],[Age]]&gt;=40,"40s","")))</f>
        <v>40s</v>
      </c>
    </row>
    <row r="472" spans="1:21" x14ac:dyDescent="0.35">
      <c r="A472" s="1">
        <v>54679</v>
      </c>
      <c r="B472" s="1" t="s">
        <v>964</v>
      </c>
      <c r="C472" s="1" t="s">
        <v>965</v>
      </c>
      <c r="D472" s="1" t="s">
        <v>92</v>
      </c>
      <c r="E472" s="1" t="str">
        <f>IF(ISODD(MID(HR_DB[[#This Row],[ID No.]],13,1)),"Male","Female")</f>
        <v>Male</v>
      </c>
      <c r="F472" s="3">
        <f>DATE(MID(HR_DB[[#This Row],[ID No.]],2,2),MID(HR_DB[[#This Row],[ID No.]],4,2),MID(HR_DB[[#This Row],[ID No.]],6,2))</f>
        <v>30146</v>
      </c>
      <c r="G472" s="1">
        <f ca="1">DATEDIF(HR_DB[[#This Row],[DOB]],TODAY(),"Y")</f>
        <v>40</v>
      </c>
      <c r="H472" s="1" t="s">
        <v>17</v>
      </c>
      <c r="I472" s="1" t="s">
        <v>18</v>
      </c>
      <c r="J472" s="1" t="s">
        <v>44</v>
      </c>
      <c r="K472" s="1" t="str">
        <f>VLOOKUP(MID(HR_DB[[#This Row],[ID No.]],8,2),[1]Draft!$B$9:$C$14,2,FALSE)</f>
        <v>Ismailia</v>
      </c>
      <c r="L472" s="3">
        <v>40335</v>
      </c>
      <c r="M472" s="1">
        <f ca="1">DATEDIF(HR_DB[[#This Row],[Hire date]],TODAY(),"Y")</f>
        <v>12</v>
      </c>
      <c r="N472" s="4">
        <v>22335</v>
      </c>
      <c r="O472" s="1">
        <f>IFERROR(DATEDIF(HR_DB[[#This Row],[DOB]],HR_DB[[#This Row],[Hire date]],"Y"),"!!!")</f>
        <v>27</v>
      </c>
      <c r="P472" s="1" t="str">
        <f>IF(HR_DB[[#This Row],[Age at Hiring]]&lt;20,"!","")</f>
        <v/>
      </c>
      <c r="Q472" s="1" t="str">
        <f>IFERROR(VLOOKUP(HR_DB[[#This Row],[EmpID]],A473:$A$1002,1,TRUE),"")</f>
        <v/>
      </c>
      <c r="R472" s="1" t="str">
        <f>IFERROR(VLOOKUP(HR_DB[[#This Row],[EmpID]],$A$2:A471,1,0),"")</f>
        <v/>
      </c>
      <c r="S472" s="17"/>
      <c r="T472" s="1" t="str">
        <f ca="1">IF(HR_DB[[#This Row],[Years no.]]&lt;=7,"A) 1-7",IF(AND(HR_DB[[#This Row],[Years no.]]&gt;7,HR_DB[[#This Row],[Years no.]]&lt;=14),"B) 8-14",IF(AND(HR_DB[[#This Row],[Years no.]]&gt;14,HR_DB[[#This Row],[Years no.]]&lt;=21),"C) 15-21",IF(HR_DB[[#This Row],[Years no.]]&gt;21,"D) 22+",""))))</f>
        <v>B) 8-14</v>
      </c>
      <c r="U472" s="1" t="str">
        <f ca="1">IF(AND(HR_DB[[#This Row],[Age]]&gt;=20,HR_DB[[#This Row],[Age]]&lt;30),"20s",IF(AND(HR_DB[[#This Row],[Age]]&gt;=30,HR_DB[[#This Row],[Age]]&lt;40),"30s",IF(HR_DB[[#This Row],[Age]]&gt;=40,"40s","")))</f>
        <v>40s</v>
      </c>
    </row>
    <row r="473" spans="1:21" x14ac:dyDescent="0.35">
      <c r="A473" s="1">
        <v>54693</v>
      </c>
      <c r="B473" s="1" t="s">
        <v>260</v>
      </c>
      <c r="C473" s="1" t="s">
        <v>261</v>
      </c>
      <c r="D473" s="1" t="s">
        <v>16</v>
      </c>
      <c r="E473" s="1" t="str">
        <f>IF(ISODD(MID(HR_DB[[#This Row],[ID No.]],13,1)),"Male","Female")</f>
        <v>Male</v>
      </c>
      <c r="F473" s="3">
        <f>DATE(MID(HR_DB[[#This Row],[ID No.]],2,2),MID(HR_DB[[#This Row],[ID No.]],4,2),MID(HR_DB[[#This Row],[ID No.]],6,2))</f>
        <v>34897</v>
      </c>
      <c r="G473" s="1">
        <f ca="1">DATEDIF(HR_DB[[#This Row],[DOB]],TODAY(),"Y")</f>
        <v>27</v>
      </c>
      <c r="H473" s="1" t="s">
        <v>32</v>
      </c>
      <c r="I473" s="1" t="s">
        <v>18</v>
      </c>
      <c r="J473" s="1" t="s">
        <v>24</v>
      </c>
      <c r="K473" s="1" t="str">
        <f>VLOOKUP(MID(HR_DB[[#This Row],[ID No.]],8,2),[1]Draft!$B$9:$C$14,2,FALSE)</f>
        <v>Cairo</v>
      </c>
      <c r="L473" s="7">
        <v>40785</v>
      </c>
      <c r="M473" s="1">
        <f ca="1">DATEDIF(HR_DB[[#This Row],[Hire date]],TODAY(),"Y")</f>
        <v>10</v>
      </c>
      <c r="N473" s="4">
        <v>15462</v>
      </c>
      <c r="O473" s="6">
        <f>IFERROR(DATEDIF(HR_DB[[#This Row],[DOB]],HR_DB[[#This Row],[Hire date]],"Y"),"!!!")</f>
        <v>16</v>
      </c>
      <c r="P473" s="6" t="str">
        <f>IF(HR_DB[[#This Row],[Age at Hiring]]&lt;20,"!","")</f>
        <v>!</v>
      </c>
      <c r="Q473" s="1" t="str">
        <f>IFERROR(VLOOKUP(HR_DB[[#This Row],[EmpID]],A474:$A$1002,1,TRUE),"")</f>
        <v/>
      </c>
      <c r="R473" s="1" t="str">
        <f>IFERROR(VLOOKUP(HR_DB[[#This Row],[EmpID]],$A$2:A472,1,0),"")</f>
        <v/>
      </c>
      <c r="S473" s="17"/>
      <c r="T473" s="1" t="str">
        <f ca="1">IF(HR_DB[[#This Row],[Years no.]]&lt;=7,"A) 1-7",IF(AND(HR_DB[[#This Row],[Years no.]]&gt;7,HR_DB[[#This Row],[Years no.]]&lt;=14),"B) 8-14",IF(AND(HR_DB[[#This Row],[Years no.]]&gt;14,HR_DB[[#This Row],[Years no.]]&lt;=21),"C) 15-21",IF(HR_DB[[#This Row],[Years no.]]&gt;21,"D) 22+",""))))</f>
        <v>B) 8-14</v>
      </c>
      <c r="U473" s="1" t="str">
        <f ca="1">IF(AND(HR_DB[[#This Row],[Age]]&gt;=20,HR_DB[[#This Row],[Age]]&lt;30),"20s",IF(AND(HR_DB[[#This Row],[Age]]&gt;=30,HR_DB[[#This Row],[Age]]&lt;40),"30s",IF(HR_DB[[#This Row],[Age]]&gt;=40,"40s","")))</f>
        <v>20s</v>
      </c>
    </row>
    <row r="474" spans="1:21" x14ac:dyDescent="0.35">
      <c r="A474" s="1">
        <v>54702</v>
      </c>
      <c r="B474" s="1" t="s">
        <v>948</v>
      </c>
      <c r="C474" s="1" t="s">
        <v>949</v>
      </c>
      <c r="D474" s="1" t="s">
        <v>38</v>
      </c>
      <c r="E474" s="1" t="str">
        <f>IF(ISODD(MID(HR_DB[[#This Row],[ID No.]],13,1)),"Male","Female")</f>
        <v>Female</v>
      </c>
      <c r="F474" s="3">
        <f>DATE(MID(HR_DB[[#This Row],[ID No.]],2,2),MID(HR_DB[[#This Row],[ID No.]],4,2),MID(HR_DB[[#This Row],[ID No.]],6,2))</f>
        <v>30387</v>
      </c>
      <c r="G474" s="1">
        <f ca="1">DATEDIF(HR_DB[[#This Row],[DOB]],TODAY(),"Y")</f>
        <v>39</v>
      </c>
      <c r="H474" s="1" t="s">
        <v>17</v>
      </c>
      <c r="I474" s="1" t="s">
        <v>23</v>
      </c>
      <c r="J474" s="1" t="s">
        <v>44</v>
      </c>
      <c r="K474" s="1" t="str">
        <f>VLOOKUP(MID(HR_DB[[#This Row],[ID No.]],8,2),[1]Draft!$B$9:$C$14,2,FALSE)</f>
        <v>Giza</v>
      </c>
      <c r="L474" s="3">
        <v>40657</v>
      </c>
      <c r="M474" s="1">
        <f ca="1">DATEDIF(HR_DB[[#This Row],[Hire date]],TODAY(),"Y")</f>
        <v>11</v>
      </c>
      <c r="N474" s="4">
        <v>6894</v>
      </c>
      <c r="O474" s="1">
        <f>IFERROR(DATEDIF(HR_DB[[#This Row],[DOB]],HR_DB[[#This Row],[Hire date]],"Y"),"!!!")</f>
        <v>28</v>
      </c>
      <c r="P474" s="1" t="str">
        <f>IF(HR_DB[[#This Row],[Age at Hiring]]&lt;20,"!","")</f>
        <v/>
      </c>
      <c r="Q474" s="1" t="str">
        <f>IFERROR(VLOOKUP(HR_DB[[#This Row],[EmpID]],A475:$A$1002,1,TRUE),"")</f>
        <v/>
      </c>
      <c r="R474" s="1" t="str">
        <f>IFERROR(VLOOKUP(HR_DB[[#This Row],[EmpID]],$A$2:A473,1,0),"")</f>
        <v/>
      </c>
      <c r="S474" s="17"/>
      <c r="T474" s="1" t="str">
        <f ca="1">IF(HR_DB[[#This Row],[Years no.]]&lt;=7,"A) 1-7",IF(AND(HR_DB[[#This Row],[Years no.]]&gt;7,HR_DB[[#This Row],[Years no.]]&lt;=14),"B) 8-14",IF(AND(HR_DB[[#This Row],[Years no.]]&gt;14,HR_DB[[#This Row],[Years no.]]&lt;=21),"C) 15-21",IF(HR_DB[[#This Row],[Years no.]]&gt;21,"D) 22+",""))))</f>
        <v>B) 8-14</v>
      </c>
      <c r="U474" s="1" t="str">
        <f ca="1">IF(AND(HR_DB[[#This Row],[Age]]&gt;=20,HR_DB[[#This Row],[Age]]&lt;30),"20s",IF(AND(HR_DB[[#This Row],[Age]]&gt;=30,HR_DB[[#This Row],[Age]]&lt;40),"30s",IF(HR_DB[[#This Row],[Age]]&gt;=40,"40s","")))</f>
        <v>30s</v>
      </c>
    </row>
    <row r="475" spans="1:21" x14ac:dyDescent="0.35">
      <c r="A475" s="1">
        <v>54705</v>
      </c>
      <c r="B475" s="1" t="s">
        <v>944</v>
      </c>
      <c r="C475" s="1" t="s">
        <v>945</v>
      </c>
      <c r="D475" s="1" t="s">
        <v>92</v>
      </c>
      <c r="E475" s="1" t="str">
        <f>IF(ISODD(MID(HR_DB[[#This Row],[ID No.]],13,1)),"Male","Female")</f>
        <v>Female</v>
      </c>
      <c r="F475" s="3">
        <f>DATE(MID(HR_DB[[#This Row],[ID No.]],2,2),MID(HR_DB[[#This Row],[ID No.]],4,2),MID(HR_DB[[#This Row],[ID No.]],6,2))</f>
        <v>27913</v>
      </c>
      <c r="G475" s="1">
        <f ca="1">DATEDIF(HR_DB[[#This Row],[DOB]],TODAY(),"Y")</f>
        <v>46</v>
      </c>
      <c r="H475" s="1" t="s">
        <v>32</v>
      </c>
      <c r="I475" s="1" t="s">
        <v>23</v>
      </c>
      <c r="J475" s="1" t="s">
        <v>28</v>
      </c>
      <c r="K475" s="1" t="str">
        <f>VLOOKUP(MID(HR_DB[[#This Row],[ID No.]],8,2),[1]Draft!$B$9:$C$14,2,FALSE)</f>
        <v>Cairo</v>
      </c>
      <c r="L475" s="3">
        <v>40748</v>
      </c>
      <c r="M475" s="1">
        <f ca="1">DATEDIF(HR_DB[[#This Row],[Hire date]],TODAY(),"Y")</f>
        <v>11</v>
      </c>
      <c r="N475" s="4">
        <v>5656</v>
      </c>
      <c r="O475" s="1">
        <f>IFERROR(DATEDIF(HR_DB[[#This Row],[DOB]],HR_DB[[#This Row],[Hire date]],"Y"),"!!!")</f>
        <v>35</v>
      </c>
      <c r="P475" s="1" t="str">
        <f>IF(HR_DB[[#This Row],[Age at Hiring]]&lt;20,"!","")</f>
        <v/>
      </c>
      <c r="Q475" s="1" t="str">
        <f>IFERROR(VLOOKUP(HR_DB[[#This Row],[EmpID]],A476:$A$1002,1,TRUE),"")</f>
        <v/>
      </c>
      <c r="R475" s="1" t="str">
        <f>IFERROR(VLOOKUP(HR_DB[[#This Row],[EmpID]],$A$2:A474,1,0),"")</f>
        <v/>
      </c>
      <c r="S475" s="17"/>
      <c r="T475" s="1" t="str">
        <f ca="1">IF(HR_DB[[#This Row],[Years no.]]&lt;=7,"A) 1-7",IF(AND(HR_DB[[#This Row],[Years no.]]&gt;7,HR_DB[[#This Row],[Years no.]]&lt;=14),"B) 8-14",IF(AND(HR_DB[[#This Row],[Years no.]]&gt;14,HR_DB[[#This Row],[Years no.]]&lt;=21),"C) 15-21",IF(HR_DB[[#This Row],[Years no.]]&gt;21,"D) 22+",""))))</f>
        <v>B) 8-14</v>
      </c>
      <c r="U475" s="1" t="str">
        <f ca="1">IF(AND(HR_DB[[#This Row],[Age]]&gt;=20,HR_DB[[#This Row],[Age]]&lt;30),"20s",IF(AND(HR_DB[[#This Row],[Age]]&gt;=30,HR_DB[[#This Row],[Age]]&lt;40),"30s",IF(HR_DB[[#This Row],[Age]]&gt;=40,"40s","")))</f>
        <v>40s</v>
      </c>
    </row>
    <row r="476" spans="1:21" x14ac:dyDescent="0.35">
      <c r="A476" s="6">
        <v>54708</v>
      </c>
      <c r="B476" s="1" t="s">
        <v>696</v>
      </c>
      <c r="C476" s="1" t="s">
        <v>697</v>
      </c>
      <c r="D476" s="1" t="s">
        <v>92</v>
      </c>
      <c r="E476" s="1" t="str">
        <f>IF(ISODD(MID(HR_DB[[#This Row],[ID No.]],13,1)),"Male","Female")</f>
        <v>Male</v>
      </c>
      <c r="F476" s="3">
        <f>DATE(MID(HR_DB[[#This Row],[ID No.]],2,2),MID(HR_DB[[#This Row],[ID No.]],4,2),MID(HR_DB[[#This Row],[ID No.]],6,2))</f>
        <v>34964</v>
      </c>
      <c r="G476" s="1">
        <f ca="1">DATEDIF(HR_DB[[#This Row],[DOB]],TODAY(),"Y")</f>
        <v>26</v>
      </c>
      <c r="H476" s="1" t="s">
        <v>32</v>
      </c>
      <c r="I476" s="1" t="s">
        <v>23</v>
      </c>
      <c r="J476" s="1" t="s">
        <v>44</v>
      </c>
      <c r="K476" s="1" t="str">
        <f>VLOOKUP(MID(HR_DB[[#This Row],[ID No.]],8,2),[1]Draft!$B$9:$C$14,2,FALSE)</f>
        <v>Cairo</v>
      </c>
      <c r="L476" s="7">
        <v>36168</v>
      </c>
      <c r="M476" s="1">
        <f ca="1">DATEDIF(HR_DB[[#This Row],[Hire date]],TODAY(),"Y")</f>
        <v>23</v>
      </c>
      <c r="N476" s="4">
        <v>6073</v>
      </c>
      <c r="O476" s="6">
        <f>IFERROR(DATEDIF(HR_DB[[#This Row],[DOB]],HR_DB[[#This Row],[Hire date]],"Y"),"!!!")</f>
        <v>3</v>
      </c>
      <c r="P476" s="6" t="str">
        <f>IF(HR_DB[[#This Row],[Age at Hiring]]&lt;20,"!","")</f>
        <v>!</v>
      </c>
      <c r="Q476" s="6">
        <f>IFERROR(VLOOKUP(HR_DB[[#This Row],[EmpID]],A477:$A$1002,1,TRUE),"")</f>
        <v>54708</v>
      </c>
      <c r="R476" s="1" t="str">
        <f>IFERROR(VLOOKUP(HR_DB[[#This Row],[EmpID]],$A$2:A475,1,0),"")</f>
        <v/>
      </c>
      <c r="S476" s="17">
        <v>1</v>
      </c>
      <c r="T476" s="1" t="str">
        <f ca="1">IF(HR_DB[[#This Row],[Years no.]]&lt;=7,"A) 1-7",IF(AND(HR_DB[[#This Row],[Years no.]]&gt;7,HR_DB[[#This Row],[Years no.]]&lt;=14),"B) 8-14",IF(AND(HR_DB[[#This Row],[Years no.]]&gt;14,HR_DB[[#This Row],[Years no.]]&lt;=21),"C) 15-21",IF(HR_DB[[#This Row],[Years no.]]&gt;21,"D) 22+",""))))</f>
        <v>D) 22+</v>
      </c>
      <c r="U476" s="1" t="str">
        <f ca="1">IF(AND(HR_DB[[#This Row],[Age]]&gt;=20,HR_DB[[#This Row],[Age]]&lt;30),"20s",IF(AND(HR_DB[[#This Row],[Age]]&gt;=30,HR_DB[[#This Row],[Age]]&lt;40),"30s",IF(HR_DB[[#This Row],[Age]]&gt;=40,"40s","")))</f>
        <v>20s</v>
      </c>
    </row>
    <row r="477" spans="1:21" x14ac:dyDescent="0.35">
      <c r="A477" s="18">
        <v>54708</v>
      </c>
      <c r="B477" s="1" t="s">
        <v>1492</v>
      </c>
      <c r="C477" s="1" t="s">
        <v>1493</v>
      </c>
      <c r="D477" s="1" t="s">
        <v>143</v>
      </c>
      <c r="E477" s="1" t="str">
        <f>IF(ISODD(MID(HR_DB[[#This Row],[ID No.]],13,1)),"Male","Female")</f>
        <v>Male</v>
      </c>
      <c r="F477" s="3">
        <f>DATE(MID(HR_DB[[#This Row],[ID No.]],2,2),MID(HR_DB[[#This Row],[ID No.]],4,2),MID(HR_DB[[#This Row],[ID No.]],6,2))</f>
        <v>27405</v>
      </c>
      <c r="G477" s="1">
        <f ca="1">DATEDIF(HR_DB[[#This Row],[DOB]],TODAY(),"Y")</f>
        <v>47</v>
      </c>
      <c r="H477" s="1" t="s">
        <v>32</v>
      </c>
      <c r="I477" s="1" t="s">
        <v>41</v>
      </c>
      <c r="J477" s="1" t="s">
        <v>24</v>
      </c>
      <c r="K477" s="1" t="str">
        <f>VLOOKUP(MID(HR_DB[[#This Row],[ID No.]],8,2),[1]Draft!$B$9:$C$14,2,FALSE)</f>
        <v>Ismailia</v>
      </c>
      <c r="L477" s="3">
        <v>35078</v>
      </c>
      <c r="M477" s="1">
        <f ca="1">DATEDIF(HR_DB[[#This Row],[Hire date]],TODAY(),"Y")</f>
        <v>26</v>
      </c>
      <c r="N477" s="4">
        <v>14541</v>
      </c>
      <c r="O477" s="1">
        <f>IFERROR(DATEDIF(HR_DB[[#This Row],[DOB]],HR_DB[[#This Row],[Hire date]],"Y"),"!!!")</f>
        <v>21</v>
      </c>
      <c r="P477" s="1" t="str">
        <f>IF(HR_DB[[#This Row],[Age at Hiring]]&lt;20,"!","")</f>
        <v/>
      </c>
      <c r="Q477" s="1" t="str">
        <f>IFERROR(VLOOKUP(HR_DB[[#This Row],[EmpID]],A478:$A$1002,1,TRUE),"")</f>
        <v/>
      </c>
      <c r="R477" s="16">
        <f>IFERROR(VLOOKUP(HR_DB[[#This Row],[EmpID]],$A$2:A476,1,0),"")</f>
        <v>54708</v>
      </c>
      <c r="S477" s="17">
        <v>2</v>
      </c>
      <c r="T477" s="1" t="str">
        <f ca="1">IF(HR_DB[[#This Row],[Years no.]]&lt;=7,"A) 1-7",IF(AND(HR_DB[[#This Row],[Years no.]]&gt;7,HR_DB[[#This Row],[Years no.]]&lt;=14),"B) 8-14",IF(AND(HR_DB[[#This Row],[Years no.]]&gt;14,HR_DB[[#This Row],[Years no.]]&lt;=21),"C) 15-21",IF(HR_DB[[#This Row],[Years no.]]&gt;21,"D) 22+",""))))</f>
        <v>D) 22+</v>
      </c>
      <c r="U477" s="1" t="str">
        <f ca="1">IF(AND(HR_DB[[#This Row],[Age]]&gt;=20,HR_DB[[#This Row],[Age]]&lt;30),"20s",IF(AND(HR_DB[[#This Row],[Age]]&gt;=30,HR_DB[[#This Row],[Age]]&lt;40),"30s",IF(HR_DB[[#This Row],[Age]]&gt;=40,"40s","")))</f>
        <v>40s</v>
      </c>
    </row>
    <row r="478" spans="1:21" x14ac:dyDescent="0.35">
      <c r="A478" s="1">
        <v>54718</v>
      </c>
      <c r="B478" s="1" t="s">
        <v>906</v>
      </c>
      <c r="C478" s="1" t="s">
        <v>907</v>
      </c>
      <c r="D478" s="1" t="s">
        <v>143</v>
      </c>
      <c r="E478" s="1" t="str">
        <f>IF(ISODD(MID(HR_DB[[#This Row],[ID No.]],13,1)),"Male","Female")</f>
        <v>Male</v>
      </c>
      <c r="F478" s="3">
        <f>DATE(MID(HR_DB[[#This Row],[ID No.]],2,2),MID(HR_DB[[#This Row],[ID No.]],4,2),MID(HR_DB[[#This Row],[ID No.]],6,2))</f>
        <v>32404</v>
      </c>
      <c r="G478" s="1">
        <f ca="1">DATEDIF(HR_DB[[#This Row],[DOB]],TODAY(),"Y")</f>
        <v>33</v>
      </c>
      <c r="H478" s="1" t="s">
        <v>32</v>
      </c>
      <c r="I478" s="1" t="s">
        <v>23</v>
      </c>
      <c r="J478" s="1" t="s">
        <v>19</v>
      </c>
      <c r="K478" s="1" t="str">
        <f>VLOOKUP(MID(HR_DB[[#This Row],[ID No.]],8,2),[1]Draft!$B$9:$C$14,2,FALSE)</f>
        <v>Sharqia</v>
      </c>
      <c r="L478" s="7">
        <v>35541</v>
      </c>
      <c r="M478" s="1">
        <f ca="1">DATEDIF(HR_DB[[#This Row],[Hire date]],TODAY(),"Y")</f>
        <v>25</v>
      </c>
      <c r="N478" s="4">
        <v>6952</v>
      </c>
      <c r="O478" s="6">
        <f>IFERROR(DATEDIF(HR_DB[[#This Row],[DOB]],HR_DB[[#This Row],[Hire date]],"Y"),"!!!")</f>
        <v>8</v>
      </c>
      <c r="P478" s="6" t="str">
        <f>IF(HR_DB[[#This Row],[Age at Hiring]]&lt;20,"!","")</f>
        <v>!</v>
      </c>
      <c r="Q478" s="1" t="str">
        <f>IFERROR(VLOOKUP(HR_DB[[#This Row],[EmpID]],A479:$A$1002,1,TRUE),"")</f>
        <v/>
      </c>
      <c r="R478" s="1" t="str">
        <f>IFERROR(VLOOKUP(HR_DB[[#This Row],[EmpID]],$A$2:A477,1,0),"")</f>
        <v/>
      </c>
      <c r="S478" s="17"/>
      <c r="T478" s="1" t="str">
        <f ca="1">IF(HR_DB[[#This Row],[Years no.]]&lt;=7,"A) 1-7",IF(AND(HR_DB[[#This Row],[Years no.]]&gt;7,HR_DB[[#This Row],[Years no.]]&lt;=14),"B) 8-14",IF(AND(HR_DB[[#This Row],[Years no.]]&gt;14,HR_DB[[#This Row],[Years no.]]&lt;=21),"C) 15-21",IF(HR_DB[[#This Row],[Years no.]]&gt;21,"D) 22+",""))))</f>
        <v>D) 22+</v>
      </c>
      <c r="U478" s="1" t="str">
        <f ca="1">IF(AND(HR_DB[[#This Row],[Age]]&gt;=20,HR_DB[[#This Row],[Age]]&lt;30),"20s",IF(AND(HR_DB[[#This Row],[Age]]&gt;=30,HR_DB[[#This Row],[Age]]&lt;40),"30s",IF(HR_DB[[#This Row],[Age]]&gt;=40,"40s","")))</f>
        <v>30s</v>
      </c>
    </row>
    <row r="479" spans="1:21" x14ac:dyDescent="0.35">
      <c r="A479" s="1">
        <v>54747</v>
      </c>
      <c r="B479" s="1" t="s">
        <v>1942</v>
      </c>
      <c r="C479" s="1" t="s">
        <v>1943</v>
      </c>
      <c r="D479" s="1" t="s">
        <v>49</v>
      </c>
      <c r="E479" s="1" t="str">
        <f>IF(ISODD(MID(HR_DB[[#This Row],[ID No.]],13,1)),"Male","Female")</f>
        <v>Male</v>
      </c>
      <c r="F479" s="3">
        <f>DATE(MID(HR_DB[[#This Row],[ID No.]],2,2),MID(HR_DB[[#This Row],[ID No.]],4,2),MID(HR_DB[[#This Row],[ID No.]],6,2))</f>
        <v>31306</v>
      </c>
      <c r="G479" s="1">
        <f ca="1">DATEDIF(HR_DB[[#This Row],[DOB]],TODAY(),"Y")</f>
        <v>36</v>
      </c>
      <c r="H479" s="1" t="s">
        <v>17</v>
      </c>
      <c r="I479" s="1" t="s">
        <v>23</v>
      </c>
      <c r="J479" s="1" t="s">
        <v>67</v>
      </c>
      <c r="K479" s="1" t="str">
        <f>VLOOKUP(MID(HR_DB[[#This Row],[ID No.]],8,2),[1]Draft!$B$9:$C$14,2,FALSE)</f>
        <v>Sharqia</v>
      </c>
      <c r="L479" s="7">
        <v>36915</v>
      </c>
      <c r="M479" s="1">
        <f ca="1">DATEDIF(HR_DB[[#This Row],[Hire date]],TODAY(),"Y")</f>
        <v>21</v>
      </c>
      <c r="N479" s="4">
        <v>4406</v>
      </c>
      <c r="O479" s="6">
        <f>IFERROR(DATEDIF(HR_DB[[#This Row],[DOB]],HR_DB[[#This Row],[Hire date]],"Y"),"!!!")</f>
        <v>15</v>
      </c>
      <c r="P479" s="6" t="str">
        <f>IF(HR_DB[[#This Row],[Age at Hiring]]&lt;20,"!","")</f>
        <v>!</v>
      </c>
      <c r="Q479" s="1" t="str">
        <f>IFERROR(VLOOKUP(HR_DB[[#This Row],[EmpID]],A480:$A$1002,1,TRUE),"")</f>
        <v/>
      </c>
      <c r="R479" s="1" t="str">
        <f>IFERROR(VLOOKUP(HR_DB[[#This Row],[EmpID]],$A$2:A478,1,0),"")</f>
        <v/>
      </c>
      <c r="S479" s="17"/>
      <c r="T479" s="1" t="str">
        <f ca="1">IF(HR_DB[[#This Row],[Years no.]]&lt;=7,"A) 1-7",IF(AND(HR_DB[[#This Row],[Years no.]]&gt;7,HR_DB[[#This Row],[Years no.]]&lt;=14),"B) 8-14",IF(AND(HR_DB[[#This Row],[Years no.]]&gt;14,HR_DB[[#This Row],[Years no.]]&lt;=21),"C) 15-21",IF(HR_DB[[#This Row],[Years no.]]&gt;21,"D) 22+",""))))</f>
        <v>C) 15-21</v>
      </c>
      <c r="U479" s="1" t="str">
        <f ca="1">IF(AND(HR_DB[[#This Row],[Age]]&gt;=20,HR_DB[[#This Row],[Age]]&lt;30),"20s",IF(AND(HR_DB[[#This Row],[Age]]&gt;=30,HR_DB[[#This Row],[Age]]&lt;40),"30s",IF(HR_DB[[#This Row],[Age]]&gt;=40,"40s","")))</f>
        <v>30s</v>
      </c>
    </row>
    <row r="480" spans="1:21" x14ac:dyDescent="0.35">
      <c r="A480" s="6">
        <v>54756</v>
      </c>
      <c r="B480" s="1" t="s">
        <v>606</v>
      </c>
      <c r="C480" s="1" t="s">
        <v>607</v>
      </c>
      <c r="D480" s="1" t="s">
        <v>22</v>
      </c>
      <c r="E480" s="1" t="str">
        <f>IF(ISODD(MID(HR_DB[[#This Row],[ID No.]],13,1)),"Male","Female")</f>
        <v>Male</v>
      </c>
      <c r="F480" s="3">
        <f>DATE(MID(HR_DB[[#This Row],[ID No.]],2,2),MID(HR_DB[[#This Row],[ID No.]],4,2),MID(HR_DB[[#This Row],[ID No.]],6,2))</f>
        <v>29452</v>
      </c>
      <c r="G480" s="1">
        <f ca="1">DATEDIF(HR_DB[[#This Row],[DOB]],TODAY(),"Y")</f>
        <v>41</v>
      </c>
      <c r="H480" s="1" t="s">
        <v>17</v>
      </c>
      <c r="I480" s="1" t="s">
        <v>23</v>
      </c>
      <c r="J480" s="1" t="s">
        <v>67</v>
      </c>
      <c r="K480" s="1" t="str">
        <f>VLOOKUP(MID(HR_DB[[#This Row],[ID No.]],8,2),[1]Draft!$B$9:$C$14,2,FALSE)</f>
        <v>Cairo</v>
      </c>
      <c r="L480" s="3">
        <v>36921</v>
      </c>
      <c r="M480" s="1">
        <f ca="1">DATEDIF(HR_DB[[#This Row],[Hire date]],TODAY(),"Y")</f>
        <v>21</v>
      </c>
      <c r="N480" s="4">
        <v>5184</v>
      </c>
      <c r="O480" s="1">
        <f>IFERROR(DATEDIF(HR_DB[[#This Row],[DOB]],HR_DB[[#This Row],[Hire date]],"Y"),"!!!")</f>
        <v>20</v>
      </c>
      <c r="P480" s="1" t="str">
        <f>IF(HR_DB[[#This Row],[Age at Hiring]]&lt;20,"!","")</f>
        <v/>
      </c>
      <c r="Q480" s="6">
        <f>IFERROR(VLOOKUP(HR_DB[[#This Row],[EmpID]],A481:$A$1002,1,TRUE),"")</f>
        <v>54756</v>
      </c>
      <c r="R480" s="1" t="str">
        <f>IFERROR(VLOOKUP(HR_DB[[#This Row],[EmpID]],$A$2:A479,1,0),"")</f>
        <v/>
      </c>
      <c r="S480" s="17">
        <v>1</v>
      </c>
      <c r="T480" s="1" t="str">
        <f ca="1">IF(HR_DB[[#This Row],[Years no.]]&lt;=7,"A) 1-7",IF(AND(HR_DB[[#This Row],[Years no.]]&gt;7,HR_DB[[#This Row],[Years no.]]&lt;=14),"B) 8-14",IF(AND(HR_DB[[#This Row],[Years no.]]&gt;14,HR_DB[[#This Row],[Years no.]]&lt;=21),"C) 15-21",IF(HR_DB[[#This Row],[Years no.]]&gt;21,"D) 22+",""))))</f>
        <v>C) 15-21</v>
      </c>
      <c r="U480" s="1" t="str">
        <f ca="1">IF(AND(HR_DB[[#This Row],[Age]]&gt;=20,HR_DB[[#This Row],[Age]]&lt;30),"20s",IF(AND(HR_DB[[#This Row],[Age]]&gt;=30,HR_DB[[#This Row],[Age]]&lt;40),"30s",IF(HR_DB[[#This Row],[Age]]&gt;=40,"40s","")))</f>
        <v>40s</v>
      </c>
    </row>
    <row r="481" spans="1:21" x14ac:dyDescent="0.35">
      <c r="A481" s="18">
        <v>54756</v>
      </c>
      <c r="B481" s="1" t="s">
        <v>786</v>
      </c>
      <c r="C481" s="1" t="s">
        <v>787</v>
      </c>
      <c r="D481" s="1" t="s">
        <v>16</v>
      </c>
      <c r="E481" s="1" t="str">
        <f>IF(ISODD(MID(HR_DB[[#This Row],[ID No.]],13,1)),"Male","Female")</f>
        <v>Male</v>
      </c>
      <c r="F481" s="3">
        <f>DATE(MID(HR_DB[[#This Row],[ID No.]],2,2),MID(HR_DB[[#This Row],[ID No.]],4,2),MID(HR_DB[[#This Row],[ID No.]],6,2))</f>
        <v>34687</v>
      </c>
      <c r="G481" s="1">
        <f ca="1">DATEDIF(HR_DB[[#This Row],[DOB]],TODAY(),"Y")</f>
        <v>27</v>
      </c>
      <c r="H481" s="1" t="s">
        <v>17</v>
      </c>
      <c r="I481" s="1" t="s">
        <v>23</v>
      </c>
      <c r="J481" s="1" t="s">
        <v>67</v>
      </c>
      <c r="K481" s="1" t="str">
        <f>VLOOKUP(MID(HR_DB[[#This Row],[ID No.]],8,2),[1]Draft!$B$9:$C$14,2,FALSE)</f>
        <v>Monufia</v>
      </c>
      <c r="L481" s="7">
        <v>40773</v>
      </c>
      <c r="M481" s="1">
        <f ca="1">DATEDIF(HR_DB[[#This Row],[Hire date]],TODAY(),"Y")</f>
        <v>10</v>
      </c>
      <c r="N481" s="4">
        <v>5658</v>
      </c>
      <c r="O481" s="6">
        <f>IFERROR(DATEDIF(HR_DB[[#This Row],[DOB]],HR_DB[[#This Row],[Hire date]],"Y"),"!!!")</f>
        <v>16</v>
      </c>
      <c r="P481" s="6" t="str">
        <f>IF(HR_DB[[#This Row],[Age at Hiring]]&lt;20,"!","")</f>
        <v>!</v>
      </c>
      <c r="Q481" s="1" t="str">
        <f>IFERROR(VLOOKUP(HR_DB[[#This Row],[EmpID]],A482:$A$1002,1,TRUE),"")</f>
        <v/>
      </c>
      <c r="R481" s="16">
        <f>IFERROR(VLOOKUP(HR_DB[[#This Row],[EmpID]],$A$2:A480,1,0),"")</f>
        <v>54756</v>
      </c>
      <c r="S481" s="17">
        <v>2</v>
      </c>
      <c r="T481" s="1" t="str">
        <f ca="1">IF(HR_DB[[#This Row],[Years no.]]&lt;=7,"A) 1-7",IF(AND(HR_DB[[#This Row],[Years no.]]&gt;7,HR_DB[[#This Row],[Years no.]]&lt;=14),"B) 8-14",IF(AND(HR_DB[[#This Row],[Years no.]]&gt;14,HR_DB[[#This Row],[Years no.]]&lt;=21),"C) 15-21",IF(HR_DB[[#This Row],[Years no.]]&gt;21,"D) 22+",""))))</f>
        <v>B) 8-14</v>
      </c>
      <c r="U481" s="1" t="str">
        <f ca="1">IF(AND(HR_DB[[#This Row],[Age]]&gt;=20,HR_DB[[#This Row],[Age]]&lt;30),"20s",IF(AND(HR_DB[[#This Row],[Age]]&gt;=30,HR_DB[[#This Row],[Age]]&lt;40),"30s",IF(HR_DB[[#This Row],[Age]]&gt;=40,"40s","")))</f>
        <v>20s</v>
      </c>
    </row>
    <row r="482" spans="1:21" x14ac:dyDescent="0.35">
      <c r="A482" s="1">
        <v>54757</v>
      </c>
      <c r="B482" s="1" t="s">
        <v>590</v>
      </c>
      <c r="C482" s="1" t="s">
        <v>591</v>
      </c>
      <c r="D482" s="1" t="s">
        <v>49</v>
      </c>
      <c r="E482" s="1" t="str">
        <f>IF(ISODD(MID(HR_DB[[#This Row],[ID No.]],13,1)),"Male","Female")</f>
        <v>Male</v>
      </c>
      <c r="F482" s="3">
        <f>DATE(MID(HR_DB[[#This Row],[ID No.]],2,2),MID(HR_DB[[#This Row],[ID No.]],4,2),MID(HR_DB[[#This Row],[ID No.]],6,2))</f>
        <v>33463</v>
      </c>
      <c r="G482" s="1">
        <f ca="1">DATEDIF(HR_DB[[#This Row],[DOB]],TODAY(),"Y")</f>
        <v>30</v>
      </c>
      <c r="H482" s="1" t="s">
        <v>32</v>
      </c>
      <c r="I482" s="1" t="s">
        <v>18</v>
      </c>
      <c r="J482" s="1" t="s">
        <v>24</v>
      </c>
      <c r="K482" s="1" t="str">
        <f>VLOOKUP(MID(HR_DB[[#This Row],[ID No.]],8,2),[1]Draft!$B$9:$C$14,2,FALSE)</f>
        <v>Cairo</v>
      </c>
      <c r="L482" s="7">
        <v>36727</v>
      </c>
      <c r="M482" s="1">
        <f ca="1">DATEDIF(HR_DB[[#This Row],[Hire date]],TODAY(),"Y")</f>
        <v>22</v>
      </c>
      <c r="N482" s="4">
        <v>26142</v>
      </c>
      <c r="O482" s="6">
        <f>IFERROR(DATEDIF(HR_DB[[#This Row],[DOB]],HR_DB[[#This Row],[Hire date]],"Y"),"!!!")</f>
        <v>8</v>
      </c>
      <c r="P482" s="6" t="str">
        <f>IF(HR_DB[[#This Row],[Age at Hiring]]&lt;20,"!","")</f>
        <v>!</v>
      </c>
      <c r="Q482" s="1" t="str">
        <f>IFERROR(VLOOKUP(HR_DB[[#This Row],[EmpID]],A483:$A$1002,1,TRUE),"")</f>
        <v/>
      </c>
      <c r="R482" s="1" t="str">
        <f>IFERROR(VLOOKUP(HR_DB[[#This Row],[EmpID]],$A$2:A481,1,0),"")</f>
        <v/>
      </c>
      <c r="S482" s="17"/>
      <c r="T482" s="1" t="str">
        <f ca="1">IF(HR_DB[[#This Row],[Years no.]]&lt;=7,"A) 1-7",IF(AND(HR_DB[[#This Row],[Years no.]]&gt;7,HR_DB[[#This Row],[Years no.]]&lt;=14),"B) 8-14",IF(AND(HR_DB[[#This Row],[Years no.]]&gt;14,HR_DB[[#This Row],[Years no.]]&lt;=21),"C) 15-21",IF(HR_DB[[#This Row],[Years no.]]&gt;21,"D) 22+",""))))</f>
        <v>D) 22+</v>
      </c>
      <c r="U482" s="1" t="str">
        <f ca="1">IF(AND(HR_DB[[#This Row],[Age]]&gt;=20,HR_DB[[#This Row],[Age]]&lt;30),"20s",IF(AND(HR_DB[[#This Row],[Age]]&gt;=30,HR_DB[[#This Row],[Age]]&lt;40),"30s",IF(HR_DB[[#This Row],[Age]]&gt;=40,"40s","")))</f>
        <v>30s</v>
      </c>
    </row>
    <row r="483" spans="1:21" x14ac:dyDescent="0.35">
      <c r="A483" s="1">
        <v>54761</v>
      </c>
      <c r="B483" s="1" t="s">
        <v>1180</v>
      </c>
      <c r="C483" s="1" t="s">
        <v>1181</v>
      </c>
      <c r="D483" s="1" t="s">
        <v>92</v>
      </c>
      <c r="E483" s="1" t="str">
        <f>IF(ISODD(MID(HR_DB[[#This Row],[ID No.]],13,1)),"Male","Female")</f>
        <v>Male</v>
      </c>
      <c r="F483" s="3">
        <f>DATE(MID(HR_DB[[#This Row],[ID No.]],2,2),MID(HR_DB[[#This Row],[ID No.]],4,2),MID(HR_DB[[#This Row],[ID No.]],6,2))</f>
        <v>29816</v>
      </c>
      <c r="G483" s="1">
        <f ca="1">DATEDIF(HR_DB[[#This Row],[DOB]],TODAY(),"Y")</f>
        <v>40</v>
      </c>
      <c r="H483" s="1" t="s">
        <v>32</v>
      </c>
      <c r="I483" s="1" t="s">
        <v>23</v>
      </c>
      <c r="J483" s="1" t="s">
        <v>28</v>
      </c>
      <c r="K483" s="1" t="str">
        <f>VLOOKUP(MID(HR_DB[[#This Row],[ID No.]],8,2),[1]Draft!$B$9:$C$14,2,FALSE)</f>
        <v>Alexandria</v>
      </c>
      <c r="L483" s="3">
        <v>42098</v>
      </c>
      <c r="M483" s="1">
        <f ca="1">DATEDIF(HR_DB[[#This Row],[Hire date]],TODAY(),"Y")</f>
        <v>7</v>
      </c>
      <c r="N483" s="4">
        <v>3132</v>
      </c>
      <c r="O483" s="1">
        <f>IFERROR(DATEDIF(HR_DB[[#This Row],[DOB]],HR_DB[[#This Row],[Hire date]],"Y"),"!!!")</f>
        <v>33</v>
      </c>
      <c r="P483" s="1" t="str">
        <f>IF(HR_DB[[#This Row],[Age at Hiring]]&lt;20,"!","")</f>
        <v/>
      </c>
      <c r="Q483" s="1" t="str">
        <f>IFERROR(VLOOKUP(HR_DB[[#This Row],[EmpID]],A484:$A$1002,1,TRUE),"")</f>
        <v/>
      </c>
      <c r="R483" s="1" t="str">
        <f>IFERROR(VLOOKUP(HR_DB[[#This Row],[EmpID]],$A$2:A482,1,0),"")</f>
        <v/>
      </c>
      <c r="S483" s="17"/>
      <c r="T483" s="1" t="str">
        <f ca="1">IF(HR_DB[[#This Row],[Years no.]]&lt;=7,"A) 1-7",IF(AND(HR_DB[[#This Row],[Years no.]]&gt;7,HR_DB[[#This Row],[Years no.]]&lt;=14),"B) 8-14",IF(AND(HR_DB[[#This Row],[Years no.]]&gt;14,HR_DB[[#This Row],[Years no.]]&lt;=21),"C) 15-21",IF(HR_DB[[#This Row],[Years no.]]&gt;21,"D) 22+",""))))</f>
        <v>A) 1-7</v>
      </c>
      <c r="U483" s="1" t="str">
        <f ca="1">IF(AND(HR_DB[[#This Row],[Age]]&gt;=20,HR_DB[[#This Row],[Age]]&lt;30),"20s",IF(AND(HR_DB[[#This Row],[Age]]&gt;=30,HR_DB[[#This Row],[Age]]&lt;40),"30s",IF(HR_DB[[#This Row],[Age]]&gt;=40,"40s","")))</f>
        <v>40s</v>
      </c>
    </row>
    <row r="484" spans="1:21" x14ac:dyDescent="0.35">
      <c r="A484" s="1">
        <v>54763</v>
      </c>
      <c r="B484" s="1" t="s">
        <v>1748</v>
      </c>
      <c r="C484" s="1" t="s">
        <v>1749</v>
      </c>
      <c r="D484" s="1" t="s">
        <v>35</v>
      </c>
      <c r="E484" s="1" t="str">
        <f>IF(ISODD(MID(HR_DB[[#This Row],[ID No.]],13,1)),"Male","Female")</f>
        <v>Female</v>
      </c>
      <c r="F484" s="3">
        <f>DATE(MID(HR_DB[[#This Row],[ID No.]],2,2),MID(HR_DB[[#This Row],[ID No.]],4,2),MID(HR_DB[[#This Row],[ID No.]],6,2))</f>
        <v>33153</v>
      </c>
      <c r="G484" s="1">
        <f ca="1">DATEDIF(HR_DB[[#This Row],[DOB]],TODAY(),"Y")</f>
        <v>31</v>
      </c>
      <c r="H484" s="1" t="s">
        <v>17</v>
      </c>
      <c r="I484" s="1" t="s">
        <v>23</v>
      </c>
      <c r="J484" s="1" t="s">
        <v>24</v>
      </c>
      <c r="K484" s="1" t="str">
        <f>VLOOKUP(MID(HR_DB[[#This Row],[ID No.]],8,2),[1]Draft!$B$9:$C$14,2,FALSE)</f>
        <v>Monufia</v>
      </c>
      <c r="L484" s="7">
        <v>35369</v>
      </c>
      <c r="M484" s="1">
        <f ca="1">DATEDIF(HR_DB[[#This Row],[Hire date]],TODAY(),"Y")</f>
        <v>25</v>
      </c>
      <c r="N484" s="4">
        <v>4472</v>
      </c>
      <c r="O484" s="6">
        <f>IFERROR(DATEDIF(HR_DB[[#This Row],[DOB]],HR_DB[[#This Row],[Hire date]],"Y"),"!!!")</f>
        <v>6</v>
      </c>
      <c r="P484" s="6" t="str">
        <f>IF(HR_DB[[#This Row],[Age at Hiring]]&lt;20,"!","")</f>
        <v>!</v>
      </c>
      <c r="Q484" s="1" t="str">
        <f>IFERROR(VLOOKUP(HR_DB[[#This Row],[EmpID]],A485:$A$1002,1,TRUE),"")</f>
        <v/>
      </c>
      <c r="R484" s="1" t="str">
        <f>IFERROR(VLOOKUP(HR_DB[[#This Row],[EmpID]],$A$2:A483,1,0),"")</f>
        <v/>
      </c>
      <c r="S484" s="17"/>
      <c r="T484" s="1" t="str">
        <f ca="1">IF(HR_DB[[#This Row],[Years no.]]&lt;=7,"A) 1-7",IF(AND(HR_DB[[#This Row],[Years no.]]&gt;7,HR_DB[[#This Row],[Years no.]]&lt;=14),"B) 8-14",IF(AND(HR_DB[[#This Row],[Years no.]]&gt;14,HR_DB[[#This Row],[Years no.]]&lt;=21),"C) 15-21",IF(HR_DB[[#This Row],[Years no.]]&gt;21,"D) 22+",""))))</f>
        <v>D) 22+</v>
      </c>
      <c r="U484" s="1" t="str">
        <f ca="1">IF(AND(HR_DB[[#This Row],[Age]]&gt;=20,HR_DB[[#This Row],[Age]]&lt;30),"20s",IF(AND(HR_DB[[#This Row],[Age]]&gt;=30,HR_DB[[#This Row],[Age]]&lt;40),"30s",IF(HR_DB[[#This Row],[Age]]&gt;=40,"40s","")))</f>
        <v>30s</v>
      </c>
    </row>
    <row r="485" spans="1:21" x14ac:dyDescent="0.35">
      <c r="A485" s="1">
        <v>54769</v>
      </c>
      <c r="B485" s="1" t="s">
        <v>1586</v>
      </c>
      <c r="C485" s="1" t="s">
        <v>1587</v>
      </c>
      <c r="D485" s="1" t="s">
        <v>35</v>
      </c>
      <c r="E485" s="1" t="str">
        <f>IF(ISODD(MID(HR_DB[[#This Row],[ID No.]],13,1)),"Male","Female")</f>
        <v>Female</v>
      </c>
      <c r="F485" s="3">
        <f>DATE(MID(HR_DB[[#This Row],[ID No.]],2,2),MID(HR_DB[[#This Row],[ID No.]],4,2),MID(HR_DB[[#This Row],[ID No.]],6,2))</f>
        <v>29633</v>
      </c>
      <c r="G485" s="1">
        <f ca="1">DATEDIF(HR_DB[[#This Row],[DOB]],TODAY(),"Y")</f>
        <v>41</v>
      </c>
      <c r="H485" s="1" t="s">
        <v>17</v>
      </c>
      <c r="I485" s="1" t="s">
        <v>23</v>
      </c>
      <c r="J485" s="1" t="s">
        <v>67</v>
      </c>
      <c r="K485" s="1" t="str">
        <f>VLOOKUP(MID(HR_DB[[#This Row],[ID No.]],8,2),[1]Draft!$B$9:$C$14,2,FALSE)</f>
        <v>Ismailia</v>
      </c>
      <c r="L485" s="7">
        <v>35797</v>
      </c>
      <c r="M485" s="1">
        <f ca="1">DATEDIF(HR_DB[[#This Row],[Hire date]],TODAY(),"Y")</f>
        <v>24</v>
      </c>
      <c r="N485" s="4">
        <v>4757</v>
      </c>
      <c r="O485" s="6">
        <f>IFERROR(DATEDIF(HR_DB[[#This Row],[DOB]],HR_DB[[#This Row],[Hire date]],"Y"),"!!!")</f>
        <v>16</v>
      </c>
      <c r="P485" s="6" t="str">
        <f>IF(HR_DB[[#This Row],[Age at Hiring]]&lt;20,"!","")</f>
        <v>!</v>
      </c>
      <c r="Q485" s="1" t="str">
        <f>IFERROR(VLOOKUP(HR_DB[[#This Row],[EmpID]],A486:$A$1002,1,TRUE),"")</f>
        <v/>
      </c>
      <c r="R485" s="1" t="str">
        <f>IFERROR(VLOOKUP(HR_DB[[#This Row],[EmpID]],$A$2:A484,1,0),"")</f>
        <v/>
      </c>
      <c r="S485" s="17"/>
      <c r="T485" s="1" t="str">
        <f ca="1">IF(HR_DB[[#This Row],[Years no.]]&lt;=7,"A) 1-7",IF(AND(HR_DB[[#This Row],[Years no.]]&gt;7,HR_DB[[#This Row],[Years no.]]&lt;=14),"B) 8-14",IF(AND(HR_DB[[#This Row],[Years no.]]&gt;14,HR_DB[[#This Row],[Years no.]]&lt;=21),"C) 15-21",IF(HR_DB[[#This Row],[Years no.]]&gt;21,"D) 22+",""))))</f>
        <v>D) 22+</v>
      </c>
      <c r="U485" s="1" t="str">
        <f ca="1">IF(AND(HR_DB[[#This Row],[Age]]&gt;=20,HR_DB[[#This Row],[Age]]&lt;30),"20s",IF(AND(HR_DB[[#This Row],[Age]]&gt;=30,HR_DB[[#This Row],[Age]]&lt;40),"30s",IF(HR_DB[[#This Row],[Age]]&gt;=40,"40s","")))</f>
        <v>40s</v>
      </c>
    </row>
    <row r="486" spans="1:21" x14ac:dyDescent="0.35">
      <c r="A486" s="1">
        <v>54789</v>
      </c>
      <c r="B486" s="1" t="s">
        <v>1354</v>
      </c>
      <c r="C486" s="1" t="s">
        <v>1355</v>
      </c>
      <c r="D486" s="1" t="s">
        <v>35</v>
      </c>
      <c r="E486" s="1" t="str">
        <f>IF(ISODD(MID(HR_DB[[#This Row],[ID No.]],13,1)),"Male","Female")</f>
        <v>Female</v>
      </c>
      <c r="F486" s="3">
        <f>DATE(MID(HR_DB[[#This Row],[ID No.]],2,2),MID(HR_DB[[#This Row],[ID No.]],4,2),MID(HR_DB[[#This Row],[ID No.]],6,2))</f>
        <v>27708</v>
      </c>
      <c r="G486" s="1">
        <f ca="1">DATEDIF(HR_DB[[#This Row],[DOB]],TODAY(),"Y")</f>
        <v>46</v>
      </c>
      <c r="H486" s="1" t="s">
        <v>17</v>
      </c>
      <c r="I486" s="1" t="s">
        <v>41</v>
      </c>
      <c r="J486" s="1" t="s">
        <v>67</v>
      </c>
      <c r="K486" s="1" t="str">
        <f>VLOOKUP(MID(HR_DB[[#This Row],[ID No.]],8,2),[1]Draft!$B$9:$C$14,2,FALSE)</f>
        <v>Monufia</v>
      </c>
      <c r="L486" s="3">
        <v>39726</v>
      </c>
      <c r="M486" s="1">
        <f ca="1">DATEDIF(HR_DB[[#This Row],[Hire date]],TODAY(),"Y")</f>
        <v>13</v>
      </c>
      <c r="N486" s="4">
        <v>11271</v>
      </c>
      <c r="O486" s="1">
        <f>IFERROR(DATEDIF(HR_DB[[#This Row],[DOB]],HR_DB[[#This Row],[Hire date]],"Y"),"!!!")</f>
        <v>32</v>
      </c>
      <c r="P486" s="1" t="str">
        <f>IF(HR_DB[[#This Row],[Age at Hiring]]&lt;20,"!","")</f>
        <v/>
      </c>
      <c r="Q486" s="1" t="str">
        <f>IFERROR(VLOOKUP(HR_DB[[#This Row],[EmpID]],A487:$A$1002,1,TRUE),"")</f>
        <v/>
      </c>
      <c r="R486" s="1" t="str">
        <f>IFERROR(VLOOKUP(HR_DB[[#This Row],[EmpID]],$A$2:A485,1,0),"")</f>
        <v/>
      </c>
      <c r="S486" s="17"/>
      <c r="T486" s="1" t="str">
        <f ca="1">IF(HR_DB[[#This Row],[Years no.]]&lt;=7,"A) 1-7",IF(AND(HR_DB[[#This Row],[Years no.]]&gt;7,HR_DB[[#This Row],[Years no.]]&lt;=14),"B) 8-14",IF(AND(HR_DB[[#This Row],[Years no.]]&gt;14,HR_DB[[#This Row],[Years no.]]&lt;=21),"C) 15-21",IF(HR_DB[[#This Row],[Years no.]]&gt;21,"D) 22+",""))))</f>
        <v>B) 8-14</v>
      </c>
      <c r="U486" s="1" t="str">
        <f ca="1">IF(AND(HR_DB[[#This Row],[Age]]&gt;=20,HR_DB[[#This Row],[Age]]&lt;30),"20s",IF(AND(HR_DB[[#This Row],[Age]]&gt;=30,HR_DB[[#This Row],[Age]]&lt;40),"30s",IF(HR_DB[[#This Row],[Age]]&gt;=40,"40s","")))</f>
        <v>40s</v>
      </c>
    </row>
    <row r="487" spans="1:21" x14ac:dyDescent="0.35">
      <c r="A487" s="1">
        <v>54793</v>
      </c>
      <c r="B487" s="1" t="s">
        <v>88</v>
      </c>
      <c r="C487" s="1" t="s">
        <v>89</v>
      </c>
      <c r="D487" s="1" t="s">
        <v>62</v>
      </c>
      <c r="E487" s="1" t="str">
        <f>IF(ISODD(MID(HR_DB[[#This Row],[ID No.]],13,1)),"Male","Female")</f>
        <v>Male</v>
      </c>
      <c r="F487" s="3">
        <f>DATE(MID(HR_DB[[#This Row],[ID No.]],2,2),MID(HR_DB[[#This Row],[ID No.]],4,2),MID(HR_DB[[#This Row],[ID No.]],6,2))</f>
        <v>35010</v>
      </c>
      <c r="G487" s="1">
        <f ca="1">DATEDIF(HR_DB[[#This Row],[DOB]],TODAY(),"Y")</f>
        <v>26</v>
      </c>
      <c r="H487" s="1" t="s">
        <v>17</v>
      </c>
      <c r="I487" s="1" t="s">
        <v>41</v>
      </c>
      <c r="J487" s="1" t="s">
        <v>24</v>
      </c>
      <c r="K487" s="1" t="str">
        <f>VLOOKUP(MID(HR_DB[[#This Row],[ID No.]],8,2),[1]Draft!$B$9:$C$14,2,FALSE)</f>
        <v>Cairo</v>
      </c>
      <c r="L487" s="7">
        <v>39585</v>
      </c>
      <c r="M487" s="1">
        <f ca="1">DATEDIF(HR_DB[[#This Row],[Hire date]],TODAY(),"Y")</f>
        <v>14</v>
      </c>
      <c r="N487" s="4">
        <v>13671</v>
      </c>
      <c r="O487" s="6">
        <f>IFERROR(DATEDIF(HR_DB[[#This Row],[DOB]],HR_DB[[#This Row],[Hire date]],"Y"),"!!!")</f>
        <v>12</v>
      </c>
      <c r="P487" s="6" t="str">
        <f>IF(HR_DB[[#This Row],[Age at Hiring]]&lt;20,"!","")</f>
        <v>!</v>
      </c>
      <c r="Q487" s="1" t="str">
        <f>IFERROR(VLOOKUP(HR_DB[[#This Row],[EmpID]],A488:$A$1002,1,TRUE),"")</f>
        <v/>
      </c>
      <c r="R487" s="1" t="str">
        <f>IFERROR(VLOOKUP(HR_DB[[#This Row],[EmpID]],$A$2:A486,1,0),"")</f>
        <v/>
      </c>
      <c r="S487" s="17"/>
      <c r="T487" s="1" t="str">
        <f ca="1">IF(HR_DB[[#This Row],[Years no.]]&lt;=7,"A) 1-7",IF(AND(HR_DB[[#This Row],[Years no.]]&gt;7,HR_DB[[#This Row],[Years no.]]&lt;=14),"B) 8-14",IF(AND(HR_DB[[#This Row],[Years no.]]&gt;14,HR_DB[[#This Row],[Years no.]]&lt;=21),"C) 15-21",IF(HR_DB[[#This Row],[Years no.]]&gt;21,"D) 22+",""))))</f>
        <v>B) 8-14</v>
      </c>
      <c r="U487" s="1" t="str">
        <f ca="1">IF(AND(HR_DB[[#This Row],[Age]]&gt;=20,HR_DB[[#This Row],[Age]]&lt;30),"20s",IF(AND(HR_DB[[#This Row],[Age]]&gt;=30,HR_DB[[#This Row],[Age]]&lt;40),"30s",IF(HR_DB[[#This Row],[Age]]&gt;=40,"40s","")))</f>
        <v>20s</v>
      </c>
    </row>
    <row r="488" spans="1:21" x14ac:dyDescent="0.35">
      <c r="A488" s="1">
        <v>54806</v>
      </c>
      <c r="B488" s="1" t="s">
        <v>528</v>
      </c>
      <c r="C488" s="2" t="s">
        <v>529</v>
      </c>
      <c r="D488" s="1" t="s">
        <v>31</v>
      </c>
      <c r="E488" s="1" t="str">
        <f>IF(ISODD(MID(HR_DB[[#This Row],[ID No.]],13,1)),"Male","Female")</f>
        <v>Male</v>
      </c>
      <c r="F488" s="3">
        <f>DATE(MID(HR_DB[[#This Row],[ID No.]],2,2),MID(HR_DB[[#This Row],[ID No.]],4,2),MID(HR_DB[[#This Row],[ID No.]],6,2))</f>
        <v>34908</v>
      </c>
      <c r="G488" s="1">
        <f ca="1">DATEDIF(HR_DB[[#This Row],[DOB]],TODAY(),"Y")</f>
        <v>27</v>
      </c>
      <c r="H488" s="1" t="s">
        <v>32</v>
      </c>
      <c r="I488" s="1" t="s">
        <v>23</v>
      </c>
      <c r="J488" s="1" t="s">
        <v>44</v>
      </c>
      <c r="K488" s="1" t="str">
        <f>VLOOKUP(MID(HR_DB[[#This Row],[ID No.]],8,2),[1]Draft!$B$9:$C$14,2,FALSE)</f>
        <v>Cairo</v>
      </c>
      <c r="L488" s="7">
        <v>41389</v>
      </c>
      <c r="M488" s="1">
        <f ca="1">DATEDIF(HR_DB[[#This Row],[Hire date]],TODAY(),"Y")</f>
        <v>9</v>
      </c>
      <c r="N488" s="4">
        <v>4161</v>
      </c>
      <c r="O488" s="6">
        <f>IFERROR(DATEDIF(HR_DB[[#This Row],[DOB]],HR_DB[[#This Row],[Hire date]],"Y"),"!!!")</f>
        <v>17</v>
      </c>
      <c r="P488" s="6" t="str">
        <f>IF(HR_DB[[#This Row],[Age at Hiring]]&lt;20,"!","")</f>
        <v>!</v>
      </c>
      <c r="Q488" s="1" t="str">
        <f>IFERROR(VLOOKUP(HR_DB[[#This Row],[EmpID]],A489:$A$1002,1,TRUE),"")</f>
        <v/>
      </c>
      <c r="R488" s="1" t="str">
        <f>IFERROR(VLOOKUP(HR_DB[[#This Row],[EmpID]],$A$2:A487,1,0),"")</f>
        <v/>
      </c>
      <c r="S488" s="17"/>
      <c r="T488" s="1" t="str">
        <f ca="1">IF(HR_DB[[#This Row],[Years no.]]&lt;=7,"A) 1-7",IF(AND(HR_DB[[#This Row],[Years no.]]&gt;7,HR_DB[[#This Row],[Years no.]]&lt;=14),"B) 8-14",IF(AND(HR_DB[[#This Row],[Years no.]]&gt;14,HR_DB[[#This Row],[Years no.]]&lt;=21),"C) 15-21",IF(HR_DB[[#This Row],[Years no.]]&gt;21,"D) 22+",""))))</f>
        <v>B) 8-14</v>
      </c>
      <c r="U488" s="1" t="str">
        <f ca="1">IF(AND(HR_DB[[#This Row],[Age]]&gt;=20,HR_DB[[#This Row],[Age]]&lt;30),"20s",IF(AND(HR_DB[[#This Row],[Age]]&gt;=30,HR_DB[[#This Row],[Age]]&lt;40),"30s",IF(HR_DB[[#This Row],[Age]]&gt;=40,"40s","")))</f>
        <v>20s</v>
      </c>
    </row>
    <row r="489" spans="1:21" x14ac:dyDescent="0.35">
      <c r="A489" s="1">
        <v>54830</v>
      </c>
      <c r="B489" s="1" t="s">
        <v>1864</v>
      </c>
      <c r="C489" s="1" t="s">
        <v>1865</v>
      </c>
      <c r="D489" s="1" t="s">
        <v>31</v>
      </c>
      <c r="E489" s="1" t="str">
        <f>IF(ISODD(MID(HR_DB[[#This Row],[ID No.]],13,1)),"Male","Female")</f>
        <v>Male</v>
      </c>
      <c r="F489" s="3">
        <f>DATE(MID(HR_DB[[#This Row],[ID No.]],2,2),MID(HR_DB[[#This Row],[ID No.]],4,2),MID(HR_DB[[#This Row],[ID No.]],6,2))</f>
        <v>28057</v>
      </c>
      <c r="G489" s="1">
        <f ca="1">DATEDIF(HR_DB[[#This Row],[DOB]],TODAY(),"Y")</f>
        <v>45</v>
      </c>
      <c r="H489" s="1" t="s">
        <v>17</v>
      </c>
      <c r="I489" s="1" t="s">
        <v>23</v>
      </c>
      <c r="J489" s="1" t="s">
        <v>44</v>
      </c>
      <c r="K489" s="1" t="str">
        <f>VLOOKUP(MID(HR_DB[[#This Row],[ID No.]],8,2),[1]Draft!$B$9:$C$14,2,FALSE)</f>
        <v>Cairo</v>
      </c>
      <c r="L489" s="3">
        <v>39510</v>
      </c>
      <c r="M489" s="1">
        <f ca="1">DATEDIF(HR_DB[[#This Row],[Hire date]],TODAY(),"Y")</f>
        <v>14</v>
      </c>
      <c r="N489" s="4">
        <v>5162</v>
      </c>
      <c r="O489" s="1">
        <f>IFERROR(DATEDIF(HR_DB[[#This Row],[DOB]],HR_DB[[#This Row],[Hire date]],"Y"),"!!!")</f>
        <v>31</v>
      </c>
      <c r="P489" s="1" t="str">
        <f>IF(HR_DB[[#This Row],[Age at Hiring]]&lt;20,"!","")</f>
        <v/>
      </c>
      <c r="Q489" s="1" t="str">
        <f>IFERROR(VLOOKUP(HR_DB[[#This Row],[EmpID]],A490:$A$1002,1,TRUE),"")</f>
        <v/>
      </c>
      <c r="R489" s="1" t="str">
        <f>IFERROR(VLOOKUP(HR_DB[[#This Row],[EmpID]],$A$2:A488,1,0),"")</f>
        <v/>
      </c>
      <c r="S489" s="17"/>
      <c r="T489" s="1" t="str">
        <f ca="1">IF(HR_DB[[#This Row],[Years no.]]&lt;=7,"A) 1-7",IF(AND(HR_DB[[#This Row],[Years no.]]&gt;7,HR_DB[[#This Row],[Years no.]]&lt;=14),"B) 8-14",IF(AND(HR_DB[[#This Row],[Years no.]]&gt;14,HR_DB[[#This Row],[Years no.]]&lt;=21),"C) 15-21",IF(HR_DB[[#This Row],[Years no.]]&gt;21,"D) 22+",""))))</f>
        <v>B) 8-14</v>
      </c>
      <c r="U489" s="1" t="str">
        <f ca="1">IF(AND(HR_DB[[#This Row],[Age]]&gt;=20,HR_DB[[#This Row],[Age]]&lt;30),"20s",IF(AND(HR_DB[[#This Row],[Age]]&gt;=30,HR_DB[[#This Row],[Age]]&lt;40),"30s",IF(HR_DB[[#This Row],[Age]]&gt;=40,"40s","")))</f>
        <v>40s</v>
      </c>
    </row>
    <row r="490" spans="1:21" x14ac:dyDescent="0.35">
      <c r="A490" s="1">
        <v>54834</v>
      </c>
      <c r="B490" s="1" t="s">
        <v>1608</v>
      </c>
      <c r="C490" s="1" t="s">
        <v>1609</v>
      </c>
      <c r="D490" s="1" t="s">
        <v>62</v>
      </c>
      <c r="E490" s="1" t="str">
        <f>IF(ISODD(MID(HR_DB[[#This Row],[ID No.]],13,1)),"Male","Female")</f>
        <v>Female</v>
      </c>
      <c r="F490" s="3">
        <f>DATE(MID(HR_DB[[#This Row],[ID No.]],2,2),MID(HR_DB[[#This Row],[ID No.]],4,2),MID(HR_DB[[#This Row],[ID No.]],6,2))</f>
        <v>34922</v>
      </c>
      <c r="G490" s="1">
        <f ca="1">DATEDIF(HR_DB[[#This Row],[DOB]],TODAY(),"Y")</f>
        <v>26</v>
      </c>
      <c r="H490" s="1" t="s">
        <v>32</v>
      </c>
      <c r="I490" s="1" t="s">
        <v>23</v>
      </c>
      <c r="J490" s="1" t="s">
        <v>19</v>
      </c>
      <c r="K490" s="1" t="str">
        <f>VLOOKUP(MID(HR_DB[[#This Row],[ID No.]],8,2),[1]Draft!$B$9:$C$14,2,FALSE)</f>
        <v>Giza</v>
      </c>
      <c r="L490" s="7">
        <v>35384</v>
      </c>
      <c r="M490" s="1">
        <f ca="1">DATEDIF(HR_DB[[#This Row],[Hire date]],TODAY(),"Y")</f>
        <v>25</v>
      </c>
      <c r="N490" s="4">
        <v>6696</v>
      </c>
      <c r="O490" s="6">
        <f>IFERROR(DATEDIF(HR_DB[[#This Row],[DOB]],HR_DB[[#This Row],[Hire date]],"Y"),"!!!")</f>
        <v>1</v>
      </c>
      <c r="P490" s="6" t="str">
        <f>IF(HR_DB[[#This Row],[Age at Hiring]]&lt;20,"!","")</f>
        <v>!</v>
      </c>
      <c r="Q490" s="1" t="str">
        <f>IFERROR(VLOOKUP(HR_DB[[#This Row],[EmpID]],A491:$A$1002,1,TRUE),"")</f>
        <v/>
      </c>
      <c r="R490" s="1" t="str">
        <f>IFERROR(VLOOKUP(HR_DB[[#This Row],[EmpID]],$A$2:A489,1,0),"")</f>
        <v/>
      </c>
      <c r="S490" s="17"/>
      <c r="T490" s="1" t="str">
        <f ca="1">IF(HR_DB[[#This Row],[Years no.]]&lt;=7,"A) 1-7",IF(AND(HR_DB[[#This Row],[Years no.]]&gt;7,HR_DB[[#This Row],[Years no.]]&lt;=14),"B) 8-14",IF(AND(HR_DB[[#This Row],[Years no.]]&gt;14,HR_DB[[#This Row],[Years no.]]&lt;=21),"C) 15-21",IF(HR_DB[[#This Row],[Years no.]]&gt;21,"D) 22+",""))))</f>
        <v>D) 22+</v>
      </c>
      <c r="U490" s="1" t="str">
        <f ca="1">IF(AND(HR_DB[[#This Row],[Age]]&gt;=20,HR_DB[[#This Row],[Age]]&lt;30),"20s",IF(AND(HR_DB[[#This Row],[Age]]&gt;=30,HR_DB[[#This Row],[Age]]&lt;40),"30s",IF(HR_DB[[#This Row],[Age]]&gt;=40,"40s","")))</f>
        <v>20s</v>
      </c>
    </row>
    <row r="491" spans="1:21" x14ac:dyDescent="0.35">
      <c r="A491" s="1">
        <v>54870</v>
      </c>
      <c r="B491" s="1" t="s">
        <v>1192</v>
      </c>
      <c r="C491" s="1" t="s">
        <v>1193</v>
      </c>
      <c r="D491" s="1" t="s">
        <v>27</v>
      </c>
      <c r="E491" s="1" t="str">
        <f>IF(ISODD(MID(HR_DB[[#This Row],[ID No.]],13,1)),"Male","Female")</f>
        <v>Male</v>
      </c>
      <c r="F491" s="3">
        <f>DATE(MID(HR_DB[[#This Row],[ID No.]],2,2),MID(HR_DB[[#This Row],[ID No.]],4,2),MID(HR_DB[[#This Row],[ID No.]],6,2))</f>
        <v>31260</v>
      </c>
      <c r="G491" s="1">
        <f ca="1">DATEDIF(HR_DB[[#This Row],[DOB]],TODAY(),"Y")</f>
        <v>36</v>
      </c>
      <c r="H491" s="1" t="s">
        <v>17</v>
      </c>
      <c r="I491" s="1" t="s">
        <v>18</v>
      </c>
      <c r="J491" s="1" t="s">
        <v>67</v>
      </c>
      <c r="K491" s="1" t="str">
        <f>VLOOKUP(MID(HR_DB[[#This Row],[ID No.]],8,2),[1]Draft!$B$9:$C$14,2,FALSE)</f>
        <v>Cairo</v>
      </c>
      <c r="L491" s="7">
        <v>38105</v>
      </c>
      <c r="M491" s="1">
        <f ca="1">DATEDIF(HR_DB[[#This Row],[Hire date]],TODAY(),"Y")</f>
        <v>18</v>
      </c>
      <c r="N491" s="4">
        <v>29868</v>
      </c>
      <c r="O491" s="6">
        <f>IFERROR(DATEDIF(HR_DB[[#This Row],[DOB]],HR_DB[[#This Row],[Hire date]],"Y"),"!!!")</f>
        <v>18</v>
      </c>
      <c r="P491" s="6" t="str">
        <f>IF(HR_DB[[#This Row],[Age at Hiring]]&lt;20,"!","")</f>
        <v>!</v>
      </c>
      <c r="Q491" s="1" t="str">
        <f>IFERROR(VLOOKUP(HR_DB[[#This Row],[EmpID]],A492:$A$1002,1,TRUE),"")</f>
        <v/>
      </c>
      <c r="R491" s="1" t="str">
        <f>IFERROR(VLOOKUP(HR_DB[[#This Row],[EmpID]],$A$2:A490,1,0),"")</f>
        <v/>
      </c>
      <c r="S491" s="17"/>
      <c r="T491" s="1" t="str">
        <f ca="1">IF(HR_DB[[#This Row],[Years no.]]&lt;=7,"A) 1-7",IF(AND(HR_DB[[#This Row],[Years no.]]&gt;7,HR_DB[[#This Row],[Years no.]]&lt;=14),"B) 8-14",IF(AND(HR_DB[[#This Row],[Years no.]]&gt;14,HR_DB[[#This Row],[Years no.]]&lt;=21),"C) 15-21",IF(HR_DB[[#This Row],[Years no.]]&gt;21,"D) 22+",""))))</f>
        <v>C) 15-21</v>
      </c>
      <c r="U491" s="1" t="str">
        <f ca="1">IF(AND(HR_DB[[#This Row],[Age]]&gt;=20,HR_DB[[#This Row],[Age]]&lt;30),"20s",IF(AND(HR_DB[[#This Row],[Age]]&gt;=30,HR_DB[[#This Row],[Age]]&lt;40),"30s",IF(HR_DB[[#This Row],[Age]]&gt;=40,"40s","")))</f>
        <v>30s</v>
      </c>
    </row>
    <row r="492" spans="1:21" x14ac:dyDescent="0.35">
      <c r="A492" s="1">
        <v>54873</v>
      </c>
      <c r="B492" s="1" t="s">
        <v>105</v>
      </c>
      <c r="C492" s="1" t="s">
        <v>106</v>
      </c>
      <c r="D492" s="1" t="s">
        <v>27</v>
      </c>
      <c r="E492" s="1" t="str">
        <f>IF(ISODD(MID(HR_DB[[#This Row],[ID No.]],13,1)),"Male","Female")</f>
        <v>Male</v>
      </c>
      <c r="F492" s="3">
        <f>DATE(MID(HR_DB[[#This Row],[ID No.]],2,2),MID(HR_DB[[#This Row],[ID No.]],4,2),MID(HR_DB[[#This Row],[ID No.]],6,2))</f>
        <v>27655</v>
      </c>
      <c r="G492" s="1">
        <f ca="1">DATEDIF(HR_DB[[#This Row],[DOB]],TODAY(),"Y")</f>
        <v>46</v>
      </c>
      <c r="H492" s="1" t="s">
        <v>32</v>
      </c>
      <c r="I492" s="1" t="s">
        <v>23</v>
      </c>
      <c r="J492" s="1" t="s">
        <v>67</v>
      </c>
      <c r="K492" s="1" t="str">
        <f>VLOOKUP(MID(HR_DB[[#This Row],[ID No.]],8,2),[1]Draft!$B$9:$C$14,2,FALSE)</f>
        <v>Cairo</v>
      </c>
      <c r="L492" s="7">
        <v>34936</v>
      </c>
      <c r="M492" s="1">
        <f ca="1">DATEDIF(HR_DB[[#This Row],[Hire date]],TODAY(),"Y")</f>
        <v>26</v>
      </c>
      <c r="N492" s="4">
        <v>6004</v>
      </c>
      <c r="O492" s="6">
        <f>IFERROR(DATEDIF(HR_DB[[#This Row],[DOB]],HR_DB[[#This Row],[Hire date]],"Y"),"!!!")</f>
        <v>19</v>
      </c>
      <c r="P492" s="6" t="str">
        <f>IF(HR_DB[[#This Row],[Age at Hiring]]&lt;20,"!","")</f>
        <v>!</v>
      </c>
      <c r="Q492" s="1" t="str">
        <f>IFERROR(VLOOKUP(HR_DB[[#This Row],[EmpID]],A493:$A$1002,1,TRUE),"")</f>
        <v/>
      </c>
      <c r="R492" s="1" t="str">
        <f>IFERROR(VLOOKUP(HR_DB[[#This Row],[EmpID]],$A$2:A491,1,0),"")</f>
        <v/>
      </c>
      <c r="S492" s="17"/>
      <c r="T492" s="1" t="str">
        <f ca="1">IF(HR_DB[[#This Row],[Years no.]]&lt;=7,"A) 1-7",IF(AND(HR_DB[[#This Row],[Years no.]]&gt;7,HR_DB[[#This Row],[Years no.]]&lt;=14),"B) 8-14",IF(AND(HR_DB[[#This Row],[Years no.]]&gt;14,HR_DB[[#This Row],[Years no.]]&lt;=21),"C) 15-21",IF(HR_DB[[#This Row],[Years no.]]&gt;21,"D) 22+",""))))</f>
        <v>D) 22+</v>
      </c>
      <c r="U492" s="1" t="str">
        <f ca="1">IF(AND(HR_DB[[#This Row],[Age]]&gt;=20,HR_DB[[#This Row],[Age]]&lt;30),"20s",IF(AND(HR_DB[[#This Row],[Age]]&gt;=30,HR_DB[[#This Row],[Age]]&lt;40),"30s",IF(HR_DB[[#This Row],[Age]]&gt;=40,"40s","")))</f>
        <v>40s</v>
      </c>
    </row>
    <row r="493" spans="1:21" x14ac:dyDescent="0.35">
      <c r="A493" s="1">
        <v>54890</v>
      </c>
      <c r="B493" s="1" t="s">
        <v>1088</v>
      </c>
      <c r="C493" s="1" t="s">
        <v>1089</v>
      </c>
      <c r="D493" s="1" t="s">
        <v>16</v>
      </c>
      <c r="E493" s="1" t="str">
        <f>IF(ISODD(MID(HR_DB[[#This Row],[ID No.]],13,1)),"Male","Female")</f>
        <v>Female</v>
      </c>
      <c r="F493" s="3">
        <f>DATE(MID(HR_DB[[#This Row],[ID No.]],2,2),MID(HR_DB[[#This Row],[ID No.]],4,2),MID(HR_DB[[#This Row],[ID No.]],6,2))</f>
        <v>34128</v>
      </c>
      <c r="G493" s="1">
        <f ca="1">DATEDIF(HR_DB[[#This Row],[DOB]],TODAY(),"Y")</f>
        <v>29</v>
      </c>
      <c r="H493" s="1" t="s">
        <v>17</v>
      </c>
      <c r="I493" s="1" t="s">
        <v>18</v>
      </c>
      <c r="J493" s="1" t="s">
        <v>28</v>
      </c>
      <c r="K493" s="1" t="str">
        <f>VLOOKUP(MID(HR_DB[[#This Row],[ID No.]],8,2),[1]Draft!$B$9:$C$14,2,FALSE)</f>
        <v>Giza</v>
      </c>
      <c r="L493" s="7">
        <v>36208</v>
      </c>
      <c r="M493" s="1">
        <f ca="1">DATEDIF(HR_DB[[#This Row],[Hire date]],TODAY(),"Y")</f>
        <v>23</v>
      </c>
      <c r="N493" s="4">
        <v>17637</v>
      </c>
      <c r="O493" s="6">
        <f>IFERROR(DATEDIF(HR_DB[[#This Row],[DOB]],HR_DB[[#This Row],[Hire date]],"Y"),"!!!")</f>
        <v>5</v>
      </c>
      <c r="P493" s="6" t="str">
        <f>IF(HR_DB[[#This Row],[Age at Hiring]]&lt;20,"!","")</f>
        <v>!</v>
      </c>
      <c r="Q493" s="1" t="str">
        <f>IFERROR(VLOOKUP(HR_DB[[#This Row],[EmpID]],A494:$A$1002,1,TRUE),"")</f>
        <v/>
      </c>
      <c r="R493" s="1" t="str">
        <f>IFERROR(VLOOKUP(HR_DB[[#This Row],[EmpID]],$A$2:A492,1,0),"")</f>
        <v/>
      </c>
      <c r="S493" s="17"/>
      <c r="T493" s="1" t="str">
        <f ca="1">IF(HR_DB[[#This Row],[Years no.]]&lt;=7,"A) 1-7",IF(AND(HR_DB[[#This Row],[Years no.]]&gt;7,HR_DB[[#This Row],[Years no.]]&lt;=14),"B) 8-14",IF(AND(HR_DB[[#This Row],[Years no.]]&gt;14,HR_DB[[#This Row],[Years no.]]&lt;=21),"C) 15-21",IF(HR_DB[[#This Row],[Years no.]]&gt;21,"D) 22+",""))))</f>
        <v>D) 22+</v>
      </c>
      <c r="U493" s="1" t="str">
        <f ca="1">IF(AND(HR_DB[[#This Row],[Age]]&gt;=20,HR_DB[[#This Row],[Age]]&lt;30),"20s",IF(AND(HR_DB[[#This Row],[Age]]&gt;=30,HR_DB[[#This Row],[Age]]&lt;40),"30s",IF(HR_DB[[#This Row],[Age]]&gt;=40,"40s","")))</f>
        <v>20s</v>
      </c>
    </row>
    <row r="494" spans="1:21" x14ac:dyDescent="0.35">
      <c r="A494" s="1">
        <v>54914</v>
      </c>
      <c r="B494" s="1" t="s">
        <v>548</v>
      </c>
      <c r="C494" s="1" t="s">
        <v>549</v>
      </c>
      <c r="D494" s="1" t="s">
        <v>31</v>
      </c>
      <c r="E494" s="1" t="str">
        <f>IF(ISODD(MID(HR_DB[[#This Row],[ID No.]],13,1)),"Male","Female")</f>
        <v>Male</v>
      </c>
      <c r="F494" s="3">
        <f>DATE(MID(HR_DB[[#This Row],[ID No.]],2,2),MID(HR_DB[[#This Row],[ID No.]],4,2),MID(HR_DB[[#This Row],[ID No.]],6,2))</f>
        <v>34777</v>
      </c>
      <c r="G494" s="1">
        <f ca="1">DATEDIF(HR_DB[[#This Row],[DOB]],TODAY(),"Y")</f>
        <v>27</v>
      </c>
      <c r="H494" s="1" t="s">
        <v>17</v>
      </c>
      <c r="I494" s="1" t="s">
        <v>23</v>
      </c>
      <c r="J494" s="1" t="s">
        <v>67</v>
      </c>
      <c r="K494" s="1" t="str">
        <f>VLOOKUP(MID(HR_DB[[#This Row],[ID No.]],8,2),[1]Draft!$B$9:$C$14,2,FALSE)</f>
        <v>Cairo</v>
      </c>
      <c r="L494" s="7">
        <v>37579</v>
      </c>
      <c r="M494" s="1">
        <f ca="1">DATEDIF(HR_DB[[#This Row],[Hire date]],TODAY(),"Y")</f>
        <v>19</v>
      </c>
      <c r="N494" s="4">
        <v>3724</v>
      </c>
      <c r="O494" s="6">
        <f>IFERROR(DATEDIF(HR_DB[[#This Row],[DOB]],HR_DB[[#This Row],[Hire date]],"Y"),"!!!")</f>
        <v>7</v>
      </c>
      <c r="P494" s="6" t="str">
        <f>IF(HR_DB[[#This Row],[Age at Hiring]]&lt;20,"!","")</f>
        <v>!</v>
      </c>
      <c r="Q494" s="1" t="str">
        <f>IFERROR(VLOOKUP(HR_DB[[#This Row],[EmpID]],A495:$A$1002,1,TRUE),"")</f>
        <v/>
      </c>
      <c r="R494" s="1" t="str">
        <f>IFERROR(VLOOKUP(HR_DB[[#This Row],[EmpID]],$A$2:A493,1,0),"")</f>
        <v/>
      </c>
      <c r="S494" s="17"/>
      <c r="T494" s="1" t="str">
        <f ca="1">IF(HR_DB[[#This Row],[Years no.]]&lt;=7,"A) 1-7",IF(AND(HR_DB[[#This Row],[Years no.]]&gt;7,HR_DB[[#This Row],[Years no.]]&lt;=14),"B) 8-14",IF(AND(HR_DB[[#This Row],[Years no.]]&gt;14,HR_DB[[#This Row],[Years no.]]&lt;=21),"C) 15-21",IF(HR_DB[[#This Row],[Years no.]]&gt;21,"D) 22+",""))))</f>
        <v>C) 15-21</v>
      </c>
      <c r="U494" s="1" t="str">
        <f ca="1">IF(AND(HR_DB[[#This Row],[Age]]&gt;=20,HR_DB[[#This Row],[Age]]&lt;30),"20s",IF(AND(HR_DB[[#This Row],[Age]]&gt;=30,HR_DB[[#This Row],[Age]]&lt;40),"30s",IF(HR_DB[[#This Row],[Age]]&gt;=40,"40s","")))</f>
        <v>20s</v>
      </c>
    </row>
    <row r="495" spans="1:21" x14ac:dyDescent="0.35">
      <c r="A495" s="1">
        <v>54915</v>
      </c>
      <c r="B495" s="1" t="s">
        <v>1724</v>
      </c>
      <c r="C495" s="1" t="s">
        <v>1725</v>
      </c>
      <c r="D495" s="1" t="s">
        <v>38</v>
      </c>
      <c r="E495" s="1" t="str">
        <f>IF(ISODD(MID(HR_DB[[#This Row],[ID No.]],13,1)),"Male","Female")</f>
        <v>Male</v>
      </c>
      <c r="F495" s="3">
        <f>DATE(MID(HR_DB[[#This Row],[ID No.]],2,2),MID(HR_DB[[#This Row],[ID No.]],4,2),MID(HR_DB[[#This Row],[ID No.]],6,2))</f>
        <v>28476</v>
      </c>
      <c r="G495" s="1">
        <f ca="1">DATEDIF(HR_DB[[#This Row],[DOB]],TODAY(),"Y")</f>
        <v>44</v>
      </c>
      <c r="H495" s="1" t="s">
        <v>17</v>
      </c>
      <c r="I495" s="1" t="s">
        <v>23</v>
      </c>
      <c r="J495" s="1" t="s">
        <v>67</v>
      </c>
      <c r="K495" s="1" t="str">
        <f>VLOOKUP(MID(HR_DB[[#This Row],[ID No.]],8,2),[1]Draft!$B$9:$C$14,2,FALSE)</f>
        <v>Sharqia</v>
      </c>
      <c r="L495" s="3">
        <v>36211</v>
      </c>
      <c r="M495" s="1">
        <f ca="1">DATEDIF(HR_DB[[#This Row],[Hire date]],TODAY(),"Y")</f>
        <v>23</v>
      </c>
      <c r="N495" s="4">
        <v>4126</v>
      </c>
      <c r="O495" s="1">
        <f>IFERROR(DATEDIF(HR_DB[[#This Row],[DOB]],HR_DB[[#This Row],[Hire date]],"Y"),"!!!")</f>
        <v>21</v>
      </c>
      <c r="P495" s="1" t="str">
        <f>IF(HR_DB[[#This Row],[Age at Hiring]]&lt;20,"!","")</f>
        <v/>
      </c>
      <c r="Q495" s="1" t="str">
        <f>IFERROR(VLOOKUP(HR_DB[[#This Row],[EmpID]],A496:$A$1002,1,TRUE),"")</f>
        <v/>
      </c>
      <c r="R495" s="1" t="str">
        <f>IFERROR(VLOOKUP(HR_DB[[#This Row],[EmpID]],$A$2:A494,1,0),"")</f>
        <v/>
      </c>
      <c r="S495" s="17"/>
      <c r="T495" s="1" t="str">
        <f ca="1">IF(HR_DB[[#This Row],[Years no.]]&lt;=7,"A) 1-7",IF(AND(HR_DB[[#This Row],[Years no.]]&gt;7,HR_DB[[#This Row],[Years no.]]&lt;=14),"B) 8-14",IF(AND(HR_DB[[#This Row],[Years no.]]&gt;14,HR_DB[[#This Row],[Years no.]]&lt;=21),"C) 15-21",IF(HR_DB[[#This Row],[Years no.]]&gt;21,"D) 22+",""))))</f>
        <v>D) 22+</v>
      </c>
      <c r="U495" s="1" t="str">
        <f ca="1">IF(AND(HR_DB[[#This Row],[Age]]&gt;=20,HR_DB[[#This Row],[Age]]&lt;30),"20s",IF(AND(HR_DB[[#This Row],[Age]]&gt;=30,HR_DB[[#This Row],[Age]]&lt;40),"30s",IF(HR_DB[[#This Row],[Age]]&gt;=40,"40s","")))</f>
        <v>40s</v>
      </c>
    </row>
    <row r="496" spans="1:21" x14ac:dyDescent="0.35">
      <c r="A496" s="1">
        <v>54936</v>
      </c>
      <c r="B496" s="1" t="s">
        <v>350</v>
      </c>
      <c r="C496" s="1" t="s">
        <v>351</v>
      </c>
      <c r="D496" s="1" t="s">
        <v>143</v>
      </c>
      <c r="E496" s="1" t="str">
        <f>IF(ISODD(MID(HR_DB[[#This Row],[ID No.]],13,1)),"Male","Female")</f>
        <v>Male</v>
      </c>
      <c r="F496" s="3">
        <f>DATE(MID(HR_DB[[#This Row],[ID No.]],2,2),MID(HR_DB[[#This Row],[ID No.]],4,2),MID(HR_DB[[#This Row],[ID No.]],6,2))</f>
        <v>34939</v>
      </c>
      <c r="G496" s="1">
        <f ca="1">DATEDIF(HR_DB[[#This Row],[DOB]],TODAY(),"Y")</f>
        <v>26</v>
      </c>
      <c r="H496" s="1" t="s">
        <v>32</v>
      </c>
      <c r="I496" s="1" t="s">
        <v>23</v>
      </c>
      <c r="J496" s="1" t="s">
        <v>44</v>
      </c>
      <c r="K496" s="1" t="str">
        <f>VLOOKUP(MID(HR_DB[[#This Row],[ID No.]],8,2),[1]Draft!$B$9:$C$14,2,FALSE)</f>
        <v>Cairo</v>
      </c>
      <c r="L496" s="7">
        <v>42027</v>
      </c>
      <c r="M496" s="1">
        <f ca="1">DATEDIF(HR_DB[[#This Row],[Hire date]],TODAY(),"Y")</f>
        <v>7</v>
      </c>
      <c r="N496" s="4">
        <v>4729</v>
      </c>
      <c r="O496" s="6">
        <f>IFERROR(DATEDIF(HR_DB[[#This Row],[DOB]],HR_DB[[#This Row],[Hire date]],"Y"),"!!!")</f>
        <v>19</v>
      </c>
      <c r="P496" s="6" t="str">
        <f>IF(HR_DB[[#This Row],[Age at Hiring]]&lt;20,"!","")</f>
        <v>!</v>
      </c>
      <c r="Q496" s="1" t="str">
        <f>IFERROR(VLOOKUP(HR_DB[[#This Row],[EmpID]],A497:$A$1002,1,TRUE),"")</f>
        <v/>
      </c>
      <c r="R496" s="1" t="str">
        <f>IFERROR(VLOOKUP(HR_DB[[#This Row],[EmpID]],$A$2:A495,1,0),"")</f>
        <v/>
      </c>
      <c r="S496" s="17"/>
      <c r="T496" s="1" t="str">
        <f ca="1">IF(HR_DB[[#This Row],[Years no.]]&lt;=7,"A) 1-7",IF(AND(HR_DB[[#This Row],[Years no.]]&gt;7,HR_DB[[#This Row],[Years no.]]&lt;=14),"B) 8-14",IF(AND(HR_DB[[#This Row],[Years no.]]&gt;14,HR_DB[[#This Row],[Years no.]]&lt;=21),"C) 15-21",IF(HR_DB[[#This Row],[Years no.]]&gt;21,"D) 22+",""))))</f>
        <v>A) 1-7</v>
      </c>
      <c r="U496" s="1" t="str">
        <f ca="1">IF(AND(HR_DB[[#This Row],[Age]]&gt;=20,HR_DB[[#This Row],[Age]]&lt;30),"20s",IF(AND(HR_DB[[#This Row],[Age]]&gt;=30,HR_DB[[#This Row],[Age]]&lt;40),"30s",IF(HR_DB[[#This Row],[Age]]&gt;=40,"40s","")))</f>
        <v>20s</v>
      </c>
    </row>
    <row r="497" spans="1:21" x14ac:dyDescent="0.35">
      <c r="A497" s="1">
        <v>54954</v>
      </c>
      <c r="B497" s="1" t="s">
        <v>131</v>
      </c>
      <c r="C497" s="1" t="s">
        <v>132</v>
      </c>
      <c r="D497" s="1" t="s">
        <v>16</v>
      </c>
      <c r="E497" s="1" t="str">
        <f>IF(ISODD(MID(HR_DB[[#This Row],[ID No.]],13,1)),"Male","Female")</f>
        <v>Female</v>
      </c>
      <c r="F497" s="3">
        <f>DATE(MID(HR_DB[[#This Row],[ID No.]],2,2),MID(HR_DB[[#This Row],[ID No.]],4,2),MID(HR_DB[[#This Row],[ID No.]],6,2))</f>
        <v>34693</v>
      </c>
      <c r="G497" s="1">
        <f ca="1">DATEDIF(HR_DB[[#This Row],[DOB]],TODAY(),"Y")</f>
        <v>27</v>
      </c>
      <c r="H497" s="1" t="s">
        <v>32</v>
      </c>
      <c r="I497" s="1" t="s">
        <v>41</v>
      </c>
      <c r="J497" s="1" t="s">
        <v>24</v>
      </c>
      <c r="K497" s="1" t="str">
        <f>VLOOKUP(MID(HR_DB[[#This Row],[ID No.]],8,2),[1]Draft!$B$9:$C$14,2,FALSE)</f>
        <v>Cairo</v>
      </c>
      <c r="L497" s="7">
        <v>35896</v>
      </c>
      <c r="M497" s="1">
        <f ca="1">DATEDIF(HR_DB[[#This Row],[Hire date]],TODAY(),"Y")</f>
        <v>24</v>
      </c>
      <c r="N497" s="4">
        <v>10967</v>
      </c>
      <c r="O497" s="6">
        <f>IFERROR(DATEDIF(HR_DB[[#This Row],[DOB]],HR_DB[[#This Row],[Hire date]],"Y"),"!!!")</f>
        <v>3</v>
      </c>
      <c r="P497" s="6" t="str">
        <f>IF(HR_DB[[#This Row],[Age at Hiring]]&lt;20,"!","")</f>
        <v>!</v>
      </c>
      <c r="Q497" s="1" t="str">
        <f>IFERROR(VLOOKUP(HR_DB[[#This Row],[EmpID]],A498:$A$1002,1,TRUE),"")</f>
        <v/>
      </c>
      <c r="R497" s="1" t="str">
        <f>IFERROR(VLOOKUP(HR_DB[[#This Row],[EmpID]],$A$2:A496,1,0),"")</f>
        <v/>
      </c>
      <c r="S497" s="17"/>
      <c r="T497" s="1" t="str">
        <f ca="1">IF(HR_DB[[#This Row],[Years no.]]&lt;=7,"A) 1-7",IF(AND(HR_DB[[#This Row],[Years no.]]&gt;7,HR_DB[[#This Row],[Years no.]]&lt;=14),"B) 8-14",IF(AND(HR_DB[[#This Row],[Years no.]]&gt;14,HR_DB[[#This Row],[Years no.]]&lt;=21),"C) 15-21",IF(HR_DB[[#This Row],[Years no.]]&gt;21,"D) 22+",""))))</f>
        <v>D) 22+</v>
      </c>
      <c r="U497" s="1" t="str">
        <f ca="1">IF(AND(HR_DB[[#This Row],[Age]]&gt;=20,HR_DB[[#This Row],[Age]]&lt;30),"20s",IF(AND(HR_DB[[#This Row],[Age]]&gt;=30,HR_DB[[#This Row],[Age]]&lt;40),"30s",IF(HR_DB[[#This Row],[Age]]&gt;=40,"40s","")))</f>
        <v>20s</v>
      </c>
    </row>
    <row r="498" spans="1:21" x14ac:dyDescent="0.35">
      <c r="A498" s="1">
        <v>54955</v>
      </c>
      <c r="B498" s="1" t="s">
        <v>1206</v>
      </c>
      <c r="C498" s="1" t="s">
        <v>1207</v>
      </c>
      <c r="D498" s="1" t="s">
        <v>38</v>
      </c>
      <c r="E498" s="1" t="str">
        <f>IF(ISODD(MID(HR_DB[[#This Row],[ID No.]],13,1)),"Male","Female")</f>
        <v>Male</v>
      </c>
      <c r="F498" s="3">
        <f>DATE(MID(HR_DB[[#This Row],[ID No.]],2,2),MID(HR_DB[[#This Row],[ID No.]],4,2),MID(HR_DB[[#This Row],[ID No.]],6,2))</f>
        <v>27590</v>
      </c>
      <c r="G498" s="1">
        <f ca="1">DATEDIF(HR_DB[[#This Row],[DOB]],TODAY(),"Y")</f>
        <v>47</v>
      </c>
      <c r="H498" s="1" t="s">
        <v>32</v>
      </c>
      <c r="I498" s="1" t="s">
        <v>23</v>
      </c>
      <c r="J498" s="1" t="s">
        <v>24</v>
      </c>
      <c r="K498" s="1" t="str">
        <f>VLOOKUP(MID(HR_DB[[#This Row],[ID No.]],8,2),[1]Draft!$B$9:$C$14,2,FALSE)</f>
        <v>Giza</v>
      </c>
      <c r="L498" s="3">
        <v>36201</v>
      </c>
      <c r="M498" s="1">
        <f ca="1">DATEDIF(HR_DB[[#This Row],[Hire date]],TODAY(),"Y")</f>
        <v>23</v>
      </c>
      <c r="N498" s="4">
        <v>6382</v>
      </c>
      <c r="O498" s="1">
        <f>IFERROR(DATEDIF(HR_DB[[#This Row],[DOB]],HR_DB[[#This Row],[Hire date]],"Y"),"!!!")</f>
        <v>23</v>
      </c>
      <c r="P498" s="1" t="str">
        <f>IF(HR_DB[[#This Row],[Age at Hiring]]&lt;20,"!","")</f>
        <v/>
      </c>
      <c r="Q498" s="1" t="str">
        <f>IFERROR(VLOOKUP(HR_DB[[#This Row],[EmpID]],A499:$A$1002,1,TRUE),"")</f>
        <v/>
      </c>
      <c r="R498" s="1" t="str">
        <f>IFERROR(VLOOKUP(HR_DB[[#This Row],[EmpID]],$A$2:A497,1,0),"")</f>
        <v/>
      </c>
      <c r="S498" s="17"/>
      <c r="T498" s="1" t="str">
        <f ca="1">IF(HR_DB[[#This Row],[Years no.]]&lt;=7,"A) 1-7",IF(AND(HR_DB[[#This Row],[Years no.]]&gt;7,HR_DB[[#This Row],[Years no.]]&lt;=14),"B) 8-14",IF(AND(HR_DB[[#This Row],[Years no.]]&gt;14,HR_DB[[#This Row],[Years no.]]&lt;=21),"C) 15-21",IF(HR_DB[[#This Row],[Years no.]]&gt;21,"D) 22+",""))))</f>
        <v>D) 22+</v>
      </c>
      <c r="U498" s="1" t="str">
        <f ca="1">IF(AND(HR_DB[[#This Row],[Age]]&gt;=20,HR_DB[[#This Row],[Age]]&lt;30),"20s",IF(AND(HR_DB[[#This Row],[Age]]&gt;=30,HR_DB[[#This Row],[Age]]&lt;40),"30s",IF(HR_DB[[#This Row],[Age]]&gt;=40,"40s","")))</f>
        <v>40s</v>
      </c>
    </row>
    <row r="499" spans="1:21" x14ac:dyDescent="0.35">
      <c r="A499" s="1">
        <v>54957</v>
      </c>
      <c r="B499" s="1" t="s">
        <v>1888</v>
      </c>
      <c r="C499" s="1" t="s">
        <v>1889</v>
      </c>
      <c r="D499" s="1" t="s">
        <v>16</v>
      </c>
      <c r="E499" s="1" t="str">
        <f>IF(ISODD(MID(HR_DB[[#This Row],[ID No.]],13,1)),"Male","Female")</f>
        <v>Male</v>
      </c>
      <c r="F499" s="3">
        <f>DATE(MID(HR_DB[[#This Row],[ID No.]],2,2),MID(HR_DB[[#This Row],[ID No.]],4,2),MID(HR_DB[[#This Row],[ID No.]],6,2))</f>
        <v>29692</v>
      </c>
      <c r="G499" s="1">
        <f ca="1">DATEDIF(HR_DB[[#This Row],[DOB]],TODAY(),"Y")</f>
        <v>41</v>
      </c>
      <c r="H499" s="1" t="s">
        <v>32</v>
      </c>
      <c r="I499" s="1" t="s">
        <v>41</v>
      </c>
      <c r="J499" s="1" t="s">
        <v>24</v>
      </c>
      <c r="K499" s="1" t="str">
        <f>VLOOKUP(MID(HR_DB[[#This Row],[ID No.]],8,2),[1]Draft!$B$9:$C$14,2,FALSE)</f>
        <v>Cairo</v>
      </c>
      <c r="L499" s="3">
        <v>38290</v>
      </c>
      <c r="M499" s="1">
        <f ca="1">DATEDIF(HR_DB[[#This Row],[Hire date]],TODAY(),"Y")</f>
        <v>17</v>
      </c>
      <c r="N499" s="4">
        <v>14486</v>
      </c>
      <c r="O499" s="1">
        <f>IFERROR(DATEDIF(HR_DB[[#This Row],[DOB]],HR_DB[[#This Row],[Hire date]],"Y"),"!!!")</f>
        <v>23</v>
      </c>
      <c r="P499" s="1" t="str">
        <f>IF(HR_DB[[#This Row],[Age at Hiring]]&lt;20,"!","")</f>
        <v/>
      </c>
      <c r="Q499" s="1" t="str">
        <f>IFERROR(VLOOKUP(HR_DB[[#This Row],[EmpID]],A500:$A$1002,1,TRUE),"")</f>
        <v/>
      </c>
      <c r="R499" s="1" t="str">
        <f>IFERROR(VLOOKUP(HR_DB[[#This Row],[EmpID]],$A$2:A498,1,0),"")</f>
        <v/>
      </c>
      <c r="S499" s="17"/>
      <c r="T499" s="1" t="str">
        <f ca="1">IF(HR_DB[[#This Row],[Years no.]]&lt;=7,"A) 1-7",IF(AND(HR_DB[[#This Row],[Years no.]]&gt;7,HR_DB[[#This Row],[Years no.]]&lt;=14),"B) 8-14",IF(AND(HR_DB[[#This Row],[Years no.]]&gt;14,HR_DB[[#This Row],[Years no.]]&lt;=21),"C) 15-21",IF(HR_DB[[#This Row],[Years no.]]&gt;21,"D) 22+",""))))</f>
        <v>C) 15-21</v>
      </c>
      <c r="U499" s="1" t="str">
        <f ca="1">IF(AND(HR_DB[[#This Row],[Age]]&gt;=20,HR_DB[[#This Row],[Age]]&lt;30),"20s",IF(AND(HR_DB[[#This Row],[Age]]&gt;=30,HR_DB[[#This Row],[Age]]&lt;40),"30s",IF(HR_DB[[#This Row],[Age]]&gt;=40,"40s","")))</f>
        <v>40s</v>
      </c>
    </row>
    <row r="500" spans="1:21" x14ac:dyDescent="0.35">
      <c r="A500" s="1">
        <v>54970</v>
      </c>
      <c r="B500" s="1" t="s">
        <v>184</v>
      </c>
      <c r="C500" s="1" t="s">
        <v>185</v>
      </c>
      <c r="D500" s="1" t="s">
        <v>31</v>
      </c>
      <c r="E500" s="1" t="str">
        <f>IF(ISODD(MID(HR_DB[[#This Row],[ID No.]],13,1)),"Male","Female")</f>
        <v>Male</v>
      </c>
      <c r="F500" s="3">
        <f>DATE(MID(HR_DB[[#This Row],[ID No.]],2,2),MID(HR_DB[[#This Row],[ID No.]],4,2),MID(HR_DB[[#This Row],[ID No.]],6,2))</f>
        <v>34031</v>
      </c>
      <c r="G500" s="1">
        <f ca="1">DATEDIF(HR_DB[[#This Row],[DOB]],TODAY(),"Y")</f>
        <v>29</v>
      </c>
      <c r="H500" s="1" t="s">
        <v>32</v>
      </c>
      <c r="I500" s="1" t="s">
        <v>23</v>
      </c>
      <c r="J500" s="1" t="s">
        <v>19</v>
      </c>
      <c r="K500" s="1" t="str">
        <f>VLOOKUP(MID(HR_DB[[#This Row],[ID No.]],8,2),[1]Draft!$B$9:$C$14,2,FALSE)</f>
        <v>Cairo</v>
      </c>
      <c r="L500" s="3">
        <v>41955</v>
      </c>
      <c r="M500" s="1">
        <f ca="1">DATEDIF(HR_DB[[#This Row],[Hire date]],TODAY(),"Y")</f>
        <v>7</v>
      </c>
      <c r="N500" s="4">
        <v>6638</v>
      </c>
      <c r="O500" s="1">
        <f>IFERROR(DATEDIF(HR_DB[[#This Row],[DOB]],HR_DB[[#This Row],[Hire date]],"Y"),"!!!")</f>
        <v>21</v>
      </c>
      <c r="P500" s="1" t="str">
        <f>IF(HR_DB[[#This Row],[Age at Hiring]]&lt;20,"!","")</f>
        <v/>
      </c>
      <c r="Q500" s="1" t="str">
        <f>IFERROR(VLOOKUP(HR_DB[[#This Row],[EmpID]],A501:$A$1002,1,TRUE),"")</f>
        <v/>
      </c>
      <c r="R500" s="1" t="str">
        <f>IFERROR(VLOOKUP(HR_DB[[#This Row],[EmpID]],$A$2:A499,1,0),"")</f>
        <v/>
      </c>
      <c r="S500" s="17"/>
      <c r="T500" s="1" t="str">
        <f ca="1">IF(HR_DB[[#This Row],[Years no.]]&lt;=7,"A) 1-7",IF(AND(HR_DB[[#This Row],[Years no.]]&gt;7,HR_DB[[#This Row],[Years no.]]&lt;=14),"B) 8-14",IF(AND(HR_DB[[#This Row],[Years no.]]&gt;14,HR_DB[[#This Row],[Years no.]]&lt;=21),"C) 15-21",IF(HR_DB[[#This Row],[Years no.]]&gt;21,"D) 22+",""))))</f>
        <v>A) 1-7</v>
      </c>
      <c r="U500" s="1" t="str">
        <f ca="1">IF(AND(HR_DB[[#This Row],[Age]]&gt;=20,HR_DB[[#This Row],[Age]]&lt;30),"20s",IF(AND(HR_DB[[#This Row],[Age]]&gt;=30,HR_DB[[#This Row],[Age]]&lt;40),"30s",IF(HR_DB[[#This Row],[Age]]&gt;=40,"40s","")))</f>
        <v>20s</v>
      </c>
    </row>
    <row r="501" spans="1:21" x14ac:dyDescent="0.35">
      <c r="A501" s="1">
        <v>55004</v>
      </c>
      <c r="B501" s="1" t="s">
        <v>1154</v>
      </c>
      <c r="C501" s="1" t="s">
        <v>1155</v>
      </c>
      <c r="D501" s="1" t="s">
        <v>92</v>
      </c>
      <c r="E501" s="1" t="str">
        <f>IF(ISODD(MID(HR_DB[[#This Row],[ID No.]],13,1)),"Male","Female")</f>
        <v>Female</v>
      </c>
      <c r="F501" s="3">
        <f>DATE(MID(HR_DB[[#This Row],[ID No.]],2,2),MID(HR_DB[[#This Row],[ID No.]],4,2),MID(HR_DB[[#This Row],[ID No.]],6,2))</f>
        <v>27257</v>
      </c>
      <c r="G501" s="1">
        <f ca="1">DATEDIF(HR_DB[[#This Row],[DOB]],TODAY(),"Y")</f>
        <v>47</v>
      </c>
      <c r="H501" s="1" t="s">
        <v>17</v>
      </c>
      <c r="I501" s="1" t="s">
        <v>23</v>
      </c>
      <c r="J501" s="1" t="s">
        <v>19</v>
      </c>
      <c r="K501" s="1" t="str">
        <f>VLOOKUP(MID(HR_DB[[#This Row],[ID No.]],8,2),[1]Draft!$B$9:$C$14,2,FALSE)</f>
        <v>Sharqia</v>
      </c>
      <c r="L501" s="3">
        <v>40596</v>
      </c>
      <c r="M501" s="1">
        <f ca="1">DATEDIF(HR_DB[[#This Row],[Hire date]],TODAY(),"Y")</f>
        <v>11</v>
      </c>
      <c r="N501" s="4">
        <v>4596</v>
      </c>
      <c r="O501" s="1">
        <f>IFERROR(DATEDIF(HR_DB[[#This Row],[DOB]],HR_DB[[#This Row],[Hire date]],"Y"),"!!!")</f>
        <v>36</v>
      </c>
      <c r="P501" s="1" t="str">
        <f>IF(HR_DB[[#This Row],[Age at Hiring]]&lt;20,"!","")</f>
        <v/>
      </c>
      <c r="Q501" s="1" t="str">
        <f>IFERROR(VLOOKUP(HR_DB[[#This Row],[EmpID]],A502:$A$1002,1,TRUE),"")</f>
        <v/>
      </c>
      <c r="R501" s="1" t="str">
        <f>IFERROR(VLOOKUP(HR_DB[[#This Row],[EmpID]],$A$2:A500,1,0),"")</f>
        <v/>
      </c>
      <c r="S501" s="17"/>
      <c r="T501" s="1" t="str">
        <f ca="1">IF(HR_DB[[#This Row],[Years no.]]&lt;=7,"A) 1-7",IF(AND(HR_DB[[#This Row],[Years no.]]&gt;7,HR_DB[[#This Row],[Years no.]]&lt;=14),"B) 8-14",IF(AND(HR_DB[[#This Row],[Years no.]]&gt;14,HR_DB[[#This Row],[Years no.]]&lt;=21),"C) 15-21",IF(HR_DB[[#This Row],[Years no.]]&gt;21,"D) 22+",""))))</f>
        <v>B) 8-14</v>
      </c>
      <c r="U501" s="1" t="str">
        <f ca="1">IF(AND(HR_DB[[#This Row],[Age]]&gt;=20,HR_DB[[#This Row],[Age]]&lt;30),"20s",IF(AND(HR_DB[[#This Row],[Age]]&gt;=30,HR_DB[[#This Row],[Age]]&lt;40),"30s",IF(HR_DB[[#This Row],[Age]]&gt;=40,"40s","")))</f>
        <v>40s</v>
      </c>
    </row>
    <row r="502" spans="1:21" x14ac:dyDescent="0.35">
      <c r="A502" s="1">
        <v>55006</v>
      </c>
      <c r="B502" s="1" t="s">
        <v>1096</v>
      </c>
      <c r="C502" s="1" t="s">
        <v>1097</v>
      </c>
      <c r="D502" s="1" t="s">
        <v>35</v>
      </c>
      <c r="E502" s="1" t="str">
        <f>IF(ISODD(MID(HR_DB[[#This Row],[ID No.]],13,1)),"Male","Female")</f>
        <v>Female</v>
      </c>
      <c r="F502" s="3">
        <f>DATE(MID(HR_DB[[#This Row],[ID No.]],2,2),MID(HR_DB[[#This Row],[ID No.]],4,2),MID(HR_DB[[#This Row],[ID No.]],6,2))</f>
        <v>30203</v>
      </c>
      <c r="G502" s="1">
        <f ca="1">DATEDIF(HR_DB[[#This Row],[DOB]],TODAY(),"Y")</f>
        <v>39</v>
      </c>
      <c r="H502" s="1" t="s">
        <v>32</v>
      </c>
      <c r="I502" s="1" t="s">
        <v>23</v>
      </c>
      <c r="J502" s="1" t="s">
        <v>67</v>
      </c>
      <c r="K502" s="1" t="str">
        <f>VLOOKUP(MID(HR_DB[[#This Row],[ID No.]],8,2),[1]Draft!$B$9:$C$14,2,FALSE)</f>
        <v>Cairo</v>
      </c>
      <c r="L502" s="3">
        <v>38998</v>
      </c>
      <c r="M502" s="1">
        <f ca="1">DATEDIF(HR_DB[[#This Row],[Hire date]],TODAY(),"Y")</f>
        <v>15</v>
      </c>
      <c r="N502" s="4">
        <v>4130</v>
      </c>
      <c r="O502" s="1">
        <f>IFERROR(DATEDIF(HR_DB[[#This Row],[DOB]],HR_DB[[#This Row],[Hire date]],"Y"),"!!!")</f>
        <v>24</v>
      </c>
      <c r="P502" s="1" t="str">
        <f>IF(HR_DB[[#This Row],[Age at Hiring]]&lt;20,"!","")</f>
        <v/>
      </c>
      <c r="Q502" s="1" t="str">
        <f>IFERROR(VLOOKUP(HR_DB[[#This Row],[EmpID]],A503:$A$1002,1,TRUE),"")</f>
        <v/>
      </c>
      <c r="R502" s="1" t="str">
        <f>IFERROR(VLOOKUP(HR_DB[[#This Row],[EmpID]],$A$2:A501,1,0),"")</f>
        <v/>
      </c>
      <c r="S502" s="17"/>
      <c r="T502" s="1" t="str">
        <f ca="1">IF(HR_DB[[#This Row],[Years no.]]&lt;=7,"A) 1-7",IF(AND(HR_DB[[#This Row],[Years no.]]&gt;7,HR_DB[[#This Row],[Years no.]]&lt;=14),"B) 8-14",IF(AND(HR_DB[[#This Row],[Years no.]]&gt;14,HR_DB[[#This Row],[Years no.]]&lt;=21),"C) 15-21",IF(HR_DB[[#This Row],[Years no.]]&gt;21,"D) 22+",""))))</f>
        <v>C) 15-21</v>
      </c>
      <c r="U502" s="1" t="str">
        <f ca="1">IF(AND(HR_DB[[#This Row],[Age]]&gt;=20,HR_DB[[#This Row],[Age]]&lt;30),"20s",IF(AND(HR_DB[[#This Row],[Age]]&gt;=30,HR_DB[[#This Row],[Age]]&lt;40),"30s",IF(HR_DB[[#This Row],[Age]]&gt;=40,"40s","")))</f>
        <v>30s</v>
      </c>
    </row>
    <row r="503" spans="1:21" x14ac:dyDescent="0.35">
      <c r="A503" s="1">
        <v>55027</v>
      </c>
      <c r="B503" s="1" t="s">
        <v>1194</v>
      </c>
      <c r="C503" s="1" t="s">
        <v>1195</v>
      </c>
      <c r="D503" s="1" t="s">
        <v>35</v>
      </c>
      <c r="E503" s="1" t="str">
        <f>IF(ISODD(MID(HR_DB[[#This Row],[ID No.]],13,1)),"Male","Female")</f>
        <v>Female</v>
      </c>
      <c r="F503" s="3">
        <f>DATE(MID(HR_DB[[#This Row],[ID No.]],2,2),MID(HR_DB[[#This Row],[ID No.]],4,2),MID(HR_DB[[#This Row],[ID No.]],6,2))</f>
        <v>31328</v>
      </c>
      <c r="G503" s="1">
        <f ca="1">DATEDIF(HR_DB[[#This Row],[DOB]],TODAY(),"Y")</f>
        <v>36</v>
      </c>
      <c r="H503" s="1" t="s">
        <v>17</v>
      </c>
      <c r="I503" s="1" t="s">
        <v>23</v>
      </c>
      <c r="J503" s="1" t="s">
        <v>19</v>
      </c>
      <c r="K503" s="1" t="str">
        <f>VLOOKUP(MID(HR_DB[[#This Row],[ID No.]],8,2),[1]Draft!$B$9:$C$14,2,FALSE)</f>
        <v>Monufia</v>
      </c>
      <c r="L503" s="7">
        <v>36082</v>
      </c>
      <c r="M503" s="1">
        <f ca="1">DATEDIF(HR_DB[[#This Row],[Hire date]],TODAY(),"Y")</f>
        <v>23</v>
      </c>
      <c r="N503" s="4">
        <v>5221</v>
      </c>
      <c r="O503" s="6">
        <f>IFERROR(DATEDIF(HR_DB[[#This Row],[DOB]],HR_DB[[#This Row],[Hire date]],"Y"),"!!!")</f>
        <v>13</v>
      </c>
      <c r="P503" s="6" t="str">
        <f>IF(HR_DB[[#This Row],[Age at Hiring]]&lt;20,"!","")</f>
        <v>!</v>
      </c>
      <c r="Q503" s="1" t="str">
        <f>IFERROR(VLOOKUP(HR_DB[[#This Row],[EmpID]],A504:$A$1002,1,TRUE),"")</f>
        <v/>
      </c>
      <c r="R503" s="1" t="str">
        <f>IFERROR(VLOOKUP(HR_DB[[#This Row],[EmpID]],$A$2:A502,1,0),"")</f>
        <v/>
      </c>
      <c r="S503" s="17"/>
      <c r="T503" s="1" t="str">
        <f ca="1">IF(HR_DB[[#This Row],[Years no.]]&lt;=7,"A) 1-7",IF(AND(HR_DB[[#This Row],[Years no.]]&gt;7,HR_DB[[#This Row],[Years no.]]&lt;=14),"B) 8-14",IF(AND(HR_DB[[#This Row],[Years no.]]&gt;14,HR_DB[[#This Row],[Years no.]]&lt;=21),"C) 15-21",IF(HR_DB[[#This Row],[Years no.]]&gt;21,"D) 22+",""))))</f>
        <v>D) 22+</v>
      </c>
      <c r="U503" s="1" t="str">
        <f ca="1">IF(AND(HR_DB[[#This Row],[Age]]&gt;=20,HR_DB[[#This Row],[Age]]&lt;30),"20s",IF(AND(HR_DB[[#This Row],[Age]]&gt;=30,HR_DB[[#This Row],[Age]]&lt;40),"30s",IF(HR_DB[[#This Row],[Age]]&gt;=40,"40s","")))</f>
        <v>30s</v>
      </c>
    </row>
    <row r="504" spans="1:21" x14ac:dyDescent="0.35">
      <c r="A504" s="1">
        <v>55030</v>
      </c>
      <c r="B504" s="1" t="s">
        <v>1826</v>
      </c>
      <c r="C504" s="1" t="s">
        <v>1827</v>
      </c>
      <c r="D504" s="1" t="s">
        <v>38</v>
      </c>
      <c r="E504" s="1" t="str">
        <f>IF(ISODD(MID(HR_DB[[#This Row],[ID No.]],13,1)),"Male","Female")</f>
        <v>Male</v>
      </c>
      <c r="F504" s="3">
        <f>DATE(MID(HR_DB[[#This Row],[ID No.]],2,2),MID(HR_DB[[#This Row],[ID No.]],4,2),MID(HR_DB[[#This Row],[ID No.]],6,2))</f>
        <v>27744</v>
      </c>
      <c r="G504" s="1">
        <f ca="1">DATEDIF(HR_DB[[#This Row],[DOB]],TODAY(),"Y")</f>
        <v>46</v>
      </c>
      <c r="H504" s="1" t="s">
        <v>17</v>
      </c>
      <c r="I504" s="1" t="s">
        <v>41</v>
      </c>
      <c r="J504" s="1" t="s">
        <v>19</v>
      </c>
      <c r="K504" s="1" t="str">
        <f>VLOOKUP(MID(HR_DB[[#This Row],[ID No.]],8,2),[1]Draft!$B$9:$C$14,2,FALSE)</f>
        <v>Cairo</v>
      </c>
      <c r="L504" s="3">
        <v>38956</v>
      </c>
      <c r="M504" s="1">
        <f ca="1">DATEDIF(HR_DB[[#This Row],[Hire date]],TODAY(),"Y")</f>
        <v>15</v>
      </c>
      <c r="N504" s="4">
        <v>11489</v>
      </c>
      <c r="O504" s="1">
        <f>IFERROR(DATEDIF(HR_DB[[#This Row],[DOB]],HR_DB[[#This Row],[Hire date]],"Y"),"!!!")</f>
        <v>30</v>
      </c>
      <c r="P504" s="1" t="str">
        <f>IF(HR_DB[[#This Row],[Age at Hiring]]&lt;20,"!","")</f>
        <v/>
      </c>
      <c r="Q504" s="1" t="str">
        <f>IFERROR(VLOOKUP(HR_DB[[#This Row],[EmpID]],A505:$A$1002,1,TRUE),"")</f>
        <v/>
      </c>
      <c r="R504" s="1" t="str">
        <f>IFERROR(VLOOKUP(HR_DB[[#This Row],[EmpID]],$A$2:A503,1,0),"")</f>
        <v/>
      </c>
      <c r="S504" s="17"/>
      <c r="T504" s="1" t="str">
        <f ca="1">IF(HR_DB[[#This Row],[Years no.]]&lt;=7,"A) 1-7",IF(AND(HR_DB[[#This Row],[Years no.]]&gt;7,HR_DB[[#This Row],[Years no.]]&lt;=14),"B) 8-14",IF(AND(HR_DB[[#This Row],[Years no.]]&gt;14,HR_DB[[#This Row],[Years no.]]&lt;=21),"C) 15-21",IF(HR_DB[[#This Row],[Years no.]]&gt;21,"D) 22+",""))))</f>
        <v>C) 15-21</v>
      </c>
      <c r="U504" s="1" t="str">
        <f ca="1">IF(AND(HR_DB[[#This Row],[Age]]&gt;=20,HR_DB[[#This Row],[Age]]&lt;30),"20s",IF(AND(HR_DB[[#This Row],[Age]]&gt;=30,HR_DB[[#This Row],[Age]]&lt;40),"30s",IF(HR_DB[[#This Row],[Age]]&gt;=40,"40s","")))</f>
        <v>40s</v>
      </c>
    </row>
    <row r="505" spans="1:21" x14ac:dyDescent="0.35">
      <c r="A505" s="1">
        <v>55043</v>
      </c>
      <c r="B505" s="1" t="s">
        <v>1978</v>
      </c>
      <c r="C505" s="1" t="s">
        <v>1979</v>
      </c>
      <c r="D505" s="1" t="s">
        <v>27</v>
      </c>
      <c r="E505" s="1" t="str">
        <f>IF(ISODD(MID(HR_DB[[#This Row],[ID No.]],13,1)),"Male","Female")</f>
        <v>Male</v>
      </c>
      <c r="F505" s="3">
        <f>DATE(MID(HR_DB[[#This Row],[ID No.]],2,2),MID(HR_DB[[#This Row],[ID No.]],4,2),MID(HR_DB[[#This Row],[ID No.]],6,2))</f>
        <v>27198</v>
      </c>
      <c r="G505" s="1">
        <f ca="1">DATEDIF(HR_DB[[#This Row],[DOB]],TODAY(),"Y")</f>
        <v>48</v>
      </c>
      <c r="H505" s="1" t="s">
        <v>17</v>
      </c>
      <c r="I505" s="1" t="s">
        <v>23</v>
      </c>
      <c r="J505" s="1" t="s">
        <v>44</v>
      </c>
      <c r="K505" s="1" t="str">
        <f>VLOOKUP(MID(HR_DB[[#This Row],[ID No.]],8,2),[1]Draft!$B$9:$C$14,2,FALSE)</f>
        <v>Giza</v>
      </c>
      <c r="L505" s="3">
        <v>40231</v>
      </c>
      <c r="M505" s="1">
        <f ca="1">DATEDIF(HR_DB[[#This Row],[Hire date]],TODAY(),"Y")</f>
        <v>12</v>
      </c>
      <c r="N505" s="4">
        <v>3889</v>
      </c>
      <c r="O505" s="1">
        <f>IFERROR(DATEDIF(HR_DB[[#This Row],[DOB]],HR_DB[[#This Row],[Hire date]],"Y"),"!!!")</f>
        <v>35</v>
      </c>
      <c r="P505" s="1" t="str">
        <f>IF(HR_DB[[#This Row],[Age at Hiring]]&lt;20,"!","")</f>
        <v/>
      </c>
      <c r="Q505" s="1" t="str">
        <f>IFERROR(VLOOKUP(HR_DB[[#This Row],[EmpID]],A506:$A$1002,1,TRUE),"")</f>
        <v/>
      </c>
      <c r="R505" s="1" t="str">
        <f>IFERROR(VLOOKUP(HR_DB[[#This Row],[EmpID]],$A$2:A504,1,0),"")</f>
        <v/>
      </c>
      <c r="S505" s="17"/>
      <c r="T505" s="1" t="str">
        <f ca="1">IF(HR_DB[[#This Row],[Years no.]]&lt;=7,"A) 1-7",IF(AND(HR_DB[[#This Row],[Years no.]]&gt;7,HR_DB[[#This Row],[Years no.]]&lt;=14),"B) 8-14",IF(AND(HR_DB[[#This Row],[Years no.]]&gt;14,HR_DB[[#This Row],[Years no.]]&lt;=21),"C) 15-21",IF(HR_DB[[#This Row],[Years no.]]&gt;21,"D) 22+",""))))</f>
        <v>B) 8-14</v>
      </c>
      <c r="U505" s="1" t="str">
        <f ca="1">IF(AND(HR_DB[[#This Row],[Age]]&gt;=20,HR_DB[[#This Row],[Age]]&lt;30),"20s",IF(AND(HR_DB[[#This Row],[Age]]&gt;=30,HR_DB[[#This Row],[Age]]&lt;40),"30s",IF(HR_DB[[#This Row],[Age]]&gt;=40,"40s","")))</f>
        <v>40s</v>
      </c>
    </row>
    <row r="506" spans="1:21" x14ac:dyDescent="0.35">
      <c r="A506" s="1">
        <v>55050</v>
      </c>
      <c r="B506" s="1" t="s">
        <v>1660</v>
      </c>
      <c r="C506" s="1" t="s">
        <v>1661</v>
      </c>
      <c r="D506" s="1" t="s">
        <v>143</v>
      </c>
      <c r="E506" s="1" t="str">
        <f>IF(ISODD(MID(HR_DB[[#This Row],[ID No.]],13,1)),"Male","Female")</f>
        <v>Male</v>
      </c>
      <c r="F506" s="3">
        <f>DATE(MID(HR_DB[[#This Row],[ID No.]],2,2),MID(HR_DB[[#This Row],[ID No.]],4,2),MID(HR_DB[[#This Row],[ID No.]],6,2))</f>
        <v>33580</v>
      </c>
      <c r="G506" s="1">
        <f ca="1">DATEDIF(HR_DB[[#This Row],[DOB]],TODAY(),"Y")</f>
        <v>30</v>
      </c>
      <c r="H506" s="1" t="s">
        <v>17</v>
      </c>
      <c r="I506" s="1" t="s">
        <v>23</v>
      </c>
      <c r="J506" s="1" t="s">
        <v>67</v>
      </c>
      <c r="K506" s="1" t="str">
        <f>VLOOKUP(MID(HR_DB[[#This Row],[ID No.]],8,2),[1]Draft!$B$9:$C$14,2,FALSE)</f>
        <v>Sharqia</v>
      </c>
      <c r="L506" s="7">
        <v>36168</v>
      </c>
      <c r="M506" s="1">
        <f ca="1">DATEDIF(HR_DB[[#This Row],[Hire date]],TODAY(),"Y")</f>
        <v>23</v>
      </c>
      <c r="N506" s="4">
        <v>5201</v>
      </c>
      <c r="O506" s="6">
        <f>IFERROR(DATEDIF(HR_DB[[#This Row],[DOB]],HR_DB[[#This Row],[Hire date]],"Y"),"!!!")</f>
        <v>7</v>
      </c>
      <c r="P506" s="6" t="str">
        <f>IF(HR_DB[[#This Row],[Age at Hiring]]&lt;20,"!","")</f>
        <v>!</v>
      </c>
      <c r="Q506" s="1" t="str">
        <f>IFERROR(VLOOKUP(HR_DB[[#This Row],[EmpID]],A507:$A$1002,1,TRUE),"")</f>
        <v/>
      </c>
      <c r="R506" s="1" t="str">
        <f>IFERROR(VLOOKUP(HR_DB[[#This Row],[EmpID]],$A$2:A505,1,0),"")</f>
        <v/>
      </c>
      <c r="S506" s="17"/>
      <c r="T506" s="1" t="str">
        <f ca="1">IF(HR_DB[[#This Row],[Years no.]]&lt;=7,"A) 1-7",IF(AND(HR_DB[[#This Row],[Years no.]]&gt;7,HR_DB[[#This Row],[Years no.]]&lt;=14),"B) 8-14",IF(AND(HR_DB[[#This Row],[Years no.]]&gt;14,HR_DB[[#This Row],[Years no.]]&lt;=21),"C) 15-21",IF(HR_DB[[#This Row],[Years no.]]&gt;21,"D) 22+",""))))</f>
        <v>D) 22+</v>
      </c>
      <c r="U506" s="1" t="str">
        <f ca="1">IF(AND(HR_DB[[#This Row],[Age]]&gt;=20,HR_DB[[#This Row],[Age]]&lt;30),"20s",IF(AND(HR_DB[[#This Row],[Age]]&gt;=30,HR_DB[[#This Row],[Age]]&lt;40),"30s",IF(HR_DB[[#This Row],[Age]]&gt;=40,"40s","")))</f>
        <v>30s</v>
      </c>
    </row>
    <row r="507" spans="1:21" x14ac:dyDescent="0.35">
      <c r="A507" s="1">
        <v>55052</v>
      </c>
      <c r="B507" s="1" t="s">
        <v>1404</v>
      </c>
      <c r="C507" s="1" t="s">
        <v>1405</v>
      </c>
      <c r="D507" s="1" t="s">
        <v>31</v>
      </c>
      <c r="E507" s="1" t="str">
        <f>IF(ISODD(MID(HR_DB[[#This Row],[ID No.]],13,1)),"Male","Female")</f>
        <v>Male</v>
      </c>
      <c r="F507" s="3">
        <f>DATE(MID(HR_DB[[#This Row],[ID No.]],2,2),MID(HR_DB[[#This Row],[ID No.]],4,2),MID(HR_DB[[#This Row],[ID No.]],6,2))</f>
        <v>30038</v>
      </c>
      <c r="G507" s="1">
        <f ca="1">DATEDIF(HR_DB[[#This Row],[DOB]],TODAY(),"Y")</f>
        <v>40</v>
      </c>
      <c r="H507" s="1" t="s">
        <v>32</v>
      </c>
      <c r="I507" s="1" t="s">
        <v>23</v>
      </c>
      <c r="J507" s="1" t="s">
        <v>44</v>
      </c>
      <c r="K507" s="1" t="str">
        <f>VLOOKUP(MID(HR_DB[[#This Row],[ID No.]],8,2),[1]Draft!$B$9:$C$14,2,FALSE)</f>
        <v>Sharqia</v>
      </c>
      <c r="L507" s="3">
        <v>39446</v>
      </c>
      <c r="M507" s="1">
        <f ca="1">DATEDIF(HR_DB[[#This Row],[Hire date]],TODAY(),"Y")</f>
        <v>14</v>
      </c>
      <c r="N507" s="4">
        <v>3087</v>
      </c>
      <c r="O507" s="1">
        <f>IFERROR(DATEDIF(HR_DB[[#This Row],[DOB]],HR_DB[[#This Row],[Hire date]],"Y"),"!!!")</f>
        <v>25</v>
      </c>
      <c r="P507" s="1" t="str">
        <f>IF(HR_DB[[#This Row],[Age at Hiring]]&lt;20,"!","")</f>
        <v/>
      </c>
      <c r="Q507" s="1" t="str">
        <f>IFERROR(VLOOKUP(HR_DB[[#This Row],[EmpID]],A508:$A$1002,1,TRUE),"")</f>
        <v/>
      </c>
      <c r="R507" s="1" t="str">
        <f>IFERROR(VLOOKUP(HR_DB[[#This Row],[EmpID]],$A$2:A506,1,0),"")</f>
        <v/>
      </c>
      <c r="S507" s="17"/>
      <c r="T507" s="1" t="str">
        <f ca="1">IF(HR_DB[[#This Row],[Years no.]]&lt;=7,"A) 1-7",IF(AND(HR_DB[[#This Row],[Years no.]]&gt;7,HR_DB[[#This Row],[Years no.]]&lt;=14),"B) 8-14",IF(AND(HR_DB[[#This Row],[Years no.]]&gt;14,HR_DB[[#This Row],[Years no.]]&lt;=21),"C) 15-21",IF(HR_DB[[#This Row],[Years no.]]&gt;21,"D) 22+",""))))</f>
        <v>B) 8-14</v>
      </c>
      <c r="U507" s="1" t="str">
        <f ca="1">IF(AND(HR_DB[[#This Row],[Age]]&gt;=20,HR_DB[[#This Row],[Age]]&lt;30),"20s",IF(AND(HR_DB[[#This Row],[Age]]&gt;=30,HR_DB[[#This Row],[Age]]&lt;40),"30s",IF(HR_DB[[#This Row],[Age]]&gt;=40,"40s","")))</f>
        <v>40s</v>
      </c>
    </row>
    <row r="508" spans="1:21" x14ac:dyDescent="0.35">
      <c r="A508" s="1">
        <v>55063</v>
      </c>
      <c r="B508" s="1" t="s">
        <v>744</v>
      </c>
      <c r="C508" s="1" t="s">
        <v>745</v>
      </c>
      <c r="D508" s="1" t="s">
        <v>62</v>
      </c>
      <c r="E508" s="1" t="str">
        <f>IF(ISODD(MID(HR_DB[[#This Row],[ID No.]],13,1)),"Male","Female")</f>
        <v>Male</v>
      </c>
      <c r="F508" s="3">
        <f>DATE(MID(HR_DB[[#This Row],[ID No.]],2,2),MID(HR_DB[[#This Row],[ID No.]],4,2),MID(HR_DB[[#This Row],[ID No.]],6,2))</f>
        <v>29578</v>
      </c>
      <c r="G508" s="1">
        <f ca="1">DATEDIF(HR_DB[[#This Row],[DOB]],TODAY(),"Y")</f>
        <v>41</v>
      </c>
      <c r="H508" s="1" t="s">
        <v>17</v>
      </c>
      <c r="I508" s="1" t="s">
        <v>18</v>
      </c>
      <c r="J508" s="1" t="s">
        <v>44</v>
      </c>
      <c r="K508" s="1" t="str">
        <f>VLOOKUP(MID(HR_DB[[#This Row],[ID No.]],8,2),[1]Draft!$B$9:$C$14,2,FALSE)</f>
        <v>Cairo</v>
      </c>
      <c r="L508" s="7">
        <v>36625</v>
      </c>
      <c r="M508" s="1">
        <f ca="1">DATEDIF(HR_DB[[#This Row],[Hire date]],TODAY(),"Y")</f>
        <v>22</v>
      </c>
      <c r="N508" s="4">
        <v>29236</v>
      </c>
      <c r="O508" s="6">
        <f>IFERROR(DATEDIF(HR_DB[[#This Row],[DOB]],HR_DB[[#This Row],[Hire date]],"Y"),"!!!")</f>
        <v>19</v>
      </c>
      <c r="P508" s="6" t="str">
        <f>IF(HR_DB[[#This Row],[Age at Hiring]]&lt;20,"!","")</f>
        <v>!</v>
      </c>
      <c r="Q508" s="1" t="str">
        <f>IFERROR(VLOOKUP(HR_DB[[#This Row],[EmpID]],A509:$A$1002,1,TRUE),"")</f>
        <v/>
      </c>
      <c r="R508" s="1" t="str">
        <f>IFERROR(VLOOKUP(HR_DB[[#This Row],[EmpID]],$A$2:A507,1,0),"")</f>
        <v/>
      </c>
      <c r="S508" s="17"/>
      <c r="T508" s="1" t="str">
        <f ca="1">IF(HR_DB[[#This Row],[Years no.]]&lt;=7,"A) 1-7",IF(AND(HR_DB[[#This Row],[Years no.]]&gt;7,HR_DB[[#This Row],[Years no.]]&lt;=14),"B) 8-14",IF(AND(HR_DB[[#This Row],[Years no.]]&gt;14,HR_DB[[#This Row],[Years no.]]&lt;=21),"C) 15-21",IF(HR_DB[[#This Row],[Years no.]]&gt;21,"D) 22+",""))))</f>
        <v>D) 22+</v>
      </c>
      <c r="U508" s="1" t="str">
        <f ca="1">IF(AND(HR_DB[[#This Row],[Age]]&gt;=20,HR_DB[[#This Row],[Age]]&lt;30),"20s",IF(AND(HR_DB[[#This Row],[Age]]&gt;=30,HR_DB[[#This Row],[Age]]&lt;40),"30s",IF(HR_DB[[#This Row],[Age]]&gt;=40,"40s","")))</f>
        <v>40s</v>
      </c>
    </row>
    <row r="509" spans="1:21" x14ac:dyDescent="0.35">
      <c r="A509" s="1">
        <v>55082</v>
      </c>
      <c r="B509" s="1" t="s">
        <v>918</v>
      </c>
      <c r="C509" s="1" t="s">
        <v>919</v>
      </c>
      <c r="D509" s="1" t="s">
        <v>16</v>
      </c>
      <c r="E509" s="1" t="str">
        <f>IF(ISODD(MID(HR_DB[[#This Row],[ID No.]],13,1)),"Male","Female")</f>
        <v>Male</v>
      </c>
      <c r="F509" s="3">
        <f>DATE(MID(HR_DB[[#This Row],[ID No.]],2,2),MID(HR_DB[[#This Row],[ID No.]],4,2),MID(HR_DB[[#This Row],[ID No.]],6,2))</f>
        <v>33412</v>
      </c>
      <c r="G509" s="1">
        <f ca="1">DATEDIF(HR_DB[[#This Row],[DOB]],TODAY(),"Y")</f>
        <v>31</v>
      </c>
      <c r="H509" s="1" t="s">
        <v>32</v>
      </c>
      <c r="I509" s="1" t="s">
        <v>23</v>
      </c>
      <c r="J509" s="1" t="s">
        <v>19</v>
      </c>
      <c r="K509" s="1" t="str">
        <f>VLOOKUP(MID(HR_DB[[#This Row],[ID No.]],8,2),[1]Draft!$B$9:$C$14,2,FALSE)</f>
        <v>Ismailia</v>
      </c>
      <c r="L509" s="7">
        <v>36477</v>
      </c>
      <c r="M509" s="1">
        <f ca="1">DATEDIF(HR_DB[[#This Row],[Hire date]],TODAY(),"Y")</f>
        <v>22</v>
      </c>
      <c r="N509" s="4">
        <v>6647</v>
      </c>
      <c r="O509" s="6">
        <f>IFERROR(DATEDIF(HR_DB[[#This Row],[DOB]],HR_DB[[#This Row],[Hire date]],"Y"),"!!!")</f>
        <v>8</v>
      </c>
      <c r="P509" s="6" t="str">
        <f>IF(HR_DB[[#This Row],[Age at Hiring]]&lt;20,"!","")</f>
        <v>!</v>
      </c>
      <c r="Q509" s="1" t="str">
        <f>IFERROR(VLOOKUP(HR_DB[[#This Row],[EmpID]],A510:$A$1002,1,TRUE),"")</f>
        <v/>
      </c>
      <c r="R509" s="1" t="str">
        <f>IFERROR(VLOOKUP(HR_DB[[#This Row],[EmpID]],$A$2:A508,1,0),"")</f>
        <v/>
      </c>
      <c r="S509" s="17"/>
      <c r="T509" s="1" t="str">
        <f ca="1">IF(HR_DB[[#This Row],[Years no.]]&lt;=7,"A) 1-7",IF(AND(HR_DB[[#This Row],[Years no.]]&gt;7,HR_DB[[#This Row],[Years no.]]&lt;=14),"B) 8-14",IF(AND(HR_DB[[#This Row],[Years no.]]&gt;14,HR_DB[[#This Row],[Years no.]]&lt;=21),"C) 15-21",IF(HR_DB[[#This Row],[Years no.]]&gt;21,"D) 22+",""))))</f>
        <v>D) 22+</v>
      </c>
      <c r="U509" s="1" t="str">
        <f ca="1">IF(AND(HR_DB[[#This Row],[Age]]&gt;=20,HR_DB[[#This Row],[Age]]&lt;30),"20s",IF(AND(HR_DB[[#This Row],[Age]]&gt;=30,HR_DB[[#This Row],[Age]]&lt;40),"30s",IF(HR_DB[[#This Row],[Age]]&gt;=40,"40s","")))</f>
        <v>30s</v>
      </c>
    </row>
    <row r="510" spans="1:21" x14ac:dyDescent="0.35">
      <c r="A510" s="1">
        <v>55085</v>
      </c>
      <c r="B510" s="1" t="s">
        <v>498</v>
      </c>
      <c r="C510" s="1" t="s">
        <v>499</v>
      </c>
      <c r="D510" s="1" t="s">
        <v>143</v>
      </c>
      <c r="E510" s="1" t="str">
        <f>IF(ISODD(MID(HR_DB[[#This Row],[ID No.]],13,1)),"Male","Female")</f>
        <v>Male</v>
      </c>
      <c r="F510" s="3">
        <f>DATE(MID(HR_DB[[#This Row],[ID No.]],2,2),MID(HR_DB[[#This Row],[ID No.]],4,2),MID(HR_DB[[#This Row],[ID No.]],6,2))</f>
        <v>34985</v>
      </c>
      <c r="G510" s="1">
        <f ca="1">DATEDIF(HR_DB[[#This Row],[DOB]],TODAY(),"Y")</f>
        <v>26</v>
      </c>
      <c r="H510" s="1" t="s">
        <v>17</v>
      </c>
      <c r="I510" s="1" t="s">
        <v>18</v>
      </c>
      <c r="J510" s="1" t="s">
        <v>19</v>
      </c>
      <c r="K510" s="1" t="str">
        <f>VLOOKUP(MID(HR_DB[[#This Row],[ID No.]],8,2),[1]Draft!$B$9:$C$14,2,FALSE)</f>
        <v>Cairo</v>
      </c>
      <c r="L510" s="7">
        <v>41781</v>
      </c>
      <c r="M510" s="1">
        <f ca="1">DATEDIF(HR_DB[[#This Row],[Hire date]],TODAY(),"Y")</f>
        <v>8</v>
      </c>
      <c r="N510" s="4">
        <v>26183</v>
      </c>
      <c r="O510" s="6">
        <f>IFERROR(DATEDIF(HR_DB[[#This Row],[DOB]],HR_DB[[#This Row],[Hire date]],"Y"),"!!!")</f>
        <v>18</v>
      </c>
      <c r="P510" s="6" t="str">
        <f>IF(HR_DB[[#This Row],[Age at Hiring]]&lt;20,"!","")</f>
        <v>!</v>
      </c>
      <c r="Q510" s="1" t="str">
        <f>IFERROR(VLOOKUP(HR_DB[[#This Row],[EmpID]],A511:$A$1002,1,TRUE),"")</f>
        <v/>
      </c>
      <c r="R510" s="1" t="str">
        <f>IFERROR(VLOOKUP(HR_DB[[#This Row],[EmpID]],$A$2:A509,1,0),"")</f>
        <v/>
      </c>
      <c r="S510" s="17"/>
      <c r="T510" s="1" t="str">
        <f ca="1">IF(HR_DB[[#This Row],[Years no.]]&lt;=7,"A) 1-7",IF(AND(HR_DB[[#This Row],[Years no.]]&gt;7,HR_DB[[#This Row],[Years no.]]&lt;=14),"B) 8-14",IF(AND(HR_DB[[#This Row],[Years no.]]&gt;14,HR_DB[[#This Row],[Years no.]]&lt;=21),"C) 15-21",IF(HR_DB[[#This Row],[Years no.]]&gt;21,"D) 22+",""))))</f>
        <v>B) 8-14</v>
      </c>
      <c r="U510" s="1" t="str">
        <f ca="1">IF(AND(HR_DB[[#This Row],[Age]]&gt;=20,HR_DB[[#This Row],[Age]]&lt;30),"20s",IF(AND(HR_DB[[#This Row],[Age]]&gt;=30,HR_DB[[#This Row],[Age]]&lt;40),"30s",IF(HR_DB[[#This Row],[Age]]&gt;=40,"40s","")))</f>
        <v>20s</v>
      </c>
    </row>
    <row r="511" spans="1:21" x14ac:dyDescent="0.35">
      <c r="A511" s="1">
        <v>55114</v>
      </c>
      <c r="B511" s="1" t="s">
        <v>1076</v>
      </c>
      <c r="C511" s="1" t="s">
        <v>1077</v>
      </c>
      <c r="D511" s="1" t="s">
        <v>27</v>
      </c>
      <c r="E511" s="1" t="str">
        <f>IF(ISODD(MID(HR_DB[[#This Row],[ID No.]],13,1)),"Male","Female")</f>
        <v>Male</v>
      </c>
      <c r="F511" s="3">
        <f>DATE(MID(HR_DB[[#This Row],[ID No.]],2,2),MID(HR_DB[[#This Row],[ID No.]],4,2),MID(HR_DB[[#This Row],[ID No.]],6,2))</f>
        <v>29444</v>
      </c>
      <c r="G511" s="1">
        <f ca="1">DATEDIF(HR_DB[[#This Row],[DOB]],TODAY(),"Y")</f>
        <v>41</v>
      </c>
      <c r="H511" s="1" t="s">
        <v>32</v>
      </c>
      <c r="I511" s="1" t="s">
        <v>23</v>
      </c>
      <c r="J511" s="1" t="s">
        <v>67</v>
      </c>
      <c r="K511" s="1" t="str">
        <f>VLOOKUP(MID(HR_DB[[#This Row],[ID No.]],8,2),[1]Draft!$B$9:$C$14,2,FALSE)</f>
        <v>Monufia</v>
      </c>
      <c r="L511" s="7">
        <v>35624</v>
      </c>
      <c r="M511" s="1">
        <f ca="1">DATEDIF(HR_DB[[#This Row],[Hire date]],TODAY(),"Y")</f>
        <v>25</v>
      </c>
      <c r="N511" s="4">
        <v>3099</v>
      </c>
      <c r="O511" s="6">
        <f>IFERROR(DATEDIF(HR_DB[[#This Row],[DOB]],HR_DB[[#This Row],[Hire date]],"Y"),"!!!")</f>
        <v>16</v>
      </c>
      <c r="P511" s="6" t="str">
        <f>IF(HR_DB[[#This Row],[Age at Hiring]]&lt;20,"!","")</f>
        <v>!</v>
      </c>
      <c r="Q511" s="1" t="str">
        <f>IFERROR(VLOOKUP(HR_DB[[#This Row],[EmpID]],A512:$A$1002,1,TRUE),"")</f>
        <v/>
      </c>
      <c r="R511" s="1" t="str">
        <f>IFERROR(VLOOKUP(HR_DB[[#This Row],[EmpID]],$A$2:A510,1,0),"")</f>
        <v/>
      </c>
      <c r="S511" s="17"/>
      <c r="T511" s="1" t="str">
        <f ca="1">IF(HR_DB[[#This Row],[Years no.]]&lt;=7,"A) 1-7",IF(AND(HR_DB[[#This Row],[Years no.]]&gt;7,HR_DB[[#This Row],[Years no.]]&lt;=14),"B) 8-14",IF(AND(HR_DB[[#This Row],[Years no.]]&gt;14,HR_DB[[#This Row],[Years no.]]&lt;=21),"C) 15-21",IF(HR_DB[[#This Row],[Years no.]]&gt;21,"D) 22+",""))))</f>
        <v>D) 22+</v>
      </c>
      <c r="U511" s="1" t="str">
        <f ca="1">IF(AND(HR_DB[[#This Row],[Age]]&gt;=20,HR_DB[[#This Row],[Age]]&lt;30),"20s",IF(AND(HR_DB[[#This Row],[Age]]&gt;=30,HR_DB[[#This Row],[Age]]&lt;40),"30s",IF(HR_DB[[#This Row],[Age]]&gt;=40,"40s","")))</f>
        <v>40s</v>
      </c>
    </row>
    <row r="512" spans="1:21" x14ac:dyDescent="0.35">
      <c r="A512" s="1">
        <v>55115</v>
      </c>
      <c r="B512" s="1" t="s">
        <v>29</v>
      </c>
      <c r="C512" s="1" t="s">
        <v>30</v>
      </c>
      <c r="D512" s="1" t="s">
        <v>31</v>
      </c>
      <c r="E512" s="1" t="str">
        <f>IF(ISODD(MID(HR_DB[[#This Row],[ID No.]],13,1)),"Male","Female")</f>
        <v>Female</v>
      </c>
      <c r="F512" s="3">
        <f>DATE(MID(HR_DB[[#This Row],[ID No.]],2,2),MID(HR_DB[[#This Row],[ID No.]],4,2),MID(HR_DB[[#This Row],[ID No.]],6,2))</f>
        <v>32313</v>
      </c>
      <c r="G512" s="1">
        <f ca="1">DATEDIF(HR_DB[[#This Row],[DOB]],TODAY(),"Y")</f>
        <v>34</v>
      </c>
      <c r="H512" s="1" t="s">
        <v>32</v>
      </c>
      <c r="I512" s="1" t="s">
        <v>23</v>
      </c>
      <c r="J512" s="1" t="s">
        <v>19</v>
      </c>
      <c r="K512" s="1" t="str">
        <f>VLOOKUP(MID(HR_DB[[#This Row],[ID No.]],8,2),[1]Draft!$B$9:$C$14,2,FALSE)</f>
        <v>Monufia</v>
      </c>
      <c r="L512" s="7">
        <v>37139</v>
      </c>
      <c r="M512" s="1">
        <f ca="1">DATEDIF(HR_DB[[#This Row],[Hire date]],TODAY(),"Y")</f>
        <v>20</v>
      </c>
      <c r="N512" s="4">
        <v>5313</v>
      </c>
      <c r="O512" s="6">
        <f>IFERROR(DATEDIF(HR_DB[[#This Row],[DOB]],HR_DB[[#This Row],[Hire date]],"Y"),"!!!")</f>
        <v>13</v>
      </c>
      <c r="P512" s="6" t="str">
        <f>IF(HR_DB[[#This Row],[Age at Hiring]]&lt;20,"!","")</f>
        <v>!</v>
      </c>
      <c r="Q512" s="1" t="str">
        <f>IFERROR(VLOOKUP(HR_DB[[#This Row],[EmpID]],A513:$A$1002,1,TRUE),"")</f>
        <v/>
      </c>
      <c r="R512" s="1" t="str">
        <f>IFERROR(VLOOKUP(HR_DB[[#This Row],[EmpID]],$A$2:A511,1,0),"")</f>
        <v/>
      </c>
      <c r="S512" s="17"/>
      <c r="T512" s="1" t="str">
        <f ca="1">IF(HR_DB[[#This Row],[Years no.]]&lt;=7,"A) 1-7",IF(AND(HR_DB[[#This Row],[Years no.]]&gt;7,HR_DB[[#This Row],[Years no.]]&lt;=14),"B) 8-14",IF(AND(HR_DB[[#This Row],[Years no.]]&gt;14,HR_DB[[#This Row],[Years no.]]&lt;=21),"C) 15-21",IF(HR_DB[[#This Row],[Years no.]]&gt;21,"D) 22+",""))))</f>
        <v>C) 15-21</v>
      </c>
      <c r="U512" s="1" t="str">
        <f ca="1">IF(AND(HR_DB[[#This Row],[Age]]&gt;=20,HR_DB[[#This Row],[Age]]&lt;30),"20s",IF(AND(HR_DB[[#This Row],[Age]]&gt;=30,HR_DB[[#This Row],[Age]]&lt;40),"30s",IF(HR_DB[[#This Row],[Age]]&gt;=40,"40s","")))</f>
        <v>30s</v>
      </c>
    </row>
    <row r="513" spans="1:21" x14ac:dyDescent="0.35">
      <c r="A513" s="1">
        <v>55122</v>
      </c>
      <c r="B513" s="1" t="s">
        <v>1042</v>
      </c>
      <c r="C513" s="1" t="s">
        <v>1043</v>
      </c>
      <c r="D513" s="1" t="s">
        <v>49</v>
      </c>
      <c r="E513" s="1" t="str">
        <f>IF(ISODD(MID(HR_DB[[#This Row],[ID No.]],13,1)),"Male","Female")</f>
        <v>Male</v>
      </c>
      <c r="F513" s="3">
        <f>DATE(MID(HR_DB[[#This Row],[ID No.]],2,2),MID(HR_DB[[#This Row],[ID No.]],4,2),MID(HR_DB[[#This Row],[ID No.]],6,2))</f>
        <v>28421</v>
      </c>
      <c r="G513" s="1">
        <f ca="1">DATEDIF(HR_DB[[#This Row],[DOB]],TODAY(),"Y")</f>
        <v>44</v>
      </c>
      <c r="H513" s="1" t="s">
        <v>17</v>
      </c>
      <c r="I513" s="1" t="s">
        <v>23</v>
      </c>
      <c r="J513" s="1" t="s">
        <v>44</v>
      </c>
      <c r="K513" s="1" t="str">
        <f>VLOOKUP(MID(HR_DB[[#This Row],[ID No.]],8,2),[1]Draft!$B$9:$C$14,2,FALSE)</f>
        <v>Alexandria</v>
      </c>
      <c r="L513" s="7">
        <v>35625</v>
      </c>
      <c r="M513" s="1">
        <f ca="1">DATEDIF(HR_DB[[#This Row],[Hire date]],TODAY(),"Y")</f>
        <v>25</v>
      </c>
      <c r="N513" s="4">
        <v>5172</v>
      </c>
      <c r="O513" s="6">
        <f>IFERROR(DATEDIF(HR_DB[[#This Row],[DOB]],HR_DB[[#This Row],[Hire date]],"Y"),"!!!")</f>
        <v>19</v>
      </c>
      <c r="P513" s="6" t="str">
        <f>IF(HR_DB[[#This Row],[Age at Hiring]]&lt;20,"!","")</f>
        <v>!</v>
      </c>
      <c r="Q513" s="1" t="str">
        <f>IFERROR(VLOOKUP(HR_DB[[#This Row],[EmpID]],A514:$A$1002,1,TRUE),"")</f>
        <v/>
      </c>
      <c r="R513" s="1" t="str">
        <f>IFERROR(VLOOKUP(HR_DB[[#This Row],[EmpID]],$A$2:A512,1,0),"")</f>
        <v/>
      </c>
      <c r="S513" s="17"/>
      <c r="T513" s="1" t="str">
        <f ca="1">IF(HR_DB[[#This Row],[Years no.]]&lt;=7,"A) 1-7",IF(AND(HR_DB[[#This Row],[Years no.]]&gt;7,HR_DB[[#This Row],[Years no.]]&lt;=14),"B) 8-14",IF(AND(HR_DB[[#This Row],[Years no.]]&gt;14,HR_DB[[#This Row],[Years no.]]&lt;=21),"C) 15-21",IF(HR_DB[[#This Row],[Years no.]]&gt;21,"D) 22+",""))))</f>
        <v>D) 22+</v>
      </c>
      <c r="U513" s="1" t="str">
        <f ca="1">IF(AND(HR_DB[[#This Row],[Age]]&gt;=20,HR_DB[[#This Row],[Age]]&lt;30),"20s",IF(AND(HR_DB[[#This Row],[Age]]&gt;=30,HR_DB[[#This Row],[Age]]&lt;40),"30s",IF(HR_DB[[#This Row],[Age]]&gt;=40,"40s","")))</f>
        <v>40s</v>
      </c>
    </row>
    <row r="514" spans="1:21" x14ac:dyDescent="0.35">
      <c r="A514" s="1">
        <v>55136</v>
      </c>
      <c r="B514" s="1" t="s">
        <v>1282</v>
      </c>
      <c r="C514" s="1" t="s">
        <v>1283</v>
      </c>
      <c r="D514" s="1" t="s">
        <v>38</v>
      </c>
      <c r="E514" s="1" t="str">
        <f>IF(ISODD(MID(HR_DB[[#This Row],[ID No.]],13,1)),"Male","Female")</f>
        <v>Female</v>
      </c>
      <c r="F514" s="3">
        <f>DATE(MID(HR_DB[[#This Row],[ID No.]],2,2),MID(HR_DB[[#This Row],[ID No.]],4,2),MID(HR_DB[[#This Row],[ID No.]],6,2))</f>
        <v>30290</v>
      </c>
      <c r="G514" s="1">
        <f ca="1">DATEDIF(HR_DB[[#This Row],[DOB]],TODAY(),"Y")</f>
        <v>39</v>
      </c>
      <c r="H514" s="1" t="s">
        <v>17</v>
      </c>
      <c r="I514" s="1" t="s">
        <v>23</v>
      </c>
      <c r="J514" s="1" t="s">
        <v>28</v>
      </c>
      <c r="K514" s="1" t="str">
        <f>VLOOKUP(MID(HR_DB[[#This Row],[ID No.]],8,2),[1]Draft!$B$9:$C$14,2,FALSE)</f>
        <v>Alexandria</v>
      </c>
      <c r="L514" s="7">
        <v>34941</v>
      </c>
      <c r="M514" s="1">
        <f ca="1">DATEDIF(HR_DB[[#This Row],[Hire date]],TODAY(),"Y")</f>
        <v>26</v>
      </c>
      <c r="N514" s="4">
        <v>6846</v>
      </c>
      <c r="O514" s="6">
        <f>IFERROR(DATEDIF(HR_DB[[#This Row],[DOB]],HR_DB[[#This Row],[Hire date]],"Y"),"!!!")</f>
        <v>12</v>
      </c>
      <c r="P514" s="6" t="str">
        <f>IF(HR_DB[[#This Row],[Age at Hiring]]&lt;20,"!","")</f>
        <v>!</v>
      </c>
      <c r="Q514" s="1" t="str">
        <f>IFERROR(VLOOKUP(HR_DB[[#This Row],[EmpID]],A515:$A$1002,1,TRUE),"")</f>
        <v/>
      </c>
      <c r="R514" s="1" t="str">
        <f>IFERROR(VLOOKUP(HR_DB[[#This Row],[EmpID]],$A$2:A513,1,0),"")</f>
        <v/>
      </c>
      <c r="S514" s="17"/>
      <c r="T514" s="1" t="str">
        <f ca="1">IF(HR_DB[[#This Row],[Years no.]]&lt;=7,"A) 1-7",IF(AND(HR_DB[[#This Row],[Years no.]]&gt;7,HR_DB[[#This Row],[Years no.]]&lt;=14),"B) 8-14",IF(AND(HR_DB[[#This Row],[Years no.]]&gt;14,HR_DB[[#This Row],[Years no.]]&lt;=21),"C) 15-21",IF(HR_DB[[#This Row],[Years no.]]&gt;21,"D) 22+",""))))</f>
        <v>D) 22+</v>
      </c>
      <c r="U514" s="1" t="str">
        <f ca="1">IF(AND(HR_DB[[#This Row],[Age]]&gt;=20,HR_DB[[#This Row],[Age]]&lt;30),"20s",IF(AND(HR_DB[[#This Row],[Age]]&gt;=30,HR_DB[[#This Row],[Age]]&lt;40),"30s",IF(HR_DB[[#This Row],[Age]]&gt;=40,"40s","")))</f>
        <v>30s</v>
      </c>
    </row>
    <row r="515" spans="1:21" x14ac:dyDescent="0.35">
      <c r="A515" s="1">
        <v>55143</v>
      </c>
      <c r="B515" s="1" t="s">
        <v>1576</v>
      </c>
      <c r="C515" s="1" t="s">
        <v>1577</v>
      </c>
      <c r="D515" s="1" t="s">
        <v>49</v>
      </c>
      <c r="E515" s="1" t="str">
        <f>IF(ISODD(MID(HR_DB[[#This Row],[ID No.]],13,1)),"Male","Female")</f>
        <v>Female</v>
      </c>
      <c r="F515" s="3">
        <f>DATE(MID(HR_DB[[#This Row],[ID No.]],2,2),MID(HR_DB[[#This Row],[ID No.]],4,2),MID(HR_DB[[#This Row],[ID No.]],6,2))</f>
        <v>28117</v>
      </c>
      <c r="G515" s="1">
        <f ca="1">DATEDIF(HR_DB[[#This Row],[DOB]],TODAY(),"Y")</f>
        <v>45</v>
      </c>
      <c r="H515" s="1" t="s">
        <v>17</v>
      </c>
      <c r="I515" s="1" t="s">
        <v>18</v>
      </c>
      <c r="J515" s="1" t="s">
        <v>44</v>
      </c>
      <c r="K515" s="1" t="str">
        <f>VLOOKUP(MID(HR_DB[[#This Row],[ID No.]],8,2),[1]Draft!$B$9:$C$14,2,FALSE)</f>
        <v>Ismailia</v>
      </c>
      <c r="L515" s="3">
        <v>35545</v>
      </c>
      <c r="M515" s="1">
        <f ca="1">DATEDIF(HR_DB[[#This Row],[Hire date]],TODAY(),"Y")</f>
        <v>25</v>
      </c>
      <c r="N515" s="4">
        <v>17211</v>
      </c>
      <c r="O515" s="1">
        <f>IFERROR(DATEDIF(HR_DB[[#This Row],[DOB]],HR_DB[[#This Row],[Hire date]],"Y"),"!!!")</f>
        <v>20</v>
      </c>
      <c r="P515" s="1" t="str">
        <f>IF(HR_DB[[#This Row],[Age at Hiring]]&lt;20,"!","")</f>
        <v/>
      </c>
      <c r="Q515" s="1" t="str">
        <f>IFERROR(VLOOKUP(HR_DB[[#This Row],[EmpID]],A516:$A$1002,1,TRUE),"")</f>
        <v/>
      </c>
      <c r="R515" s="1" t="str">
        <f>IFERROR(VLOOKUP(HR_DB[[#This Row],[EmpID]],$A$2:A514,1,0),"")</f>
        <v/>
      </c>
      <c r="S515" s="17"/>
      <c r="T515" s="1" t="str">
        <f ca="1">IF(HR_DB[[#This Row],[Years no.]]&lt;=7,"A) 1-7",IF(AND(HR_DB[[#This Row],[Years no.]]&gt;7,HR_DB[[#This Row],[Years no.]]&lt;=14),"B) 8-14",IF(AND(HR_DB[[#This Row],[Years no.]]&gt;14,HR_DB[[#This Row],[Years no.]]&lt;=21),"C) 15-21",IF(HR_DB[[#This Row],[Years no.]]&gt;21,"D) 22+",""))))</f>
        <v>D) 22+</v>
      </c>
      <c r="U515" s="1" t="str">
        <f ca="1">IF(AND(HR_DB[[#This Row],[Age]]&gt;=20,HR_DB[[#This Row],[Age]]&lt;30),"20s",IF(AND(HR_DB[[#This Row],[Age]]&gt;=30,HR_DB[[#This Row],[Age]]&lt;40),"30s",IF(HR_DB[[#This Row],[Age]]&gt;=40,"40s","")))</f>
        <v>40s</v>
      </c>
    </row>
    <row r="516" spans="1:21" x14ac:dyDescent="0.35">
      <c r="A516" s="1">
        <v>55151</v>
      </c>
      <c r="B516" s="1" t="s">
        <v>976</v>
      </c>
      <c r="C516" s="1" t="s">
        <v>977</v>
      </c>
      <c r="D516" s="1" t="s">
        <v>143</v>
      </c>
      <c r="E516" s="1" t="str">
        <f>IF(ISODD(MID(HR_DB[[#This Row],[ID No.]],13,1)),"Male","Female")</f>
        <v>Male</v>
      </c>
      <c r="F516" s="3">
        <f>DATE(MID(HR_DB[[#This Row],[ID No.]],2,2),MID(HR_DB[[#This Row],[ID No.]],4,2),MID(HR_DB[[#This Row],[ID No.]],6,2))</f>
        <v>33584</v>
      </c>
      <c r="G516" s="1">
        <f ca="1">DATEDIF(HR_DB[[#This Row],[DOB]],TODAY(),"Y")</f>
        <v>30</v>
      </c>
      <c r="H516" s="1" t="s">
        <v>17</v>
      </c>
      <c r="I516" s="1" t="s">
        <v>41</v>
      </c>
      <c r="J516" s="1" t="s">
        <v>19</v>
      </c>
      <c r="K516" s="1" t="str">
        <f>VLOOKUP(MID(HR_DB[[#This Row],[ID No.]],8,2),[1]Draft!$B$9:$C$14,2,FALSE)</f>
        <v>Giza</v>
      </c>
      <c r="L516" s="7">
        <v>37296</v>
      </c>
      <c r="M516" s="1">
        <f ca="1">DATEDIF(HR_DB[[#This Row],[Hire date]],TODAY(),"Y")</f>
        <v>20</v>
      </c>
      <c r="N516" s="4">
        <v>13327</v>
      </c>
      <c r="O516" s="6">
        <f>IFERROR(DATEDIF(HR_DB[[#This Row],[DOB]],HR_DB[[#This Row],[Hire date]],"Y"),"!!!")</f>
        <v>10</v>
      </c>
      <c r="P516" s="6" t="str">
        <f>IF(HR_DB[[#This Row],[Age at Hiring]]&lt;20,"!","")</f>
        <v>!</v>
      </c>
      <c r="Q516" s="1" t="str">
        <f>IFERROR(VLOOKUP(HR_DB[[#This Row],[EmpID]],A517:$A$1002,1,TRUE),"")</f>
        <v/>
      </c>
      <c r="R516" s="1" t="str">
        <f>IFERROR(VLOOKUP(HR_DB[[#This Row],[EmpID]],$A$2:A515,1,0),"")</f>
        <v/>
      </c>
      <c r="S516" s="17"/>
      <c r="T516" s="1" t="str">
        <f ca="1">IF(HR_DB[[#This Row],[Years no.]]&lt;=7,"A) 1-7",IF(AND(HR_DB[[#This Row],[Years no.]]&gt;7,HR_DB[[#This Row],[Years no.]]&lt;=14),"B) 8-14",IF(AND(HR_DB[[#This Row],[Years no.]]&gt;14,HR_DB[[#This Row],[Years no.]]&lt;=21),"C) 15-21",IF(HR_DB[[#This Row],[Years no.]]&gt;21,"D) 22+",""))))</f>
        <v>C) 15-21</v>
      </c>
      <c r="U516" s="1" t="str">
        <f ca="1">IF(AND(HR_DB[[#This Row],[Age]]&gt;=20,HR_DB[[#This Row],[Age]]&lt;30),"20s",IF(AND(HR_DB[[#This Row],[Age]]&gt;=30,HR_DB[[#This Row],[Age]]&lt;40),"30s",IF(HR_DB[[#This Row],[Age]]&gt;=40,"40s","")))</f>
        <v>30s</v>
      </c>
    </row>
    <row r="517" spans="1:21" x14ac:dyDescent="0.35">
      <c r="A517" s="1">
        <v>55170</v>
      </c>
      <c r="B517" s="1" t="s">
        <v>1852</v>
      </c>
      <c r="C517" s="1" t="s">
        <v>1853</v>
      </c>
      <c r="D517" s="1" t="s">
        <v>31</v>
      </c>
      <c r="E517" s="1" t="str">
        <f>IF(ISODD(MID(HR_DB[[#This Row],[ID No.]],13,1)),"Male","Female")</f>
        <v>Female</v>
      </c>
      <c r="F517" s="3">
        <f>DATE(MID(HR_DB[[#This Row],[ID No.]],2,2),MID(HR_DB[[#This Row],[ID No.]],4,2),MID(HR_DB[[#This Row],[ID No.]],6,2))</f>
        <v>29291</v>
      </c>
      <c r="G517" s="1">
        <f ca="1">DATEDIF(HR_DB[[#This Row],[DOB]],TODAY(),"Y")</f>
        <v>42</v>
      </c>
      <c r="H517" s="1" t="s">
        <v>32</v>
      </c>
      <c r="I517" s="1" t="s">
        <v>23</v>
      </c>
      <c r="J517" s="1" t="s">
        <v>24</v>
      </c>
      <c r="K517" s="1" t="str">
        <f>VLOOKUP(MID(HR_DB[[#This Row],[ID No.]],8,2),[1]Draft!$B$9:$C$14,2,FALSE)</f>
        <v>Monufia</v>
      </c>
      <c r="L517" s="7">
        <v>35631</v>
      </c>
      <c r="M517" s="1">
        <f ca="1">DATEDIF(HR_DB[[#This Row],[Hire date]],TODAY(),"Y")</f>
        <v>25</v>
      </c>
      <c r="N517" s="4">
        <v>4257</v>
      </c>
      <c r="O517" s="6">
        <f>IFERROR(DATEDIF(HR_DB[[#This Row],[DOB]],HR_DB[[#This Row],[Hire date]],"Y"),"!!!")</f>
        <v>17</v>
      </c>
      <c r="P517" s="6" t="str">
        <f>IF(HR_DB[[#This Row],[Age at Hiring]]&lt;20,"!","")</f>
        <v>!</v>
      </c>
      <c r="Q517" s="1" t="str">
        <f>IFERROR(VLOOKUP(HR_DB[[#This Row],[EmpID]],A518:$A$1002,1,TRUE),"")</f>
        <v/>
      </c>
      <c r="R517" s="1" t="str">
        <f>IFERROR(VLOOKUP(HR_DB[[#This Row],[EmpID]],$A$2:A516,1,0),"")</f>
        <v/>
      </c>
      <c r="S517" s="17"/>
      <c r="T517" s="1" t="str">
        <f ca="1">IF(HR_DB[[#This Row],[Years no.]]&lt;=7,"A) 1-7",IF(AND(HR_DB[[#This Row],[Years no.]]&gt;7,HR_DB[[#This Row],[Years no.]]&lt;=14),"B) 8-14",IF(AND(HR_DB[[#This Row],[Years no.]]&gt;14,HR_DB[[#This Row],[Years no.]]&lt;=21),"C) 15-21",IF(HR_DB[[#This Row],[Years no.]]&gt;21,"D) 22+",""))))</f>
        <v>D) 22+</v>
      </c>
      <c r="U517" s="1" t="str">
        <f ca="1">IF(AND(HR_DB[[#This Row],[Age]]&gt;=20,HR_DB[[#This Row],[Age]]&lt;30),"20s",IF(AND(HR_DB[[#This Row],[Age]]&gt;=30,HR_DB[[#This Row],[Age]]&lt;40),"30s",IF(HR_DB[[#This Row],[Age]]&gt;=40,"40s","")))</f>
        <v>40s</v>
      </c>
    </row>
    <row r="518" spans="1:21" x14ac:dyDescent="0.35">
      <c r="A518" s="1">
        <v>55195</v>
      </c>
      <c r="B518" s="1" t="s">
        <v>1292</v>
      </c>
      <c r="C518" s="1" t="s">
        <v>1293</v>
      </c>
      <c r="D518" s="1" t="s">
        <v>143</v>
      </c>
      <c r="E518" s="1" t="str">
        <f>IF(ISODD(MID(HR_DB[[#This Row],[ID No.]],13,1)),"Male","Female")</f>
        <v>Male</v>
      </c>
      <c r="F518" s="3">
        <f>DATE(MID(HR_DB[[#This Row],[ID No.]],2,2),MID(HR_DB[[#This Row],[ID No.]],4,2),MID(HR_DB[[#This Row],[ID No.]],6,2))</f>
        <v>31464</v>
      </c>
      <c r="G518" s="1">
        <f ca="1">DATEDIF(HR_DB[[#This Row],[DOB]],TODAY(),"Y")</f>
        <v>36</v>
      </c>
      <c r="H518" s="1" t="s">
        <v>32</v>
      </c>
      <c r="I518" s="1" t="s">
        <v>23</v>
      </c>
      <c r="J518" s="1" t="s">
        <v>28</v>
      </c>
      <c r="K518" s="1" t="str">
        <f>VLOOKUP(MID(HR_DB[[#This Row],[ID No.]],8,2),[1]Draft!$B$9:$C$14,2,FALSE)</f>
        <v>Sharqia</v>
      </c>
      <c r="L518" s="3">
        <v>41293</v>
      </c>
      <c r="M518" s="1">
        <f ca="1">DATEDIF(HR_DB[[#This Row],[Hire date]],TODAY(),"Y")</f>
        <v>9</v>
      </c>
      <c r="N518" s="4">
        <v>3943</v>
      </c>
      <c r="O518" s="1">
        <f>IFERROR(DATEDIF(HR_DB[[#This Row],[DOB]],HR_DB[[#This Row],[Hire date]],"Y"),"!!!")</f>
        <v>26</v>
      </c>
      <c r="P518" s="1" t="str">
        <f>IF(HR_DB[[#This Row],[Age at Hiring]]&lt;20,"!","")</f>
        <v/>
      </c>
      <c r="Q518" s="1" t="str">
        <f>IFERROR(VLOOKUP(HR_DB[[#This Row],[EmpID]],A519:$A$1002,1,TRUE),"")</f>
        <v/>
      </c>
      <c r="R518" s="1" t="str">
        <f>IFERROR(VLOOKUP(HR_DB[[#This Row],[EmpID]],$A$2:A517,1,0),"")</f>
        <v/>
      </c>
      <c r="S518" s="17"/>
      <c r="T518" s="1" t="str">
        <f ca="1">IF(HR_DB[[#This Row],[Years no.]]&lt;=7,"A) 1-7",IF(AND(HR_DB[[#This Row],[Years no.]]&gt;7,HR_DB[[#This Row],[Years no.]]&lt;=14),"B) 8-14",IF(AND(HR_DB[[#This Row],[Years no.]]&gt;14,HR_DB[[#This Row],[Years no.]]&lt;=21),"C) 15-21",IF(HR_DB[[#This Row],[Years no.]]&gt;21,"D) 22+",""))))</f>
        <v>B) 8-14</v>
      </c>
      <c r="U518" s="1" t="str">
        <f ca="1">IF(AND(HR_DB[[#This Row],[Age]]&gt;=20,HR_DB[[#This Row],[Age]]&lt;30),"20s",IF(AND(HR_DB[[#This Row],[Age]]&gt;=30,HR_DB[[#This Row],[Age]]&lt;40),"30s",IF(HR_DB[[#This Row],[Age]]&gt;=40,"40s","")))</f>
        <v>30s</v>
      </c>
    </row>
    <row r="519" spans="1:21" x14ac:dyDescent="0.35">
      <c r="A519" s="1">
        <v>55197</v>
      </c>
      <c r="B519" s="1" t="s">
        <v>1980</v>
      </c>
      <c r="C519" s="1" t="s">
        <v>1981</v>
      </c>
      <c r="D519" s="1" t="s">
        <v>62</v>
      </c>
      <c r="E519" s="1" t="str">
        <f>IF(ISODD(MID(HR_DB[[#This Row],[ID No.]],13,1)),"Male","Female")</f>
        <v>Female</v>
      </c>
      <c r="F519" s="3">
        <f>DATE(MID(HR_DB[[#This Row],[ID No.]],2,2),MID(HR_DB[[#This Row],[ID No.]],4,2),MID(HR_DB[[#This Row],[ID No.]],6,2))</f>
        <v>34663</v>
      </c>
      <c r="G519" s="1">
        <f ca="1">DATEDIF(HR_DB[[#This Row],[DOB]],TODAY(),"Y")</f>
        <v>27</v>
      </c>
      <c r="H519" s="1" t="s">
        <v>17</v>
      </c>
      <c r="I519" s="1" t="s">
        <v>23</v>
      </c>
      <c r="J519" s="1" t="s">
        <v>28</v>
      </c>
      <c r="K519" s="1" t="str">
        <f>VLOOKUP(MID(HR_DB[[#This Row],[ID No.]],8,2),[1]Draft!$B$9:$C$14,2,FALSE)</f>
        <v>Monufia</v>
      </c>
      <c r="L519" s="7">
        <v>39615</v>
      </c>
      <c r="M519" s="1">
        <f ca="1">DATEDIF(HR_DB[[#This Row],[Hire date]],TODAY(),"Y")</f>
        <v>14</v>
      </c>
      <c r="N519" s="4">
        <v>4487</v>
      </c>
      <c r="O519" s="6">
        <f>IFERROR(DATEDIF(HR_DB[[#This Row],[DOB]],HR_DB[[#This Row],[Hire date]],"Y"),"!!!")</f>
        <v>13</v>
      </c>
      <c r="P519" s="6" t="str">
        <f>IF(HR_DB[[#This Row],[Age at Hiring]]&lt;20,"!","")</f>
        <v>!</v>
      </c>
      <c r="Q519" s="1" t="str">
        <f>IFERROR(VLOOKUP(HR_DB[[#This Row],[EmpID]],A520:$A$1002,1,TRUE),"")</f>
        <v/>
      </c>
      <c r="R519" s="1" t="str">
        <f>IFERROR(VLOOKUP(HR_DB[[#This Row],[EmpID]],$A$2:A518,1,0),"")</f>
        <v/>
      </c>
      <c r="S519" s="17"/>
      <c r="T519" s="1" t="str">
        <f ca="1">IF(HR_DB[[#This Row],[Years no.]]&lt;=7,"A) 1-7",IF(AND(HR_DB[[#This Row],[Years no.]]&gt;7,HR_DB[[#This Row],[Years no.]]&lt;=14),"B) 8-14",IF(AND(HR_DB[[#This Row],[Years no.]]&gt;14,HR_DB[[#This Row],[Years no.]]&lt;=21),"C) 15-21",IF(HR_DB[[#This Row],[Years no.]]&gt;21,"D) 22+",""))))</f>
        <v>B) 8-14</v>
      </c>
      <c r="U519" s="1" t="str">
        <f ca="1">IF(AND(HR_DB[[#This Row],[Age]]&gt;=20,HR_DB[[#This Row],[Age]]&lt;30),"20s",IF(AND(HR_DB[[#This Row],[Age]]&gt;=30,HR_DB[[#This Row],[Age]]&lt;40),"30s",IF(HR_DB[[#This Row],[Age]]&gt;=40,"40s","")))</f>
        <v>20s</v>
      </c>
    </row>
    <row r="520" spans="1:21" x14ac:dyDescent="0.35">
      <c r="A520" s="1">
        <v>55200</v>
      </c>
      <c r="B520" s="1" t="s">
        <v>1178</v>
      </c>
      <c r="C520" s="1" t="s">
        <v>1179</v>
      </c>
      <c r="D520" s="1" t="s">
        <v>49</v>
      </c>
      <c r="E520" s="1" t="str">
        <f>IF(ISODD(MID(HR_DB[[#This Row],[ID No.]],13,1)),"Male","Female")</f>
        <v>Female</v>
      </c>
      <c r="F520" s="3">
        <f>DATE(MID(HR_DB[[#This Row],[ID No.]],2,2),MID(HR_DB[[#This Row],[ID No.]],4,2),MID(HR_DB[[#This Row],[ID No.]],6,2))</f>
        <v>32178</v>
      </c>
      <c r="G520" s="1">
        <f ca="1">DATEDIF(HR_DB[[#This Row],[DOB]],TODAY(),"Y")</f>
        <v>34</v>
      </c>
      <c r="H520" s="1" t="s">
        <v>17</v>
      </c>
      <c r="I520" s="1" t="s">
        <v>23</v>
      </c>
      <c r="J520" s="1" t="s">
        <v>24</v>
      </c>
      <c r="K520" s="1" t="str">
        <f>VLOOKUP(MID(HR_DB[[#This Row],[ID No.]],8,2),[1]Draft!$B$9:$C$14,2,FALSE)</f>
        <v>Sharqia</v>
      </c>
      <c r="L520" s="7">
        <v>35756</v>
      </c>
      <c r="M520" s="1">
        <f ca="1">DATEDIF(HR_DB[[#This Row],[Hire date]],TODAY(),"Y")</f>
        <v>24</v>
      </c>
      <c r="N520" s="4">
        <v>5248</v>
      </c>
      <c r="O520" s="6">
        <f>IFERROR(DATEDIF(HR_DB[[#This Row],[DOB]],HR_DB[[#This Row],[Hire date]],"Y"),"!!!")</f>
        <v>9</v>
      </c>
      <c r="P520" s="6" t="str">
        <f>IF(HR_DB[[#This Row],[Age at Hiring]]&lt;20,"!","")</f>
        <v>!</v>
      </c>
      <c r="Q520" s="1" t="str">
        <f>IFERROR(VLOOKUP(HR_DB[[#This Row],[EmpID]],A521:$A$1002,1,TRUE),"")</f>
        <v/>
      </c>
      <c r="R520" s="1" t="str">
        <f>IFERROR(VLOOKUP(HR_DB[[#This Row],[EmpID]],$A$2:A519,1,0),"")</f>
        <v/>
      </c>
      <c r="S520" s="17"/>
      <c r="T520" s="1" t="str">
        <f ca="1">IF(HR_DB[[#This Row],[Years no.]]&lt;=7,"A) 1-7",IF(AND(HR_DB[[#This Row],[Years no.]]&gt;7,HR_DB[[#This Row],[Years no.]]&lt;=14),"B) 8-14",IF(AND(HR_DB[[#This Row],[Years no.]]&gt;14,HR_DB[[#This Row],[Years no.]]&lt;=21),"C) 15-21",IF(HR_DB[[#This Row],[Years no.]]&gt;21,"D) 22+",""))))</f>
        <v>D) 22+</v>
      </c>
      <c r="U520" s="1" t="str">
        <f ca="1">IF(AND(HR_DB[[#This Row],[Age]]&gt;=20,HR_DB[[#This Row],[Age]]&lt;30),"20s",IF(AND(HR_DB[[#This Row],[Age]]&gt;=30,HR_DB[[#This Row],[Age]]&lt;40),"30s",IF(HR_DB[[#This Row],[Age]]&gt;=40,"40s","")))</f>
        <v>30s</v>
      </c>
    </row>
    <row r="521" spans="1:21" x14ac:dyDescent="0.35">
      <c r="A521" s="1">
        <v>55201</v>
      </c>
      <c r="B521" s="1" t="s">
        <v>1468</v>
      </c>
      <c r="C521" s="1" t="s">
        <v>1469</v>
      </c>
      <c r="D521" s="1" t="s">
        <v>143</v>
      </c>
      <c r="E521" s="1" t="str">
        <f>IF(ISODD(MID(HR_DB[[#This Row],[ID No.]],13,1)),"Male","Female")</f>
        <v>Female</v>
      </c>
      <c r="F521" s="3">
        <f>DATE(MID(HR_DB[[#This Row],[ID No.]],2,2),MID(HR_DB[[#This Row],[ID No.]],4,2),MID(HR_DB[[#This Row],[ID No.]],6,2))</f>
        <v>33261</v>
      </c>
      <c r="G521" s="1">
        <f ca="1">DATEDIF(HR_DB[[#This Row],[DOB]],TODAY(),"Y")</f>
        <v>31</v>
      </c>
      <c r="H521" s="1" t="s">
        <v>17</v>
      </c>
      <c r="I521" s="1" t="s">
        <v>18</v>
      </c>
      <c r="J521" s="1" t="s">
        <v>44</v>
      </c>
      <c r="K521" s="1" t="str">
        <f>VLOOKUP(MID(HR_DB[[#This Row],[ID No.]],8,2),[1]Draft!$B$9:$C$14,2,FALSE)</f>
        <v>Sharqia</v>
      </c>
      <c r="L521" s="3">
        <v>40983</v>
      </c>
      <c r="M521" s="1">
        <f ca="1">DATEDIF(HR_DB[[#This Row],[Hire date]],TODAY(),"Y")</f>
        <v>10</v>
      </c>
      <c r="N521" s="4">
        <v>18226</v>
      </c>
      <c r="O521" s="1">
        <f>IFERROR(DATEDIF(HR_DB[[#This Row],[DOB]],HR_DB[[#This Row],[Hire date]],"Y"),"!!!")</f>
        <v>21</v>
      </c>
      <c r="P521" s="1" t="str">
        <f>IF(HR_DB[[#This Row],[Age at Hiring]]&lt;20,"!","")</f>
        <v/>
      </c>
      <c r="Q521" s="1" t="str">
        <f>IFERROR(VLOOKUP(HR_DB[[#This Row],[EmpID]],A522:$A$1002,1,TRUE),"")</f>
        <v/>
      </c>
      <c r="R521" s="1" t="str">
        <f>IFERROR(VLOOKUP(HR_DB[[#This Row],[EmpID]],$A$2:A520,1,0),"")</f>
        <v/>
      </c>
      <c r="S521" s="17"/>
      <c r="T521" s="1" t="str">
        <f ca="1">IF(HR_DB[[#This Row],[Years no.]]&lt;=7,"A) 1-7",IF(AND(HR_DB[[#This Row],[Years no.]]&gt;7,HR_DB[[#This Row],[Years no.]]&lt;=14),"B) 8-14",IF(AND(HR_DB[[#This Row],[Years no.]]&gt;14,HR_DB[[#This Row],[Years no.]]&lt;=21),"C) 15-21",IF(HR_DB[[#This Row],[Years no.]]&gt;21,"D) 22+",""))))</f>
        <v>B) 8-14</v>
      </c>
      <c r="U521" s="1" t="str">
        <f ca="1">IF(AND(HR_DB[[#This Row],[Age]]&gt;=20,HR_DB[[#This Row],[Age]]&lt;30),"20s",IF(AND(HR_DB[[#This Row],[Age]]&gt;=30,HR_DB[[#This Row],[Age]]&lt;40),"30s",IF(HR_DB[[#This Row],[Age]]&gt;=40,"40s","")))</f>
        <v>30s</v>
      </c>
    </row>
    <row r="522" spans="1:21" x14ac:dyDescent="0.35">
      <c r="A522" s="1">
        <v>55218</v>
      </c>
      <c r="B522" s="1" t="s">
        <v>1098</v>
      </c>
      <c r="C522" s="1" t="s">
        <v>1099</v>
      </c>
      <c r="D522" s="1" t="s">
        <v>38</v>
      </c>
      <c r="E522" s="1" t="str">
        <f>IF(ISODD(MID(HR_DB[[#This Row],[ID No.]],13,1)),"Male","Female")</f>
        <v>Male</v>
      </c>
      <c r="F522" s="3">
        <f>DATE(MID(HR_DB[[#This Row],[ID No.]],2,2),MID(HR_DB[[#This Row],[ID No.]],4,2),MID(HR_DB[[#This Row],[ID No.]],6,2))</f>
        <v>32410</v>
      </c>
      <c r="G522" s="1">
        <f ca="1">DATEDIF(HR_DB[[#This Row],[DOB]],TODAY(),"Y")</f>
        <v>33</v>
      </c>
      <c r="H522" s="1" t="s">
        <v>17</v>
      </c>
      <c r="I522" s="1" t="s">
        <v>23</v>
      </c>
      <c r="J522" s="1" t="s">
        <v>67</v>
      </c>
      <c r="K522" s="1" t="str">
        <f>VLOOKUP(MID(HR_DB[[#This Row],[ID No.]],8,2),[1]Draft!$B$9:$C$14,2,FALSE)</f>
        <v>Giza</v>
      </c>
      <c r="L522" s="7">
        <v>38255</v>
      </c>
      <c r="M522" s="1">
        <f ca="1">DATEDIF(HR_DB[[#This Row],[Hire date]],TODAY(),"Y")</f>
        <v>17</v>
      </c>
      <c r="N522" s="4">
        <v>5589</v>
      </c>
      <c r="O522" s="6">
        <f>IFERROR(DATEDIF(HR_DB[[#This Row],[DOB]],HR_DB[[#This Row],[Hire date]],"Y"),"!!!")</f>
        <v>16</v>
      </c>
      <c r="P522" s="6" t="str">
        <f>IF(HR_DB[[#This Row],[Age at Hiring]]&lt;20,"!","")</f>
        <v>!</v>
      </c>
      <c r="Q522" s="1" t="str">
        <f>IFERROR(VLOOKUP(HR_DB[[#This Row],[EmpID]],A523:$A$1002,1,TRUE),"")</f>
        <v/>
      </c>
      <c r="R522" s="1" t="str">
        <f>IFERROR(VLOOKUP(HR_DB[[#This Row],[EmpID]],$A$2:A521,1,0),"")</f>
        <v/>
      </c>
      <c r="S522" s="17"/>
      <c r="T522" s="1" t="str">
        <f ca="1">IF(HR_DB[[#This Row],[Years no.]]&lt;=7,"A) 1-7",IF(AND(HR_DB[[#This Row],[Years no.]]&gt;7,HR_DB[[#This Row],[Years no.]]&lt;=14),"B) 8-14",IF(AND(HR_DB[[#This Row],[Years no.]]&gt;14,HR_DB[[#This Row],[Years no.]]&lt;=21),"C) 15-21",IF(HR_DB[[#This Row],[Years no.]]&gt;21,"D) 22+",""))))</f>
        <v>C) 15-21</v>
      </c>
      <c r="U522" s="1" t="str">
        <f ca="1">IF(AND(HR_DB[[#This Row],[Age]]&gt;=20,HR_DB[[#This Row],[Age]]&lt;30),"20s",IF(AND(HR_DB[[#This Row],[Age]]&gt;=30,HR_DB[[#This Row],[Age]]&lt;40),"30s",IF(HR_DB[[#This Row],[Age]]&gt;=40,"40s","")))</f>
        <v>30s</v>
      </c>
    </row>
    <row r="523" spans="1:21" x14ac:dyDescent="0.35">
      <c r="A523" s="1">
        <v>55228</v>
      </c>
      <c r="B523" s="1" t="s">
        <v>758</v>
      </c>
      <c r="C523" s="1" t="s">
        <v>759</v>
      </c>
      <c r="D523" s="1" t="s">
        <v>62</v>
      </c>
      <c r="E523" s="1" t="str">
        <f>IF(ISODD(MID(HR_DB[[#This Row],[ID No.]],13,1)),"Male","Female")</f>
        <v>Male</v>
      </c>
      <c r="F523" s="3">
        <f>DATE(MID(HR_DB[[#This Row],[ID No.]],2,2),MID(HR_DB[[#This Row],[ID No.]],4,2),MID(HR_DB[[#This Row],[ID No.]],6,2))</f>
        <v>30137</v>
      </c>
      <c r="G523" s="1">
        <f ca="1">DATEDIF(HR_DB[[#This Row],[DOB]],TODAY(),"Y")</f>
        <v>40</v>
      </c>
      <c r="H523" s="1" t="s">
        <v>32</v>
      </c>
      <c r="I523" s="1" t="s">
        <v>23</v>
      </c>
      <c r="J523" s="1" t="s">
        <v>67</v>
      </c>
      <c r="K523" s="1" t="str">
        <f>VLOOKUP(MID(HR_DB[[#This Row],[ID No.]],8,2),[1]Draft!$B$9:$C$14,2,FALSE)</f>
        <v>Cairo</v>
      </c>
      <c r="L523" s="3">
        <v>39831</v>
      </c>
      <c r="M523" s="1">
        <f ca="1">DATEDIF(HR_DB[[#This Row],[Hire date]],TODAY(),"Y")</f>
        <v>13</v>
      </c>
      <c r="N523" s="4">
        <v>4392</v>
      </c>
      <c r="O523" s="1">
        <f>IFERROR(DATEDIF(HR_DB[[#This Row],[DOB]],HR_DB[[#This Row],[Hire date]],"Y"),"!!!")</f>
        <v>26</v>
      </c>
      <c r="P523" s="1" t="str">
        <f>IF(HR_DB[[#This Row],[Age at Hiring]]&lt;20,"!","")</f>
        <v/>
      </c>
      <c r="Q523" s="1" t="str">
        <f>IFERROR(VLOOKUP(HR_DB[[#This Row],[EmpID]],A524:$A$1002,1,TRUE),"")</f>
        <v/>
      </c>
      <c r="R523" s="1" t="str">
        <f>IFERROR(VLOOKUP(HR_DB[[#This Row],[EmpID]],$A$2:A522,1,0),"")</f>
        <v/>
      </c>
      <c r="S523" s="17"/>
      <c r="T523" s="1" t="str">
        <f ca="1">IF(HR_DB[[#This Row],[Years no.]]&lt;=7,"A) 1-7",IF(AND(HR_DB[[#This Row],[Years no.]]&gt;7,HR_DB[[#This Row],[Years no.]]&lt;=14),"B) 8-14",IF(AND(HR_DB[[#This Row],[Years no.]]&gt;14,HR_DB[[#This Row],[Years no.]]&lt;=21),"C) 15-21",IF(HR_DB[[#This Row],[Years no.]]&gt;21,"D) 22+",""))))</f>
        <v>B) 8-14</v>
      </c>
      <c r="U523" s="1" t="str">
        <f ca="1">IF(AND(HR_DB[[#This Row],[Age]]&gt;=20,HR_DB[[#This Row],[Age]]&lt;30),"20s",IF(AND(HR_DB[[#This Row],[Age]]&gt;=30,HR_DB[[#This Row],[Age]]&lt;40),"30s",IF(HR_DB[[#This Row],[Age]]&gt;=40,"40s","")))</f>
        <v>40s</v>
      </c>
    </row>
    <row r="524" spans="1:21" x14ac:dyDescent="0.35">
      <c r="A524" s="1">
        <v>55238</v>
      </c>
      <c r="B524" s="1" t="s">
        <v>1612</v>
      </c>
      <c r="C524" s="1" t="s">
        <v>1613</v>
      </c>
      <c r="D524" s="1" t="s">
        <v>31</v>
      </c>
      <c r="E524" s="1" t="str">
        <f>IF(ISODD(MID(HR_DB[[#This Row],[ID No.]],13,1)),"Male","Female")</f>
        <v>Male</v>
      </c>
      <c r="F524" s="3">
        <f>DATE(MID(HR_DB[[#This Row],[ID No.]],2,2),MID(HR_DB[[#This Row],[ID No.]],4,2),MID(HR_DB[[#This Row],[ID No.]],6,2))</f>
        <v>30150</v>
      </c>
      <c r="G524" s="1">
        <f ca="1">DATEDIF(HR_DB[[#This Row],[DOB]],TODAY(),"Y")</f>
        <v>40</v>
      </c>
      <c r="H524" s="1" t="s">
        <v>32</v>
      </c>
      <c r="I524" s="1" t="s">
        <v>41</v>
      </c>
      <c r="J524" s="1" t="s">
        <v>67</v>
      </c>
      <c r="K524" s="1" t="str">
        <f>VLOOKUP(MID(HR_DB[[#This Row],[ID No.]],8,2),[1]Draft!$B$9:$C$14,2,FALSE)</f>
        <v>Alexandria</v>
      </c>
      <c r="L524" s="7">
        <v>34985</v>
      </c>
      <c r="M524" s="1">
        <f ca="1">DATEDIF(HR_DB[[#This Row],[Hire date]],TODAY(),"Y")</f>
        <v>26</v>
      </c>
      <c r="N524" s="4">
        <v>14641</v>
      </c>
      <c r="O524" s="6">
        <f>IFERROR(DATEDIF(HR_DB[[#This Row],[DOB]],HR_DB[[#This Row],[Hire date]],"Y"),"!!!")</f>
        <v>13</v>
      </c>
      <c r="P524" s="6" t="str">
        <f>IF(HR_DB[[#This Row],[Age at Hiring]]&lt;20,"!","")</f>
        <v>!</v>
      </c>
      <c r="Q524" s="1" t="str">
        <f>IFERROR(VLOOKUP(HR_DB[[#This Row],[EmpID]],A525:$A$1002,1,TRUE),"")</f>
        <v/>
      </c>
      <c r="R524" s="1" t="str">
        <f>IFERROR(VLOOKUP(HR_DB[[#This Row],[EmpID]],$A$2:A523,1,0),"")</f>
        <v/>
      </c>
      <c r="S524" s="17"/>
      <c r="T524" s="1" t="str">
        <f ca="1">IF(HR_DB[[#This Row],[Years no.]]&lt;=7,"A) 1-7",IF(AND(HR_DB[[#This Row],[Years no.]]&gt;7,HR_DB[[#This Row],[Years no.]]&lt;=14),"B) 8-14",IF(AND(HR_DB[[#This Row],[Years no.]]&gt;14,HR_DB[[#This Row],[Years no.]]&lt;=21),"C) 15-21",IF(HR_DB[[#This Row],[Years no.]]&gt;21,"D) 22+",""))))</f>
        <v>D) 22+</v>
      </c>
      <c r="U524" s="1" t="str">
        <f ca="1">IF(AND(HR_DB[[#This Row],[Age]]&gt;=20,HR_DB[[#This Row],[Age]]&lt;30),"20s",IF(AND(HR_DB[[#This Row],[Age]]&gt;=30,HR_DB[[#This Row],[Age]]&lt;40),"30s",IF(HR_DB[[#This Row],[Age]]&gt;=40,"40s","")))</f>
        <v>40s</v>
      </c>
    </row>
    <row r="525" spans="1:21" x14ac:dyDescent="0.35">
      <c r="A525" s="1">
        <v>55239</v>
      </c>
      <c r="B525" s="1" t="s">
        <v>436</v>
      </c>
      <c r="C525" s="1" t="s">
        <v>437</v>
      </c>
      <c r="D525" s="1" t="s">
        <v>49</v>
      </c>
      <c r="E525" s="1" t="str">
        <f>IF(ISODD(MID(HR_DB[[#This Row],[ID No.]],13,1)),"Male","Female")</f>
        <v>Male</v>
      </c>
      <c r="F525" s="3">
        <f>DATE(MID(HR_DB[[#This Row],[ID No.]],2,2),MID(HR_DB[[#This Row],[ID No.]],4,2),MID(HR_DB[[#This Row],[ID No.]],6,2))</f>
        <v>27195</v>
      </c>
      <c r="G525" s="1">
        <f ca="1">DATEDIF(HR_DB[[#This Row],[DOB]],TODAY(),"Y")</f>
        <v>48</v>
      </c>
      <c r="H525" s="1" t="s">
        <v>17</v>
      </c>
      <c r="I525" s="1" t="s">
        <v>23</v>
      </c>
      <c r="J525" s="1" t="s">
        <v>67</v>
      </c>
      <c r="K525" s="1" t="str">
        <f>VLOOKUP(MID(HR_DB[[#This Row],[ID No.]],8,2),[1]Draft!$B$9:$C$14,2,FALSE)</f>
        <v>Cairo</v>
      </c>
      <c r="L525" s="3">
        <v>37863</v>
      </c>
      <c r="M525" s="1">
        <f ca="1">DATEDIF(HR_DB[[#This Row],[Hire date]],TODAY(),"Y")</f>
        <v>18</v>
      </c>
      <c r="N525" s="4">
        <v>4862</v>
      </c>
      <c r="O525" s="1">
        <f>IFERROR(DATEDIF(HR_DB[[#This Row],[DOB]],HR_DB[[#This Row],[Hire date]],"Y"),"!!!")</f>
        <v>29</v>
      </c>
      <c r="P525" s="1" t="str">
        <f>IF(HR_DB[[#This Row],[Age at Hiring]]&lt;20,"!","")</f>
        <v/>
      </c>
      <c r="Q525" s="1" t="str">
        <f>IFERROR(VLOOKUP(HR_DB[[#This Row],[EmpID]],A526:$A$1002,1,TRUE),"")</f>
        <v/>
      </c>
      <c r="R525" s="1" t="str">
        <f>IFERROR(VLOOKUP(HR_DB[[#This Row],[EmpID]],$A$2:A524,1,0),"")</f>
        <v/>
      </c>
      <c r="S525" s="17"/>
      <c r="T525" s="1" t="str">
        <f ca="1">IF(HR_DB[[#This Row],[Years no.]]&lt;=7,"A) 1-7",IF(AND(HR_DB[[#This Row],[Years no.]]&gt;7,HR_DB[[#This Row],[Years no.]]&lt;=14),"B) 8-14",IF(AND(HR_DB[[#This Row],[Years no.]]&gt;14,HR_DB[[#This Row],[Years no.]]&lt;=21),"C) 15-21",IF(HR_DB[[#This Row],[Years no.]]&gt;21,"D) 22+",""))))</f>
        <v>C) 15-21</v>
      </c>
      <c r="U525" s="1" t="str">
        <f ca="1">IF(AND(HR_DB[[#This Row],[Age]]&gt;=20,HR_DB[[#This Row],[Age]]&lt;30),"20s",IF(AND(HR_DB[[#This Row],[Age]]&gt;=30,HR_DB[[#This Row],[Age]]&lt;40),"30s",IF(HR_DB[[#This Row],[Age]]&gt;=40,"40s","")))</f>
        <v>40s</v>
      </c>
    </row>
    <row r="526" spans="1:21" x14ac:dyDescent="0.35">
      <c r="A526" s="1">
        <v>55262</v>
      </c>
      <c r="B526" s="1" t="s">
        <v>540</v>
      </c>
      <c r="C526" s="1" t="s">
        <v>541</v>
      </c>
      <c r="D526" s="1" t="s">
        <v>31</v>
      </c>
      <c r="E526" s="1" t="str">
        <f>IF(ISODD(MID(HR_DB[[#This Row],[ID No.]],13,1)),"Male","Female")</f>
        <v>Male</v>
      </c>
      <c r="F526" s="3">
        <f>DATE(MID(HR_DB[[#This Row],[ID No.]],2,2),MID(HR_DB[[#This Row],[ID No.]],4,2),MID(HR_DB[[#This Row],[ID No.]],6,2))</f>
        <v>34917</v>
      </c>
      <c r="G526" s="1">
        <f ca="1">DATEDIF(HR_DB[[#This Row],[DOB]],TODAY(),"Y")</f>
        <v>26</v>
      </c>
      <c r="H526" s="1" t="s">
        <v>17</v>
      </c>
      <c r="I526" s="1" t="s">
        <v>23</v>
      </c>
      <c r="J526" s="1" t="s">
        <v>24</v>
      </c>
      <c r="K526" s="1" t="str">
        <f>VLOOKUP(MID(HR_DB[[#This Row],[ID No.]],8,2),[1]Draft!$B$9:$C$14,2,FALSE)</f>
        <v>Cairo</v>
      </c>
      <c r="L526" s="7">
        <v>38293</v>
      </c>
      <c r="M526" s="1">
        <f ca="1">DATEDIF(HR_DB[[#This Row],[Hire date]],TODAY(),"Y")</f>
        <v>17</v>
      </c>
      <c r="N526" s="4">
        <v>6120</v>
      </c>
      <c r="O526" s="6">
        <f>IFERROR(DATEDIF(HR_DB[[#This Row],[DOB]],HR_DB[[#This Row],[Hire date]],"Y"),"!!!")</f>
        <v>9</v>
      </c>
      <c r="P526" s="6" t="str">
        <f>IF(HR_DB[[#This Row],[Age at Hiring]]&lt;20,"!","")</f>
        <v>!</v>
      </c>
      <c r="Q526" s="1" t="str">
        <f>IFERROR(VLOOKUP(HR_DB[[#This Row],[EmpID]],A527:$A$1002,1,TRUE),"")</f>
        <v/>
      </c>
      <c r="R526" s="1" t="str">
        <f>IFERROR(VLOOKUP(HR_DB[[#This Row],[EmpID]],$A$2:A525,1,0),"")</f>
        <v/>
      </c>
      <c r="S526" s="17"/>
      <c r="T526" s="1" t="str">
        <f ca="1">IF(HR_DB[[#This Row],[Years no.]]&lt;=7,"A) 1-7",IF(AND(HR_DB[[#This Row],[Years no.]]&gt;7,HR_DB[[#This Row],[Years no.]]&lt;=14),"B) 8-14",IF(AND(HR_DB[[#This Row],[Years no.]]&gt;14,HR_DB[[#This Row],[Years no.]]&lt;=21),"C) 15-21",IF(HR_DB[[#This Row],[Years no.]]&gt;21,"D) 22+",""))))</f>
        <v>C) 15-21</v>
      </c>
      <c r="U526" s="1" t="str">
        <f ca="1">IF(AND(HR_DB[[#This Row],[Age]]&gt;=20,HR_DB[[#This Row],[Age]]&lt;30),"20s",IF(AND(HR_DB[[#This Row],[Age]]&gt;=30,HR_DB[[#This Row],[Age]]&lt;40),"30s",IF(HR_DB[[#This Row],[Age]]&gt;=40,"40s","")))</f>
        <v>20s</v>
      </c>
    </row>
    <row r="527" spans="1:21" x14ac:dyDescent="0.35">
      <c r="A527" s="1">
        <v>55272</v>
      </c>
      <c r="B527" s="1" t="s">
        <v>1842</v>
      </c>
      <c r="C527" s="1" t="s">
        <v>1843</v>
      </c>
      <c r="D527" s="1" t="s">
        <v>35</v>
      </c>
      <c r="E527" s="1" t="str">
        <f>IF(ISODD(MID(HR_DB[[#This Row],[ID No.]],13,1)),"Male","Female")</f>
        <v>Male</v>
      </c>
      <c r="F527" s="3">
        <f>DATE(MID(HR_DB[[#This Row],[ID No.]],2,2),MID(HR_DB[[#This Row],[ID No.]],4,2),MID(HR_DB[[#This Row],[ID No.]],6,2))</f>
        <v>27229</v>
      </c>
      <c r="G527" s="1">
        <f ca="1">DATEDIF(HR_DB[[#This Row],[DOB]],TODAY(),"Y")</f>
        <v>48</v>
      </c>
      <c r="H527" s="1" t="s">
        <v>17</v>
      </c>
      <c r="I527" s="1" t="s">
        <v>41</v>
      </c>
      <c r="J527" s="1" t="s">
        <v>19</v>
      </c>
      <c r="K527" s="1" t="str">
        <f>VLOOKUP(MID(HR_DB[[#This Row],[ID No.]],8,2),[1]Draft!$B$9:$C$14,2,FALSE)</f>
        <v>Giza</v>
      </c>
      <c r="L527" s="3">
        <v>38428</v>
      </c>
      <c r="M527" s="1">
        <f ca="1">DATEDIF(HR_DB[[#This Row],[Hire date]],TODAY(),"Y")</f>
        <v>17</v>
      </c>
      <c r="N527" s="4">
        <v>10432</v>
      </c>
      <c r="O527" s="1">
        <f>IFERROR(DATEDIF(HR_DB[[#This Row],[DOB]],HR_DB[[#This Row],[Hire date]],"Y"),"!!!")</f>
        <v>30</v>
      </c>
      <c r="P527" s="1" t="str">
        <f>IF(HR_DB[[#This Row],[Age at Hiring]]&lt;20,"!","")</f>
        <v/>
      </c>
      <c r="Q527" s="1" t="str">
        <f>IFERROR(VLOOKUP(HR_DB[[#This Row],[EmpID]],A528:$A$1002,1,TRUE),"")</f>
        <v/>
      </c>
      <c r="R527" s="1" t="str">
        <f>IFERROR(VLOOKUP(HR_DB[[#This Row],[EmpID]],$A$2:A526,1,0),"")</f>
        <v/>
      </c>
      <c r="S527" s="17"/>
      <c r="T527" s="1" t="str">
        <f ca="1">IF(HR_DB[[#This Row],[Years no.]]&lt;=7,"A) 1-7",IF(AND(HR_DB[[#This Row],[Years no.]]&gt;7,HR_DB[[#This Row],[Years no.]]&lt;=14),"B) 8-14",IF(AND(HR_DB[[#This Row],[Years no.]]&gt;14,HR_DB[[#This Row],[Years no.]]&lt;=21),"C) 15-21",IF(HR_DB[[#This Row],[Years no.]]&gt;21,"D) 22+",""))))</f>
        <v>C) 15-21</v>
      </c>
      <c r="U527" s="1" t="str">
        <f ca="1">IF(AND(HR_DB[[#This Row],[Age]]&gt;=20,HR_DB[[#This Row],[Age]]&lt;30),"20s",IF(AND(HR_DB[[#This Row],[Age]]&gt;=30,HR_DB[[#This Row],[Age]]&lt;40),"30s",IF(HR_DB[[#This Row],[Age]]&gt;=40,"40s","")))</f>
        <v>40s</v>
      </c>
    </row>
    <row r="528" spans="1:21" x14ac:dyDescent="0.35">
      <c r="A528" s="1">
        <v>55273</v>
      </c>
      <c r="B528" s="1" t="s">
        <v>574</v>
      </c>
      <c r="C528" s="1" t="s">
        <v>575</v>
      </c>
      <c r="D528" s="1" t="s">
        <v>27</v>
      </c>
      <c r="E528" s="1" t="str">
        <f>IF(ISODD(MID(HR_DB[[#This Row],[ID No.]],13,1)),"Male","Female")</f>
        <v>Male</v>
      </c>
      <c r="F528" s="3">
        <f>DATE(MID(HR_DB[[#This Row],[ID No.]],2,2),MID(HR_DB[[#This Row],[ID No.]],4,2),MID(HR_DB[[#This Row],[ID No.]],6,2))</f>
        <v>34968</v>
      </c>
      <c r="G528" s="1">
        <f ca="1">DATEDIF(HR_DB[[#This Row],[DOB]],TODAY(),"Y")</f>
        <v>26</v>
      </c>
      <c r="H528" s="1" t="s">
        <v>17</v>
      </c>
      <c r="I528" s="1" t="s">
        <v>23</v>
      </c>
      <c r="J528" s="1" t="s">
        <v>19</v>
      </c>
      <c r="K528" s="1" t="str">
        <f>VLOOKUP(MID(HR_DB[[#This Row],[ID No.]],8,2),[1]Draft!$B$9:$C$14,2,FALSE)</f>
        <v>Cairo</v>
      </c>
      <c r="L528" s="7">
        <v>42041</v>
      </c>
      <c r="M528" s="1">
        <f ca="1">DATEDIF(HR_DB[[#This Row],[Hire date]],TODAY(),"Y")</f>
        <v>7</v>
      </c>
      <c r="N528" s="4">
        <v>4318</v>
      </c>
      <c r="O528" s="6">
        <f>IFERROR(DATEDIF(HR_DB[[#This Row],[DOB]],HR_DB[[#This Row],[Hire date]],"Y"),"!!!")</f>
        <v>19</v>
      </c>
      <c r="P528" s="6" t="str">
        <f>IF(HR_DB[[#This Row],[Age at Hiring]]&lt;20,"!","")</f>
        <v>!</v>
      </c>
      <c r="Q528" s="1" t="str">
        <f>IFERROR(VLOOKUP(HR_DB[[#This Row],[EmpID]],A529:$A$1002,1,TRUE),"")</f>
        <v/>
      </c>
      <c r="R528" s="1" t="str">
        <f>IFERROR(VLOOKUP(HR_DB[[#This Row],[EmpID]],$A$2:A527,1,0),"")</f>
        <v/>
      </c>
      <c r="S528" s="17"/>
      <c r="T528" s="1" t="str">
        <f ca="1">IF(HR_DB[[#This Row],[Years no.]]&lt;=7,"A) 1-7",IF(AND(HR_DB[[#This Row],[Years no.]]&gt;7,HR_DB[[#This Row],[Years no.]]&lt;=14),"B) 8-14",IF(AND(HR_DB[[#This Row],[Years no.]]&gt;14,HR_DB[[#This Row],[Years no.]]&lt;=21),"C) 15-21",IF(HR_DB[[#This Row],[Years no.]]&gt;21,"D) 22+",""))))</f>
        <v>A) 1-7</v>
      </c>
      <c r="U528" s="1" t="str">
        <f ca="1">IF(AND(HR_DB[[#This Row],[Age]]&gt;=20,HR_DB[[#This Row],[Age]]&lt;30),"20s",IF(AND(HR_DB[[#This Row],[Age]]&gt;=30,HR_DB[[#This Row],[Age]]&lt;40),"30s",IF(HR_DB[[#This Row],[Age]]&gt;=40,"40s","")))</f>
        <v>20s</v>
      </c>
    </row>
    <row r="529" spans="1:21" x14ac:dyDescent="0.35">
      <c r="A529" s="1">
        <v>55280</v>
      </c>
      <c r="B529" s="1" t="s">
        <v>2006</v>
      </c>
      <c r="C529" s="1" t="s">
        <v>2007</v>
      </c>
      <c r="D529" s="1" t="s">
        <v>35</v>
      </c>
      <c r="E529" s="1" t="str">
        <f>IF(ISODD(MID(HR_DB[[#This Row],[ID No.]],13,1)),"Male","Female")</f>
        <v>Female</v>
      </c>
      <c r="F529" s="3">
        <f>DATE(MID(HR_DB[[#This Row],[ID No.]],2,2),MID(HR_DB[[#This Row],[ID No.]],4,2),MID(HR_DB[[#This Row],[ID No.]],6,2))</f>
        <v>34331</v>
      </c>
      <c r="G529" s="1">
        <f ca="1">DATEDIF(HR_DB[[#This Row],[DOB]],TODAY(),"Y")</f>
        <v>28</v>
      </c>
      <c r="H529" s="1" t="s">
        <v>17</v>
      </c>
      <c r="I529" s="1" t="s">
        <v>41</v>
      </c>
      <c r="J529" s="1" t="s">
        <v>44</v>
      </c>
      <c r="K529" s="1" t="str">
        <f>VLOOKUP(MID(HR_DB[[#This Row],[ID No.]],8,2),[1]Draft!$B$9:$C$14,2,FALSE)</f>
        <v>Monufia</v>
      </c>
      <c r="L529" s="7">
        <v>35830</v>
      </c>
      <c r="M529" s="1">
        <f ca="1">DATEDIF(HR_DB[[#This Row],[Hire date]],TODAY(),"Y")</f>
        <v>24</v>
      </c>
      <c r="N529" s="4">
        <v>14592</v>
      </c>
      <c r="O529" s="6">
        <f>IFERROR(DATEDIF(HR_DB[[#This Row],[DOB]],HR_DB[[#This Row],[Hire date]],"Y"),"!!!")</f>
        <v>4</v>
      </c>
      <c r="P529" s="6" t="str">
        <f>IF(HR_DB[[#This Row],[Age at Hiring]]&lt;20,"!","")</f>
        <v>!</v>
      </c>
      <c r="Q529" s="1" t="str">
        <f>IFERROR(VLOOKUP(HR_DB[[#This Row],[EmpID]],A530:$A$1002,1,TRUE),"")</f>
        <v/>
      </c>
      <c r="R529" s="1" t="str">
        <f>IFERROR(VLOOKUP(HR_DB[[#This Row],[EmpID]],$A$2:A528,1,0),"")</f>
        <v/>
      </c>
      <c r="S529" s="17"/>
      <c r="T529" s="1" t="str">
        <f ca="1">IF(HR_DB[[#This Row],[Years no.]]&lt;=7,"A) 1-7",IF(AND(HR_DB[[#This Row],[Years no.]]&gt;7,HR_DB[[#This Row],[Years no.]]&lt;=14),"B) 8-14",IF(AND(HR_DB[[#This Row],[Years no.]]&gt;14,HR_DB[[#This Row],[Years no.]]&lt;=21),"C) 15-21",IF(HR_DB[[#This Row],[Years no.]]&gt;21,"D) 22+",""))))</f>
        <v>D) 22+</v>
      </c>
      <c r="U529" s="1" t="str">
        <f ca="1">IF(AND(HR_DB[[#This Row],[Age]]&gt;=20,HR_DB[[#This Row],[Age]]&lt;30),"20s",IF(AND(HR_DB[[#This Row],[Age]]&gt;=30,HR_DB[[#This Row],[Age]]&lt;40),"30s",IF(HR_DB[[#This Row],[Age]]&gt;=40,"40s","")))</f>
        <v>20s</v>
      </c>
    </row>
    <row r="530" spans="1:21" x14ac:dyDescent="0.35">
      <c r="A530" s="1">
        <v>55283</v>
      </c>
      <c r="B530" s="1" t="s">
        <v>1442</v>
      </c>
      <c r="C530" s="1" t="s">
        <v>1443</v>
      </c>
      <c r="D530" s="1" t="s">
        <v>62</v>
      </c>
      <c r="E530" s="1" t="str">
        <f>IF(ISODD(MID(HR_DB[[#This Row],[ID No.]],13,1)),"Male","Female")</f>
        <v>Female</v>
      </c>
      <c r="F530" s="3">
        <f>DATE(MID(HR_DB[[#This Row],[ID No.]],2,2),MID(HR_DB[[#This Row],[ID No.]],4,2),MID(HR_DB[[#This Row],[ID No.]],6,2))</f>
        <v>30779</v>
      </c>
      <c r="G530" s="1">
        <f ca="1">DATEDIF(HR_DB[[#This Row],[DOB]],TODAY(),"Y")</f>
        <v>38</v>
      </c>
      <c r="H530" s="1" t="s">
        <v>17</v>
      </c>
      <c r="I530" s="1" t="s">
        <v>23</v>
      </c>
      <c r="J530" s="1" t="s">
        <v>44</v>
      </c>
      <c r="K530" s="1" t="str">
        <f>VLOOKUP(MID(HR_DB[[#This Row],[ID No.]],8,2),[1]Draft!$B$9:$C$14,2,FALSE)</f>
        <v>Sharqia</v>
      </c>
      <c r="L530" s="3">
        <v>40286</v>
      </c>
      <c r="M530" s="1">
        <f ca="1">DATEDIF(HR_DB[[#This Row],[Hire date]],TODAY(),"Y")</f>
        <v>12</v>
      </c>
      <c r="N530" s="4">
        <v>4311</v>
      </c>
      <c r="O530" s="1">
        <f>IFERROR(DATEDIF(HR_DB[[#This Row],[DOB]],HR_DB[[#This Row],[Hire date]],"Y"),"!!!")</f>
        <v>26</v>
      </c>
      <c r="P530" s="1" t="str">
        <f>IF(HR_DB[[#This Row],[Age at Hiring]]&lt;20,"!","")</f>
        <v/>
      </c>
      <c r="Q530" s="1" t="str">
        <f>IFERROR(VLOOKUP(HR_DB[[#This Row],[EmpID]],A531:$A$1002,1,TRUE),"")</f>
        <v/>
      </c>
      <c r="R530" s="1" t="str">
        <f>IFERROR(VLOOKUP(HR_DB[[#This Row],[EmpID]],$A$2:A529,1,0),"")</f>
        <v/>
      </c>
      <c r="S530" s="17"/>
      <c r="T530" s="1" t="str">
        <f ca="1">IF(HR_DB[[#This Row],[Years no.]]&lt;=7,"A) 1-7",IF(AND(HR_DB[[#This Row],[Years no.]]&gt;7,HR_DB[[#This Row],[Years no.]]&lt;=14),"B) 8-14",IF(AND(HR_DB[[#This Row],[Years no.]]&gt;14,HR_DB[[#This Row],[Years no.]]&lt;=21),"C) 15-21",IF(HR_DB[[#This Row],[Years no.]]&gt;21,"D) 22+",""))))</f>
        <v>B) 8-14</v>
      </c>
      <c r="U530" s="1" t="str">
        <f ca="1">IF(AND(HR_DB[[#This Row],[Age]]&gt;=20,HR_DB[[#This Row],[Age]]&lt;30),"20s",IF(AND(HR_DB[[#This Row],[Age]]&gt;=30,HR_DB[[#This Row],[Age]]&lt;40),"30s",IF(HR_DB[[#This Row],[Age]]&gt;=40,"40s","")))</f>
        <v>30s</v>
      </c>
    </row>
    <row r="531" spans="1:21" x14ac:dyDescent="0.35">
      <c r="A531" s="1">
        <v>55289</v>
      </c>
      <c r="B531" s="1" t="s">
        <v>150</v>
      </c>
      <c r="C531" s="1" t="s">
        <v>151</v>
      </c>
      <c r="D531" s="1" t="s">
        <v>49</v>
      </c>
      <c r="E531" s="1" t="str">
        <f>IF(ISODD(MID(HR_DB[[#This Row],[ID No.]],13,1)),"Male","Female")</f>
        <v>Male</v>
      </c>
      <c r="F531" s="3">
        <f>DATE(MID(HR_DB[[#This Row],[ID No.]],2,2),MID(HR_DB[[#This Row],[ID No.]],4,2),MID(HR_DB[[#This Row],[ID No.]],6,2))</f>
        <v>34998</v>
      </c>
      <c r="G531" s="1">
        <f ca="1">DATEDIF(HR_DB[[#This Row],[DOB]],TODAY(),"Y")</f>
        <v>26</v>
      </c>
      <c r="H531" s="1" t="s">
        <v>17</v>
      </c>
      <c r="I531" s="1" t="s">
        <v>18</v>
      </c>
      <c r="J531" s="1" t="s">
        <v>44</v>
      </c>
      <c r="K531" s="1" t="str">
        <f>VLOOKUP(MID(HR_DB[[#This Row],[ID No.]],8,2),[1]Draft!$B$9:$C$14,2,FALSE)</f>
        <v>Cairo</v>
      </c>
      <c r="L531" s="7">
        <v>35677</v>
      </c>
      <c r="M531" s="1">
        <f ca="1">DATEDIF(HR_DB[[#This Row],[Hire date]],TODAY(),"Y")</f>
        <v>24</v>
      </c>
      <c r="N531" s="4">
        <v>23688</v>
      </c>
      <c r="O531" s="6">
        <f>IFERROR(DATEDIF(HR_DB[[#This Row],[DOB]],HR_DB[[#This Row],[Hire date]],"Y"),"!!!")</f>
        <v>1</v>
      </c>
      <c r="P531" s="6" t="str">
        <f>IF(HR_DB[[#This Row],[Age at Hiring]]&lt;20,"!","")</f>
        <v>!</v>
      </c>
      <c r="Q531" s="1" t="str">
        <f>IFERROR(VLOOKUP(HR_DB[[#This Row],[EmpID]],A532:$A$1002,1,TRUE),"")</f>
        <v/>
      </c>
      <c r="R531" s="1" t="str">
        <f>IFERROR(VLOOKUP(HR_DB[[#This Row],[EmpID]],$A$2:A530,1,0),"")</f>
        <v/>
      </c>
      <c r="S531" s="17"/>
      <c r="T531" s="1" t="str">
        <f ca="1">IF(HR_DB[[#This Row],[Years no.]]&lt;=7,"A) 1-7",IF(AND(HR_DB[[#This Row],[Years no.]]&gt;7,HR_DB[[#This Row],[Years no.]]&lt;=14),"B) 8-14",IF(AND(HR_DB[[#This Row],[Years no.]]&gt;14,HR_DB[[#This Row],[Years no.]]&lt;=21),"C) 15-21",IF(HR_DB[[#This Row],[Years no.]]&gt;21,"D) 22+",""))))</f>
        <v>D) 22+</v>
      </c>
      <c r="U531" s="1" t="str">
        <f ca="1">IF(AND(HR_DB[[#This Row],[Age]]&gt;=20,HR_DB[[#This Row],[Age]]&lt;30),"20s",IF(AND(HR_DB[[#This Row],[Age]]&gt;=30,HR_DB[[#This Row],[Age]]&lt;40),"30s",IF(HR_DB[[#This Row],[Age]]&gt;=40,"40s","")))</f>
        <v>20s</v>
      </c>
    </row>
    <row r="532" spans="1:21" x14ac:dyDescent="0.35">
      <c r="A532" s="1">
        <v>55294</v>
      </c>
      <c r="B532" s="1" t="s">
        <v>166</v>
      </c>
      <c r="C532" s="1" t="s">
        <v>167</v>
      </c>
      <c r="D532" s="1" t="s">
        <v>35</v>
      </c>
      <c r="E532" s="1" t="str">
        <f>IF(ISODD(MID(HR_DB[[#This Row],[ID No.]],13,1)),"Male","Female")</f>
        <v>Female</v>
      </c>
      <c r="F532" s="3">
        <f>DATE(MID(HR_DB[[#This Row],[ID No.]],2,2),MID(HR_DB[[#This Row],[ID No.]],4,2),MID(HR_DB[[#This Row],[ID No.]],6,2))</f>
        <v>35008</v>
      </c>
      <c r="G532" s="1">
        <f ca="1">DATEDIF(HR_DB[[#This Row],[DOB]],TODAY(),"Y")</f>
        <v>26</v>
      </c>
      <c r="H532" s="1" t="s">
        <v>32</v>
      </c>
      <c r="I532" s="1" t="s">
        <v>23</v>
      </c>
      <c r="J532" s="1" t="s">
        <v>19</v>
      </c>
      <c r="K532" s="1" t="str">
        <f>VLOOKUP(MID(HR_DB[[#This Row],[ID No.]],8,2),[1]Draft!$B$9:$C$14,2,FALSE)</f>
        <v>Cairo</v>
      </c>
      <c r="L532" s="7">
        <v>37421</v>
      </c>
      <c r="M532" s="1">
        <f ca="1">DATEDIF(HR_DB[[#This Row],[Hire date]],TODAY(),"Y")</f>
        <v>20</v>
      </c>
      <c r="N532" s="4">
        <v>5911</v>
      </c>
      <c r="O532" s="6">
        <f>IFERROR(DATEDIF(HR_DB[[#This Row],[DOB]],HR_DB[[#This Row],[Hire date]],"Y"),"!!!")</f>
        <v>6</v>
      </c>
      <c r="P532" s="6" t="str">
        <f>IF(HR_DB[[#This Row],[Age at Hiring]]&lt;20,"!","")</f>
        <v>!</v>
      </c>
      <c r="Q532" s="1" t="str">
        <f>IFERROR(VLOOKUP(HR_DB[[#This Row],[EmpID]],A533:$A$1002,1,TRUE),"")</f>
        <v/>
      </c>
      <c r="R532" s="1" t="str">
        <f>IFERROR(VLOOKUP(HR_DB[[#This Row],[EmpID]],$A$2:A531,1,0),"")</f>
        <v/>
      </c>
      <c r="S532" s="17"/>
      <c r="T532" s="1" t="str">
        <f ca="1">IF(HR_DB[[#This Row],[Years no.]]&lt;=7,"A) 1-7",IF(AND(HR_DB[[#This Row],[Years no.]]&gt;7,HR_DB[[#This Row],[Years no.]]&lt;=14),"B) 8-14",IF(AND(HR_DB[[#This Row],[Years no.]]&gt;14,HR_DB[[#This Row],[Years no.]]&lt;=21),"C) 15-21",IF(HR_DB[[#This Row],[Years no.]]&gt;21,"D) 22+",""))))</f>
        <v>C) 15-21</v>
      </c>
      <c r="U532" s="1" t="str">
        <f ca="1">IF(AND(HR_DB[[#This Row],[Age]]&gt;=20,HR_DB[[#This Row],[Age]]&lt;30),"20s",IF(AND(HR_DB[[#This Row],[Age]]&gt;=30,HR_DB[[#This Row],[Age]]&lt;40),"30s",IF(HR_DB[[#This Row],[Age]]&gt;=40,"40s","")))</f>
        <v>20s</v>
      </c>
    </row>
    <row r="533" spans="1:21" x14ac:dyDescent="0.35">
      <c r="A533" s="1">
        <v>55305</v>
      </c>
      <c r="B533" s="1" t="s">
        <v>862</v>
      </c>
      <c r="C533" s="1" t="s">
        <v>863</v>
      </c>
      <c r="D533" s="1" t="s">
        <v>38</v>
      </c>
      <c r="E533" s="1" t="str">
        <f>IF(ISODD(MID(HR_DB[[#This Row],[ID No.]],13,1)),"Male","Female")</f>
        <v>Female</v>
      </c>
      <c r="F533" s="3">
        <f>DATE(MID(HR_DB[[#This Row],[ID No.]],2,2),MID(HR_DB[[#This Row],[ID No.]],4,2),MID(HR_DB[[#This Row],[ID No.]],6,2))</f>
        <v>27670</v>
      </c>
      <c r="G533" s="1">
        <f ca="1">DATEDIF(HR_DB[[#This Row],[DOB]],TODAY(),"Y")</f>
        <v>46</v>
      </c>
      <c r="H533" s="1" t="s">
        <v>17</v>
      </c>
      <c r="I533" s="1" t="s">
        <v>23</v>
      </c>
      <c r="J533" s="1" t="s">
        <v>67</v>
      </c>
      <c r="K533" s="1" t="str">
        <f>VLOOKUP(MID(HR_DB[[#This Row],[ID No.]],8,2),[1]Draft!$B$9:$C$14,2,FALSE)</f>
        <v>Alexandria</v>
      </c>
      <c r="L533" s="7">
        <v>34819</v>
      </c>
      <c r="M533" s="1">
        <f ca="1">DATEDIF(HR_DB[[#This Row],[Hire date]],TODAY(),"Y")</f>
        <v>27</v>
      </c>
      <c r="N533" s="4">
        <v>6022</v>
      </c>
      <c r="O533" s="6">
        <f>IFERROR(DATEDIF(HR_DB[[#This Row],[DOB]],HR_DB[[#This Row],[Hire date]],"Y"),"!!!")</f>
        <v>19</v>
      </c>
      <c r="P533" s="6" t="str">
        <f>IF(HR_DB[[#This Row],[Age at Hiring]]&lt;20,"!","")</f>
        <v>!</v>
      </c>
      <c r="Q533" s="1" t="str">
        <f>IFERROR(VLOOKUP(HR_DB[[#This Row],[EmpID]],A534:$A$1002,1,TRUE),"")</f>
        <v/>
      </c>
      <c r="R533" s="1" t="str">
        <f>IFERROR(VLOOKUP(HR_DB[[#This Row],[EmpID]],$A$2:A532,1,0),"")</f>
        <v/>
      </c>
      <c r="S533" s="17"/>
      <c r="T533" s="1" t="str">
        <f ca="1">IF(HR_DB[[#This Row],[Years no.]]&lt;=7,"A) 1-7",IF(AND(HR_DB[[#This Row],[Years no.]]&gt;7,HR_DB[[#This Row],[Years no.]]&lt;=14),"B) 8-14",IF(AND(HR_DB[[#This Row],[Years no.]]&gt;14,HR_DB[[#This Row],[Years no.]]&lt;=21),"C) 15-21",IF(HR_DB[[#This Row],[Years no.]]&gt;21,"D) 22+",""))))</f>
        <v>D) 22+</v>
      </c>
      <c r="U533" s="1" t="str">
        <f ca="1">IF(AND(HR_DB[[#This Row],[Age]]&gt;=20,HR_DB[[#This Row],[Age]]&lt;30),"20s",IF(AND(HR_DB[[#This Row],[Age]]&gt;=30,HR_DB[[#This Row],[Age]]&lt;40),"30s",IF(HR_DB[[#This Row],[Age]]&gt;=40,"40s","")))</f>
        <v>40s</v>
      </c>
    </row>
    <row r="534" spans="1:21" x14ac:dyDescent="0.35">
      <c r="A534" s="1">
        <v>55312</v>
      </c>
      <c r="B534" s="1" t="s">
        <v>1466</v>
      </c>
      <c r="C534" s="1" t="s">
        <v>1467</v>
      </c>
      <c r="D534" s="1" t="s">
        <v>27</v>
      </c>
      <c r="E534" s="1" t="str">
        <f>IF(ISODD(MID(HR_DB[[#This Row],[ID No.]],13,1)),"Male","Female")</f>
        <v>Male</v>
      </c>
      <c r="F534" s="3">
        <f>DATE(MID(HR_DB[[#This Row],[ID No.]],2,2),MID(HR_DB[[#This Row],[ID No.]],4,2),MID(HR_DB[[#This Row],[ID No.]],6,2))</f>
        <v>29614</v>
      </c>
      <c r="G534" s="1">
        <f ca="1">DATEDIF(HR_DB[[#This Row],[DOB]],TODAY(),"Y")</f>
        <v>41</v>
      </c>
      <c r="H534" s="1" t="s">
        <v>32</v>
      </c>
      <c r="I534" s="1" t="s">
        <v>23</v>
      </c>
      <c r="J534" s="1" t="s">
        <v>44</v>
      </c>
      <c r="K534" s="1" t="str">
        <f>VLOOKUP(MID(HR_DB[[#This Row],[ID No.]],8,2),[1]Draft!$B$9:$C$14,2,FALSE)</f>
        <v>Monufia</v>
      </c>
      <c r="L534" s="3">
        <v>38012</v>
      </c>
      <c r="M534" s="1">
        <f ca="1">DATEDIF(HR_DB[[#This Row],[Hire date]],TODAY(),"Y")</f>
        <v>18</v>
      </c>
      <c r="N534" s="4">
        <v>6757</v>
      </c>
      <c r="O534" s="1">
        <f>IFERROR(DATEDIF(HR_DB[[#This Row],[DOB]],HR_DB[[#This Row],[Hire date]],"Y"),"!!!")</f>
        <v>22</v>
      </c>
      <c r="P534" s="1" t="str">
        <f>IF(HR_DB[[#This Row],[Age at Hiring]]&lt;20,"!","")</f>
        <v/>
      </c>
      <c r="Q534" s="1" t="str">
        <f>IFERROR(VLOOKUP(HR_DB[[#This Row],[EmpID]],A535:$A$1002,1,TRUE),"")</f>
        <v/>
      </c>
      <c r="R534" s="1" t="str">
        <f>IFERROR(VLOOKUP(HR_DB[[#This Row],[EmpID]],$A$2:A533,1,0),"")</f>
        <v/>
      </c>
      <c r="S534" s="17"/>
      <c r="T534" s="1" t="str">
        <f ca="1">IF(HR_DB[[#This Row],[Years no.]]&lt;=7,"A) 1-7",IF(AND(HR_DB[[#This Row],[Years no.]]&gt;7,HR_DB[[#This Row],[Years no.]]&lt;=14),"B) 8-14",IF(AND(HR_DB[[#This Row],[Years no.]]&gt;14,HR_DB[[#This Row],[Years no.]]&lt;=21),"C) 15-21",IF(HR_DB[[#This Row],[Years no.]]&gt;21,"D) 22+",""))))</f>
        <v>C) 15-21</v>
      </c>
      <c r="U534" s="1" t="str">
        <f ca="1">IF(AND(HR_DB[[#This Row],[Age]]&gt;=20,HR_DB[[#This Row],[Age]]&lt;30),"20s",IF(AND(HR_DB[[#This Row],[Age]]&gt;=30,HR_DB[[#This Row],[Age]]&lt;40),"30s",IF(HR_DB[[#This Row],[Age]]&gt;=40,"40s","")))</f>
        <v>40s</v>
      </c>
    </row>
    <row r="535" spans="1:21" x14ac:dyDescent="0.35">
      <c r="A535" s="1">
        <v>55324</v>
      </c>
      <c r="B535" s="1" t="s">
        <v>1814</v>
      </c>
      <c r="C535" s="1" t="s">
        <v>1815</v>
      </c>
      <c r="D535" s="1" t="s">
        <v>38</v>
      </c>
      <c r="E535" s="1" t="str">
        <f>IF(ISODD(MID(HR_DB[[#This Row],[ID No.]],13,1)),"Male","Female")</f>
        <v>Male</v>
      </c>
      <c r="F535" s="3">
        <f>DATE(MID(HR_DB[[#This Row],[ID No.]],2,2),MID(HR_DB[[#This Row],[ID No.]],4,2),MID(HR_DB[[#This Row],[ID No.]],6,2))</f>
        <v>28936</v>
      </c>
      <c r="G535" s="1">
        <f ca="1">DATEDIF(HR_DB[[#This Row],[DOB]],TODAY(),"Y")</f>
        <v>43</v>
      </c>
      <c r="H535" s="1" t="s">
        <v>17</v>
      </c>
      <c r="I535" s="1" t="s">
        <v>23</v>
      </c>
      <c r="J535" s="1" t="s">
        <v>44</v>
      </c>
      <c r="K535" s="1" t="str">
        <f>VLOOKUP(MID(HR_DB[[#This Row],[ID No.]],8,2),[1]Draft!$B$9:$C$14,2,FALSE)</f>
        <v>Sharqia</v>
      </c>
      <c r="L535" s="3">
        <v>39624</v>
      </c>
      <c r="M535" s="1">
        <f ca="1">DATEDIF(HR_DB[[#This Row],[Hire date]],TODAY(),"Y")</f>
        <v>14</v>
      </c>
      <c r="N535" s="4">
        <v>3207</v>
      </c>
      <c r="O535" s="1">
        <f>IFERROR(DATEDIF(HR_DB[[#This Row],[DOB]],HR_DB[[#This Row],[Hire date]],"Y"),"!!!")</f>
        <v>29</v>
      </c>
      <c r="P535" s="1" t="str">
        <f>IF(HR_DB[[#This Row],[Age at Hiring]]&lt;20,"!","")</f>
        <v/>
      </c>
      <c r="Q535" s="1" t="str">
        <f>IFERROR(VLOOKUP(HR_DB[[#This Row],[EmpID]],A536:$A$1002,1,TRUE),"")</f>
        <v/>
      </c>
      <c r="R535" s="1" t="str">
        <f>IFERROR(VLOOKUP(HR_DB[[#This Row],[EmpID]],$A$2:A534,1,0),"")</f>
        <v/>
      </c>
      <c r="S535" s="17"/>
      <c r="T535" s="1" t="str">
        <f ca="1">IF(HR_DB[[#This Row],[Years no.]]&lt;=7,"A) 1-7",IF(AND(HR_DB[[#This Row],[Years no.]]&gt;7,HR_DB[[#This Row],[Years no.]]&lt;=14),"B) 8-14",IF(AND(HR_DB[[#This Row],[Years no.]]&gt;14,HR_DB[[#This Row],[Years no.]]&lt;=21),"C) 15-21",IF(HR_DB[[#This Row],[Years no.]]&gt;21,"D) 22+",""))))</f>
        <v>B) 8-14</v>
      </c>
      <c r="U535" s="1" t="str">
        <f ca="1">IF(AND(HR_DB[[#This Row],[Age]]&gt;=20,HR_DB[[#This Row],[Age]]&lt;30),"20s",IF(AND(HR_DB[[#This Row],[Age]]&gt;=30,HR_DB[[#This Row],[Age]]&lt;40),"30s",IF(HR_DB[[#This Row],[Age]]&gt;=40,"40s","")))</f>
        <v>40s</v>
      </c>
    </row>
    <row r="536" spans="1:21" x14ac:dyDescent="0.35">
      <c r="A536" s="1">
        <v>55362</v>
      </c>
      <c r="B536" s="1" t="s">
        <v>210</v>
      </c>
      <c r="C536" s="1" t="s">
        <v>211</v>
      </c>
      <c r="D536" s="1" t="s">
        <v>38</v>
      </c>
      <c r="E536" s="1" t="str">
        <f>IF(ISODD(MID(HR_DB[[#This Row],[ID No.]],13,1)),"Male","Female")</f>
        <v>Female</v>
      </c>
      <c r="F536" s="3">
        <f>DATE(MID(HR_DB[[#This Row],[ID No.]],2,2),MID(HR_DB[[#This Row],[ID No.]],4,2),MID(HR_DB[[#This Row],[ID No.]],6,2))</f>
        <v>35059</v>
      </c>
      <c r="G536" s="1">
        <f ca="1">DATEDIF(HR_DB[[#This Row],[DOB]],TODAY(),"Y")</f>
        <v>26</v>
      </c>
      <c r="H536" s="1" t="s">
        <v>32</v>
      </c>
      <c r="I536" s="1" t="s">
        <v>23</v>
      </c>
      <c r="J536" s="1" t="s">
        <v>44</v>
      </c>
      <c r="K536" s="1" t="str">
        <f>VLOOKUP(MID(HR_DB[[#This Row],[ID No.]],8,2),[1]Draft!$B$9:$C$14,2,FALSE)</f>
        <v>Cairo</v>
      </c>
      <c r="L536" s="9">
        <v>34718</v>
      </c>
      <c r="M536" s="1">
        <f ca="1">DATEDIF(HR_DB[[#This Row],[Hire date]],TODAY(),"Y")</f>
        <v>27</v>
      </c>
      <c r="N536" s="4">
        <v>3459</v>
      </c>
      <c r="O536" s="8" t="str">
        <f>IFERROR(DATEDIF(HR_DB[[#This Row],[DOB]],HR_DB[[#This Row],[Hire date]],"Y"),"!!!")</f>
        <v>!!!</v>
      </c>
      <c r="P536" s="8" t="str">
        <f>IF(HR_DB[[#This Row],[Age at Hiring]]&lt;20,"!","")</f>
        <v/>
      </c>
      <c r="Q536" s="1" t="str">
        <f>IFERROR(VLOOKUP(HR_DB[[#This Row],[EmpID]],A537:$A$1002,1,TRUE),"")</f>
        <v/>
      </c>
      <c r="R536" s="1" t="str">
        <f>IFERROR(VLOOKUP(HR_DB[[#This Row],[EmpID]],$A$2:A535,1,0),"")</f>
        <v/>
      </c>
      <c r="S536" s="17"/>
      <c r="T536" s="1" t="str">
        <f ca="1">IF(HR_DB[[#This Row],[Years no.]]&lt;=7,"A) 1-7",IF(AND(HR_DB[[#This Row],[Years no.]]&gt;7,HR_DB[[#This Row],[Years no.]]&lt;=14),"B) 8-14",IF(AND(HR_DB[[#This Row],[Years no.]]&gt;14,HR_DB[[#This Row],[Years no.]]&lt;=21),"C) 15-21",IF(HR_DB[[#This Row],[Years no.]]&gt;21,"D) 22+",""))))</f>
        <v>D) 22+</v>
      </c>
      <c r="U536" s="1" t="str">
        <f ca="1">IF(AND(HR_DB[[#This Row],[Age]]&gt;=20,HR_DB[[#This Row],[Age]]&lt;30),"20s",IF(AND(HR_DB[[#This Row],[Age]]&gt;=30,HR_DB[[#This Row],[Age]]&lt;40),"30s",IF(HR_DB[[#This Row],[Age]]&gt;=40,"40s","")))</f>
        <v>20s</v>
      </c>
    </row>
    <row r="537" spans="1:21" x14ac:dyDescent="0.35">
      <c r="A537" s="1">
        <v>55408</v>
      </c>
      <c r="B537" s="1" t="s">
        <v>398</v>
      </c>
      <c r="C537" s="1" t="s">
        <v>399</v>
      </c>
      <c r="D537" s="1" t="s">
        <v>35</v>
      </c>
      <c r="E537" s="1" t="str">
        <f>IF(ISODD(MID(HR_DB[[#This Row],[ID No.]],13,1)),"Male","Female")</f>
        <v>Male</v>
      </c>
      <c r="F537" s="3">
        <f>DATE(MID(HR_DB[[#This Row],[ID No.]],2,2),MID(HR_DB[[#This Row],[ID No.]],4,2),MID(HR_DB[[#This Row],[ID No.]],6,2))</f>
        <v>34926</v>
      </c>
      <c r="G537" s="1">
        <f ca="1">DATEDIF(HR_DB[[#This Row],[DOB]],TODAY(),"Y")</f>
        <v>26</v>
      </c>
      <c r="H537" s="1" t="s">
        <v>17</v>
      </c>
      <c r="I537" s="1" t="s">
        <v>23</v>
      </c>
      <c r="J537" s="1" t="s">
        <v>44</v>
      </c>
      <c r="K537" s="1" t="str">
        <f>VLOOKUP(MID(HR_DB[[#This Row],[ID No.]],8,2),[1]Draft!$B$9:$C$14,2,FALSE)</f>
        <v>Cairo</v>
      </c>
      <c r="L537" s="7">
        <v>39893</v>
      </c>
      <c r="M537" s="1">
        <f ca="1">DATEDIF(HR_DB[[#This Row],[Hire date]],TODAY(),"Y")</f>
        <v>13</v>
      </c>
      <c r="N537" s="4">
        <v>4339</v>
      </c>
      <c r="O537" s="6">
        <f>IFERROR(DATEDIF(HR_DB[[#This Row],[DOB]],HR_DB[[#This Row],[Hire date]],"Y"),"!!!")</f>
        <v>13</v>
      </c>
      <c r="P537" s="6" t="str">
        <f>IF(HR_DB[[#This Row],[Age at Hiring]]&lt;20,"!","")</f>
        <v>!</v>
      </c>
      <c r="Q537" s="1" t="str">
        <f>IFERROR(VLOOKUP(HR_DB[[#This Row],[EmpID]],A538:$A$1002,1,TRUE),"")</f>
        <v/>
      </c>
      <c r="R537" s="1" t="str">
        <f>IFERROR(VLOOKUP(HR_DB[[#This Row],[EmpID]],$A$2:A536,1,0),"")</f>
        <v/>
      </c>
      <c r="S537" s="17"/>
      <c r="T537" s="1" t="str">
        <f ca="1">IF(HR_DB[[#This Row],[Years no.]]&lt;=7,"A) 1-7",IF(AND(HR_DB[[#This Row],[Years no.]]&gt;7,HR_DB[[#This Row],[Years no.]]&lt;=14),"B) 8-14",IF(AND(HR_DB[[#This Row],[Years no.]]&gt;14,HR_DB[[#This Row],[Years no.]]&lt;=21),"C) 15-21",IF(HR_DB[[#This Row],[Years no.]]&gt;21,"D) 22+",""))))</f>
        <v>B) 8-14</v>
      </c>
      <c r="U537" s="1" t="str">
        <f ca="1">IF(AND(HR_DB[[#This Row],[Age]]&gt;=20,HR_DB[[#This Row],[Age]]&lt;30),"20s",IF(AND(HR_DB[[#This Row],[Age]]&gt;=30,HR_DB[[#This Row],[Age]]&lt;40),"30s",IF(HR_DB[[#This Row],[Age]]&gt;=40,"40s","")))</f>
        <v>20s</v>
      </c>
    </row>
    <row r="538" spans="1:21" x14ac:dyDescent="0.35">
      <c r="A538" s="1">
        <v>55415</v>
      </c>
      <c r="B538" s="1" t="s">
        <v>1632</v>
      </c>
      <c r="C538" s="1" t="s">
        <v>1633</v>
      </c>
      <c r="D538" s="1" t="s">
        <v>62</v>
      </c>
      <c r="E538" s="1" t="str">
        <f>IF(ISODD(MID(HR_DB[[#This Row],[ID No.]],13,1)),"Male","Female")</f>
        <v>Female</v>
      </c>
      <c r="F538" s="3">
        <f>DATE(MID(HR_DB[[#This Row],[ID No.]],2,2),MID(HR_DB[[#This Row],[ID No.]],4,2),MID(HR_DB[[#This Row],[ID No.]],6,2))</f>
        <v>27328</v>
      </c>
      <c r="G538" s="1">
        <f ca="1">DATEDIF(HR_DB[[#This Row],[DOB]],TODAY(),"Y")</f>
        <v>47</v>
      </c>
      <c r="H538" s="1" t="s">
        <v>32</v>
      </c>
      <c r="I538" s="1" t="s">
        <v>23</v>
      </c>
      <c r="J538" s="1" t="s">
        <v>67</v>
      </c>
      <c r="K538" s="1" t="str">
        <f>VLOOKUP(MID(HR_DB[[#This Row],[ID No.]],8,2),[1]Draft!$B$9:$C$14,2,FALSE)</f>
        <v>Giza</v>
      </c>
      <c r="L538" s="3">
        <v>36773</v>
      </c>
      <c r="M538" s="1">
        <f ca="1">DATEDIF(HR_DB[[#This Row],[Hire date]],TODAY(),"Y")</f>
        <v>21</v>
      </c>
      <c r="N538" s="4">
        <v>4296</v>
      </c>
      <c r="O538" s="1">
        <f>IFERROR(DATEDIF(HR_DB[[#This Row],[DOB]],HR_DB[[#This Row],[Hire date]],"Y"),"!!!")</f>
        <v>25</v>
      </c>
      <c r="P538" s="1" t="str">
        <f>IF(HR_DB[[#This Row],[Age at Hiring]]&lt;20,"!","")</f>
        <v/>
      </c>
      <c r="Q538" s="1" t="str">
        <f>IFERROR(VLOOKUP(HR_DB[[#This Row],[EmpID]],A539:$A$1002,1,TRUE),"")</f>
        <v/>
      </c>
      <c r="R538" s="1" t="str">
        <f>IFERROR(VLOOKUP(HR_DB[[#This Row],[EmpID]],$A$2:A537,1,0),"")</f>
        <v/>
      </c>
      <c r="S538" s="17"/>
      <c r="T538" s="1" t="str">
        <f ca="1">IF(HR_DB[[#This Row],[Years no.]]&lt;=7,"A) 1-7",IF(AND(HR_DB[[#This Row],[Years no.]]&gt;7,HR_DB[[#This Row],[Years no.]]&lt;=14),"B) 8-14",IF(AND(HR_DB[[#This Row],[Years no.]]&gt;14,HR_DB[[#This Row],[Years no.]]&lt;=21),"C) 15-21",IF(HR_DB[[#This Row],[Years no.]]&gt;21,"D) 22+",""))))</f>
        <v>C) 15-21</v>
      </c>
      <c r="U538" s="1" t="str">
        <f ca="1">IF(AND(HR_DB[[#This Row],[Age]]&gt;=20,HR_DB[[#This Row],[Age]]&lt;30),"20s",IF(AND(HR_DB[[#This Row],[Age]]&gt;=30,HR_DB[[#This Row],[Age]]&lt;40),"30s",IF(HR_DB[[#This Row],[Age]]&gt;=40,"40s","")))</f>
        <v>40s</v>
      </c>
    </row>
    <row r="539" spans="1:21" x14ac:dyDescent="0.35">
      <c r="A539" s="1">
        <v>55421</v>
      </c>
      <c r="B539" s="1" t="s">
        <v>994</v>
      </c>
      <c r="C539" s="1" t="s">
        <v>995</v>
      </c>
      <c r="D539" s="1" t="s">
        <v>62</v>
      </c>
      <c r="E539" s="1" t="str">
        <f>IF(ISODD(MID(HR_DB[[#This Row],[ID No.]],13,1)),"Male","Female")</f>
        <v>Female</v>
      </c>
      <c r="F539" s="3">
        <f>DATE(MID(HR_DB[[#This Row],[ID No.]],2,2),MID(HR_DB[[#This Row],[ID No.]],4,2),MID(HR_DB[[#This Row],[ID No.]],6,2))</f>
        <v>30748</v>
      </c>
      <c r="G539" s="1">
        <f ca="1">DATEDIF(HR_DB[[#This Row],[DOB]],TODAY(),"Y")</f>
        <v>38</v>
      </c>
      <c r="H539" s="1" t="s">
        <v>17</v>
      </c>
      <c r="I539" s="1" t="s">
        <v>23</v>
      </c>
      <c r="J539" s="1" t="s">
        <v>24</v>
      </c>
      <c r="K539" s="1" t="str">
        <f>VLOOKUP(MID(HR_DB[[#This Row],[ID No.]],8,2),[1]Draft!$B$9:$C$14,2,FALSE)</f>
        <v>Alexandria</v>
      </c>
      <c r="L539" s="3">
        <v>38534</v>
      </c>
      <c r="M539" s="1">
        <f ca="1">DATEDIF(HR_DB[[#This Row],[Hire date]],TODAY(),"Y")</f>
        <v>17</v>
      </c>
      <c r="N539" s="4">
        <v>5382</v>
      </c>
      <c r="O539" s="1">
        <f>IFERROR(DATEDIF(HR_DB[[#This Row],[DOB]],HR_DB[[#This Row],[Hire date]],"Y"),"!!!")</f>
        <v>21</v>
      </c>
      <c r="P539" s="1" t="str">
        <f>IF(HR_DB[[#This Row],[Age at Hiring]]&lt;20,"!","")</f>
        <v/>
      </c>
      <c r="Q539" s="1" t="str">
        <f>IFERROR(VLOOKUP(HR_DB[[#This Row],[EmpID]],A540:$A$1002,1,TRUE),"")</f>
        <v/>
      </c>
      <c r="R539" s="1" t="str">
        <f>IFERROR(VLOOKUP(HR_DB[[#This Row],[EmpID]],$A$2:A538,1,0),"")</f>
        <v/>
      </c>
      <c r="S539" s="17"/>
      <c r="T539" s="1" t="str">
        <f ca="1">IF(HR_DB[[#This Row],[Years no.]]&lt;=7,"A) 1-7",IF(AND(HR_DB[[#This Row],[Years no.]]&gt;7,HR_DB[[#This Row],[Years no.]]&lt;=14),"B) 8-14",IF(AND(HR_DB[[#This Row],[Years no.]]&gt;14,HR_DB[[#This Row],[Years no.]]&lt;=21),"C) 15-21",IF(HR_DB[[#This Row],[Years no.]]&gt;21,"D) 22+",""))))</f>
        <v>C) 15-21</v>
      </c>
      <c r="U539" s="1" t="str">
        <f ca="1">IF(AND(HR_DB[[#This Row],[Age]]&gt;=20,HR_DB[[#This Row],[Age]]&lt;30),"20s",IF(AND(HR_DB[[#This Row],[Age]]&gt;=30,HR_DB[[#This Row],[Age]]&lt;40),"30s",IF(HR_DB[[#This Row],[Age]]&gt;=40,"40s","")))</f>
        <v>30s</v>
      </c>
    </row>
    <row r="540" spans="1:21" x14ac:dyDescent="0.35">
      <c r="A540" s="1">
        <v>55443</v>
      </c>
      <c r="B540" s="1" t="s">
        <v>129</v>
      </c>
      <c r="C540" s="1" t="s">
        <v>130</v>
      </c>
      <c r="D540" s="1" t="s">
        <v>16</v>
      </c>
      <c r="E540" s="1" t="str">
        <f>IF(ISODD(MID(HR_DB[[#This Row],[ID No.]],13,1)),"Male","Female")</f>
        <v>Female</v>
      </c>
      <c r="F540" s="3">
        <f>DATE(MID(HR_DB[[#This Row],[ID No.]],2,2),MID(HR_DB[[#This Row],[ID No.]],4,2),MID(HR_DB[[#This Row],[ID No.]],6,2))</f>
        <v>32931</v>
      </c>
      <c r="G540" s="1">
        <f ca="1">DATEDIF(HR_DB[[#This Row],[DOB]],TODAY(),"Y")</f>
        <v>32</v>
      </c>
      <c r="H540" s="1" t="s">
        <v>32</v>
      </c>
      <c r="I540" s="1" t="s">
        <v>18</v>
      </c>
      <c r="J540" s="1" t="s">
        <v>44</v>
      </c>
      <c r="K540" s="1" t="str">
        <f>VLOOKUP(MID(HR_DB[[#This Row],[ID No.]],8,2),[1]Draft!$B$9:$C$14,2,FALSE)</f>
        <v>Ismailia</v>
      </c>
      <c r="L540" s="7">
        <v>35978</v>
      </c>
      <c r="M540" s="1">
        <f ca="1">DATEDIF(HR_DB[[#This Row],[Hire date]],TODAY(),"Y")</f>
        <v>24</v>
      </c>
      <c r="N540" s="4">
        <v>20311</v>
      </c>
      <c r="O540" s="6">
        <f>IFERROR(DATEDIF(HR_DB[[#This Row],[DOB]],HR_DB[[#This Row],[Hire date]],"Y"),"!!!")</f>
        <v>8</v>
      </c>
      <c r="P540" s="6" t="str">
        <f>IF(HR_DB[[#This Row],[Age at Hiring]]&lt;20,"!","")</f>
        <v>!</v>
      </c>
      <c r="Q540" s="1" t="str">
        <f>IFERROR(VLOOKUP(HR_DB[[#This Row],[EmpID]],A541:$A$1002,1,TRUE),"")</f>
        <v/>
      </c>
      <c r="R540" s="1" t="str">
        <f>IFERROR(VLOOKUP(HR_DB[[#This Row],[EmpID]],$A$2:A539,1,0),"")</f>
        <v/>
      </c>
      <c r="S540" s="17"/>
      <c r="T540" s="1" t="str">
        <f ca="1">IF(HR_DB[[#This Row],[Years no.]]&lt;=7,"A) 1-7",IF(AND(HR_DB[[#This Row],[Years no.]]&gt;7,HR_DB[[#This Row],[Years no.]]&lt;=14),"B) 8-14",IF(AND(HR_DB[[#This Row],[Years no.]]&gt;14,HR_DB[[#This Row],[Years no.]]&lt;=21),"C) 15-21",IF(HR_DB[[#This Row],[Years no.]]&gt;21,"D) 22+",""))))</f>
        <v>D) 22+</v>
      </c>
      <c r="U540" s="1" t="str">
        <f ca="1">IF(AND(HR_DB[[#This Row],[Age]]&gt;=20,HR_DB[[#This Row],[Age]]&lt;30),"20s",IF(AND(HR_DB[[#This Row],[Age]]&gt;=30,HR_DB[[#This Row],[Age]]&lt;40),"30s",IF(HR_DB[[#This Row],[Age]]&gt;=40,"40s","")))</f>
        <v>30s</v>
      </c>
    </row>
    <row r="541" spans="1:21" x14ac:dyDescent="0.35">
      <c r="A541" s="1">
        <v>55447</v>
      </c>
      <c r="B541" s="1" t="s">
        <v>828</v>
      </c>
      <c r="C541" s="1" t="s">
        <v>829</v>
      </c>
      <c r="D541" s="1" t="s">
        <v>38</v>
      </c>
      <c r="E541" s="1" t="str">
        <f>IF(ISODD(MID(HR_DB[[#This Row],[ID No.]],13,1)),"Male","Female")</f>
        <v>Female</v>
      </c>
      <c r="F541" s="3">
        <f>DATE(MID(HR_DB[[#This Row],[ID No.]],2,2),MID(HR_DB[[#This Row],[ID No.]],4,2),MID(HR_DB[[#This Row],[ID No.]],6,2))</f>
        <v>27063</v>
      </c>
      <c r="G541" s="1">
        <f ca="1">DATEDIF(HR_DB[[#This Row],[DOB]],TODAY(),"Y")</f>
        <v>48</v>
      </c>
      <c r="H541" s="1" t="s">
        <v>32</v>
      </c>
      <c r="I541" s="1" t="s">
        <v>23</v>
      </c>
      <c r="J541" s="1" t="s">
        <v>28</v>
      </c>
      <c r="K541" s="1" t="str">
        <f>VLOOKUP(MID(HR_DB[[#This Row],[ID No.]],8,2),[1]Draft!$B$9:$C$14,2,FALSE)</f>
        <v>Giza</v>
      </c>
      <c r="L541" s="3">
        <v>38352</v>
      </c>
      <c r="M541" s="1">
        <f ca="1">DATEDIF(HR_DB[[#This Row],[Hire date]],TODAY(),"Y")</f>
        <v>17</v>
      </c>
      <c r="N541" s="4">
        <v>5669</v>
      </c>
      <c r="O541" s="1">
        <f>IFERROR(DATEDIF(HR_DB[[#This Row],[DOB]],HR_DB[[#This Row],[Hire date]],"Y"),"!!!")</f>
        <v>30</v>
      </c>
      <c r="P541" s="1" t="str">
        <f>IF(HR_DB[[#This Row],[Age at Hiring]]&lt;20,"!","")</f>
        <v/>
      </c>
      <c r="Q541" s="1" t="str">
        <f>IFERROR(VLOOKUP(HR_DB[[#This Row],[EmpID]],A542:$A$1002,1,TRUE),"")</f>
        <v/>
      </c>
      <c r="R541" s="1" t="str">
        <f>IFERROR(VLOOKUP(HR_DB[[#This Row],[EmpID]],$A$2:A540,1,0),"")</f>
        <v/>
      </c>
      <c r="S541" s="17"/>
      <c r="T541" s="1" t="str">
        <f ca="1">IF(HR_DB[[#This Row],[Years no.]]&lt;=7,"A) 1-7",IF(AND(HR_DB[[#This Row],[Years no.]]&gt;7,HR_DB[[#This Row],[Years no.]]&lt;=14),"B) 8-14",IF(AND(HR_DB[[#This Row],[Years no.]]&gt;14,HR_DB[[#This Row],[Years no.]]&lt;=21),"C) 15-21",IF(HR_DB[[#This Row],[Years no.]]&gt;21,"D) 22+",""))))</f>
        <v>C) 15-21</v>
      </c>
      <c r="U541" s="1" t="str">
        <f ca="1">IF(AND(HR_DB[[#This Row],[Age]]&gt;=20,HR_DB[[#This Row],[Age]]&lt;30),"20s",IF(AND(HR_DB[[#This Row],[Age]]&gt;=30,HR_DB[[#This Row],[Age]]&lt;40),"30s",IF(HR_DB[[#This Row],[Age]]&gt;=40,"40s","")))</f>
        <v>40s</v>
      </c>
    </row>
    <row r="542" spans="1:21" x14ac:dyDescent="0.35">
      <c r="A542" s="1">
        <v>55451</v>
      </c>
      <c r="B542" s="1" t="s">
        <v>1340</v>
      </c>
      <c r="C542" s="1" t="s">
        <v>1341</v>
      </c>
      <c r="D542" s="1" t="s">
        <v>92</v>
      </c>
      <c r="E542" s="1" t="str">
        <f>IF(ISODD(MID(HR_DB[[#This Row],[ID No.]],13,1)),"Male","Female")</f>
        <v>Male</v>
      </c>
      <c r="F542" s="3">
        <f>DATE(MID(HR_DB[[#This Row],[ID No.]],2,2),MID(HR_DB[[#This Row],[ID No.]],4,2),MID(HR_DB[[#This Row],[ID No.]],6,2))</f>
        <v>27925</v>
      </c>
      <c r="G542" s="1">
        <f ca="1">DATEDIF(HR_DB[[#This Row],[DOB]],TODAY(),"Y")</f>
        <v>46</v>
      </c>
      <c r="H542" s="1" t="s">
        <v>17</v>
      </c>
      <c r="I542" s="1" t="s">
        <v>41</v>
      </c>
      <c r="J542" s="1" t="s">
        <v>44</v>
      </c>
      <c r="K542" s="1" t="str">
        <f>VLOOKUP(MID(HR_DB[[#This Row],[ID No.]],8,2),[1]Draft!$B$9:$C$14,2,FALSE)</f>
        <v>Ismailia</v>
      </c>
      <c r="L542" s="3">
        <v>38852</v>
      </c>
      <c r="M542" s="1">
        <f ca="1">DATEDIF(HR_DB[[#This Row],[Hire date]],TODAY(),"Y")</f>
        <v>16</v>
      </c>
      <c r="N542" s="4">
        <v>12962</v>
      </c>
      <c r="O542" s="1">
        <f>IFERROR(DATEDIF(HR_DB[[#This Row],[DOB]],HR_DB[[#This Row],[Hire date]],"Y"),"!!!")</f>
        <v>29</v>
      </c>
      <c r="P542" s="1" t="str">
        <f>IF(HR_DB[[#This Row],[Age at Hiring]]&lt;20,"!","")</f>
        <v/>
      </c>
      <c r="Q542" s="1" t="str">
        <f>IFERROR(VLOOKUP(HR_DB[[#This Row],[EmpID]],A543:$A$1002,1,TRUE),"")</f>
        <v/>
      </c>
      <c r="R542" s="1" t="str">
        <f>IFERROR(VLOOKUP(HR_DB[[#This Row],[EmpID]],$A$2:A541,1,0),"")</f>
        <v/>
      </c>
      <c r="S542" s="17"/>
      <c r="T542" s="1" t="str">
        <f ca="1">IF(HR_DB[[#This Row],[Years no.]]&lt;=7,"A) 1-7",IF(AND(HR_DB[[#This Row],[Years no.]]&gt;7,HR_DB[[#This Row],[Years no.]]&lt;=14),"B) 8-14",IF(AND(HR_DB[[#This Row],[Years no.]]&gt;14,HR_DB[[#This Row],[Years no.]]&lt;=21),"C) 15-21",IF(HR_DB[[#This Row],[Years no.]]&gt;21,"D) 22+",""))))</f>
        <v>C) 15-21</v>
      </c>
      <c r="U542" s="1" t="str">
        <f ca="1">IF(AND(HR_DB[[#This Row],[Age]]&gt;=20,HR_DB[[#This Row],[Age]]&lt;30),"20s",IF(AND(HR_DB[[#This Row],[Age]]&gt;=30,HR_DB[[#This Row],[Age]]&lt;40),"30s",IF(HR_DB[[#This Row],[Age]]&gt;=40,"40s","")))</f>
        <v>40s</v>
      </c>
    </row>
    <row r="543" spans="1:21" x14ac:dyDescent="0.35">
      <c r="A543" s="1">
        <v>55473</v>
      </c>
      <c r="B543" s="1" t="s">
        <v>562</v>
      </c>
      <c r="C543" s="1" t="s">
        <v>563</v>
      </c>
      <c r="D543" s="1" t="s">
        <v>16</v>
      </c>
      <c r="E543" s="1" t="str">
        <f>IF(ISODD(MID(HR_DB[[#This Row],[ID No.]],13,1)),"Male","Female")</f>
        <v>Male</v>
      </c>
      <c r="F543" s="3">
        <f>DATE(MID(HR_DB[[#This Row],[ID No.]],2,2),MID(HR_DB[[#This Row],[ID No.]],4,2),MID(HR_DB[[#This Row],[ID No.]],6,2))</f>
        <v>34844</v>
      </c>
      <c r="G543" s="1">
        <f ca="1">DATEDIF(HR_DB[[#This Row],[DOB]],TODAY(),"Y")</f>
        <v>27</v>
      </c>
      <c r="H543" s="1" t="s">
        <v>17</v>
      </c>
      <c r="I543" s="1" t="s">
        <v>23</v>
      </c>
      <c r="J543" s="1" t="s">
        <v>28</v>
      </c>
      <c r="K543" s="1" t="str">
        <f>VLOOKUP(MID(HR_DB[[#This Row],[ID No.]],8,2),[1]Draft!$B$9:$C$14,2,FALSE)</f>
        <v>Cairo</v>
      </c>
      <c r="L543" s="7">
        <v>40143</v>
      </c>
      <c r="M543" s="1">
        <f ca="1">DATEDIF(HR_DB[[#This Row],[Hire date]],TODAY(),"Y")</f>
        <v>12</v>
      </c>
      <c r="N543" s="4">
        <v>5810</v>
      </c>
      <c r="O543" s="6">
        <f>IFERROR(DATEDIF(HR_DB[[#This Row],[DOB]],HR_DB[[#This Row],[Hire date]],"Y"),"!!!")</f>
        <v>14</v>
      </c>
      <c r="P543" s="6" t="str">
        <f>IF(HR_DB[[#This Row],[Age at Hiring]]&lt;20,"!","")</f>
        <v>!</v>
      </c>
      <c r="Q543" s="1" t="str">
        <f>IFERROR(VLOOKUP(HR_DB[[#This Row],[EmpID]],A544:$A$1002,1,TRUE),"")</f>
        <v/>
      </c>
      <c r="R543" s="1" t="str">
        <f>IFERROR(VLOOKUP(HR_DB[[#This Row],[EmpID]],$A$2:A542,1,0),"")</f>
        <v/>
      </c>
      <c r="S543" s="17"/>
      <c r="T543" s="1" t="str">
        <f ca="1">IF(HR_DB[[#This Row],[Years no.]]&lt;=7,"A) 1-7",IF(AND(HR_DB[[#This Row],[Years no.]]&gt;7,HR_DB[[#This Row],[Years no.]]&lt;=14),"B) 8-14",IF(AND(HR_DB[[#This Row],[Years no.]]&gt;14,HR_DB[[#This Row],[Years no.]]&lt;=21),"C) 15-21",IF(HR_DB[[#This Row],[Years no.]]&gt;21,"D) 22+",""))))</f>
        <v>B) 8-14</v>
      </c>
      <c r="U543" s="1" t="str">
        <f ca="1">IF(AND(HR_DB[[#This Row],[Age]]&gt;=20,HR_DB[[#This Row],[Age]]&lt;30),"20s",IF(AND(HR_DB[[#This Row],[Age]]&gt;=30,HR_DB[[#This Row],[Age]]&lt;40),"30s",IF(HR_DB[[#This Row],[Age]]&gt;=40,"40s","")))</f>
        <v>20s</v>
      </c>
    </row>
    <row r="544" spans="1:21" x14ac:dyDescent="0.35">
      <c r="A544" s="1">
        <v>55504</v>
      </c>
      <c r="B544" s="1" t="s">
        <v>52</v>
      </c>
      <c r="C544" s="1" t="s">
        <v>53</v>
      </c>
      <c r="D544" s="1" t="s">
        <v>27</v>
      </c>
      <c r="E544" s="1" t="str">
        <f>IF(ISODD(MID(HR_DB[[#This Row],[ID No.]],13,1)),"Male","Female")</f>
        <v>Female</v>
      </c>
      <c r="F544" s="3">
        <f>DATE(MID(HR_DB[[#This Row],[ID No.]],2,2),MID(HR_DB[[#This Row],[ID No.]],4,2),MID(HR_DB[[#This Row],[ID No.]],6,2))</f>
        <v>34822</v>
      </c>
      <c r="G544" s="1">
        <f ca="1">DATEDIF(HR_DB[[#This Row],[DOB]],TODAY(),"Y")</f>
        <v>27</v>
      </c>
      <c r="H544" s="1" t="s">
        <v>17</v>
      </c>
      <c r="I544" s="1" t="s">
        <v>41</v>
      </c>
      <c r="J544" s="1" t="s">
        <v>28</v>
      </c>
      <c r="K544" s="1" t="str">
        <f>VLOOKUP(MID(HR_DB[[#This Row],[ID No.]],8,2),[1]Draft!$B$9:$C$14,2,FALSE)</f>
        <v>Cairo</v>
      </c>
      <c r="L544" s="7">
        <v>41721</v>
      </c>
      <c r="M544" s="1">
        <f ca="1">DATEDIF(HR_DB[[#This Row],[Hire date]],TODAY(),"Y")</f>
        <v>8</v>
      </c>
      <c r="N544" s="4">
        <v>12169</v>
      </c>
      <c r="O544" s="6">
        <f>IFERROR(DATEDIF(HR_DB[[#This Row],[DOB]],HR_DB[[#This Row],[Hire date]],"Y"),"!!!")</f>
        <v>18</v>
      </c>
      <c r="P544" s="6" t="str">
        <f>IF(HR_DB[[#This Row],[Age at Hiring]]&lt;20,"!","")</f>
        <v>!</v>
      </c>
      <c r="Q544" s="1" t="str">
        <f>IFERROR(VLOOKUP(HR_DB[[#This Row],[EmpID]],A545:$A$1002,1,TRUE),"")</f>
        <v/>
      </c>
      <c r="R544" s="1" t="str">
        <f>IFERROR(VLOOKUP(HR_DB[[#This Row],[EmpID]],$A$2:A543,1,0),"")</f>
        <v/>
      </c>
      <c r="S544" s="17"/>
      <c r="T544" s="1" t="str">
        <f ca="1">IF(HR_DB[[#This Row],[Years no.]]&lt;=7,"A) 1-7",IF(AND(HR_DB[[#This Row],[Years no.]]&gt;7,HR_DB[[#This Row],[Years no.]]&lt;=14),"B) 8-14",IF(AND(HR_DB[[#This Row],[Years no.]]&gt;14,HR_DB[[#This Row],[Years no.]]&lt;=21),"C) 15-21",IF(HR_DB[[#This Row],[Years no.]]&gt;21,"D) 22+",""))))</f>
        <v>B) 8-14</v>
      </c>
      <c r="U544" s="1" t="str">
        <f ca="1">IF(AND(HR_DB[[#This Row],[Age]]&gt;=20,HR_DB[[#This Row],[Age]]&lt;30),"20s",IF(AND(HR_DB[[#This Row],[Age]]&gt;=30,HR_DB[[#This Row],[Age]]&lt;40),"30s",IF(HR_DB[[#This Row],[Age]]&gt;=40,"40s","")))</f>
        <v>20s</v>
      </c>
    </row>
    <row r="545" spans="1:21" x14ac:dyDescent="0.35">
      <c r="A545" s="1">
        <v>55511</v>
      </c>
      <c r="B545" s="1" t="s">
        <v>1936</v>
      </c>
      <c r="C545" s="1" t="s">
        <v>1937</v>
      </c>
      <c r="D545" s="1" t="s">
        <v>62</v>
      </c>
      <c r="E545" s="1" t="str">
        <f>IF(ISODD(MID(HR_DB[[#This Row],[ID No.]],13,1)),"Male","Female")</f>
        <v>Female</v>
      </c>
      <c r="F545" s="3">
        <f>DATE(MID(HR_DB[[#This Row],[ID No.]],2,2),MID(HR_DB[[#This Row],[ID No.]],4,2),MID(HR_DB[[#This Row],[ID No.]],6,2))</f>
        <v>32534</v>
      </c>
      <c r="G545" s="1">
        <f ca="1">DATEDIF(HR_DB[[#This Row],[DOB]],TODAY(),"Y")</f>
        <v>33</v>
      </c>
      <c r="H545" s="1" t="s">
        <v>17</v>
      </c>
      <c r="I545" s="1" t="s">
        <v>18</v>
      </c>
      <c r="J545" s="1" t="s">
        <v>67</v>
      </c>
      <c r="K545" s="1" t="str">
        <f>VLOOKUP(MID(HR_DB[[#This Row],[ID No.]],8,2),[1]Draft!$B$9:$C$14,2,FALSE)</f>
        <v>Monufia</v>
      </c>
      <c r="L545" s="7">
        <v>38274</v>
      </c>
      <c r="M545" s="1">
        <f ca="1">DATEDIF(HR_DB[[#This Row],[Hire date]],TODAY(),"Y")</f>
        <v>17</v>
      </c>
      <c r="N545" s="4">
        <v>28316</v>
      </c>
      <c r="O545" s="6">
        <f>IFERROR(DATEDIF(HR_DB[[#This Row],[DOB]],HR_DB[[#This Row],[Hire date]],"Y"),"!!!")</f>
        <v>15</v>
      </c>
      <c r="P545" s="6" t="str">
        <f>IF(HR_DB[[#This Row],[Age at Hiring]]&lt;20,"!","")</f>
        <v>!</v>
      </c>
      <c r="Q545" s="1" t="str">
        <f>IFERROR(VLOOKUP(HR_DB[[#This Row],[EmpID]],A546:$A$1002,1,TRUE),"")</f>
        <v/>
      </c>
      <c r="R545" s="1" t="str">
        <f>IFERROR(VLOOKUP(HR_DB[[#This Row],[EmpID]],$A$2:A544,1,0),"")</f>
        <v/>
      </c>
      <c r="S545" s="17"/>
      <c r="T545" s="1" t="str">
        <f ca="1">IF(HR_DB[[#This Row],[Years no.]]&lt;=7,"A) 1-7",IF(AND(HR_DB[[#This Row],[Years no.]]&gt;7,HR_DB[[#This Row],[Years no.]]&lt;=14),"B) 8-14",IF(AND(HR_DB[[#This Row],[Years no.]]&gt;14,HR_DB[[#This Row],[Years no.]]&lt;=21),"C) 15-21",IF(HR_DB[[#This Row],[Years no.]]&gt;21,"D) 22+",""))))</f>
        <v>C) 15-21</v>
      </c>
      <c r="U545" s="1" t="str">
        <f ca="1">IF(AND(HR_DB[[#This Row],[Age]]&gt;=20,HR_DB[[#This Row],[Age]]&lt;30),"20s",IF(AND(HR_DB[[#This Row],[Age]]&gt;=30,HR_DB[[#This Row],[Age]]&lt;40),"30s",IF(HR_DB[[#This Row],[Age]]&gt;=40,"40s","")))</f>
        <v>30s</v>
      </c>
    </row>
    <row r="546" spans="1:21" x14ac:dyDescent="0.35">
      <c r="A546" s="1">
        <v>55515</v>
      </c>
      <c r="B546" s="1" t="s">
        <v>384</v>
      </c>
      <c r="C546" s="1" t="s">
        <v>385</v>
      </c>
      <c r="D546" s="1" t="s">
        <v>16</v>
      </c>
      <c r="E546" s="1" t="str">
        <f>IF(ISODD(MID(HR_DB[[#This Row],[ID No.]],13,1)),"Male","Female")</f>
        <v>Male</v>
      </c>
      <c r="F546" s="3">
        <f>DATE(MID(HR_DB[[#This Row],[ID No.]],2,2),MID(HR_DB[[#This Row],[ID No.]],4,2),MID(HR_DB[[#This Row],[ID No.]],6,2))</f>
        <v>34913</v>
      </c>
      <c r="G546" s="1">
        <f ca="1">DATEDIF(HR_DB[[#This Row],[DOB]],TODAY(),"Y")</f>
        <v>26</v>
      </c>
      <c r="H546" s="1" t="s">
        <v>17</v>
      </c>
      <c r="I546" s="1" t="s">
        <v>41</v>
      </c>
      <c r="J546" s="1" t="s">
        <v>28</v>
      </c>
      <c r="K546" s="1" t="str">
        <f>VLOOKUP(MID(HR_DB[[#This Row],[ID No.]],8,2),[1]Draft!$B$9:$C$14,2,FALSE)</f>
        <v>Cairo</v>
      </c>
      <c r="L546" s="7">
        <v>36496</v>
      </c>
      <c r="M546" s="1">
        <f ca="1">DATEDIF(HR_DB[[#This Row],[Hire date]],TODAY(),"Y")</f>
        <v>22</v>
      </c>
      <c r="N546" s="4">
        <v>10566</v>
      </c>
      <c r="O546" s="6">
        <f>IFERROR(DATEDIF(HR_DB[[#This Row],[DOB]],HR_DB[[#This Row],[Hire date]],"Y"),"!!!")</f>
        <v>4</v>
      </c>
      <c r="P546" s="6" t="str">
        <f>IF(HR_DB[[#This Row],[Age at Hiring]]&lt;20,"!","")</f>
        <v>!</v>
      </c>
      <c r="Q546" s="1" t="str">
        <f>IFERROR(VLOOKUP(HR_DB[[#This Row],[EmpID]],A547:$A$1002,1,TRUE),"")</f>
        <v/>
      </c>
      <c r="R546" s="1" t="str">
        <f>IFERROR(VLOOKUP(HR_DB[[#This Row],[EmpID]],$A$2:A545,1,0),"")</f>
        <v/>
      </c>
      <c r="S546" s="17"/>
      <c r="T546" s="1" t="str">
        <f ca="1">IF(HR_DB[[#This Row],[Years no.]]&lt;=7,"A) 1-7",IF(AND(HR_DB[[#This Row],[Years no.]]&gt;7,HR_DB[[#This Row],[Years no.]]&lt;=14),"B) 8-14",IF(AND(HR_DB[[#This Row],[Years no.]]&gt;14,HR_DB[[#This Row],[Years no.]]&lt;=21),"C) 15-21",IF(HR_DB[[#This Row],[Years no.]]&gt;21,"D) 22+",""))))</f>
        <v>D) 22+</v>
      </c>
      <c r="U546" s="1" t="str">
        <f ca="1">IF(AND(HR_DB[[#This Row],[Age]]&gt;=20,HR_DB[[#This Row],[Age]]&lt;30),"20s",IF(AND(HR_DB[[#This Row],[Age]]&gt;=30,HR_DB[[#This Row],[Age]]&lt;40),"30s",IF(HR_DB[[#This Row],[Age]]&gt;=40,"40s","")))</f>
        <v>20s</v>
      </c>
    </row>
    <row r="547" spans="1:21" x14ac:dyDescent="0.35">
      <c r="A547" s="6">
        <v>55525</v>
      </c>
      <c r="B547" s="1" t="s">
        <v>520</v>
      </c>
      <c r="C547" s="1" t="s">
        <v>521</v>
      </c>
      <c r="D547" s="1" t="s">
        <v>49</v>
      </c>
      <c r="E547" s="1" t="str">
        <f>IF(ISODD(MID(HR_DB[[#This Row],[ID No.]],13,1)),"Male","Female")</f>
        <v>Male</v>
      </c>
      <c r="F547" s="3">
        <f>DATE(MID(HR_DB[[#This Row],[ID No.]],2,2),MID(HR_DB[[#This Row],[ID No.]],4,2),MID(HR_DB[[#This Row],[ID No.]],6,2))</f>
        <v>34798</v>
      </c>
      <c r="G547" s="1">
        <f ca="1">DATEDIF(HR_DB[[#This Row],[DOB]],TODAY(),"Y")</f>
        <v>27</v>
      </c>
      <c r="H547" s="1" t="s">
        <v>17</v>
      </c>
      <c r="I547" s="1" t="s">
        <v>23</v>
      </c>
      <c r="J547" s="1" t="s">
        <v>19</v>
      </c>
      <c r="K547" s="1" t="str">
        <f>VLOOKUP(MID(HR_DB[[#This Row],[ID No.]],8,2),[1]Draft!$B$9:$C$14,2,FALSE)</f>
        <v>Cairo</v>
      </c>
      <c r="L547" s="7">
        <v>39467</v>
      </c>
      <c r="M547" s="1">
        <f ca="1">DATEDIF(HR_DB[[#This Row],[Hire date]],TODAY(),"Y")</f>
        <v>14</v>
      </c>
      <c r="N547" s="4">
        <v>3025</v>
      </c>
      <c r="O547" s="6">
        <f>IFERROR(DATEDIF(HR_DB[[#This Row],[DOB]],HR_DB[[#This Row],[Hire date]],"Y"),"!!!")</f>
        <v>12</v>
      </c>
      <c r="P547" s="6" t="str">
        <f>IF(HR_DB[[#This Row],[Age at Hiring]]&lt;20,"!","")</f>
        <v>!</v>
      </c>
      <c r="Q547" s="6">
        <f>IFERROR(VLOOKUP(HR_DB[[#This Row],[EmpID]],A548:$A$1002,1,TRUE),"")</f>
        <v>55525</v>
      </c>
      <c r="R547" s="1" t="str">
        <f>IFERROR(VLOOKUP(HR_DB[[#This Row],[EmpID]],$A$2:A546,1,0),"")</f>
        <v/>
      </c>
      <c r="S547" s="17">
        <v>1</v>
      </c>
      <c r="T547" s="1" t="str">
        <f ca="1">IF(HR_DB[[#This Row],[Years no.]]&lt;=7,"A) 1-7",IF(AND(HR_DB[[#This Row],[Years no.]]&gt;7,HR_DB[[#This Row],[Years no.]]&lt;=14),"B) 8-14",IF(AND(HR_DB[[#This Row],[Years no.]]&gt;14,HR_DB[[#This Row],[Years no.]]&lt;=21),"C) 15-21",IF(HR_DB[[#This Row],[Years no.]]&gt;21,"D) 22+",""))))</f>
        <v>B) 8-14</v>
      </c>
      <c r="U547" s="1" t="str">
        <f ca="1">IF(AND(HR_DB[[#This Row],[Age]]&gt;=20,HR_DB[[#This Row],[Age]]&lt;30),"20s",IF(AND(HR_DB[[#This Row],[Age]]&gt;=30,HR_DB[[#This Row],[Age]]&lt;40),"30s",IF(HR_DB[[#This Row],[Age]]&gt;=40,"40s","")))</f>
        <v>20s</v>
      </c>
    </row>
    <row r="548" spans="1:21" x14ac:dyDescent="0.35">
      <c r="A548" s="18">
        <v>55525</v>
      </c>
      <c r="B548" s="1" t="s">
        <v>760</v>
      </c>
      <c r="C548" s="1" t="s">
        <v>761</v>
      </c>
      <c r="D548" s="1" t="s">
        <v>16</v>
      </c>
      <c r="E548" s="1" t="str">
        <f>IF(ISODD(MID(HR_DB[[#This Row],[ID No.]],13,1)),"Male","Female")</f>
        <v>Male</v>
      </c>
      <c r="F548" s="3">
        <f>DATE(MID(HR_DB[[#This Row],[ID No.]],2,2),MID(HR_DB[[#This Row],[ID No.]],4,2),MID(HR_DB[[#This Row],[ID No.]],6,2))</f>
        <v>33544</v>
      </c>
      <c r="G548" s="1">
        <f ca="1">DATEDIF(HR_DB[[#This Row],[DOB]],TODAY(),"Y")</f>
        <v>30</v>
      </c>
      <c r="H548" s="1" t="s">
        <v>17</v>
      </c>
      <c r="I548" s="1" t="s">
        <v>41</v>
      </c>
      <c r="J548" s="1" t="s">
        <v>19</v>
      </c>
      <c r="K548" s="1" t="str">
        <f>VLOOKUP(MID(HR_DB[[#This Row],[ID No.]],8,2),[1]Draft!$B$9:$C$14,2,FALSE)</f>
        <v>Cairo</v>
      </c>
      <c r="L548" s="7">
        <v>37547</v>
      </c>
      <c r="M548" s="1">
        <f ca="1">DATEDIF(HR_DB[[#This Row],[Hire date]],TODAY(),"Y")</f>
        <v>19</v>
      </c>
      <c r="N548" s="4">
        <v>14997</v>
      </c>
      <c r="O548" s="6">
        <f>IFERROR(DATEDIF(HR_DB[[#This Row],[DOB]],HR_DB[[#This Row],[Hire date]],"Y"),"!!!")</f>
        <v>10</v>
      </c>
      <c r="P548" s="6" t="str">
        <f>IF(HR_DB[[#This Row],[Age at Hiring]]&lt;20,"!","")</f>
        <v>!</v>
      </c>
      <c r="Q548" s="1" t="str">
        <f>IFERROR(VLOOKUP(HR_DB[[#This Row],[EmpID]],A549:$A$1002,1,TRUE),"")</f>
        <v/>
      </c>
      <c r="R548" s="16">
        <f>IFERROR(VLOOKUP(HR_DB[[#This Row],[EmpID]],$A$2:A547,1,0),"")</f>
        <v>55525</v>
      </c>
      <c r="S548" s="17">
        <v>2</v>
      </c>
      <c r="T548" s="1" t="str">
        <f ca="1">IF(HR_DB[[#This Row],[Years no.]]&lt;=7,"A) 1-7",IF(AND(HR_DB[[#This Row],[Years no.]]&gt;7,HR_DB[[#This Row],[Years no.]]&lt;=14),"B) 8-14",IF(AND(HR_DB[[#This Row],[Years no.]]&gt;14,HR_DB[[#This Row],[Years no.]]&lt;=21),"C) 15-21",IF(HR_DB[[#This Row],[Years no.]]&gt;21,"D) 22+",""))))</f>
        <v>C) 15-21</v>
      </c>
      <c r="U548" s="1" t="str">
        <f ca="1">IF(AND(HR_DB[[#This Row],[Age]]&gt;=20,HR_DB[[#This Row],[Age]]&lt;30),"20s",IF(AND(HR_DB[[#This Row],[Age]]&gt;=30,HR_DB[[#This Row],[Age]]&lt;40),"30s",IF(HR_DB[[#This Row],[Age]]&gt;=40,"40s","")))</f>
        <v>30s</v>
      </c>
    </row>
    <row r="549" spans="1:21" x14ac:dyDescent="0.35">
      <c r="A549" s="1">
        <v>55533</v>
      </c>
      <c r="B549" s="1" t="s">
        <v>135</v>
      </c>
      <c r="C549" s="1" t="s">
        <v>136</v>
      </c>
      <c r="D549" s="1" t="s">
        <v>35</v>
      </c>
      <c r="E549" s="1" t="str">
        <f>IF(ISODD(MID(HR_DB[[#This Row],[ID No.]],13,1)),"Male","Female")</f>
        <v>Female</v>
      </c>
      <c r="F549" s="3">
        <f>DATE(MID(HR_DB[[#This Row],[ID No.]],2,2),MID(HR_DB[[#This Row],[ID No.]],4,2),MID(HR_DB[[#This Row],[ID No.]],6,2))</f>
        <v>34062</v>
      </c>
      <c r="G549" s="1">
        <f ca="1">DATEDIF(HR_DB[[#This Row],[DOB]],TODAY(),"Y")</f>
        <v>29</v>
      </c>
      <c r="H549" s="1" t="s">
        <v>17</v>
      </c>
      <c r="I549" s="1" t="s">
        <v>18</v>
      </c>
      <c r="J549" s="1" t="s">
        <v>19</v>
      </c>
      <c r="K549" s="1" t="str">
        <f>VLOOKUP(MID(HR_DB[[#This Row],[ID No.]],8,2),[1]Draft!$B$9:$C$14,2,FALSE)</f>
        <v>Cairo</v>
      </c>
      <c r="L549" s="7">
        <v>40728</v>
      </c>
      <c r="M549" s="1">
        <f ca="1">DATEDIF(HR_DB[[#This Row],[Hire date]],TODAY(),"Y")</f>
        <v>11</v>
      </c>
      <c r="N549" s="4">
        <v>19257</v>
      </c>
      <c r="O549" s="6">
        <f>IFERROR(DATEDIF(HR_DB[[#This Row],[DOB]],HR_DB[[#This Row],[Hire date]],"Y"),"!!!")</f>
        <v>18</v>
      </c>
      <c r="P549" s="6" t="str">
        <f>IF(HR_DB[[#This Row],[Age at Hiring]]&lt;20,"!","")</f>
        <v>!</v>
      </c>
      <c r="Q549" s="1" t="str">
        <f>IFERROR(VLOOKUP(HR_DB[[#This Row],[EmpID]],A550:$A$1002,1,TRUE),"")</f>
        <v/>
      </c>
      <c r="R549" s="1" t="str">
        <f>IFERROR(VLOOKUP(HR_DB[[#This Row],[EmpID]],$A$2:A548,1,0),"")</f>
        <v/>
      </c>
      <c r="S549" s="17"/>
      <c r="T549" s="1" t="str">
        <f ca="1">IF(HR_DB[[#This Row],[Years no.]]&lt;=7,"A) 1-7",IF(AND(HR_DB[[#This Row],[Years no.]]&gt;7,HR_DB[[#This Row],[Years no.]]&lt;=14),"B) 8-14",IF(AND(HR_DB[[#This Row],[Years no.]]&gt;14,HR_DB[[#This Row],[Years no.]]&lt;=21),"C) 15-21",IF(HR_DB[[#This Row],[Years no.]]&gt;21,"D) 22+",""))))</f>
        <v>B) 8-14</v>
      </c>
      <c r="U549" s="1" t="str">
        <f ca="1">IF(AND(HR_DB[[#This Row],[Age]]&gt;=20,HR_DB[[#This Row],[Age]]&lt;30),"20s",IF(AND(HR_DB[[#This Row],[Age]]&gt;=30,HR_DB[[#This Row],[Age]]&lt;40),"30s",IF(HR_DB[[#This Row],[Age]]&gt;=40,"40s","")))</f>
        <v>20s</v>
      </c>
    </row>
    <row r="550" spans="1:21" x14ac:dyDescent="0.35">
      <c r="A550" s="1">
        <v>55546</v>
      </c>
      <c r="B550" s="1" t="s">
        <v>1216</v>
      </c>
      <c r="C550" s="1" t="s">
        <v>1217</v>
      </c>
      <c r="D550" s="1" t="s">
        <v>38</v>
      </c>
      <c r="E550" s="1" t="str">
        <f>IF(ISODD(MID(HR_DB[[#This Row],[ID No.]],13,1)),"Male","Female")</f>
        <v>Female</v>
      </c>
      <c r="F550" s="3">
        <f>DATE(MID(HR_DB[[#This Row],[ID No.]],2,2),MID(HR_DB[[#This Row],[ID No.]],4,2),MID(HR_DB[[#This Row],[ID No.]],6,2))</f>
        <v>29592</v>
      </c>
      <c r="G550" s="1">
        <f ca="1">DATEDIF(HR_DB[[#This Row],[DOB]],TODAY(),"Y")</f>
        <v>41</v>
      </c>
      <c r="H550" s="1" t="s">
        <v>32</v>
      </c>
      <c r="I550" s="1" t="s">
        <v>23</v>
      </c>
      <c r="J550" s="1" t="s">
        <v>44</v>
      </c>
      <c r="K550" s="1" t="str">
        <f>VLOOKUP(MID(HR_DB[[#This Row],[ID No.]],8,2),[1]Draft!$B$9:$C$14,2,FALSE)</f>
        <v>Cairo</v>
      </c>
      <c r="L550" s="3">
        <v>42072</v>
      </c>
      <c r="M550" s="1">
        <f ca="1">DATEDIF(HR_DB[[#This Row],[Hire date]],TODAY(),"Y")</f>
        <v>7</v>
      </c>
      <c r="N550" s="4">
        <v>4787</v>
      </c>
      <c r="O550" s="1">
        <f>IFERROR(DATEDIF(HR_DB[[#This Row],[DOB]],HR_DB[[#This Row],[Hire date]],"Y"),"!!!")</f>
        <v>34</v>
      </c>
      <c r="P550" s="1" t="str">
        <f>IF(HR_DB[[#This Row],[Age at Hiring]]&lt;20,"!","")</f>
        <v/>
      </c>
      <c r="Q550" s="1" t="str">
        <f>IFERROR(VLOOKUP(HR_DB[[#This Row],[EmpID]],A551:$A$1002,1,TRUE),"")</f>
        <v/>
      </c>
      <c r="R550" s="1" t="str">
        <f>IFERROR(VLOOKUP(HR_DB[[#This Row],[EmpID]],$A$2:A549,1,0),"")</f>
        <v/>
      </c>
      <c r="S550" s="17"/>
      <c r="T550" s="1" t="str">
        <f ca="1">IF(HR_DB[[#This Row],[Years no.]]&lt;=7,"A) 1-7",IF(AND(HR_DB[[#This Row],[Years no.]]&gt;7,HR_DB[[#This Row],[Years no.]]&lt;=14),"B) 8-14",IF(AND(HR_DB[[#This Row],[Years no.]]&gt;14,HR_DB[[#This Row],[Years no.]]&lt;=21),"C) 15-21",IF(HR_DB[[#This Row],[Years no.]]&gt;21,"D) 22+",""))))</f>
        <v>A) 1-7</v>
      </c>
      <c r="U550" s="1" t="str">
        <f ca="1">IF(AND(HR_DB[[#This Row],[Age]]&gt;=20,HR_DB[[#This Row],[Age]]&lt;30),"20s",IF(AND(HR_DB[[#This Row],[Age]]&gt;=30,HR_DB[[#This Row],[Age]]&lt;40),"30s",IF(HR_DB[[#This Row],[Age]]&gt;=40,"40s","")))</f>
        <v>40s</v>
      </c>
    </row>
    <row r="551" spans="1:21" x14ac:dyDescent="0.35">
      <c r="A551" s="6">
        <v>55559</v>
      </c>
      <c r="B551" s="1" t="s">
        <v>272</v>
      </c>
      <c r="C551" s="1" t="s">
        <v>273</v>
      </c>
      <c r="D551" s="1" t="s">
        <v>62</v>
      </c>
      <c r="E551" s="1" t="str">
        <f>IF(ISODD(MID(HR_DB[[#This Row],[ID No.]],13,1)),"Male","Female")</f>
        <v>Male</v>
      </c>
      <c r="F551" s="3">
        <f>DATE(MID(HR_DB[[#This Row],[ID No.]],2,2),MID(HR_DB[[#This Row],[ID No.]],4,2),MID(HR_DB[[#This Row],[ID No.]],6,2))</f>
        <v>34939</v>
      </c>
      <c r="G551" s="1">
        <f ca="1">DATEDIF(HR_DB[[#This Row],[DOB]],TODAY(),"Y")</f>
        <v>26</v>
      </c>
      <c r="H551" s="1" t="s">
        <v>32</v>
      </c>
      <c r="I551" s="1" t="s">
        <v>23</v>
      </c>
      <c r="J551" s="1" t="s">
        <v>67</v>
      </c>
      <c r="K551" s="1" t="str">
        <f>VLOOKUP(MID(HR_DB[[#This Row],[ID No.]],8,2),[1]Draft!$B$9:$C$14,2,FALSE)</f>
        <v>Cairo</v>
      </c>
      <c r="L551" s="9">
        <v>34935</v>
      </c>
      <c r="M551" s="1">
        <f ca="1">DATEDIF(HR_DB[[#This Row],[Hire date]],TODAY(),"Y")</f>
        <v>26</v>
      </c>
      <c r="N551" s="4">
        <v>6444</v>
      </c>
      <c r="O551" s="8" t="str">
        <f>IFERROR(DATEDIF(HR_DB[[#This Row],[DOB]],HR_DB[[#This Row],[Hire date]],"Y"),"!!!")</f>
        <v>!!!</v>
      </c>
      <c r="P551" s="8" t="str">
        <f>IF(HR_DB[[#This Row],[Age at Hiring]]&lt;20,"!","")</f>
        <v/>
      </c>
      <c r="Q551" s="6">
        <f>IFERROR(VLOOKUP(HR_DB[[#This Row],[EmpID]],A552:$A$1002,1,TRUE),"")</f>
        <v>55559</v>
      </c>
      <c r="R551" s="1" t="str">
        <f>IFERROR(VLOOKUP(HR_DB[[#This Row],[EmpID]],$A$2:A550,1,0),"")</f>
        <v/>
      </c>
      <c r="S551" s="17">
        <v>1</v>
      </c>
      <c r="T551" s="1" t="str">
        <f ca="1">IF(HR_DB[[#This Row],[Years no.]]&lt;=7,"A) 1-7",IF(AND(HR_DB[[#This Row],[Years no.]]&gt;7,HR_DB[[#This Row],[Years no.]]&lt;=14),"B) 8-14",IF(AND(HR_DB[[#This Row],[Years no.]]&gt;14,HR_DB[[#This Row],[Years no.]]&lt;=21),"C) 15-21",IF(HR_DB[[#This Row],[Years no.]]&gt;21,"D) 22+",""))))</f>
        <v>D) 22+</v>
      </c>
      <c r="U551" s="1" t="str">
        <f ca="1">IF(AND(HR_DB[[#This Row],[Age]]&gt;=20,HR_DB[[#This Row],[Age]]&lt;30),"20s",IF(AND(HR_DB[[#This Row],[Age]]&gt;=30,HR_DB[[#This Row],[Age]]&lt;40),"30s",IF(HR_DB[[#This Row],[Age]]&gt;=40,"40s","")))</f>
        <v>20s</v>
      </c>
    </row>
    <row r="552" spans="1:21" x14ac:dyDescent="0.35">
      <c r="A552" s="18">
        <v>55559</v>
      </c>
      <c r="B552" s="1" t="s">
        <v>348</v>
      </c>
      <c r="C552" s="1" t="s">
        <v>349</v>
      </c>
      <c r="D552" s="1" t="s">
        <v>31</v>
      </c>
      <c r="E552" s="1" t="str">
        <f>IF(ISODD(MID(HR_DB[[#This Row],[ID No.]],13,1)),"Male","Female")</f>
        <v>Female</v>
      </c>
      <c r="F552" s="3">
        <f>DATE(MID(HR_DB[[#This Row],[ID No.]],2,2),MID(HR_DB[[#This Row],[ID No.]],4,2),MID(HR_DB[[#This Row],[ID No.]],6,2))</f>
        <v>34779</v>
      </c>
      <c r="G552" s="1">
        <f ca="1">DATEDIF(HR_DB[[#This Row],[DOB]],TODAY(),"Y")</f>
        <v>27</v>
      </c>
      <c r="H552" s="1" t="s">
        <v>32</v>
      </c>
      <c r="I552" s="1" t="s">
        <v>23</v>
      </c>
      <c r="J552" s="1" t="s">
        <v>28</v>
      </c>
      <c r="K552" s="1" t="str">
        <f>VLOOKUP(MID(HR_DB[[#This Row],[ID No.]],8,2),[1]Draft!$B$9:$C$14,2,FALSE)</f>
        <v>Cairo</v>
      </c>
      <c r="L552" s="7">
        <v>35734</v>
      </c>
      <c r="M552" s="1">
        <f ca="1">DATEDIF(HR_DB[[#This Row],[Hire date]],TODAY(),"Y")</f>
        <v>24</v>
      </c>
      <c r="N552" s="4">
        <v>4851</v>
      </c>
      <c r="O552" s="6">
        <f>IFERROR(DATEDIF(HR_DB[[#This Row],[DOB]],HR_DB[[#This Row],[Hire date]],"Y"),"!!!")</f>
        <v>2</v>
      </c>
      <c r="P552" s="6" t="str">
        <f>IF(HR_DB[[#This Row],[Age at Hiring]]&lt;20,"!","")</f>
        <v>!</v>
      </c>
      <c r="Q552" s="1" t="str">
        <f>IFERROR(VLOOKUP(HR_DB[[#This Row],[EmpID]],A553:$A$1002,1,TRUE),"")</f>
        <v/>
      </c>
      <c r="R552" s="16">
        <f>IFERROR(VLOOKUP(HR_DB[[#This Row],[EmpID]],$A$2:A551,1,0),"")</f>
        <v>55559</v>
      </c>
      <c r="S552" s="17">
        <v>2</v>
      </c>
      <c r="T552" s="1" t="str">
        <f ca="1">IF(HR_DB[[#This Row],[Years no.]]&lt;=7,"A) 1-7",IF(AND(HR_DB[[#This Row],[Years no.]]&gt;7,HR_DB[[#This Row],[Years no.]]&lt;=14),"B) 8-14",IF(AND(HR_DB[[#This Row],[Years no.]]&gt;14,HR_DB[[#This Row],[Years no.]]&lt;=21),"C) 15-21",IF(HR_DB[[#This Row],[Years no.]]&gt;21,"D) 22+",""))))</f>
        <v>D) 22+</v>
      </c>
      <c r="U552" s="1" t="str">
        <f ca="1">IF(AND(HR_DB[[#This Row],[Age]]&gt;=20,HR_DB[[#This Row],[Age]]&lt;30),"20s",IF(AND(HR_DB[[#This Row],[Age]]&gt;=30,HR_DB[[#This Row],[Age]]&lt;40),"30s",IF(HR_DB[[#This Row],[Age]]&gt;=40,"40s","")))</f>
        <v>20s</v>
      </c>
    </row>
    <row r="553" spans="1:21" x14ac:dyDescent="0.35">
      <c r="A553" s="1">
        <v>55566</v>
      </c>
      <c r="B553" s="1" t="s">
        <v>566</v>
      </c>
      <c r="C553" s="1" t="s">
        <v>567</v>
      </c>
      <c r="D553" s="1" t="s">
        <v>92</v>
      </c>
      <c r="E553" s="1" t="str">
        <f>IF(ISODD(MID(HR_DB[[#This Row],[ID No.]],13,1)),"Male","Female")</f>
        <v>Male</v>
      </c>
      <c r="F553" s="3">
        <f>DATE(MID(HR_DB[[#This Row],[ID No.]],2,2),MID(HR_DB[[#This Row],[ID No.]],4,2),MID(HR_DB[[#This Row],[ID No.]],6,2))</f>
        <v>34772</v>
      </c>
      <c r="G553" s="1">
        <f ca="1">DATEDIF(HR_DB[[#This Row],[DOB]],TODAY(),"Y")</f>
        <v>27</v>
      </c>
      <c r="H553" s="1" t="s">
        <v>32</v>
      </c>
      <c r="I553" s="1" t="s">
        <v>18</v>
      </c>
      <c r="J553" s="1" t="s">
        <v>19</v>
      </c>
      <c r="K553" s="1" t="str">
        <f>VLOOKUP(MID(HR_DB[[#This Row],[ID No.]],8,2),[1]Draft!$B$9:$C$14,2,FALSE)</f>
        <v>Cairo</v>
      </c>
      <c r="L553" s="7">
        <v>35620</v>
      </c>
      <c r="M553" s="1">
        <f ca="1">DATEDIF(HR_DB[[#This Row],[Hire date]],TODAY(),"Y")</f>
        <v>25</v>
      </c>
      <c r="N553" s="4">
        <v>22434</v>
      </c>
      <c r="O553" s="6">
        <f>IFERROR(DATEDIF(HR_DB[[#This Row],[DOB]],HR_DB[[#This Row],[Hire date]],"Y"),"!!!")</f>
        <v>2</v>
      </c>
      <c r="P553" s="6" t="str">
        <f>IF(HR_DB[[#This Row],[Age at Hiring]]&lt;20,"!","")</f>
        <v>!</v>
      </c>
      <c r="Q553" s="1" t="str">
        <f>IFERROR(VLOOKUP(HR_DB[[#This Row],[EmpID]],A554:$A$1002,1,TRUE),"")</f>
        <v/>
      </c>
      <c r="R553" s="1" t="str">
        <f>IFERROR(VLOOKUP(HR_DB[[#This Row],[EmpID]],$A$2:A552,1,0),"")</f>
        <v/>
      </c>
      <c r="S553" s="17"/>
      <c r="T553" s="1" t="str">
        <f ca="1">IF(HR_DB[[#This Row],[Years no.]]&lt;=7,"A) 1-7",IF(AND(HR_DB[[#This Row],[Years no.]]&gt;7,HR_DB[[#This Row],[Years no.]]&lt;=14),"B) 8-14",IF(AND(HR_DB[[#This Row],[Years no.]]&gt;14,HR_DB[[#This Row],[Years no.]]&lt;=21),"C) 15-21",IF(HR_DB[[#This Row],[Years no.]]&gt;21,"D) 22+",""))))</f>
        <v>D) 22+</v>
      </c>
      <c r="U553" s="1" t="str">
        <f ca="1">IF(AND(HR_DB[[#This Row],[Age]]&gt;=20,HR_DB[[#This Row],[Age]]&lt;30),"20s",IF(AND(HR_DB[[#This Row],[Age]]&gt;=30,HR_DB[[#This Row],[Age]]&lt;40),"30s",IF(HR_DB[[#This Row],[Age]]&gt;=40,"40s","")))</f>
        <v>20s</v>
      </c>
    </row>
    <row r="554" spans="1:21" x14ac:dyDescent="0.35">
      <c r="A554" s="1">
        <v>55574</v>
      </c>
      <c r="B554" s="1" t="s">
        <v>552</v>
      </c>
      <c r="C554" s="1" t="s">
        <v>553</v>
      </c>
      <c r="D554" s="1" t="s">
        <v>22</v>
      </c>
      <c r="E554" s="1" t="str">
        <f>IF(ISODD(MID(HR_DB[[#This Row],[ID No.]],13,1)),"Male","Female")</f>
        <v>Male</v>
      </c>
      <c r="F554" s="3">
        <f>DATE(MID(HR_DB[[#This Row],[ID No.]],2,2),MID(HR_DB[[#This Row],[ID No.]],4,2),MID(HR_DB[[#This Row],[ID No.]],6,2))</f>
        <v>35037</v>
      </c>
      <c r="G554" s="1">
        <f ca="1">DATEDIF(HR_DB[[#This Row],[DOB]],TODAY(),"Y")</f>
        <v>26</v>
      </c>
      <c r="H554" s="1" t="s">
        <v>32</v>
      </c>
      <c r="I554" s="1" t="s">
        <v>23</v>
      </c>
      <c r="J554" s="1" t="s">
        <v>28</v>
      </c>
      <c r="K554" s="1" t="str">
        <f>VLOOKUP(MID(HR_DB[[#This Row],[ID No.]],8,2),[1]Draft!$B$9:$C$14,2,FALSE)</f>
        <v>Cairo</v>
      </c>
      <c r="L554" s="7">
        <v>42230</v>
      </c>
      <c r="M554" s="1">
        <f ca="1">DATEDIF(HR_DB[[#This Row],[Hire date]],TODAY(),"Y")</f>
        <v>6</v>
      </c>
      <c r="N554" s="4">
        <v>4267</v>
      </c>
      <c r="O554" s="6">
        <f>IFERROR(DATEDIF(HR_DB[[#This Row],[DOB]],HR_DB[[#This Row],[Hire date]],"Y"),"!!!")</f>
        <v>19</v>
      </c>
      <c r="P554" s="6" t="str">
        <f>IF(HR_DB[[#This Row],[Age at Hiring]]&lt;20,"!","")</f>
        <v>!</v>
      </c>
      <c r="Q554" s="1" t="str">
        <f>IFERROR(VLOOKUP(HR_DB[[#This Row],[EmpID]],A555:$A$1002,1,TRUE),"")</f>
        <v/>
      </c>
      <c r="R554" s="1" t="str">
        <f>IFERROR(VLOOKUP(HR_DB[[#This Row],[EmpID]],$A$2:A553,1,0),"")</f>
        <v/>
      </c>
      <c r="S554" s="17"/>
      <c r="T554" s="1" t="str">
        <f ca="1">IF(HR_DB[[#This Row],[Years no.]]&lt;=7,"A) 1-7",IF(AND(HR_DB[[#This Row],[Years no.]]&gt;7,HR_DB[[#This Row],[Years no.]]&lt;=14),"B) 8-14",IF(AND(HR_DB[[#This Row],[Years no.]]&gt;14,HR_DB[[#This Row],[Years no.]]&lt;=21),"C) 15-21",IF(HR_DB[[#This Row],[Years no.]]&gt;21,"D) 22+",""))))</f>
        <v>A) 1-7</v>
      </c>
      <c r="U554" s="1" t="str">
        <f ca="1">IF(AND(HR_DB[[#This Row],[Age]]&gt;=20,HR_DB[[#This Row],[Age]]&lt;30),"20s",IF(AND(HR_DB[[#This Row],[Age]]&gt;=30,HR_DB[[#This Row],[Age]]&lt;40),"30s",IF(HR_DB[[#This Row],[Age]]&gt;=40,"40s","")))</f>
        <v>20s</v>
      </c>
    </row>
    <row r="555" spans="1:21" x14ac:dyDescent="0.35">
      <c r="A555" s="1">
        <v>55585</v>
      </c>
      <c r="B555" s="1" t="s">
        <v>1268</v>
      </c>
      <c r="C555" s="1" t="s">
        <v>1269</v>
      </c>
      <c r="D555" s="1" t="s">
        <v>35</v>
      </c>
      <c r="E555" s="1" t="str">
        <f>IF(ISODD(MID(HR_DB[[#This Row],[ID No.]],13,1)),"Male","Female")</f>
        <v>Male</v>
      </c>
      <c r="F555" s="3">
        <f>DATE(MID(HR_DB[[#This Row],[ID No.]],2,2),MID(HR_DB[[#This Row],[ID No.]],4,2),MID(HR_DB[[#This Row],[ID No.]],6,2))</f>
        <v>27549</v>
      </c>
      <c r="G555" s="1">
        <f ca="1">DATEDIF(HR_DB[[#This Row],[DOB]],TODAY(),"Y")</f>
        <v>47</v>
      </c>
      <c r="H555" s="1" t="s">
        <v>17</v>
      </c>
      <c r="I555" s="1" t="s">
        <v>23</v>
      </c>
      <c r="J555" s="1" t="s">
        <v>24</v>
      </c>
      <c r="K555" s="1" t="str">
        <f>VLOOKUP(MID(HR_DB[[#This Row],[ID No.]],8,2),[1]Draft!$B$9:$C$14,2,FALSE)</f>
        <v>Cairo</v>
      </c>
      <c r="L555" s="3">
        <v>41632</v>
      </c>
      <c r="M555" s="1">
        <f ca="1">DATEDIF(HR_DB[[#This Row],[Hire date]],TODAY(),"Y")</f>
        <v>8</v>
      </c>
      <c r="N555" s="4">
        <v>5475</v>
      </c>
      <c r="O555" s="1">
        <f>IFERROR(DATEDIF(HR_DB[[#This Row],[DOB]],HR_DB[[#This Row],[Hire date]],"Y"),"!!!")</f>
        <v>38</v>
      </c>
      <c r="P555" s="1" t="str">
        <f>IF(HR_DB[[#This Row],[Age at Hiring]]&lt;20,"!","")</f>
        <v/>
      </c>
      <c r="Q555" s="1" t="str">
        <f>IFERROR(VLOOKUP(HR_DB[[#This Row],[EmpID]],A556:$A$1002,1,TRUE),"")</f>
        <v/>
      </c>
      <c r="R555" s="1" t="str">
        <f>IFERROR(VLOOKUP(HR_DB[[#This Row],[EmpID]],$A$2:A554,1,0),"")</f>
        <v/>
      </c>
      <c r="S555" s="17"/>
      <c r="T555" s="1" t="str">
        <f ca="1">IF(HR_DB[[#This Row],[Years no.]]&lt;=7,"A) 1-7",IF(AND(HR_DB[[#This Row],[Years no.]]&gt;7,HR_DB[[#This Row],[Years no.]]&lt;=14),"B) 8-14",IF(AND(HR_DB[[#This Row],[Years no.]]&gt;14,HR_DB[[#This Row],[Years no.]]&lt;=21),"C) 15-21",IF(HR_DB[[#This Row],[Years no.]]&gt;21,"D) 22+",""))))</f>
        <v>B) 8-14</v>
      </c>
      <c r="U555" s="1" t="str">
        <f ca="1">IF(AND(HR_DB[[#This Row],[Age]]&gt;=20,HR_DB[[#This Row],[Age]]&lt;30),"20s",IF(AND(HR_DB[[#This Row],[Age]]&gt;=30,HR_DB[[#This Row],[Age]]&lt;40),"30s",IF(HR_DB[[#This Row],[Age]]&gt;=40,"40s","")))</f>
        <v>40s</v>
      </c>
    </row>
    <row r="556" spans="1:21" x14ac:dyDescent="0.35">
      <c r="A556" s="1">
        <v>55586</v>
      </c>
      <c r="B556" s="1" t="s">
        <v>924</v>
      </c>
      <c r="C556" s="1" t="s">
        <v>925</v>
      </c>
      <c r="D556" s="1" t="s">
        <v>31</v>
      </c>
      <c r="E556" s="1" t="str">
        <f>IF(ISODD(MID(HR_DB[[#This Row],[ID No.]],13,1)),"Male","Female")</f>
        <v>Male</v>
      </c>
      <c r="F556" s="3">
        <f>DATE(MID(HR_DB[[#This Row],[ID No.]],2,2),MID(HR_DB[[#This Row],[ID No.]],4,2),MID(HR_DB[[#This Row],[ID No.]],6,2))</f>
        <v>33945</v>
      </c>
      <c r="G556" s="1">
        <f ca="1">DATEDIF(HR_DB[[#This Row],[DOB]],TODAY(),"Y")</f>
        <v>29</v>
      </c>
      <c r="H556" s="1" t="s">
        <v>32</v>
      </c>
      <c r="I556" s="1" t="s">
        <v>23</v>
      </c>
      <c r="J556" s="1" t="s">
        <v>67</v>
      </c>
      <c r="K556" s="1" t="str">
        <f>VLOOKUP(MID(HR_DB[[#This Row],[ID No.]],8,2),[1]Draft!$B$9:$C$14,2,FALSE)</f>
        <v>Sharqia</v>
      </c>
      <c r="L556" s="7">
        <v>35050</v>
      </c>
      <c r="M556" s="1">
        <f ca="1">DATEDIF(HR_DB[[#This Row],[Hire date]],TODAY(),"Y")</f>
        <v>26</v>
      </c>
      <c r="N556" s="4">
        <v>5374</v>
      </c>
      <c r="O556" s="6">
        <f>IFERROR(DATEDIF(HR_DB[[#This Row],[DOB]],HR_DB[[#This Row],[Hire date]],"Y"),"!!!")</f>
        <v>3</v>
      </c>
      <c r="P556" s="6" t="str">
        <f>IF(HR_DB[[#This Row],[Age at Hiring]]&lt;20,"!","")</f>
        <v>!</v>
      </c>
      <c r="Q556" s="1" t="str">
        <f>IFERROR(VLOOKUP(HR_DB[[#This Row],[EmpID]],A557:$A$1002,1,TRUE),"")</f>
        <v/>
      </c>
      <c r="R556" s="1" t="str">
        <f>IFERROR(VLOOKUP(HR_DB[[#This Row],[EmpID]],$A$2:A555,1,0),"")</f>
        <v/>
      </c>
      <c r="S556" s="17"/>
      <c r="T556" s="1" t="str">
        <f ca="1">IF(HR_DB[[#This Row],[Years no.]]&lt;=7,"A) 1-7",IF(AND(HR_DB[[#This Row],[Years no.]]&gt;7,HR_DB[[#This Row],[Years no.]]&lt;=14),"B) 8-14",IF(AND(HR_DB[[#This Row],[Years no.]]&gt;14,HR_DB[[#This Row],[Years no.]]&lt;=21),"C) 15-21",IF(HR_DB[[#This Row],[Years no.]]&gt;21,"D) 22+",""))))</f>
        <v>D) 22+</v>
      </c>
      <c r="U556" s="1" t="str">
        <f ca="1">IF(AND(HR_DB[[#This Row],[Age]]&gt;=20,HR_DB[[#This Row],[Age]]&lt;30),"20s",IF(AND(HR_DB[[#This Row],[Age]]&gt;=30,HR_DB[[#This Row],[Age]]&lt;40),"30s",IF(HR_DB[[#This Row],[Age]]&gt;=40,"40s","")))</f>
        <v>20s</v>
      </c>
    </row>
    <row r="557" spans="1:21" x14ac:dyDescent="0.35">
      <c r="A557" s="1">
        <v>55605</v>
      </c>
      <c r="B557" s="1" t="s">
        <v>1254</v>
      </c>
      <c r="C557" s="1" t="s">
        <v>1255</v>
      </c>
      <c r="D557" s="1" t="s">
        <v>38</v>
      </c>
      <c r="E557" s="1" t="str">
        <f>IF(ISODD(MID(HR_DB[[#This Row],[ID No.]],13,1)),"Male","Female")</f>
        <v>Male</v>
      </c>
      <c r="F557" s="3">
        <f>DATE(MID(HR_DB[[#This Row],[ID No.]],2,2),MID(HR_DB[[#This Row],[ID No.]],4,2),MID(HR_DB[[#This Row],[ID No.]],6,2))</f>
        <v>30915</v>
      </c>
      <c r="G557" s="1">
        <f ca="1">DATEDIF(HR_DB[[#This Row],[DOB]],TODAY(),"Y")</f>
        <v>37</v>
      </c>
      <c r="H557" s="1" t="s">
        <v>17</v>
      </c>
      <c r="I557" s="1" t="s">
        <v>23</v>
      </c>
      <c r="J557" s="1" t="s">
        <v>28</v>
      </c>
      <c r="K557" s="1" t="str">
        <f>VLOOKUP(MID(HR_DB[[#This Row],[ID No.]],8,2),[1]Draft!$B$9:$C$14,2,FALSE)</f>
        <v>Alexandria</v>
      </c>
      <c r="L557" s="3">
        <v>41333</v>
      </c>
      <c r="M557" s="1">
        <f ca="1">DATEDIF(HR_DB[[#This Row],[Hire date]],TODAY(),"Y")</f>
        <v>9</v>
      </c>
      <c r="N557" s="4">
        <v>6864</v>
      </c>
      <c r="O557" s="1">
        <f>IFERROR(DATEDIF(HR_DB[[#This Row],[DOB]],HR_DB[[#This Row],[Hire date]],"Y"),"!!!")</f>
        <v>28</v>
      </c>
      <c r="P557" s="1" t="str">
        <f>IF(HR_DB[[#This Row],[Age at Hiring]]&lt;20,"!","")</f>
        <v/>
      </c>
      <c r="Q557" s="1" t="str">
        <f>IFERROR(VLOOKUP(HR_DB[[#This Row],[EmpID]],A558:$A$1002,1,TRUE),"")</f>
        <v/>
      </c>
      <c r="R557" s="1" t="str">
        <f>IFERROR(VLOOKUP(HR_DB[[#This Row],[EmpID]],$A$2:A556,1,0),"")</f>
        <v/>
      </c>
      <c r="S557" s="17"/>
      <c r="T557" s="1" t="str">
        <f ca="1">IF(HR_DB[[#This Row],[Years no.]]&lt;=7,"A) 1-7",IF(AND(HR_DB[[#This Row],[Years no.]]&gt;7,HR_DB[[#This Row],[Years no.]]&lt;=14),"B) 8-14",IF(AND(HR_DB[[#This Row],[Years no.]]&gt;14,HR_DB[[#This Row],[Years no.]]&lt;=21),"C) 15-21",IF(HR_DB[[#This Row],[Years no.]]&gt;21,"D) 22+",""))))</f>
        <v>B) 8-14</v>
      </c>
      <c r="U557" s="1" t="str">
        <f ca="1">IF(AND(HR_DB[[#This Row],[Age]]&gt;=20,HR_DB[[#This Row],[Age]]&lt;30),"20s",IF(AND(HR_DB[[#This Row],[Age]]&gt;=30,HR_DB[[#This Row],[Age]]&lt;40),"30s",IF(HR_DB[[#This Row],[Age]]&gt;=40,"40s","")))</f>
        <v>30s</v>
      </c>
    </row>
    <row r="558" spans="1:21" x14ac:dyDescent="0.35">
      <c r="A558" s="1">
        <v>55606</v>
      </c>
      <c r="B558" s="1" t="s">
        <v>768</v>
      </c>
      <c r="C558" s="1" t="s">
        <v>769</v>
      </c>
      <c r="D558" s="1" t="s">
        <v>92</v>
      </c>
      <c r="E558" s="1" t="str">
        <f>IF(ISODD(MID(HR_DB[[#This Row],[ID No.]],13,1)),"Male","Female")</f>
        <v>Male</v>
      </c>
      <c r="F558" s="3">
        <f>DATE(MID(HR_DB[[#This Row],[ID No.]],2,2),MID(HR_DB[[#This Row],[ID No.]],4,2),MID(HR_DB[[#This Row],[ID No.]],6,2))</f>
        <v>34094</v>
      </c>
      <c r="G558" s="1">
        <f ca="1">DATEDIF(HR_DB[[#This Row],[DOB]],TODAY(),"Y")</f>
        <v>29</v>
      </c>
      <c r="H558" s="1" t="s">
        <v>17</v>
      </c>
      <c r="I558" s="1" t="s">
        <v>41</v>
      </c>
      <c r="J558" s="1" t="s">
        <v>19</v>
      </c>
      <c r="K558" s="1" t="str">
        <f>VLOOKUP(MID(HR_DB[[#This Row],[ID No.]],8,2),[1]Draft!$B$9:$C$14,2,FALSE)</f>
        <v>Cairo</v>
      </c>
      <c r="L558" s="7">
        <v>35425</v>
      </c>
      <c r="M558" s="1">
        <f ca="1">DATEDIF(HR_DB[[#This Row],[Hire date]],TODAY(),"Y")</f>
        <v>25</v>
      </c>
      <c r="N558" s="4">
        <v>14570</v>
      </c>
      <c r="O558" s="6">
        <f>IFERROR(DATEDIF(HR_DB[[#This Row],[DOB]],HR_DB[[#This Row],[Hire date]],"Y"),"!!!")</f>
        <v>3</v>
      </c>
      <c r="P558" s="6" t="str">
        <f>IF(HR_DB[[#This Row],[Age at Hiring]]&lt;20,"!","")</f>
        <v>!</v>
      </c>
      <c r="Q558" s="1" t="str">
        <f>IFERROR(VLOOKUP(HR_DB[[#This Row],[EmpID]],A559:$A$1002,1,TRUE),"")</f>
        <v/>
      </c>
      <c r="R558" s="1" t="str">
        <f>IFERROR(VLOOKUP(HR_DB[[#This Row],[EmpID]],$A$2:A557,1,0),"")</f>
        <v/>
      </c>
      <c r="S558" s="17"/>
      <c r="T558" s="1" t="str">
        <f ca="1">IF(HR_DB[[#This Row],[Years no.]]&lt;=7,"A) 1-7",IF(AND(HR_DB[[#This Row],[Years no.]]&gt;7,HR_DB[[#This Row],[Years no.]]&lt;=14),"B) 8-14",IF(AND(HR_DB[[#This Row],[Years no.]]&gt;14,HR_DB[[#This Row],[Years no.]]&lt;=21),"C) 15-21",IF(HR_DB[[#This Row],[Years no.]]&gt;21,"D) 22+",""))))</f>
        <v>D) 22+</v>
      </c>
      <c r="U558" s="1" t="str">
        <f ca="1">IF(AND(HR_DB[[#This Row],[Age]]&gt;=20,HR_DB[[#This Row],[Age]]&lt;30),"20s",IF(AND(HR_DB[[#This Row],[Age]]&gt;=30,HR_DB[[#This Row],[Age]]&lt;40),"30s",IF(HR_DB[[#This Row],[Age]]&gt;=40,"40s","")))</f>
        <v>20s</v>
      </c>
    </row>
    <row r="559" spans="1:21" x14ac:dyDescent="0.35">
      <c r="A559" s="1">
        <v>55642</v>
      </c>
      <c r="B559" s="1" t="s">
        <v>502</v>
      </c>
      <c r="C559" s="1" t="s">
        <v>503</v>
      </c>
      <c r="D559" s="1" t="s">
        <v>92</v>
      </c>
      <c r="E559" s="1" t="str">
        <f>IF(ISODD(MID(HR_DB[[#This Row],[ID No.]],13,1)),"Male","Female")</f>
        <v>Male</v>
      </c>
      <c r="F559" s="3">
        <f>DATE(MID(HR_DB[[#This Row],[ID No.]],2,2),MID(HR_DB[[#This Row],[ID No.]],4,2),MID(HR_DB[[#This Row],[ID No.]],6,2))</f>
        <v>34813</v>
      </c>
      <c r="G559" s="1">
        <f ca="1">DATEDIF(HR_DB[[#This Row],[DOB]],TODAY(),"Y")</f>
        <v>27</v>
      </c>
      <c r="H559" s="1" t="s">
        <v>32</v>
      </c>
      <c r="I559" s="1" t="s">
        <v>23</v>
      </c>
      <c r="J559" s="1" t="s">
        <v>24</v>
      </c>
      <c r="K559" s="1" t="str">
        <f>VLOOKUP(MID(HR_DB[[#This Row],[ID No.]],8,2),[1]Draft!$B$9:$C$14,2,FALSE)</f>
        <v>Cairo</v>
      </c>
      <c r="L559" s="7">
        <v>38967</v>
      </c>
      <c r="M559" s="1">
        <f ca="1">DATEDIF(HR_DB[[#This Row],[Hire date]],TODAY(),"Y")</f>
        <v>15</v>
      </c>
      <c r="N559" s="4">
        <v>3175</v>
      </c>
      <c r="O559" s="6">
        <f>IFERROR(DATEDIF(HR_DB[[#This Row],[DOB]],HR_DB[[#This Row],[Hire date]],"Y"),"!!!")</f>
        <v>11</v>
      </c>
      <c r="P559" s="6" t="str">
        <f>IF(HR_DB[[#This Row],[Age at Hiring]]&lt;20,"!","")</f>
        <v>!</v>
      </c>
      <c r="Q559" s="1" t="str">
        <f>IFERROR(VLOOKUP(HR_DB[[#This Row],[EmpID]],A560:$A$1002,1,TRUE),"")</f>
        <v/>
      </c>
      <c r="R559" s="1" t="str">
        <f>IFERROR(VLOOKUP(HR_DB[[#This Row],[EmpID]],$A$2:A558,1,0),"")</f>
        <v/>
      </c>
      <c r="S559" s="17"/>
      <c r="T559" s="1" t="str">
        <f ca="1">IF(HR_DB[[#This Row],[Years no.]]&lt;=7,"A) 1-7",IF(AND(HR_DB[[#This Row],[Years no.]]&gt;7,HR_DB[[#This Row],[Years no.]]&lt;=14),"B) 8-14",IF(AND(HR_DB[[#This Row],[Years no.]]&gt;14,HR_DB[[#This Row],[Years no.]]&lt;=21),"C) 15-21",IF(HR_DB[[#This Row],[Years no.]]&gt;21,"D) 22+",""))))</f>
        <v>C) 15-21</v>
      </c>
      <c r="U559" s="1" t="str">
        <f ca="1">IF(AND(HR_DB[[#This Row],[Age]]&gt;=20,HR_DB[[#This Row],[Age]]&lt;30),"20s",IF(AND(HR_DB[[#This Row],[Age]]&gt;=30,HR_DB[[#This Row],[Age]]&lt;40),"30s",IF(HR_DB[[#This Row],[Age]]&gt;=40,"40s","")))</f>
        <v>20s</v>
      </c>
    </row>
    <row r="560" spans="1:21" x14ac:dyDescent="0.35">
      <c r="A560" s="1">
        <v>55655</v>
      </c>
      <c r="B560" s="1" t="s">
        <v>336</v>
      </c>
      <c r="C560" s="1" t="s">
        <v>337</v>
      </c>
      <c r="D560" s="1" t="s">
        <v>31</v>
      </c>
      <c r="E560" s="1" t="str">
        <f>IF(ISODD(MID(HR_DB[[#This Row],[ID No.]],13,1)),"Male","Female")</f>
        <v>Male</v>
      </c>
      <c r="F560" s="3">
        <f>DATE(MID(HR_DB[[#This Row],[ID No.]],2,2),MID(HR_DB[[#This Row],[ID No.]],4,2),MID(HR_DB[[#This Row],[ID No.]],6,2))</f>
        <v>34958</v>
      </c>
      <c r="G560" s="1">
        <f ca="1">DATEDIF(HR_DB[[#This Row],[DOB]],TODAY(),"Y")</f>
        <v>26</v>
      </c>
      <c r="H560" s="1" t="s">
        <v>32</v>
      </c>
      <c r="I560" s="1" t="s">
        <v>18</v>
      </c>
      <c r="J560" s="1" t="s">
        <v>19</v>
      </c>
      <c r="K560" s="1" t="str">
        <f>VLOOKUP(MID(HR_DB[[#This Row],[ID No.]],8,2),[1]Draft!$B$9:$C$14,2,FALSE)</f>
        <v>Cairo</v>
      </c>
      <c r="L560" s="7">
        <v>37255</v>
      </c>
      <c r="M560" s="1">
        <f ca="1">DATEDIF(HR_DB[[#This Row],[Hire date]],TODAY(),"Y")</f>
        <v>20</v>
      </c>
      <c r="N560" s="4">
        <v>19711</v>
      </c>
      <c r="O560" s="6">
        <f>IFERROR(DATEDIF(HR_DB[[#This Row],[DOB]],HR_DB[[#This Row],[Hire date]],"Y"),"!!!")</f>
        <v>6</v>
      </c>
      <c r="P560" s="6" t="str">
        <f>IF(HR_DB[[#This Row],[Age at Hiring]]&lt;20,"!","")</f>
        <v>!</v>
      </c>
      <c r="Q560" s="1" t="str">
        <f>IFERROR(VLOOKUP(HR_DB[[#This Row],[EmpID]],A561:$A$1002,1,TRUE),"")</f>
        <v/>
      </c>
      <c r="R560" s="1" t="str">
        <f>IFERROR(VLOOKUP(HR_DB[[#This Row],[EmpID]],$A$2:A559,1,0),"")</f>
        <v/>
      </c>
      <c r="S560" s="17"/>
      <c r="T560" s="1" t="str">
        <f ca="1">IF(HR_DB[[#This Row],[Years no.]]&lt;=7,"A) 1-7",IF(AND(HR_DB[[#This Row],[Years no.]]&gt;7,HR_DB[[#This Row],[Years no.]]&lt;=14),"B) 8-14",IF(AND(HR_DB[[#This Row],[Years no.]]&gt;14,HR_DB[[#This Row],[Years no.]]&lt;=21),"C) 15-21",IF(HR_DB[[#This Row],[Years no.]]&gt;21,"D) 22+",""))))</f>
        <v>C) 15-21</v>
      </c>
      <c r="U560" s="1" t="str">
        <f ca="1">IF(AND(HR_DB[[#This Row],[Age]]&gt;=20,HR_DB[[#This Row],[Age]]&lt;30),"20s",IF(AND(HR_DB[[#This Row],[Age]]&gt;=30,HR_DB[[#This Row],[Age]]&lt;40),"30s",IF(HR_DB[[#This Row],[Age]]&gt;=40,"40s","")))</f>
        <v>20s</v>
      </c>
    </row>
    <row r="561" spans="1:21" x14ac:dyDescent="0.35">
      <c r="A561" s="1">
        <v>55662</v>
      </c>
      <c r="B561" s="1" t="s">
        <v>812</v>
      </c>
      <c r="C561" s="1" t="s">
        <v>813</v>
      </c>
      <c r="D561" s="1" t="s">
        <v>27</v>
      </c>
      <c r="E561" s="1" t="str">
        <f>IF(ISODD(MID(HR_DB[[#This Row],[ID No.]],13,1)),"Male","Female")</f>
        <v>Male</v>
      </c>
      <c r="F561" s="3">
        <f>DATE(MID(HR_DB[[#This Row],[ID No.]],2,2),MID(HR_DB[[#This Row],[ID No.]],4,2),MID(HR_DB[[#This Row],[ID No.]],6,2))</f>
        <v>30637</v>
      </c>
      <c r="G561" s="1">
        <f ca="1">DATEDIF(HR_DB[[#This Row],[DOB]],TODAY(),"Y")</f>
        <v>38</v>
      </c>
      <c r="H561" s="1" t="s">
        <v>17</v>
      </c>
      <c r="I561" s="1" t="s">
        <v>41</v>
      </c>
      <c r="J561" s="1" t="s">
        <v>28</v>
      </c>
      <c r="K561" s="1" t="str">
        <f>VLOOKUP(MID(HR_DB[[#This Row],[ID No.]],8,2),[1]Draft!$B$9:$C$14,2,FALSE)</f>
        <v>Cairo</v>
      </c>
      <c r="L561" s="3">
        <v>41013</v>
      </c>
      <c r="M561" s="1">
        <f ca="1">DATEDIF(HR_DB[[#This Row],[Hire date]],TODAY(),"Y")</f>
        <v>10</v>
      </c>
      <c r="N561" s="4">
        <v>11820</v>
      </c>
      <c r="O561" s="1">
        <f>IFERROR(DATEDIF(HR_DB[[#This Row],[DOB]],HR_DB[[#This Row],[Hire date]],"Y"),"!!!")</f>
        <v>28</v>
      </c>
      <c r="P561" s="1" t="str">
        <f>IF(HR_DB[[#This Row],[Age at Hiring]]&lt;20,"!","")</f>
        <v/>
      </c>
      <c r="Q561" s="1" t="str">
        <f>IFERROR(VLOOKUP(HR_DB[[#This Row],[EmpID]],A562:$A$1002,1,TRUE),"")</f>
        <v/>
      </c>
      <c r="R561" s="1" t="str">
        <f>IFERROR(VLOOKUP(HR_DB[[#This Row],[EmpID]],$A$2:A560,1,0),"")</f>
        <v/>
      </c>
      <c r="S561" s="17"/>
      <c r="T561" s="1" t="str">
        <f ca="1">IF(HR_DB[[#This Row],[Years no.]]&lt;=7,"A) 1-7",IF(AND(HR_DB[[#This Row],[Years no.]]&gt;7,HR_DB[[#This Row],[Years no.]]&lt;=14),"B) 8-14",IF(AND(HR_DB[[#This Row],[Years no.]]&gt;14,HR_DB[[#This Row],[Years no.]]&lt;=21),"C) 15-21",IF(HR_DB[[#This Row],[Years no.]]&gt;21,"D) 22+",""))))</f>
        <v>B) 8-14</v>
      </c>
      <c r="U561" s="1" t="str">
        <f ca="1">IF(AND(HR_DB[[#This Row],[Age]]&gt;=20,HR_DB[[#This Row],[Age]]&lt;30),"20s",IF(AND(HR_DB[[#This Row],[Age]]&gt;=30,HR_DB[[#This Row],[Age]]&lt;40),"30s",IF(HR_DB[[#This Row],[Age]]&gt;=40,"40s","")))</f>
        <v>30s</v>
      </c>
    </row>
    <row r="562" spans="1:21" x14ac:dyDescent="0.35">
      <c r="A562" s="1">
        <v>55663</v>
      </c>
      <c r="B562" s="1" t="s">
        <v>1444</v>
      </c>
      <c r="C562" s="1" t="s">
        <v>1445</v>
      </c>
      <c r="D562" s="1" t="s">
        <v>16</v>
      </c>
      <c r="E562" s="1" t="str">
        <f>IF(ISODD(MID(HR_DB[[#This Row],[ID No.]],13,1)),"Male","Female")</f>
        <v>Female</v>
      </c>
      <c r="F562" s="3">
        <f>DATE(MID(HR_DB[[#This Row],[ID No.]],2,2),MID(HR_DB[[#This Row],[ID No.]],4,2),MID(HR_DB[[#This Row],[ID No.]],6,2))</f>
        <v>32042</v>
      </c>
      <c r="G562" s="1">
        <f ca="1">DATEDIF(HR_DB[[#This Row],[DOB]],TODAY(),"Y")</f>
        <v>34</v>
      </c>
      <c r="H562" s="1" t="s">
        <v>17</v>
      </c>
      <c r="I562" s="1" t="s">
        <v>41</v>
      </c>
      <c r="J562" s="1" t="s">
        <v>19</v>
      </c>
      <c r="K562" s="1" t="str">
        <f>VLOOKUP(MID(HR_DB[[#This Row],[ID No.]],8,2),[1]Draft!$B$9:$C$14,2,FALSE)</f>
        <v>Alexandria</v>
      </c>
      <c r="L562" s="7">
        <v>38663</v>
      </c>
      <c r="M562" s="1">
        <f ca="1">DATEDIF(HR_DB[[#This Row],[Hire date]],TODAY(),"Y")</f>
        <v>16</v>
      </c>
      <c r="N562" s="4">
        <v>14197</v>
      </c>
      <c r="O562" s="6">
        <f>IFERROR(DATEDIF(HR_DB[[#This Row],[DOB]],HR_DB[[#This Row],[Hire date]],"Y"),"!!!")</f>
        <v>18</v>
      </c>
      <c r="P562" s="6" t="str">
        <f>IF(HR_DB[[#This Row],[Age at Hiring]]&lt;20,"!","")</f>
        <v>!</v>
      </c>
      <c r="Q562" s="1" t="str">
        <f>IFERROR(VLOOKUP(HR_DB[[#This Row],[EmpID]],A563:$A$1002,1,TRUE),"")</f>
        <v/>
      </c>
      <c r="R562" s="1" t="str">
        <f>IFERROR(VLOOKUP(HR_DB[[#This Row],[EmpID]],$A$2:A561,1,0),"")</f>
        <v/>
      </c>
      <c r="S562" s="17"/>
      <c r="T562" s="1" t="str">
        <f ca="1">IF(HR_DB[[#This Row],[Years no.]]&lt;=7,"A) 1-7",IF(AND(HR_DB[[#This Row],[Years no.]]&gt;7,HR_DB[[#This Row],[Years no.]]&lt;=14),"B) 8-14",IF(AND(HR_DB[[#This Row],[Years no.]]&gt;14,HR_DB[[#This Row],[Years no.]]&lt;=21),"C) 15-21",IF(HR_DB[[#This Row],[Years no.]]&gt;21,"D) 22+",""))))</f>
        <v>C) 15-21</v>
      </c>
      <c r="U562" s="1" t="str">
        <f ca="1">IF(AND(HR_DB[[#This Row],[Age]]&gt;=20,HR_DB[[#This Row],[Age]]&lt;30),"20s",IF(AND(HR_DB[[#This Row],[Age]]&gt;=30,HR_DB[[#This Row],[Age]]&lt;40),"30s",IF(HR_DB[[#This Row],[Age]]&gt;=40,"40s","")))</f>
        <v>30s</v>
      </c>
    </row>
    <row r="563" spans="1:21" x14ac:dyDescent="0.35">
      <c r="A563" s="1">
        <v>55665</v>
      </c>
      <c r="B563" s="1" t="s">
        <v>1862</v>
      </c>
      <c r="C563" s="1" t="s">
        <v>1863</v>
      </c>
      <c r="D563" s="1" t="s">
        <v>38</v>
      </c>
      <c r="E563" s="1" t="str">
        <f>IF(ISODD(MID(HR_DB[[#This Row],[ID No.]],13,1)),"Male","Female")</f>
        <v>Female</v>
      </c>
      <c r="F563" s="3">
        <f>DATE(MID(HR_DB[[#This Row],[ID No.]],2,2),MID(HR_DB[[#This Row],[ID No.]],4,2),MID(HR_DB[[#This Row],[ID No.]],6,2))</f>
        <v>31850</v>
      </c>
      <c r="G563" s="1">
        <f ca="1">DATEDIF(HR_DB[[#This Row],[DOB]],TODAY(),"Y")</f>
        <v>35</v>
      </c>
      <c r="H563" s="1" t="s">
        <v>32</v>
      </c>
      <c r="I563" s="1" t="s">
        <v>23</v>
      </c>
      <c r="J563" s="1" t="s">
        <v>19</v>
      </c>
      <c r="K563" s="1" t="str">
        <f>VLOOKUP(MID(HR_DB[[#This Row],[ID No.]],8,2),[1]Draft!$B$9:$C$14,2,FALSE)</f>
        <v>Monufia</v>
      </c>
      <c r="L563" s="7">
        <v>36284</v>
      </c>
      <c r="M563" s="1">
        <f ca="1">DATEDIF(HR_DB[[#This Row],[Hire date]],TODAY(),"Y")</f>
        <v>23</v>
      </c>
      <c r="N563" s="4">
        <v>6444</v>
      </c>
      <c r="O563" s="6">
        <f>IFERROR(DATEDIF(HR_DB[[#This Row],[DOB]],HR_DB[[#This Row],[Hire date]],"Y"),"!!!")</f>
        <v>12</v>
      </c>
      <c r="P563" s="6" t="str">
        <f>IF(HR_DB[[#This Row],[Age at Hiring]]&lt;20,"!","")</f>
        <v>!</v>
      </c>
      <c r="Q563" s="1" t="str">
        <f>IFERROR(VLOOKUP(HR_DB[[#This Row],[EmpID]],A564:$A$1002,1,TRUE),"")</f>
        <v/>
      </c>
      <c r="R563" s="1" t="str">
        <f>IFERROR(VLOOKUP(HR_DB[[#This Row],[EmpID]],$A$2:A562,1,0),"")</f>
        <v/>
      </c>
      <c r="S563" s="17"/>
      <c r="T563" s="1" t="str">
        <f ca="1">IF(HR_DB[[#This Row],[Years no.]]&lt;=7,"A) 1-7",IF(AND(HR_DB[[#This Row],[Years no.]]&gt;7,HR_DB[[#This Row],[Years no.]]&lt;=14),"B) 8-14",IF(AND(HR_DB[[#This Row],[Years no.]]&gt;14,HR_DB[[#This Row],[Years no.]]&lt;=21),"C) 15-21",IF(HR_DB[[#This Row],[Years no.]]&gt;21,"D) 22+",""))))</f>
        <v>D) 22+</v>
      </c>
      <c r="U563" s="1" t="str">
        <f ca="1">IF(AND(HR_DB[[#This Row],[Age]]&gt;=20,HR_DB[[#This Row],[Age]]&lt;30),"20s",IF(AND(HR_DB[[#This Row],[Age]]&gt;=30,HR_DB[[#This Row],[Age]]&lt;40),"30s",IF(HR_DB[[#This Row],[Age]]&gt;=40,"40s","")))</f>
        <v>30s</v>
      </c>
    </row>
    <row r="564" spans="1:21" x14ac:dyDescent="0.35">
      <c r="A564" s="1">
        <v>55686</v>
      </c>
      <c r="B564" s="1" t="s">
        <v>910</v>
      </c>
      <c r="C564" s="1" t="s">
        <v>911</v>
      </c>
      <c r="D564" s="1" t="s">
        <v>22</v>
      </c>
      <c r="E564" s="1" t="str">
        <f>IF(ISODD(MID(HR_DB[[#This Row],[ID No.]],13,1)),"Male","Female")</f>
        <v>Female</v>
      </c>
      <c r="F564" s="3">
        <f>DATE(MID(HR_DB[[#This Row],[ID No.]],2,2),MID(HR_DB[[#This Row],[ID No.]],4,2),MID(HR_DB[[#This Row],[ID No.]],6,2))</f>
        <v>30174</v>
      </c>
      <c r="G564" s="1">
        <f ca="1">DATEDIF(HR_DB[[#This Row],[DOB]],TODAY(),"Y")</f>
        <v>39</v>
      </c>
      <c r="H564" s="1" t="s">
        <v>17</v>
      </c>
      <c r="I564" s="1" t="s">
        <v>23</v>
      </c>
      <c r="J564" s="1" t="s">
        <v>67</v>
      </c>
      <c r="K564" s="1" t="str">
        <f>VLOOKUP(MID(HR_DB[[#This Row],[ID No.]],8,2),[1]Draft!$B$9:$C$14,2,FALSE)</f>
        <v>Ismailia</v>
      </c>
      <c r="L564" s="7">
        <v>36615</v>
      </c>
      <c r="M564" s="1">
        <f ca="1">DATEDIF(HR_DB[[#This Row],[Hire date]],TODAY(),"Y")</f>
        <v>22</v>
      </c>
      <c r="N564" s="4">
        <v>4454</v>
      </c>
      <c r="O564" s="6">
        <f>IFERROR(DATEDIF(HR_DB[[#This Row],[DOB]],HR_DB[[#This Row],[Hire date]],"Y"),"!!!")</f>
        <v>17</v>
      </c>
      <c r="P564" s="6" t="str">
        <f>IF(HR_DB[[#This Row],[Age at Hiring]]&lt;20,"!","")</f>
        <v>!</v>
      </c>
      <c r="Q564" s="1" t="str">
        <f>IFERROR(VLOOKUP(HR_DB[[#This Row],[EmpID]],A565:$A$1002,1,TRUE),"")</f>
        <v/>
      </c>
      <c r="R564" s="1" t="str">
        <f>IFERROR(VLOOKUP(HR_DB[[#This Row],[EmpID]],$A$2:A563,1,0),"")</f>
        <v/>
      </c>
      <c r="S564" s="17"/>
      <c r="T564" s="1" t="str">
        <f ca="1">IF(HR_DB[[#This Row],[Years no.]]&lt;=7,"A) 1-7",IF(AND(HR_DB[[#This Row],[Years no.]]&gt;7,HR_DB[[#This Row],[Years no.]]&lt;=14),"B) 8-14",IF(AND(HR_DB[[#This Row],[Years no.]]&gt;14,HR_DB[[#This Row],[Years no.]]&lt;=21),"C) 15-21",IF(HR_DB[[#This Row],[Years no.]]&gt;21,"D) 22+",""))))</f>
        <v>D) 22+</v>
      </c>
      <c r="U564" s="1" t="str">
        <f ca="1">IF(AND(HR_DB[[#This Row],[Age]]&gt;=20,HR_DB[[#This Row],[Age]]&lt;30),"20s",IF(AND(HR_DB[[#This Row],[Age]]&gt;=30,HR_DB[[#This Row],[Age]]&lt;40),"30s",IF(HR_DB[[#This Row],[Age]]&gt;=40,"40s","")))</f>
        <v>30s</v>
      </c>
    </row>
    <row r="565" spans="1:21" x14ac:dyDescent="0.35">
      <c r="A565" s="1">
        <v>55697</v>
      </c>
      <c r="B565" s="1" t="s">
        <v>258</v>
      </c>
      <c r="C565" s="1" t="s">
        <v>259</v>
      </c>
      <c r="D565" s="1" t="s">
        <v>16</v>
      </c>
      <c r="E565" s="1" t="str">
        <f>IF(ISODD(MID(HR_DB[[#This Row],[ID No.]],13,1)),"Male","Female")</f>
        <v>Male</v>
      </c>
      <c r="F565" s="3">
        <f>DATE(MID(HR_DB[[#This Row],[ID No.]],2,2),MID(HR_DB[[#This Row],[ID No.]],4,2),MID(HR_DB[[#This Row],[ID No.]],6,2))</f>
        <v>34958</v>
      </c>
      <c r="G565" s="1">
        <f ca="1">DATEDIF(HR_DB[[#This Row],[DOB]],TODAY(),"Y")</f>
        <v>26</v>
      </c>
      <c r="H565" s="1" t="s">
        <v>17</v>
      </c>
      <c r="I565" s="1" t="s">
        <v>23</v>
      </c>
      <c r="J565" s="1" t="s">
        <v>28</v>
      </c>
      <c r="K565" s="1" t="str">
        <f>VLOOKUP(MID(HR_DB[[#This Row],[ID No.]],8,2),[1]Draft!$B$9:$C$14,2,FALSE)</f>
        <v>Cairo</v>
      </c>
      <c r="L565" s="7">
        <v>39670</v>
      </c>
      <c r="M565" s="1">
        <f ca="1">DATEDIF(HR_DB[[#This Row],[Hire date]],TODAY(),"Y")</f>
        <v>13</v>
      </c>
      <c r="N565" s="4">
        <v>5911</v>
      </c>
      <c r="O565" s="6">
        <f>IFERROR(DATEDIF(HR_DB[[#This Row],[DOB]],HR_DB[[#This Row],[Hire date]],"Y"),"!!!")</f>
        <v>12</v>
      </c>
      <c r="P565" s="6" t="str">
        <f>IF(HR_DB[[#This Row],[Age at Hiring]]&lt;20,"!","")</f>
        <v>!</v>
      </c>
      <c r="Q565" s="1" t="str">
        <f>IFERROR(VLOOKUP(HR_DB[[#This Row],[EmpID]],A566:$A$1002,1,TRUE),"")</f>
        <v/>
      </c>
      <c r="R565" s="1" t="str">
        <f>IFERROR(VLOOKUP(HR_DB[[#This Row],[EmpID]],$A$2:A564,1,0),"")</f>
        <v/>
      </c>
      <c r="S565" s="17"/>
      <c r="T565" s="1" t="str">
        <f ca="1">IF(HR_DB[[#This Row],[Years no.]]&lt;=7,"A) 1-7",IF(AND(HR_DB[[#This Row],[Years no.]]&gt;7,HR_DB[[#This Row],[Years no.]]&lt;=14),"B) 8-14",IF(AND(HR_DB[[#This Row],[Years no.]]&gt;14,HR_DB[[#This Row],[Years no.]]&lt;=21),"C) 15-21",IF(HR_DB[[#This Row],[Years no.]]&gt;21,"D) 22+",""))))</f>
        <v>B) 8-14</v>
      </c>
      <c r="U565" s="1" t="str">
        <f ca="1">IF(AND(HR_DB[[#This Row],[Age]]&gt;=20,HR_DB[[#This Row],[Age]]&lt;30),"20s",IF(AND(HR_DB[[#This Row],[Age]]&gt;=30,HR_DB[[#This Row],[Age]]&lt;40),"30s",IF(HR_DB[[#This Row],[Age]]&gt;=40,"40s","")))</f>
        <v>20s</v>
      </c>
    </row>
    <row r="566" spans="1:21" x14ac:dyDescent="0.35">
      <c r="A566" s="1">
        <v>55700</v>
      </c>
      <c r="B566" s="1" t="s">
        <v>416</v>
      </c>
      <c r="C566" s="1" t="s">
        <v>417</v>
      </c>
      <c r="D566" s="1" t="s">
        <v>62</v>
      </c>
      <c r="E566" s="1" t="str">
        <f>IF(ISODD(MID(HR_DB[[#This Row],[ID No.]],13,1)),"Male","Female")</f>
        <v>Male</v>
      </c>
      <c r="F566" s="3">
        <f>DATE(MID(HR_DB[[#This Row],[ID No.]],2,2),MID(HR_DB[[#This Row],[ID No.]],4,2),MID(HR_DB[[#This Row],[ID No.]],6,2))</f>
        <v>32070</v>
      </c>
      <c r="G566" s="1">
        <f ca="1">DATEDIF(HR_DB[[#This Row],[DOB]],TODAY(),"Y")</f>
        <v>34</v>
      </c>
      <c r="H566" s="1" t="s">
        <v>32</v>
      </c>
      <c r="I566" s="1" t="s">
        <v>23</v>
      </c>
      <c r="J566" s="1" t="s">
        <v>19</v>
      </c>
      <c r="K566" s="1" t="str">
        <f>VLOOKUP(MID(HR_DB[[#This Row],[ID No.]],8,2),[1]Draft!$B$9:$C$14,2,FALSE)</f>
        <v>Cairo</v>
      </c>
      <c r="L566" s="7">
        <v>36229</v>
      </c>
      <c r="M566" s="1">
        <f ca="1">DATEDIF(HR_DB[[#This Row],[Hire date]],TODAY(),"Y")</f>
        <v>23</v>
      </c>
      <c r="N566" s="4">
        <v>3223</v>
      </c>
      <c r="O566" s="6">
        <f>IFERROR(DATEDIF(HR_DB[[#This Row],[DOB]],HR_DB[[#This Row],[Hire date]],"Y"),"!!!")</f>
        <v>11</v>
      </c>
      <c r="P566" s="6" t="str">
        <f>IF(HR_DB[[#This Row],[Age at Hiring]]&lt;20,"!","")</f>
        <v>!</v>
      </c>
      <c r="Q566" s="1" t="str">
        <f>IFERROR(VLOOKUP(HR_DB[[#This Row],[EmpID]],A567:$A$1002,1,TRUE),"")</f>
        <v/>
      </c>
      <c r="R566" s="1" t="str">
        <f>IFERROR(VLOOKUP(HR_DB[[#This Row],[EmpID]],$A$2:A565,1,0),"")</f>
        <v/>
      </c>
      <c r="S566" s="17"/>
      <c r="T566" s="1" t="str">
        <f ca="1">IF(HR_DB[[#This Row],[Years no.]]&lt;=7,"A) 1-7",IF(AND(HR_DB[[#This Row],[Years no.]]&gt;7,HR_DB[[#This Row],[Years no.]]&lt;=14),"B) 8-14",IF(AND(HR_DB[[#This Row],[Years no.]]&gt;14,HR_DB[[#This Row],[Years no.]]&lt;=21),"C) 15-21",IF(HR_DB[[#This Row],[Years no.]]&gt;21,"D) 22+",""))))</f>
        <v>D) 22+</v>
      </c>
      <c r="U566" s="1" t="str">
        <f ca="1">IF(AND(HR_DB[[#This Row],[Age]]&gt;=20,HR_DB[[#This Row],[Age]]&lt;30),"20s",IF(AND(HR_DB[[#This Row],[Age]]&gt;=30,HR_DB[[#This Row],[Age]]&lt;40),"30s",IF(HR_DB[[#This Row],[Age]]&gt;=40,"40s","")))</f>
        <v>30s</v>
      </c>
    </row>
    <row r="567" spans="1:21" x14ac:dyDescent="0.35">
      <c r="A567" s="1">
        <v>55701</v>
      </c>
      <c r="B567" s="1" t="s">
        <v>412</v>
      </c>
      <c r="C567" s="1" t="s">
        <v>413</v>
      </c>
      <c r="D567" s="1" t="s">
        <v>92</v>
      </c>
      <c r="E567" s="1" t="str">
        <f>IF(ISODD(MID(HR_DB[[#This Row],[ID No.]],13,1)),"Male","Female")</f>
        <v>Male</v>
      </c>
      <c r="F567" s="3">
        <f>DATE(MID(HR_DB[[#This Row],[ID No.]],2,2),MID(HR_DB[[#This Row],[ID No.]],4,2),MID(HR_DB[[#This Row],[ID No.]],6,2))</f>
        <v>34866</v>
      </c>
      <c r="G567" s="1">
        <f ca="1">DATEDIF(HR_DB[[#This Row],[DOB]],TODAY(),"Y")</f>
        <v>27</v>
      </c>
      <c r="H567" s="1" t="s">
        <v>17</v>
      </c>
      <c r="I567" s="1" t="s">
        <v>41</v>
      </c>
      <c r="J567" s="1" t="s">
        <v>44</v>
      </c>
      <c r="K567" s="1" t="str">
        <f>VLOOKUP(MID(HR_DB[[#This Row],[ID No.]],8,2),[1]Draft!$B$9:$C$14,2,FALSE)</f>
        <v>Cairo</v>
      </c>
      <c r="L567" s="7">
        <v>36983</v>
      </c>
      <c r="M567" s="1">
        <f ca="1">DATEDIF(HR_DB[[#This Row],[Hire date]],TODAY(),"Y")</f>
        <v>21</v>
      </c>
      <c r="N567" s="4">
        <v>12572</v>
      </c>
      <c r="O567" s="6">
        <f>IFERROR(DATEDIF(HR_DB[[#This Row],[DOB]],HR_DB[[#This Row],[Hire date]],"Y"),"!!!")</f>
        <v>5</v>
      </c>
      <c r="P567" s="6" t="str">
        <f>IF(HR_DB[[#This Row],[Age at Hiring]]&lt;20,"!","")</f>
        <v>!</v>
      </c>
      <c r="Q567" s="1" t="str">
        <f>IFERROR(VLOOKUP(HR_DB[[#This Row],[EmpID]],A568:$A$1002,1,TRUE),"")</f>
        <v/>
      </c>
      <c r="R567" s="1" t="str">
        <f>IFERROR(VLOOKUP(HR_DB[[#This Row],[EmpID]],$A$2:A566,1,0),"")</f>
        <v/>
      </c>
      <c r="S567" s="17"/>
      <c r="T567" s="1" t="str">
        <f ca="1">IF(HR_DB[[#This Row],[Years no.]]&lt;=7,"A) 1-7",IF(AND(HR_DB[[#This Row],[Years no.]]&gt;7,HR_DB[[#This Row],[Years no.]]&lt;=14),"B) 8-14",IF(AND(HR_DB[[#This Row],[Years no.]]&gt;14,HR_DB[[#This Row],[Years no.]]&lt;=21),"C) 15-21",IF(HR_DB[[#This Row],[Years no.]]&gt;21,"D) 22+",""))))</f>
        <v>C) 15-21</v>
      </c>
      <c r="U567" s="1" t="str">
        <f ca="1">IF(AND(HR_DB[[#This Row],[Age]]&gt;=20,HR_DB[[#This Row],[Age]]&lt;30),"20s",IF(AND(HR_DB[[#This Row],[Age]]&gt;=30,HR_DB[[#This Row],[Age]]&lt;40),"30s",IF(HR_DB[[#This Row],[Age]]&gt;=40,"40s","")))</f>
        <v>20s</v>
      </c>
    </row>
    <row r="568" spans="1:21" x14ac:dyDescent="0.35">
      <c r="A568" s="1">
        <v>55710</v>
      </c>
      <c r="B568" s="1" t="s">
        <v>1512</v>
      </c>
      <c r="C568" s="1" t="s">
        <v>1513</v>
      </c>
      <c r="D568" s="1" t="s">
        <v>38</v>
      </c>
      <c r="E568" s="1" t="str">
        <f>IF(ISODD(MID(HR_DB[[#This Row],[ID No.]],13,1)),"Male","Female")</f>
        <v>Female</v>
      </c>
      <c r="F568" s="3">
        <f>DATE(MID(HR_DB[[#This Row],[ID No.]],2,2),MID(HR_DB[[#This Row],[ID No.]],4,2),MID(HR_DB[[#This Row],[ID No.]],6,2))</f>
        <v>35028</v>
      </c>
      <c r="G568" s="1">
        <f ca="1">DATEDIF(HR_DB[[#This Row],[DOB]],TODAY(),"Y")</f>
        <v>26</v>
      </c>
      <c r="H568" s="1" t="s">
        <v>17</v>
      </c>
      <c r="I568" s="1" t="s">
        <v>18</v>
      </c>
      <c r="J568" s="1" t="s">
        <v>28</v>
      </c>
      <c r="K568" s="1" t="str">
        <f>VLOOKUP(MID(HR_DB[[#This Row],[ID No.]],8,2),[1]Draft!$B$9:$C$14,2,FALSE)</f>
        <v>Sharqia</v>
      </c>
      <c r="L568" s="7">
        <v>40427</v>
      </c>
      <c r="M568" s="1">
        <f ca="1">DATEDIF(HR_DB[[#This Row],[Hire date]],TODAY(),"Y")</f>
        <v>11</v>
      </c>
      <c r="N568" s="4">
        <v>27961</v>
      </c>
      <c r="O568" s="6">
        <f>IFERROR(DATEDIF(HR_DB[[#This Row],[DOB]],HR_DB[[#This Row],[Hire date]],"Y"),"!!!")</f>
        <v>14</v>
      </c>
      <c r="P568" s="6" t="str">
        <f>IF(HR_DB[[#This Row],[Age at Hiring]]&lt;20,"!","")</f>
        <v>!</v>
      </c>
      <c r="Q568" s="1" t="str">
        <f>IFERROR(VLOOKUP(HR_DB[[#This Row],[EmpID]],A569:$A$1002,1,TRUE),"")</f>
        <v/>
      </c>
      <c r="R568" s="1" t="str">
        <f>IFERROR(VLOOKUP(HR_DB[[#This Row],[EmpID]],$A$2:A567,1,0),"")</f>
        <v/>
      </c>
      <c r="S568" s="17"/>
      <c r="T568" s="1" t="str">
        <f ca="1">IF(HR_DB[[#This Row],[Years no.]]&lt;=7,"A) 1-7",IF(AND(HR_DB[[#This Row],[Years no.]]&gt;7,HR_DB[[#This Row],[Years no.]]&lt;=14),"B) 8-14",IF(AND(HR_DB[[#This Row],[Years no.]]&gt;14,HR_DB[[#This Row],[Years no.]]&lt;=21),"C) 15-21",IF(HR_DB[[#This Row],[Years no.]]&gt;21,"D) 22+",""))))</f>
        <v>B) 8-14</v>
      </c>
      <c r="U568" s="1" t="str">
        <f ca="1">IF(AND(HR_DB[[#This Row],[Age]]&gt;=20,HR_DB[[#This Row],[Age]]&lt;30),"20s",IF(AND(HR_DB[[#This Row],[Age]]&gt;=30,HR_DB[[#This Row],[Age]]&lt;40),"30s",IF(HR_DB[[#This Row],[Age]]&gt;=40,"40s","")))</f>
        <v>20s</v>
      </c>
    </row>
    <row r="569" spans="1:21" x14ac:dyDescent="0.35">
      <c r="A569" s="1">
        <v>55721</v>
      </c>
      <c r="B569" s="1" t="s">
        <v>119</v>
      </c>
      <c r="C569" s="1" t="s">
        <v>120</v>
      </c>
      <c r="D569" s="1" t="s">
        <v>16</v>
      </c>
      <c r="E569" s="1" t="str">
        <f>IF(ISODD(MID(HR_DB[[#This Row],[ID No.]],13,1)),"Male","Female")</f>
        <v>Male</v>
      </c>
      <c r="F569" s="3">
        <f>DATE(MID(HR_DB[[#This Row],[ID No.]],2,2),MID(HR_DB[[#This Row],[ID No.]],4,2),MID(HR_DB[[#This Row],[ID No.]],6,2))</f>
        <v>32936</v>
      </c>
      <c r="G569" s="1">
        <f ca="1">DATEDIF(HR_DB[[#This Row],[DOB]],TODAY(),"Y")</f>
        <v>32</v>
      </c>
      <c r="H569" s="1" t="s">
        <v>17</v>
      </c>
      <c r="I569" s="1" t="s">
        <v>18</v>
      </c>
      <c r="J569" s="1" t="s">
        <v>67</v>
      </c>
      <c r="K569" s="1" t="str">
        <f>VLOOKUP(MID(HR_DB[[#This Row],[ID No.]],8,2),[1]Draft!$B$9:$C$14,2,FALSE)</f>
        <v>Alexandria</v>
      </c>
      <c r="L569" s="7">
        <v>39980</v>
      </c>
      <c r="M569" s="1">
        <f ca="1">DATEDIF(HR_DB[[#This Row],[Hire date]],TODAY(),"Y")</f>
        <v>13</v>
      </c>
      <c r="N569" s="4">
        <v>21483</v>
      </c>
      <c r="O569" s="6">
        <f>IFERROR(DATEDIF(HR_DB[[#This Row],[DOB]],HR_DB[[#This Row],[Hire date]],"Y"),"!!!")</f>
        <v>19</v>
      </c>
      <c r="P569" s="6" t="str">
        <f>IF(HR_DB[[#This Row],[Age at Hiring]]&lt;20,"!","")</f>
        <v>!</v>
      </c>
      <c r="Q569" s="1" t="str">
        <f>IFERROR(VLOOKUP(HR_DB[[#This Row],[EmpID]],A570:$A$1002,1,TRUE),"")</f>
        <v/>
      </c>
      <c r="R569" s="1" t="str">
        <f>IFERROR(VLOOKUP(HR_DB[[#This Row],[EmpID]],$A$2:A568,1,0),"")</f>
        <v/>
      </c>
      <c r="S569" s="17"/>
      <c r="T569" s="1" t="str">
        <f ca="1">IF(HR_DB[[#This Row],[Years no.]]&lt;=7,"A) 1-7",IF(AND(HR_DB[[#This Row],[Years no.]]&gt;7,HR_DB[[#This Row],[Years no.]]&lt;=14),"B) 8-14",IF(AND(HR_DB[[#This Row],[Years no.]]&gt;14,HR_DB[[#This Row],[Years no.]]&lt;=21),"C) 15-21",IF(HR_DB[[#This Row],[Years no.]]&gt;21,"D) 22+",""))))</f>
        <v>B) 8-14</v>
      </c>
      <c r="U569" s="1" t="str">
        <f ca="1">IF(AND(HR_DB[[#This Row],[Age]]&gt;=20,HR_DB[[#This Row],[Age]]&lt;30),"20s",IF(AND(HR_DB[[#This Row],[Age]]&gt;=30,HR_DB[[#This Row],[Age]]&lt;40),"30s",IF(HR_DB[[#This Row],[Age]]&gt;=40,"40s","")))</f>
        <v>30s</v>
      </c>
    </row>
    <row r="570" spans="1:21" x14ac:dyDescent="0.35">
      <c r="A570" s="1">
        <v>55725</v>
      </c>
      <c r="B570" s="1" t="s">
        <v>1912</v>
      </c>
      <c r="C570" s="2" t="s">
        <v>1913</v>
      </c>
      <c r="D570" s="1" t="s">
        <v>35</v>
      </c>
      <c r="E570" s="1" t="str">
        <f>IF(ISODD(MID(HR_DB[[#This Row],[ID No.]],13,1)),"Male","Female")</f>
        <v>Male</v>
      </c>
      <c r="F570" s="3">
        <f>DATE(MID(HR_DB[[#This Row],[ID No.]],2,2),MID(HR_DB[[#This Row],[ID No.]],4,2),MID(HR_DB[[#This Row],[ID No.]],6,2))</f>
        <v>29112</v>
      </c>
      <c r="G570" s="1">
        <f ca="1">DATEDIF(HR_DB[[#This Row],[DOB]],TODAY(),"Y")</f>
        <v>42</v>
      </c>
      <c r="H570" s="1" t="s">
        <v>32</v>
      </c>
      <c r="I570" s="1" t="s">
        <v>23</v>
      </c>
      <c r="J570" s="1" t="s">
        <v>44</v>
      </c>
      <c r="K570" s="1" t="str">
        <f>VLOOKUP(MID(HR_DB[[#This Row],[ID No.]],8,2),[1]Draft!$B$9:$C$14,2,FALSE)</f>
        <v>Cairo</v>
      </c>
      <c r="L570" s="7">
        <v>35272</v>
      </c>
      <c r="M570" s="1">
        <f ca="1">DATEDIF(HR_DB[[#This Row],[Hire date]],TODAY(),"Y")</f>
        <v>26</v>
      </c>
      <c r="N570" s="4">
        <v>6635</v>
      </c>
      <c r="O570" s="6">
        <f>IFERROR(DATEDIF(HR_DB[[#This Row],[DOB]],HR_DB[[#This Row],[Hire date]],"Y"),"!!!")</f>
        <v>16</v>
      </c>
      <c r="P570" s="6" t="str">
        <f>IF(HR_DB[[#This Row],[Age at Hiring]]&lt;20,"!","")</f>
        <v>!</v>
      </c>
      <c r="Q570" s="1" t="str">
        <f>IFERROR(VLOOKUP(HR_DB[[#This Row],[EmpID]],A571:$A$1002,1,TRUE),"")</f>
        <v/>
      </c>
      <c r="R570" s="1" t="str">
        <f>IFERROR(VLOOKUP(HR_DB[[#This Row],[EmpID]],$A$2:A569,1,0),"")</f>
        <v/>
      </c>
      <c r="S570" s="17"/>
      <c r="T570" s="1" t="str">
        <f ca="1">IF(HR_DB[[#This Row],[Years no.]]&lt;=7,"A) 1-7",IF(AND(HR_DB[[#This Row],[Years no.]]&gt;7,HR_DB[[#This Row],[Years no.]]&lt;=14),"B) 8-14",IF(AND(HR_DB[[#This Row],[Years no.]]&gt;14,HR_DB[[#This Row],[Years no.]]&lt;=21),"C) 15-21",IF(HR_DB[[#This Row],[Years no.]]&gt;21,"D) 22+",""))))</f>
        <v>D) 22+</v>
      </c>
      <c r="U570" s="1" t="str">
        <f ca="1">IF(AND(HR_DB[[#This Row],[Age]]&gt;=20,HR_DB[[#This Row],[Age]]&lt;30),"20s",IF(AND(HR_DB[[#This Row],[Age]]&gt;=30,HR_DB[[#This Row],[Age]]&lt;40),"30s",IF(HR_DB[[#This Row],[Age]]&gt;=40,"40s","")))</f>
        <v>40s</v>
      </c>
    </row>
    <row r="571" spans="1:21" x14ac:dyDescent="0.35">
      <c r="A571" s="1">
        <v>55736</v>
      </c>
      <c r="B571" s="1" t="s">
        <v>598</v>
      </c>
      <c r="C571" s="1" t="s">
        <v>599</v>
      </c>
      <c r="D571" s="1" t="s">
        <v>27</v>
      </c>
      <c r="E571" s="1" t="str">
        <f>IF(ISODD(MID(HR_DB[[#This Row],[ID No.]],13,1)),"Male","Female")</f>
        <v>Male</v>
      </c>
      <c r="F571" s="3">
        <f>DATE(MID(HR_DB[[#This Row],[ID No.]],2,2),MID(HR_DB[[#This Row],[ID No.]],4,2),MID(HR_DB[[#This Row],[ID No.]],6,2))</f>
        <v>31061</v>
      </c>
      <c r="G571" s="1">
        <f ca="1">DATEDIF(HR_DB[[#This Row],[DOB]],TODAY(),"Y")</f>
        <v>37</v>
      </c>
      <c r="H571" s="1" t="s">
        <v>17</v>
      </c>
      <c r="I571" s="1" t="s">
        <v>23</v>
      </c>
      <c r="J571" s="1" t="s">
        <v>24</v>
      </c>
      <c r="K571" s="1" t="str">
        <f>VLOOKUP(MID(HR_DB[[#This Row],[ID No.]],8,2),[1]Draft!$B$9:$C$14,2,FALSE)</f>
        <v>Cairo</v>
      </c>
      <c r="L571" s="3">
        <v>40826</v>
      </c>
      <c r="M571" s="1">
        <f ca="1">DATEDIF(HR_DB[[#This Row],[Hire date]],TODAY(),"Y")</f>
        <v>10</v>
      </c>
      <c r="N571" s="4">
        <v>3105</v>
      </c>
      <c r="O571" s="1">
        <f>IFERROR(DATEDIF(HR_DB[[#This Row],[DOB]],HR_DB[[#This Row],[Hire date]],"Y"),"!!!")</f>
        <v>26</v>
      </c>
      <c r="P571" s="1" t="str">
        <f>IF(HR_DB[[#This Row],[Age at Hiring]]&lt;20,"!","")</f>
        <v/>
      </c>
      <c r="Q571" s="1" t="str">
        <f>IFERROR(VLOOKUP(HR_DB[[#This Row],[EmpID]],A572:$A$1002,1,TRUE),"")</f>
        <v/>
      </c>
      <c r="R571" s="1" t="str">
        <f>IFERROR(VLOOKUP(HR_DB[[#This Row],[EmpID]],$A$2:A570,1,0),"")</f>
        <v/>
      </c>
      <c r="S571" s="17"/>
      <c r="T571" s="1" t="str">
        <f ca="1">IF(HR_DB[[#This Row],[Years no.]]&lt;=7,"A) 1-7",IF(AND(HR_DB[[#This Row],[Years no.]]&gt;7,HR_DB[[#This Row],[Years no.]]&lt;=14),"B) 8-14",IF(AND(HR_DB[[#This Row],[Years no.]]&gt;14,HR_DB[[#This Row],[Years no.]]&lt;=21),"C) 15-21",IF(HR_DB[[#This Row],[Years no.]]&gt;21,"D) 22+",""))))</f>
        <v>B) 8-14</v>
      </c>
      <c r="U571" s="1" t="str">
        <f ca="1">IF(AND(HR_DB[[#This Row],[Age]]&gt;=20,HR_DB[[#This Row],[Age]]&lt;30),"20s",IF(AND(HR_DB[[#This Row],[Age]]&gt;=30,HR_DB[[#This Row],[Age]]&lt;40),"30s",IF(HR_DB[[#This Row],[Age]]&gt;=40,"40s","")))</f>
        <v>30s</v>
      </c>
    </row>
    <row r="572" spans="1:21" x14ac:dyDescent="0.35">
      <c r="A572" s="1">
        <v>55748</v>
      </c>
      <c r="B572" s="1" t="s">
        <v>1120</v>
      </c>
      <c r="C572" s="1" t="s">
        <v>1121</v>
      </c>
      <c r="D572" s="1" t="s">
        <v>35</v>
      </c>
      <c r="E572" s="1" t="str">
        <f>IF(ISODD(MID(HR_DB[[#This Row],[ID No.]],13,1)),"Male","Female")</f>
        <v>Male</v>
      </c>
      <c r="F572" s="3">
        <f>DATE(MID(HR_DB[[#This Row],[ID No.]],2,2),MID(HR_DB[[#This Row],[ID No.]],4,2),MID(HR_DB[[#This Row],[ID No.]],6,2))</f>
        <v>34412</v>
      </c>
      <c r="G572" s="1">
        <f ca="1">DATEDIF(HR_DB[[#This Row],[DOB]],TODAY(),"Y")</f>
        <v>28</v>
      </c>
      <c r="H572" s="1" t="s">
        <v>32</v>
      </c>
      <c r="I572" s="1" t="s">
        <v>23</v>
      </c>
      <c r="J572" s="1" t="s">
        <v>44</v>
      </c>
      <c r="K572" s="1" t="str">
        <f>VLOOKUP(MID(HR_DB[[#This Row],[ID No.]],8,2),[1]Draft!$B$9:$C$14,2,FALSE)</f>
        <v>Cairo</v>
      </c>
      <c r="L572" s="7">
        <v>39554</v>
      </c>
      <c r="M572" s="1">
        <f ca="1">DATEDIF(HR_DB[[#This Row],[Hire date]],TODAY(),"Y")</f>
        <v>14</v>
      </c>
      <c r="N572" s="4">
        <v>6247</v>
      </c>
      <c r="O572" s="6">
        <f>IFERROR(DATEDIF(HR_DB[[#This Row],[DOB]],HR_DB[[#This Row],[Hire date]],"Y"),"!!!")</f>
        <v>14</v>
      </c>
      <c r="P572" s="6" t="str">
        <f>IF(HR_DB[[#This Row],[Age at Hiring]]&lt;20,"!","")</f>
        <v>!</v>
      </c>
      <c r="Q572" s="1" t="str">
        <f>IFERROR(VLOOKUP(HR_DB[[#This Row],[EmpID]],A573:$A$1002,1,TRUE),"")</f>
        <v/>
      </c>
      <c r="R572" s="1" t="str">
        <f>IFERROR(VLOOKUP(HR_DB[[#This Row],[EmpID]],$A$2:A571,1,0),"")</f>
        <v/>
      </c>
      <c r="S572" s="17"/>
      <c r="T572" s="1" t="str">
        <f ca="1">IF(HR_DB[[#This Row],[Years no.]]&lt;=7,"A) 1-7",IF(AND(HR_DB[[#This Row],[Years no.]]&gt;7,HR_DB[[#This Row],[Years no.]]&lt;=14),"B) 8-14",IF(AND(HR_DB[[#This Row],[Years no.]]&gt;14,HR_DB[[#This Row],[Years no.]]&lt;=21),"C) 15-21",IF(HR_DB[[#This Row],[Years no.]]&gt;21,"D) 22+",""))))</f>
        <v>B) 8-14</v>
      </c>
      <c r="U572" s="1" t="str">
        <f ca="1">IF(AND(HR_DB[[#This Row],[Age]]&gt;=20,HR_DB[[#This Row],[Age]]&lt;30),"20s",IF(AND(HR_DB[[#This Row],[Age]]&gt;=30,HR_DB[[#This Row],[Age]]&lt;40),"30s",IF(HR_DB[[#This Row],[Age]]&gt;=40,"40s","")))</f>
        <v>20s</v>
      </c>
    </row>
    <row r="573" spans="1:21" x14ac:dyDescent="0.35">
      <c r="A573" s="1">
        <v>55749</v>
      </c>
      <c r="B573" s="1" t="s">
        <v>1894</v>
      </c>
      <c r="C573" s="1" t="s">
        <v>1895</v>
      </c>
      <c r="D573" s="1" t="s">
        <v>35</v>
      </c>
      <c r="E573" s="1" t="str">
        <f>IF(ISODD(MID(HR_DB[[#This Row],[ID No.]],13,1)),"Male","Female")</f>
        <v>Male</v>
      </c>
      <c r="F573" s="3">
        <f>DATE(MID(HR_DB[[#This Row],[ID No.]],2,2),MID(HR_DB[[#This Row],[ID No.]],4,2),MID(HR_DB[[#This Row],[ID No.]],6,2))</f>
        <v>32126</v>
      </c>
      <c r="G573" s="1">
        <f ca="1">DATEDIF(HR_DB[[#This Row],[DOB]],TODAY(),"Y")</f>
        <v>34</v>
      </c>
      <c r="H573" s="1" t="s">
        <v>17</v>
      </c>
      <c r="I573" s="1" t="s">
        <v>41</v>
      </c>
      <c r="J573" s="1" t="s">
        <v>28</v>
      </c>
      <c r="K573" s="1" t="str">
        <f>VLOOKUP(MID(HR_DB[[#This Row],[ID No.]],8,2),[1]Draft!$B$9:$C$14,2,FALSE)</f>
        <v>Alexandria</v>
      </c>
      <c r="L573" s="3">
        <v>41775</v>
      </c>
      <c r="M573" s="1">
        <f ca="1">DATEDIF(HR_DB[[#This Row],[Hire date]],TODAY(),"Y")</f>
        <v>8</v>
      </c>
      <c r="N573" s="4">
        <v>11461</v>
      </c>
      <c r="O573" s="1">
        <f>IFERROR(DATEDIF(HR_DB[[#This Row],[DOB]],HR_DB[[#This Row],[Hire date]],"Y"),"!!!")</f>
        <v>26</v>
      </c>
      <c r="P573" s="1" t="str">
        <f>IF(HR_DB[[#This Row],[Age at Hiring]]&lt;20,"!","")</f>
        <v/>
      </c>
      <c r="Q573" s="1" t="str">
        <f>IFERROR(VLOOKUP(HR_DB[[#This Row],[EmpID]],A574:$A$1002,1,TRUE),"")</f>
        <v/>
      </c>
      <c r="R573" s="1" t="str">
        <f>IFERROR(VLOOKUP(HR_DB[[#This Row],[EmpID]],$A$2:A572,1,0),"")</f>
        <v/>
      </c>
      <c r="S573" s="17"/>
      <c r="T573" s="1" t="str">
        <f ca="1">IF(HR_DB[[#This Row],[Years no.]]&lt;=7,"A) 1-7",IF(AND(HR_DB[[#This Row],[Years no.]]&gt;7,HR_DB[[#This Row],[Years no.]]&lt;=14),"B) 8-14",IF(AND(HR_DB[[#This Row],[Years no.]]&gt;14,HR_DB[[#This Row],[Years no.]]&lt;=21),"C) 15-21",IF(HR_DB[[#This Row],[Years no.]]&gt;21,"D) 22+",""))))</f>
        <v>B) 8-14</v>
      </c>
      <c r="U573" s="1" t="str">
        <f ca="1">IF(AND(HR_DB[[#This Row],[Age]]&gt;=20,HR_DB[[#This Row],[Age]]&lt;30),"20s",IF(AND(HR_DB[[#This Row],[Age]]&gt;=30,HR_DB[[#This Row],[Age]]&lt;40),"30s",IF(HR_DB[[#This Row],[Age]]&gt;=40,"40s","")))</f>
        <v>30s</v>
      </c>
    </row>
    <row r="574" spans="1:21" x14ac:dyDescent="0.35">
      <c r="A574" s="1">
        <v>55753</v>
      </c>
      <c r="B574" s="1" t="s">
        <v>354</v>
      </c>
      <c r="C574" s="1" t="s">
        <v>355</v>
      </c>
      <c r="D574" s="1" t="s">
        <v>62</v>
      </c>
      <c r="E574" s="1" t="str">
        <f>IF(ISODD(MID(HR_DB[[#This Row],[ID No.]],13,1)),"Male","Female")</f>
        <v>Female</v>
      </c>
      <c r="F574" s="3">
        <f>DATE(MID(HR_DB[[#This Row],[ID No.]],2,2),MID(HR_DB[[#This Row],[ID No.]],4,2),MID(HR_DB[[#This Row],[ID No.]],6,2))</f>
        <v>35047</v>
      </c>
      <c r="G574" s="1">
        <f ca="1">DATEDIF(HR_DB[[#This Row],[DOB]],TODAY(),"Y")</f>
        <v>26</v>
      </c>
      <c r="H574" s="1" t="s">
        <v>32</v>
      </c>
      <c r="I574" s="1" t="s">
        <v>23</v>
      </c>
      <c r="J574" s="1" t="s">
        <v>28</v>
      </c>
      <c r="K574" s="1" t="str">
        <f>VLOOKUP(MID(HR_DB[[#This Row],[ID No.]],8,2),[1]Draft!$B$9:$C$14,2,FALSE)</f>
        <v>Cairo</v>
      </c>
      <c r="L574" s="7">
        <v>40613</v>
      </c>
      <c r="M574" s="1">
        <f ca="1">DATEDIF(HR_DB[[#This Row],[Hire date]],TODAY(),"Y")</f>
        <v>11</v>
      </c>
      <c r="N574" s="4">
        <v>6906</v>
      </c>
      <c r="O574" s="6">
        <f>IFERROR(DATEDIF(HR_DB[[#This Row],[DOB]],HR_DB[[#This Row],[Hire date]],"Y"),"!!!")</f>
        <v>15</v>
      </c>
      <c r="P574" s="6" t="str">
        <f>IF(HR_DB[[#This Row],[Age at Hiring]]&lt;20,"!","")</f>
        <v>!</v>
      </c>
      <c r="Q574" s="1" t="str">
        <f>IFERROR(VLOOKUP(HR_DB[[#This Row],[EmpID]],A575:$A$1002,1,TRUE),"")</f>
        <v/>
      </c>
      <c r="R574" s="1" t="str">
        <f>IFERROR(VLOOKUP(HR_DB[[#This Row],[EmpID]],$A$2:A573,1,0),"")</f>
        <v/>
      </c>
      <c r="S574" s="17"/>
      <c r="T574" s="1" t="str">
        <f ca="1">IF(HR_DB[[#This Row],[Years no.]]&lt;=7,"A) 1-7",IF(AND(HR_DB[[#This Row],[Years no.]]&gt;7,HR_DB[[#This Row],[Years no.]]&lt;=14),"B) 8-14",IF(AND(HR_DB[[#This Row],[Years no.]]&gt;14,HR_DB[[#This Row],[Years no.]]&lt;=21),"C) 15-21",IF(HR_DB[[#This Row],[Years no.]]&gt;21,"D) 22+",""))))</f>
        <v>B) 8-14</v>
      </c>
      <c r="U574" s="1" t="str">
        <f ca="1">IF(AND(HR_DB[[#This Row],[Age]]&gt;=20,HR_DB[[#This Row],[Age]]&lt;30),"20s",IF(AND(HR_DB[[#This Row],[Age]]&gt;=30,HR_DB[[#This Row],[Age]]&lt;40),"30s",IF(HR_DB[[#This Row],[Age]]&gt;=40,"40s","")))</f>
        <v>20s</v>
      </c>
    </row>
    <row r="575" spans="1:21" x14ac:dyDescent="0.35">
      <c r="A575" s="1">
        <v>55754</v>
      </c>
      <c r="B575" s="1" t="s">
        <v>338</v>
      </c>
      <c r="C575" s="1" t="s">
        <v>339</v>
      </c>
      <c r="D575" s="1" t="s">
        <v>38</v>
      </c>
      <c r="E575" s="1" t="str">
        <f>IF(ISODD(MID(HR_DB[[#This Row],[ID No.]],13,1)),"Male","Female")</f>
        <v>Male</v>
      </c>
      <c r="F575" s="3">
        <f>DATE(MID(HR_DB[[#This Row],[ID No.]],2,2),MID(HR_DB[[#This Row],[ID No.]],4,2),MID(HR_DB[[#This Row],[ID No.]],6,2))</f>
        <v>34852</v>
      </c>
      <c r="G575" s="1">
        <f ca="1">DATEDIF(HR_DB[[#This Row],[DOB]],TODAY(),"Y")</f>
        <v>27</v>
      </c>
      <c r="H575" s="1" t="s">
        <v>17</v>
      </c>
      <c r="I575" s="1" t="s">
        <v>23</v>
      </c>
      <c r="J575" s="1" t="s">
        <v>67</v>
      </c>
      <c r="K575" s="1" t="str">
        <f>VLOOKUP(MID(HR_DB[[#This Row],[ID No.]],8,2),[1]Draft!$B$9:$C$14,2,FALSE)</f>
        <v>Cairo</v>
      </c>
      <c r="L575" s="7">
        <v>36022</v>
      </c>
      <c r="M575" s="1">
        <f ca="1">DATEDIF(HR_DB[[#This Row],[Hire date]],TODAY(),"Y")</f>
        <v>23</v>
      </c>
      <c r="N575" s="4">
        <v>5056</v>
      </c>
      <c r="O575" s="6">
        <f>IFERROR(DATEDIF(HR_DB[[#This Row],[DOB]],HR_DB[[#This Row],[Hire date]],"Y"),"!!!")</f>
        <v>3</v>
      </c>
      <c r="P575" s="6" t="str">
        <f>IF(HR_DB[[#This Row],[Age at Hiring]]&lt;20,"!","")</f>
        <v>!</v>
      </c>
      <c r="Q575" s="1" t="str">
        <f>IFERROR(VLOOKUP(HR_DB[[#This Row],[EmpID]],A576:$A$1002,1,TRUE),"")</f>
        <v/>
      </c>
      <c r="R575" s="1" t="str">
        <f>IFERROR(VLOOKUP(HR_DB[[#This Row],[EmpID]],$A$2:A574,1,0),"")</f>
        <v/>
      </c>
      <c r="S575" s="17"/>
      <c r="T575" s="1" t="str">
        <f ca="1">IF(HR_DB[[#This Row],[Years no.]]&lt;=7,"A) 1-7",IF(AND(HR_DB[[#This Row],[Years no.]]&gt;7,HR_DB[[#This Row],[Years no.]]&lt;=14),"B) 8-14",IF(AND(HR_DB[[#This Row],[Years no.]]&gt;14,HR_DB[[#This Row],[Years no.]]&lt;=21),"C) 15-21",IF(HR_DB[[#This Row],[Years no.]]&gt;21,"D) 22+",""))))</f>
        <v>D) 22+</v>
      </c>
      <c r="U575" s="1" t="str">
        <f ca="1">IF(AND(HR_DB[[#This Row],[Age]]&gt;=20,HR_DB[[#This Row],[Age]]&lt;30),"20s",IF(AND(HR_DB[[#This Row],[Age]]&gt;=30,HR_DB[[#This Row],[Age]]&lt;40),"30s",IF(HR_DB[[#This Row],[Age]]&gt;=40,"40s","")))</f>
        <v>20s</v>
      </c>
    </row>
    <row r="576" spans="1:21" x14ac:dyDescent="0.35">
      <c r="A576" s="1">
        <v>55783</v>
      </c>
      <c r="B576" s="1" t="s">
        <v>1396</v>
      </c>
      <c r="C576" s="1" t="s">
        <v>1397</v>
      </c>
      <c r="D576" s="1" t="s">
        <v>143</v>
      </c>
      <c r="E576" s="1" t="str">
        <f>IF(ISODD(MID(HR_DB[[#This Row],[ID No.]],13,1)),"Male","Female")</f>
        <v>Female</v>
      </c>
      <c r="F576" s="3">
        <f>DATE(MID(HR_DB[[#This Row],[ID No.]],2,2),MID(HR_DB[[#This Row],[ID No.]],4,2),MID(HR_DB[[#This Row],[ID No.]],6,2))</f>
        <v>29449</v>
      </c>
      <c r="G576" s="1">
        <f ca="1">DATEDIF(HR_DB[[#This Row],[DOB]],TODAY(),"Y")</f>
        <v>41</v>
      </c>
      <c r="H576" s="1" t="s">
        <v>17</v>
      </c>
      <c r="I576" s="1" t="s">
        <v>41</v>
      </c>
      <c r="J576" s="1" t="s">
        <v>19</v>
      </c>
      <c r="K576" s="1" t="str">
        <f>VLOOKUP(MID(HR_DB[[#This Row],[ID No.]],8,2),[1]Draft!$B$9:$C$14,2,FALSE)</f>
        <v>Sharqia</v>
      </c>
      <c r="L576" s="3">
        <v>38993</v>
      </c>
      <c r="M576" s="1">
        <f ca="1">DATEDIF(HR_DB[[#This Row],[Hire date]],TODAY(),"Y")</f>
        <v>15</v>
      </c>
      <c r="N576" s="4">
        <v>12685</v>
      </c>
      <c r="O576" s="1">
        <f>IFERROR(DATEDIF(HR_DB[[#This Row],[DOB]],HR_DB[[#This Row],[Hire date]],"Y"),"!!!")</f>
        <v>26</v>
      </c>
      <c r="P576" s="1" t="str">
        <f>IF(HR_DB[[#This Row],[Age at Hiring]]&lt;20,"!","")</f>
        <v/>
      </c>
      <c r="Q576" s="1" t="str">
        <f>IFERROR(VLOOKUP(HR_DB[[#This Row],[EmpID]],A577:$A$1002,1,TRUE),"")</f>
        <v/>
      </c>
      <c r="R576" s="1" t="str">
        <f>IFERROR(VLOOKUP(HR_DB[[#This Row],[EmpID]],$A$2:A575,1,0),"")</f>
        <v/>
      </c>
      <c r="S576" s="17"/>
      <c r="T576" s="1" t="str">
        <f ca="1">IF(HR_DB[[#This Row],[Years no.]]&lt;=7,"A) 1-7",IF(AND(HR_DB[[#This Row],[Years no.]]&gt;7,HR_DB[[#This Row],[Years no.]]&lt;=14),"B) 8-14",IF(AND(HR_DB[[#This Row],[Years no.]]&gt;14,HR_DB[[#This Row],[Years no.]]&lt;=21),"C) 15-21",IF(HR_DB[[#This Row],[Years no.]]&gt;21,"D) 22+",""))))</f>
        <v>C) 15-21</v>
      </c>
      <c r="U576" s="1" t="str">
        <f ca="1">IF(AND(HR_DB[[#This Row],[Age]]&gt;=20,HR_DB[[#This Row],[Age]]&lt;30),"20s",IF(AND(HR_DB[[#This Row],[Age]]&gt;=30,HR_DB[[#This Row],[Age]]&lt;40),"30s",IF(HR_DB[[#This Row],[Age]]&gt;=40,"40s","")))</f>
        <v>40s</v>
      </c>
    </row>
    <row r="577" spans="1:21" x14ac:dyDescent="0.35">
      <c r="A577" s="1">
        <v>55786</v>
      </c>
      <c r="B577" s="1" t="s">
        <v>1952</v>
      </c>
      <c r="C577" s="2" t="s">
        <v>1953</v>
      </c>
      <c r="D577" s="1" t="s">
        <v>92</v>
      </c>
      <c r="E577" s="1" t="str">
        <f>IF(ISODD(MID(HR_DB[[#This Row],[ID No.]],13,1)),"Male","Female")</f>
        <v>Male</v>
      </c>
      <c r="F577" s="3">
        <f>DATE(MID(HR_DB[[#This Row],[ID No.]],2,2),MID(HR_DB[[#This Row],[ID No.]],4,2),MID(HR_DB[[#This Row],[ID No.]],6,2))</f>
        <v>27703</v>
      </c>
      <c r="G577" s="1">
        <f ca="1">DATEDIF(HR_DB[[#This Row],[DOB]],TODAY(),"Y")</f>
        <v>46</v>
      </c>
      <c r="H577" s="1" t="s">
        <v>32</v>
      </c>
      <c r="I577" s="1" t="s">
        <v>41</v>
      </c>
      <c r="J577" s="1" t="s">
        <v>19</v>
      </c>
      <c r="K577" s="1" t="str">
        <f>VLOOKUP(MID(HR_DB[[#This Row],[ID No.]],8,2),[1]Draft!$B$9:$C$14,2,FALSE)</f>
        <v>Ismailia</v>
      </c>
      <c r="L577" s="7">
        <v>34895</v>
      </c>
      <c r="M577" s="1">
        <f ca="1">DATEDIF(HR_DB[[#This Row],[Hire date]],TODAY(),"Y")</f>
        <v>27</v>
      </c>
      <c r="N577" s="4">
        <v>13504</v>
      </c>
      <c r="O577" s="6">
        <f>IFERROR(DATEDIF(HR_DB[[#This Row],[DOB]],HR_DB[[#This Row],[Hire date]],"Y"),"!!!")</f>
        <v>19</v>
      </c>
      <c r="P577" s="6" t="str">
        <f>IF(HR_DB[[#This Row],[Age at Hiring]]&lt;20,"!","")</f>
        <v>!</v>
      </c>
      <c r="Q577" s="1" t="str">
        <f>IFERROR(VLOOKUP(HR_DB[[#This Row],[EmpID]],A578:$A$1002,1,TRUE),"")</f>
        <v/>
      </c>
      <c r="R577" s="1" t="str">
        <f>IFERROR(VLOOKUP(HR_DB[[#This Row],[EmpID]],$A$2:A576,1,0),"")</f>
        <v/>
      </c>
      <c r="S577" s="17"/>
      <c r="T577" s="1" t="str">
        <f ca="1">IF(HR_DB[[#This Row],[Years no.]]&lt;=7,"A) 1-7",IF(AND(HR_DB[[#This Row],[Years no.]]&gt;7,HR_DB[[#This Row],[Years no.]]&lt;=14),"B) 8-14",IF(AND(HR_DB[[#This Row],[Years no.]]&gt;14,HR_DB[[#This Row],[Years no.]]&lt;=21),"C) 15-21",IF(HR_DB[[#This Row],[Years no.]]&gt;21,"D) 22+",""))))</f>
        <v>D) 22+</v>
      </c>
      <c r="U577" s="1" t="str">
        <f ca="1">IF(AND(HR_DB[[#This Row],[Age]]&gt;=20,HR_DB[[#This Row],[Age]]&lt;30),"20s",IF(AND(HR_DB[[#This Row],[Age]]&gt;=30,HR_DB[[#This Row],[Age]]&lt;40),"30s",IF(HR_DB[[#This Row],[Age]]&gt;=40,"40s","")))</f>
        <v>40s</v>
      </c>
    </row>
    <row r="578" spans="1:21" x14ac:dyDescent="0.35">
      <c r="A578" s="1">
        <v>55806</v>
      </c>
      <c r="B578" s="1" t="s">
        <v>838</v>
      </c>
      <c r="C578" s="1" t="s">
        <v>839</v>
      </c>
      <c r="D578" s="1" t="s">
        <v>92</v>
      </c>
      <c r="E578" s="1" t="str">
        <f>IF(ISODD(MID(HR_DB[[#This Row],[ID No.]],13,1)),"Male","Female")</f>
        <v>Female</v>
      </c>
      <c r="F578" s="3">
        <f>DATE(MID(HR_DB[[#This Row],[ID No.]],2,2),MID(HR_DB[[#This Row],[ID No.]],4,2),MID(HR_DB[[#This Row],[ID No.]],6,2))</f>
        <v>33376</v>
      </c>
      <c r="G578" s="1">
        <f ca="1">DATEDIF(HR_DB[[#This Row],[DOB]],TODAY(),"Y")</f>
        <v>31</v>
      </c>
      <c r="H578" s="1" t="s">
        <v>17</v>
      </c>
      <c r="I578" s="1" t="s">
        <v>23</v>
      </c>
      <c r="J578" s="1" t="s">
        <v>28</v>
      </c>
      <c r="K578" s="1" t="str">
        <f>VLOOKUP(MID(HR_DB[[#This Row],[ID No.]],8,2),[1]Draft!$B$9:$C$14,2,FALSE)</f>
        <v>Monufia</v>
      </c>
      <c r="L578" s="7">
        <v>34873</v>
      </c>
      <c r="M578" s="1">
        <f ca="1">DATEDIF(HR_DB[[#This Row],[Hire date]],TODAY(),"Y")</f>
        <v>27</v>
      </c>
      <c r="N578" s="4">
        <v>5523</v>
      </c>
      <c r="O578" s="6">
        <f>IFERROR(DATEDIF(HR_DB[[#This Row],[DOB]],HR_DB[[#This Row],[Hire date]],"Y"),"!!!")</f>
        <v>4</v>
      </c>
      <c r="P578" s="6" t="str">
        <f>IF(HR_DB[[#This Row],[Age at Hiring]]&lt;20,"!","")</f>
        <v>!</v>
      </c>
      <c r="Q578" s="1" t="str">
        <f>IFERROR(VLOOKUP(HR_DB[[#This Row],[EmpID]],A579:$A$1002,1,TRUE),"")</f>
        <v/>
      </c>
      <c r="R578" s="1" t="str">
        <f>IFERROR(VLOOKUP(HR_DB[[#This Row],[EmpID]],$A$2:A577,1,0),"")</f>
        <v/>
      </c>
      <c r="S578" s="17"/>
      <c r="T578" s="1" t="str">
        <f ca="1">IF(HR_DB[[#This Row],[Years no.]]&lt;=7,"A) 1-7",IF(AND(HR_DB[[#This Row],[Years no.]]&gt;7,HR_DB[[#This Row],[Years no.]]&lt;=14),"B) 8-14",IF(AND(HR_DB[[#This Row],[Years no.]]&gt;14,HR_DB[[#This Row],[Years no.]]&lt;=21),"C) 15-21",IF(HR_DB[[#This Row],[Years no.]]&gt;21,"D) 22+",""))))</f>
        <v>D) 22+</v>
      </c>
      <c r="U578" s="1" t="str">
        <f ca="1">IF(AND(HR_DB[[#This Row],[Age]]&gt;=20,HR_DB[[#This Row],[Age]]&lt;30),"20s",IF(AND(HR_DB[[#This Row],[Age]]&gt;=30,HR_DB[[#This Row],[Age]]&lt;40),"30s",IF(HR_DB[[#This Row],[Age]]&gt;=40,"40s","")))</f>
        <v>30s</v>
      </c>
    </row>
    <row r="579" spans="1:21" x14ac:dyDescent="0.35">
      <c r="A579" s="1">
        <v>55816</v>
      </c>
      <c r="B579" s="1" t="s">
        <v>1614</v>
      </c>
      <c r="C579" s="1" t="s">
        <v>1615</v>
      </c>
      <c r="D579" s="1" t="s">
        <v>16</v>
      </c>
      <c r="E579" s="1" t="str">
        <f>IF(ISODD(MID(HR_DB[[#This Row],[ID No.]],13,1)),"Male","Female")</f>
        <v>Male</v>
      </c>
      <c r="F579" s="3">
        <f>DATE(MID(HR_DB[[#This Row],[ID No.]],2,2),MID(HR_DB[[#This Row],[ID No.]],4,2),MID(HR_DB[[#This Row],[ID No.]],6,2))</f>
        <v>31373</v>
      </c>
      <c r="G579" s="1">
        <f ca="1">DATEDIF(HR_DB[[#This Row],[DOB]],TODAY(),"Y")</f>
        <v>36</v>
      </c>
      <c r="H579" s="1" t="s">
        <v>32</v>
      </c>
      <c r="I579" s="1" t="s">
        <v>23</v>
      </c>
      <c r="J579" s="1" t="s">
        <v>19</v>
      </c>
      <c r="K579" s="1" t="str">
        <f>VLOOKUP(MID(HR_DB[[#This Row],[ID No.]],8,2),[1]Draft!$B$9:$C$14,2,FALSE)</f>
        <v>Cairo</v>
      </c>
      <c r="L579" s="3">
        <v>39724</v>
      </c>
      <c r="M579" s="1">
        <f ca="1">DATEDIF(HR_DB[[#This Row],[Hire date]],TODAY(),"Y")</f>
        <v>13</v>
      </c>
      <c r="N579" s="4">
        <v>6835</v>
      </c>
      <c r="O579" s="1">
        <f>IFERROR(DATEDIF(HR_DB[[#This Row],[DOB]],HR_DB[[#This Row],[Hire date]],"Y"),"!!!")</f>
        <v>22</v>
      </c>
      <c r="P579" s="1" t="str">
        <f>IF(HR_DB[[#This Row],[Age at Hiring]]&lt;20,"!","")</f>
        <v/>
      </c>
      <c r="Q579" s="1" t="str">
        <f>IFERROR(VLOOKUP(HR_DB[[#This Row],[EmpID]],A580:$A$1002,1,TRUE),"")</f>
        <v/>
      </c>
      <c r="R579" s="1" t="str">
        <f>IFERROR(VLOOKUP(HR_DB[[#This Row],[EmpID]],$A$2:A578,1,0),"")</f>
        <v/>
      </c>
      <c r="S579" s="17"/>
      <c r="T579" s="1" t="str">
        <f ca="1">IF(HR_DB[[#This Row],[Years no.]]&lt;=7,"A) 1-7",IF(AND(HR_DB[[#This Row],[Years no.]]&gt;7,HR_DB[[#This Row],[Years no.]]&lt;=14),"B) 8-14",IF(AND(HR_DB[[#This Row],[Years no.]]&gt;14,HR_DB[[#This Row],[Years no.]]&lt;=21),"C) 15-21",IF(HR_DB[[#This Row],[Years no.]]&gt;21,"D) 22+",""))))</f>
        <v>B) 8-14</v>
      </c>
      <c r="U579" s="1" t="str">
        <f ca="1">IF(AND(HR_DB[[#This Row],[Age]]&gt;=20,HR_DB[[#This Row],[Age]]&lt;30),"20s",IF(AND(HR_DB[[#This Row],[Age]]&gt;=30,HR_DB[[#This Row],[Age]]&lt;40),"30s",IF(HR_DB[[#This Row],[Age]]&gt;=40,"40s","")))</f>
        <v>30s</v>
      </c>
    </row>
    <row r="580" spans="1:21" x14ac:dyDescent="0.35">
      <c r="A580" s="1">
        <v>55831</v>
      </c>
      <c r="B580" s="1" t="s">
        <v>1544</v>
      </c>
      <c r="C580" s="1" t="s">
        <v>1545</v>
      </c>
      <c r="D580" s="1" t="s">
        <v>92</v>
      </c>
      <c r="E580" s="1" t="str">
        <f>IF(ISODD(MID(HR_DB[[#This Row],[ID No.]],13,1)),"Male","Female")</f>
        <v>Male</v>
      </c>
      <c r="F580" s="3">
        <f>DATE(MID(HR_DB[[#This Row],[ID No.]],2,2),MID(HR_DB[[#This Row],[ID No.]],4,2),MID(HR_DB[[#This Row],[ID No.]],6,2))</f>
        <v>28981</v>
      </c>
      <c r="G580" s="1">
        <f ca="1">DATEDIF(HR_DB[[#This Row],[DOB]],TODAY(),"Y")</f>
        <v>43</v>
      </c>
      <c r="H580" s="1" t="s">
        <v>32</v>
      </c>
      <c r="I580" s="1" t="s">
        <v>23</v>
      </c>
      <c r="J580" s="1" t="s">
        <v>19</v>
      </c>
      <c r="K580" s="1" t="str">
        <f>VLOOKUP(MID(HR_DB[[#This Row],[ID No.]],8,2),[1]Draft!$B$9:$C$14,2,FALSE)</f>
        <v>Giza</v>
      </c>
      <c r="L580" s="7">
        <v>34929</v>
      </c>
      <c r="M580" s="1">
        <f ca="1">DATEDIF(HR_DB[[#This Row],[Hire date]],TODAY(),"Y")</f>
        <v>26</v>
      </c>
      <c r="N580" s="4">
        <v>6800</v>
      </c>
      <c r="O580" s="6">
        <f>IFERROR(DATEDIF(HR_DB[[#This Row],[DOB]],HR_DB[[#This Row],[Hire date]],"Y"),"!!!")</f>
        <v>16</v>
      </c>
      <c r="P580" s="6" t="str">
        <f>IF(HR_DB[[#This Row],[Age at Hiring]]&lt;20,"!","")</f>
        <v>!</v>
      </c>
      <c r="Q580" s="1" t="str">
        <f>IFERROR(VLOOKUP(HR_DB[[#This Row],[EmpID]],A581:$A$1002,1,TRUE),"")</f>
        <v/>
      </c>
      <c r="R580" s="1" t="str">
        <f>IFERROR(VLOOKUP(HR_DB[[#This Row],[EmpID]],$A$2:A579,1,0),"")</f>
        <v/>
      </c>
      <c r="S580" s="17"/>
      <c r="T580" s="1" t="str">
        <f ca="1">IF(HR_DB[[#This Row],[Years no.]]&lt;=7,"A) 1-7",IF(AND(HR_DB[[#This Row],[Years no.]]&gt;7,HR_DB[[#This Row],[Years no.]]&lt;=14),"B) 8-14",IF(AND(HR_DB[[#This Row],[Years no.]]&gt;14,HR_DB[[#This Row],[Years no.]]&lt;=21),"C) 15-21",IF(HR_DB[[#This Row],[Years no.]]&gt;21,"D) 22+",""))))</f>
        <v>D) 22+</v>
      </c>
      <c r="U580" s="1" t="str">
        <f ca="1">IF(AND(HR_DB[[#This Row],[Age]]&gt;=20,HR_DB[[#This Row],[Age]]&lt;30),"20s",IF(AND(HR_DB[[#This Row],[Age]]&gt;=30,HR_DB[[#This Row],[Age]]&lt;40),"30s",IF(HR_DB[[#This Row],[Age]]&gt;=40,"40s","")))</f>
        <v>40s</v>
      </c>
    </row>
    <row r="581" spans="1:21" x14ac:dyDescent="0.35">
      <c r="A581" s="1">
        <v>55845</v>
      </c>
      <c r="B581" s="1" t="s">
        <v>1968</v>
      </c>
      <c r="C581" s="1" t="s">
        <v>1969</v>
      </c>
      <c r="D581" s="1" t="s">
        <v>49</v>
      </c>
      <c r="E581" s="1" t="str">
        <f>IF(ISODD(MID(HR_DB[[#This Row],[ID No.]],13,1)),"Male","Female")</f>
        <v>Male</v>
      </c>
      <c r="F581" s="3">
        <f>DATE(MID(HR_DB[[#This Row],[ID No.]],2,2),MID(HR_DB[[#This Row],[ID No.]],4,2),MID(HR_DB[[#This Row],[ID No.]],6,2))</f>
        <v>33665</v>
      </c>
      <c r="G581" s="1">
        <f ca="1">DATEDIF(HR_DB[[#This Row],[DOB]],TODAY(),"Y")</f>
        <v>30</v>
      </c>
      <c r="H581" s="1" t="s">
        <v>17</v>
      </c>
      <c r="I581" s="1" t="s">
        <v>23</v>
      </c>
      <c r="J581" s="1" t="s">
        <v>28</v>
      </c>
      <c r="K581" s="1" t="str">
        <f>VLOOKUP(MID(HR_DB[[#This Row],[ID No.]],8,2),[1]Draft!$B$9:$C$14,2,FALSE)</f>
        <v>Monufia</v>
      </c>
      <c r="L581" s="3">
        <v>40975</v>
      </c>
      <c r="M581" s="1">
        <f ca="1">DATEDIF(HR_DB[[#This Row],[Hire date]],TODAY(),"Y")</f>
        <v>10</v>
      </c>
      <c r="N581" s="4">
        <v>6453</v>
      </c>
      <c r="O581" s="1">
        <f>IFERROR(DATEDIF(HR_DB[[#This Row],[DOB]],HR_DB[[#This Row],[Hire date]],"Y"),"!!!")</f>
        <v>20</v>
      </c>
      <c r="P581" s="1" t="str">
        <f>IF(HR_DB[[#This Row],[Age at Hiring]]&lt;20,"!","")</f>
        <v/>
      </c>
      <c r="Q581" s="1" t="str">
        <f>IFERROR(VLOOKUP(HR_DB[[#This Row],[EmpID]],A582:$A$1002,1,TRUE),"")</f>
        <v/>
      </c>
      <c r="R581" s="1" t="str">
        <f>IFERROR(VLOOKUP(HR_DB[[#This Row],[EmpID]],$A$2:A580,1,0),"")</f>
        <v/>
      </c>
      <c r="S581" s="17"/>
      <c r="T581" s="1" t="str">
        <f ca="1">IF(HR_DB[[#This Row],[Years no.]]&lt;=7,"A) 1-7",IF(AND(HR_DB[[#This Row],[Years no.]]&gt;7,HR_DB[[#This Row],[Years no.]]&lt;=14),"B) 8-14",IF(AND(HR_DB[[#This Row],[Years no.]]&gt;14,HR_DB[[#This Row],[Years no.]]&lt;=21),"C) 15-21",IF(HR_DB[[#This Row],[Years no.]]&gt;21,"D) 22+",""))))</f>
        <v>B) 8-14</v>
      </c>
      <c r="U581" s="1" t="str">
        <f ca="1">IF(AND(HR_DB[[#This Row],[Age]]&gt;=20,HR_DB[[#This Row],[Age]]&lt;30),"20s",IF(AND(HR_DB[[#This Row],[Age]]&gt;=30,HR_DB[[#This Row],[Age]]&lt;40),"30s",IF(HR_DB[[#This Row],[Age]]&gt;=40,"40s","")))</f>
        <v>30s</v>
      </c>
    </row>
    <row r="582" spans="1:21" x14ac:dyDescent="0.35">
      <c r="A582" s="1">
        <v>55854</v>
      </c>
      <c r="B582" s="1" t="s">
        <v>1672</v>
      </c>
      <c r="C582" s="1" t="s">
        <v>1673</v>
      </c>
      <c r="D582" s="1" t="s">
        <v>143</v>
      </c>
      <c r="E582" s="1" t="str">
        <f>IF(ISODD(MID(HR_DB[[#This Row],[ID No.]],13,1)),"Male","Female")</f>
        <v>Female</v>
      </c>
      <c r="F582" s="3">
        <f>DATE(MID(HR_DB[[#This Row],[ID No.]],2,2),MID(HR_DB[[#This Row],[ID No.]],4,2),MID(HR_DB[[#This Row],[ID No.]],6,2))</f>
        <v>30291</v>
      </c>
      <c r="G582" s="1">
        <f ca="1">DATEDIF(HR_DB[[#This Row],[DOB]],TODAY(),"Y")</f>
        <v>39</v>
      </c>
      <c r="H582" s="1" t="s">
        <v>17</v>
      </c>
      <c r="I582" s="1" t="s">
        <v>23</v>
      </c>
      <c r="J582" s="1" t="s">
        <v>44</v>
      </c>
      <c r="K582" s="1" t="str">
        <f>VLOOKUP(MID(HR_DB[[#This Row],[ID No.]],8,2),[1]Draft!$B$9:$C$14,2,FALSE)</f>
        <v>Alexandria</v>
      </c>
      <c r="L582" s="3">
        <v>40158</v>
      </c>
      <c r="M582" s="1">
        <f ca="1">DATEDIF(HR_DB[[#This Row],[Hire date]],TODAY(),"Y")</f>
        <v>12</v>
      </c>
      <c r="N582" s="4">
        <v>5794</v>
      </c>
      <c r="O582" s="1">
        <f>IFERROR(DATEDIF(HR_DB[[#This Row],[DOB]],HR_DB[[#This Row],[Hire date]],"Y"),"!!!")</f>
        <v>27</v>
      </c>
      <c r="P582" s="1" t="str">
        <f>IF(HR_DB[[#This Row],[Age at Hiring]]&lt;20,"!","")</f>
        <v/>
      </c>
      <c r="Q582" s="1" t="str">
        <f>IFERROR(VLOOKUP(HR_DB[[#This Row],[EmpID]],A583:$A$1002,1,TRUE),"")</f>
        <v/>
      </c>
      <c r="R582" s="1" t="str">
        <f>IFERROR(VLOOKUP(HR_DB[[#This Row],[EmpID]],$A$2:A581,1,0),"")</f>
        <v/>
      </c>
      <c r="S582" s="17"/>
      <c r="T582" s="1" t="str">
        <f ca="1">IF(HR_DB[[#This Row],[Years no.]]&lt;=7,"A) 1-7",IF(AND(HR_DB[[#This Row],[Years no.]]&gt;7,HR_DB[[#This Row],[Years no.]]&lt;=14),"B) 8-14",IF(AND(HR_DB[[#This Row],[Years no.]]&gt;14,HR_DB[[#This Row],[Years no.]]&lt;=21),"C) 15-21",IF(HR_DB[[#This Row],[Years no.]]&gt;21,"D) 22+",""))))</f>
        <v>B) 8-14</v>
      </c>
      <c r="U582" s="1" t="str">
        <f ca="1">IF(AND(HR_DB[[#This Row],[Age]]&gt;=20,HR_DB[[#This Row],[Age]]&lt;30),"20s",IF(AND(HR_DB[[#This Row],[Age]]&gt;=30,HR_DB[[#This Row],[Age]]&lt;40),"30s",IF(HR_DB[[#This Row],[Age]]&gt;=40,"40s","")))</f>
        <v>30s</v>
      </c>
    </row>
    <row r="583" spans="1:21" x14ac:dyDescent="0.35">
      <c r="A583" s="1">
        <v>55855</v>
      </c>
      <c r="B583" s="1" t="s">
        <v>1062</v>
      </c>
      <c r="C583" s="1" t="s">
        <v>1063</v>
      </c>
      <c r="D583" s="1" t="s">
        <v>27</v>
      </c>
      <c r="E583" s="1" t="str">
        <f>IF(ISODD(MID(HR_DB[[#This Row],[ID No.]],13,1)),"Male","Female")</f>
        <v>Female</v>
      </c>
      <c r="F583" s="3">
        <f>DATE(MID(HR_DB[[#This Row],[ID No.]],2,2),MID(HR_DB[[#This Row],[ID No.]],4,2),MID(HR_DB[[#This Row],[ID No.]],6,2))</f>
        <v>27108</v>
      </c>
      <c r="G583" s="1">
        <f ca="1">DATEDIF(HR_DB[[#This Row],[DOB]],TODAY(),"Y")</f>
        <v>48</v>
      </c>
      <c r="H583" s="1" t="s">
        <v>17</v>
      </c>
      <c r="I583" s="1" t="s">
        <v>23</v>
      </c>
      <c r="J583" s="1" t="s">
        <v>24</v>
      </c>
      <c r="K583" s="1" t="str">
        <f>VLOOKUP(MID(HR_DB[[#This Row],[ID No.]],8,2),[1]Draft!$B$9:$C$14,2,FALSE)</f>
        <v>Alexandria</v>
      </c>
      <c r="L583" s="3">
        <v>37150</v>
      </c>
      <c r="M583" s="1">
        <f ca="1">DATEDIF(HR_DB[[#This Row],[Hire date]],TODAY(),"Y")</f>
        <v>20</v>
      </c>
      <c r="N583" s="4">
        <v>6138</v>
      </c>
      <c r="O583" s="1">
        <f>IFERROR(DATEDIF(HR_DB[[#This Row],[DOB]],HR_DB[[#This Row],[Hire date]],"Y"),"!!!")</f>
        <v>27</v>
      </c>
      <c r="P583" s="1" t="str">
        <f>IF(HR_DB[[#This Row],[Age at Hiring]]&lt;20,"!","")</f>
        <v/>
      </c>
      <c r="Q583" s="1" t="str">
        <f>IFERROR(VLOOKUP(HR_DB[[#This Row],[EmpID]],A584:$A$1002,1,TRUE),"")</f>
        <v/>
      </c>
      <c r="R583" s="1" t="str">
        <f>IFERROR(VLOOKUP(HR_DB[[#This Row],[EmpID]],$A$2:A582,1,0),"")</f>
        <v/>
      </c>
      <c r="S583" s="17"/>
      <c r="T583" s="1" t="str">
        <f ca="1">IF(HR_DB[[#This Row],[Years no.]]&lt;=7,"A) 1-7",IF(AND(HR_DB[[#This Row],[Years no.]]&gt;7,HR_DB[[#This Row],[Years no.]]&lt;=14),"B) 8-14",IF(AND(HR_DB[[#This Row],[Years no.]]&gt;14,HR_DB[[#This Row],[Years no.]]&lt;=21),"C) 15-21",IF(HR_DB[[#This Row],[Years no.]]&gt;21,"D) 22+",""))))</f>
        <v>C) 15-21</v>
      </c>
      <c r="U583" s="1" t="str">
        <f ca="1">IF(AND(HR_DB[[#This Row],[Age]]&gt;=20,HR_DB[[#This Row],[Age]]&lt;30),"20s",IF(AND(HR_DB[[#This Row],[Age]]&gt;=30,HR_DB[[#This Row],[Age]]&lt;40),"30s",IF(HR_DB[[#This Row],[Age]]&gt;=40,"40s","")))</f>
        <v>40s</v>
      </c>
    </row>
    <row r="584" spans="1:21" x14ac:dyDescent="0.35">
      <c r="A584" s="1">
        <v>55870</v>
      </c>
      <c r="B584" s="1" t="s">
        <v>464</v>
      </c>
      <c r="C584" s="1" t="s">
        <v>465</v>
      </c>
      <c r="D584" s="1" t="s">
        <v>143</v>
      </c>
      <c r="E584" s="1" t="str">
        <f>IF(ISODD(MID(HR_DB[[#This Row],[ID No.]],13,1)),"Male","Female")</f>
        <v>Male</v>
      </c>
      <c r="F584" s="3">
        <f>DATE(MID(HR_DB[[#This Row],[ID No.]],2,2),MID(HR_DB[[#This Row],[ID No.]],4,2),MID(HR_DB[[#This Row],[ID No.]],6,2))</f>
        <v>29155</v>
      </c>
      <c r="G584" s="1">
        <f ca="1">DATEDIF(HR_DB[[#This Row],[DOB]],TODAY(),"Y")</f>
        <v>42</v>
      </c>
      <c r="H584" s="1" t="s">
        <v>32</v>
      </c>
      <c r="I584" s="1" t="s">
        <v>23</v>
      </c>
      <c r="J584" s="1" t="s">
        <v>24</v>
      </c>
      <c r="K584" s="1" t="str">
        <f>VLOOKUP(MID(HR_DB[[#This Row],[ID No.]],8,2),[1]Draft!$B$9:$C$14,2,FALSE)</f>
        <v>Cairo</v>
      </c>
      <c r="L584" s="3">
        <v>38920</v>
      </c>
      <c r="M584" s="1">
        <f ca="1">DATEDIF(HR_DB[[#This Row],[Hire date]],TODAY(),"Y")</f>
        <v>16</v>
      </c>
      <c r="N584" s="4">
        <v>6055</v>
      </c>
      <c r="O584" s="1">
        <f>IFERROR(DATEDIF(HR_DB[[#This Row],[DOB]],HR_DB[[#This Row],[Hire date]],"Y"),"!!!")</f>
        <v>26</v>
      </c>
      <c r="P584" s="1" t="str">
        <f>IF(HR_DB[[#This Row],[Age at Hiring]]&lt;20,"!","")</f>
        <v/>
      </c>
      <c r="Q584" s="1" t="str">
        <f>IFERROR(VLOOKUP(HR_DB[[#This Row],[EmpID]],A585:$A$1002,1,TRUE),"")</f>
        <v/>
      </c>
      <c r="R584" s="1" t="str">
        <f>IFERROR(VLOOKUP(HR_DB[[#This Row],[EmpID]],$A$2:A583,1,0),"")</f>
        <v/>
      </c>
      <c r="S584" s="17"/>
      <c r="T584" s="1" t="str">
        <f ca="1">IF(HR_DB[[#This Row],[Years no.]]&lt;=7,"A) 1-7",IF(AND(HR_DB[[#This Row],[Years no.]]&gt;7,HR_DB[[#This Row],[Years no.]]&lt;=14),"B) 8-14",IF(AND(HR_DB[[#This Row],[Years no.]]&gt;14,HR_DB[[#This Row],[Years no.]]&lt;=21),"C) 15-21",IF(HR_DB[[#This Row],[Years no.]]&gt;21,"D) 22+",""))))</f>
        <v>C) 15-21</v>
      </c>
      <c r="U584" s="1" t="str">
        <f ca="1">IF(AND(HR_DB[[#This Row],[Age]]&gt;=20,HR_DB[[#This Row],[Age]]&lt;30),"20s",IF(AND(HR_DB[[#This Row],[Age]]&gt;=30,HR_DB[[#This Row],[Age]]&lt;40),"30s",IF(HR_DB[[#This Row],[Age]]&gt;=40,"40s","")))</f>
        <v>40s</v>
      </c>
    </row>
    <row r="585" spans="1:21" x14ac:dyDescent="0.35">
      <c r="A585" s="1">
        <v>55886</v>
      </c>
      <c r="B585" s="1" t="s">
        <v>372</v>
      </c>
      <c r="C585" s="1" t="s">
        <v>373</v>
      </c>
      <c r="D585" s="1" t="s">
        <v>27</v>
      </c>
      <c r="E585" s="1" t="str">
        <f>IF(ISODD(MID(HR_DB[[#This Row],[ID No.]],13,1)),"Male","Female")</f>
        <v>Male</v>
      </c>
      <c r="F585" s="3">
        <f>DATE(MID(HR_DB[[#This Row],[ID No.]],2,2),MID(HR_DB[[#This Row],[ID No.]],4,2),MID(HR_DB[[#This Row],[ID No.]],6,2))</f>
        <v>34843</v>
      </c>
      <c r="G585" s="1">
        <f ca="1">DATEDIF(HR_DB[[#This Row],[DOB]],TODAY(),"Y")</f>
        <v>27</v>
      </c>
      <c r="H585" s="1" t="s">
        <v>17</v>
      </c>
      <c r="I585" s="1" t="s">
        <v>23</v>
      </c>
      <c r="J585" s="1" t="s">
        <v>67</v>
      </c>
      <c r="K585" s="1" t="str">
        <f>VLOOKUP(MID(HR_DB[[#This Row],[ID No.]],8,2),[1]Draft!$B$9:$C$14,2,FALSE)</f>
        <v>Cairo</v>
      </c>
      <c r="L585" s="7">
        <v>36959</v>
      </c>
      <c r="M585" s="1">
        <f ca="1">DATEDIF(HR_DB[[#This Row],[Hire date]],TODAY(),"Y")</f>
        <v>21</v>
      </c>
      <c r="N585" s="4">
        <v>4663</v>
      </c>
      <c r="O585" s="6">
        <f>IFERROR(DATEDIF(HR_DB[[#This Row],[DOB]],HR_DB[[#This Row],[Hire date]],"Y"),"!!!")</f>
        <v>5</v>
      </c>
      <c r="P585" s="6" t="str">
        <f>IF(HR_DB[[#This Row],[Age at Hiring]]&lt;20,"!","")</f>
        <v>!</v>
      </c>
      <c r="Q585" s="1" t="str">
        <f>IFERROR(VLOOKUP(HR_DB[[#This Row],[EmpID]],A586:$A$1002,1,TRUE),"")</f>
        <v/>
      </c>
      <c r="R585" s="1" t="str">
        <f>IFERROR(VLOOKUP(HR_DB[[#This Row],[EmpID]],$A$2:A584,1,0),"")</f>
        <v/>
      </c>
      <c r="S585" s="17"/>
      <c r="T585" s="1" t="str">
        <f ca="1">IF(HR_DB[[#This Row],[Years no.]]&lt;=7,"A) 1-7",IF(AND(HR_DB[[#This Row],[Years no.]]&gt;7,HR_DB[[#This Row],[Years no.]]&lt;=14),"B) 8-14",IF(AND(HR_DB[[#This Row],[Years no.]]&gt;14,HR_DB[[#This Row],[Years no.]]&lt;=21),"C) 15-21",IF(HR_DB[[#This Row],[Years no.]]&gt;21,"D) 22+",""))))</f>
        <v>C) 15-21</v>
      </c>
      <c r="U585" s="1" t="str">
        <f ca="1">IF(AND(HR_DB[[#This Row],[Age]]&gt;=20,HR_DB[[#This Row],[Age]]&lt;30),"20s",IF(AND(HR_DB[[#This Row],[Age]]&gt;=30,HR_DB[[#This Row],[Age]]&lt;40),"30s",IF(HR_DB[[#This Row],[Age]]&gt;=40,"40s","")))</f>
        <v>20s</v>
      </c>
    </row>
    <row r="586" spans="1:21" x14ac:dyDescent="0.35">
      <c r="A586" s="1">
        <v>55890</v>
      </c>
      <c r="B586" s="1" t="s">
        <v>414</v>
      </c>
      <c r="C586" s="1" t="s">
        <v>415</v>
      </c>
      <c r="D586" s="1" t="s">
        <v>143</v>
      </c>
      <c r="E586" s="1" t="str">
        <f>IF(ISODD(MID(HR_DB[[#This Row],[ID No.]],13,1)),"Male","Female")</f>
        <v>Male</v>
      </c>
      <c r="F586" s="3">
        <f>DATE(MID(HR_DB[[#This Row],[ID No.]],2,2),MID(HR_DB[[#This Row],[ID No.]],4,2),MID(HR_DB[[#This Row],[ID No.]],6,2))</f>
        <v>32737</v>
      </c>
      <c r="G586" s="1">
        <f ca="1">DATEDIF(HR_DB[[#This Row],[DOB]],TODAY(),"Y")</f>
        <v>32</v>
      </c>
      <c r="H586" s="1" t="s">
        <v>17</v>
      </c>
      <c r="I586" s="1" t="s">
        <v>23</v>
      </c>
      <c r="J586" s="1" t="s">
        <v>28</v>
      </c>
      <c r="K586" s="1" t="str">
        <f>VLOOKUP(MID(HR_DB[[#This Row],[ID No.]],8,2),[1]Draft!$B$9:$C$14,2,FALSE)</f>
        <v>Cairo</v>
      </c>
      <c r="L586" s="7">
        <v>39900</v>
      </c>
      <c r="M586" s="1">
        <f ca="1">DATEDIF(HR_DB[[#This Row],[Hire date]],TODAY(),"Y")</f>
        <v>13</v>
      </c>
      <c r="N586" s="4">
        <v>3985</v>
      </c>
      <c r="O586" s="6">
        <f>IFERROR(DATEDIF(HR_DB[[#This Row],[DOB]],HR_DB[[#This Row],[Hire date]],"Y"),"!!!")</f>
        <v>19</v>
      </c>
      <c r="P586" s="6" t="str">
        <f>IF(HR_DB[[#This Row],[Age at Hiring]]&lt;20,"!","")</f>
        <v>!</v>
      </c>
      <c r="Q586" s="1" t="str">
        <f>IFERROR(VLOOKUP(HR_DB[[#This Row],[EmpID]],A587:$A$1002,1,TRUE),"")</f>
        <v/>
      </c>
      <c r="R586" s="1" t="str">
        <f>IFERROR(VLOOKUP(HR_DB[[#This Row],[EmpID]],$A$2:A585,1,0),"")</f>
        <v/>
      </c>
      <c r="S586" s="17"/>
      <c r="T586" s="1" t="str">
        <f ca="1">IF(HR_DB[[#This Row],[Years no.]]&lt;=7,"A) 1-7",IF(AND(HR_DB[[#This Row],[Years no.]]&gt;7,HR_DB[[#This Row],[Years no.]]&lt;=14),"B) 8-14",IF(AND(HR_DB[[#This Row],[Years no.]]&gt;14,HR_DB[[#This Row],[Years no.]]&lt;=21),"C) 15-21",IF(HR_DB[[#This Row],[Years no.]]&gt;21,"D) 22+",""))))</f>
        <v>B) 8-14</v>
      </c>
      <c r="U586" s="1" t="str">
        <f ca="1">IF(AND(HR_DB[[#This Row],[Age]]&gt;=20,HR_DB[[#This Row],[Age]]&lt;30),"20s",IF(AND(HR_DB[[#This Row],[Age]]&gt;=30,HR_DB[[#This Row],[Age]]&lt;40),"30s",IF(HR_DB[[#This Row],[Age]]&gt;=40,"40s","")))</f>
        <v>30s</v>
      </c>
    </row>
    <row r="587" spans="1:21" x14ac:dyDescent="0.35">
      <c r="A587" s="1">
        <v>55897</v>
      </c>
      <c r="B587" s="1" t="s">
        <v>396</v>
      </c>
      <c r="C587" s="1" t="s">
        <v>397</v>
      </c>
      <c r="D587" s="1" t="s">
        <v>35</v>
      </c>
      <c r="E587" s="1" t="str">
        <f>IF(ISODD(MID(HR_DB[[#This Row],[ID No.]],13,1)),"Male","Female")</f>
        <v>Male</v>
      </c>
      <c r="F587" s="3">
        <f>DATE(MID(HR_DB[[#This Row],[ID No.]],2,2),MID(HR_DB[[#This Row],[ID No.]],4,2),MID(HR_DB[[#This Row],[ID No.]],6,2))</f>
        <v>35007</v>
      </c>
      <c r="G587" s="1">
        <f ca="1">DATEDIF(HR_DB[[#This Row],[DOB]],TODAY(),"Y")</f>
        <v>26</v>
      </c>
      <c r="H587" s="1" t="s">
        <v>32</v>
      </c>
      <c r="I587" s="1" t="s">
        <v>41</v>
      </c>
      <c r="J587" s="1" t="s">
        <v>19</v>
      </c>
      <c r="K587" s="1" t="str">
        <f>VLOOKUP(MID(HR_DB[[#This Row],[ID No.]],8,2),[1]Draft!$B$9:$C$14,2,FALSE)</f>
        <v>Cairo</v>
      </c>
      <c r="L587" s="7">
        <v>40771</v>
      </c>
      <c r="M587" s="1">
        <f ca="1">DATEDIF(HR_DB[[#This Row],[Hire date]],TODAY(),"Y")</f>
        <v>10</v>
      </c>
      <c r="N587" s="4">
        <v>10547</v>
      </c>
      <c r="O587" s="6">
        <f>IFERROR(DATEDIF(HR_DB[[#This Row],[DOB]],HR_DB[[#This Row],[Hire date]],"Y"),"!!!")</f>
        <v>15</v>
      </c>
      <c r="P587" s="6" t="str">
        <f>IF(HR_DB[[#This Row],[Age at Hiring]]&lt;20,"!","")</f>
        <v>!</v>
      </c>
      <c r="Q587" s="1" t="str">
        <f>IFERROR(VLOOKUP(HR_DB[[#This Row],[EmpID]],A588:$A$1002,1,TRUE),"")</f>
        <v/>
      </c>
      <c r="R587" s="1" t="str">
        <f>IFERROR(VLOOKUP(HR_DB[[#This Row],[EmpID]],$A$2:A586,1,0),"")</f>
        <v/>
      </c>
      <c r="S587" s="17"/>
      <c r="T587" s="1" t="str">
        <f ca="1">IF(HR_DB[[#This Row],[Years no.]]&lt;=7,"A) 1-7",IF(AND(HR_DB[[#This Row],[Years no.]]&gt;7,HR_DB[[#This Row],[Years no.]]&lt;=14),"B) 8-14",IF(AND(HR_DB[[#This Row],[Years no.]]&gt;14,HR_DB[[#This Row],[Years no.]]&lt;=21),"C) 15-21",IF(HR_DB[[#This Row],[Years no.]]&gt;21,"D) 22+",""))))</f>
        <v>B) 8-14</v>
      </c>
      <c r="U587" s="1" t="str">
        <f ca="1">IF(AND(HR_DB[[#This Row],[Age]]&gt;=20,HR_DB[[#This Row],[Age]]&lt;30),"20s",IF(AND(HR_DB[[#This Row],[Age]]&gt;=30,HR_DB[[#This Row],[Age]]&lt;40),"30s",IF(HR_DB[[#This Row],[Age]]&gt;=40,"40s","")))</f>
        <v>20s</v>
      </c>
    </row>
    <row r="588" spans="1:21" x14ac:dyDescent="0.35">
      <c r="A588" s="1">
        <v>55902</v>
      </c>
      <c r="B588" s="1" t="s">
        <v>638</v>
      </c>
      <c r="C588" s="1" t="s">
        <v>639</v>
      </c>
      <c r="D588" s="1" t="s">
        <v>49</v>
      </c>
      <c r="E588" s="1" t="str">
        <f>IF(ISODD(MID(HR_DB[[#This Row],[ID No.]],13,1)),"Male","Female")</f>
        <v>Male</v>
      </c>
      <c r="F588" s="3">
        <f>DATE(MID(HR_DB[[#This Row],[ID No.]],2,2),MID(HR_DB[[#This Row],[ID No.]],4,2),MID(HR_DB[[#This Row],[ID No.]],6,2))</f>
        <v>34749</v>
      </c>
      <c r="G588" s="1">
        <f ca="1">DATEDIF(HR_DB[[#This Row],[DOB]],TODAY(),"Y")</f>
        <v>27</v>
      </c>
      <c r="H588" s="1" t="s">
        <v>32</v>
      </c>
      <c r="I588" s="1" t="s">
        <v>23</v>
      </c>
      <c r="J588" s="1" t="s">
        <v>44</v>
      </c>
      <c r="K588" s="1" t="str">
        <f>VLOOKUP(MID(HR_DB[[#This Row],[ID No.]],8,2),[1]Draft!$B$9:$C$14,2,FALSE)</f>
        <v>Cairo</v>
      </c>
      <c r="L588" s="7">
        <v>35752</v>
      </c>
      <c r="M588" s="1">
        <f ca="1">DATEDIF(HR_DB[[#This Row],[Hire date]],TODAY(),"Y")</f>
        <v>24</v>
      </c>
      <c r="N588" s="4">
        <v>3739</v>
      </c>
      <c r="O588" s="6">
        <f>IFERROR(DATEDIF(HR_DB[[#This Row],[DOB]],HR_DB[[#This Row],[Hire date]],"Y"),"!!!")</f>
        <v>2</v>
      </c>
      <c r="P588" s="6" t="str">
        <f>IF(HR_DB[[#This Row],[Age at Hiring]]&lt;20,"!","")</f>
        <v>!</v>
      </c>
      <c r="Q588" s="1" t="str">
        <f>IFERROR(VLOOKUP(HR_DB[[#This Row],[EmpID]],A589:$A$1002,1,TRUE),"")</f>
        <v/>
      </c>
      <c r="R588" s="1" t="str">
        <f>IFERROR(VLOOKUP(HR_DB[[#This Row],[EmpID]],$A$2:A587,1,0),"")</f>
        <v/>
      </c>
      <c r="S588" s="17"/>
      <c r="T588" s="1" t="str">
        <f ca="1">IF(HR_DB[[#This Row],[Years no.]]&lt;=7,"A) 1-7",IF(AND(HR_DB[[#This Row],[Years no.]]&gt;7,HR_DB[[#This Row],[Years no.]]&lt;=14),"B) 8-14",IF(AND(HR_DB[[#This Row],[Years no.]]&gt;14,HR_DB[[#This Row],[Years no.]]&lt;=21),"C) 15-21",IF(HR_DB[[#This Row],[Years no.]]&gt;21,"D) 22+",""))))</f>
        <v>D) 22+</v>
      </c>
      <c r="U588" s="1" t="str">
        <f ca="1">IF(AND(HR_DB[[#This Row],[Age]]&gt;=20,HR_DB[[#This Row],[Age]]&lt;30),"20s",IF(AND(HR_DB[[#This Row],[Age]]&gt;=30,HR_DB[[#This Row],[Age]]&lt;40),"30s",IF(HR_DB[[#This Row],[Age]]&gt;=40,"40s","")))</f>
        <v>20s</v>
      </c>
    </row>
    <row r="589" spans="1:21" x14ac:dyDescent="0.35">
      <c r="A589" s="1">
        <v>55913</v>
      </c>
      <c r="B589" s="1" t="s">
        <v>107</v>
      </c>
      <c r="C589" s="1" t="s">
        <v>108</v>
      </c>
      <c r="D589" s="1" t="s">
        <v>92</v>
      </c>
      <c r="E589" s="1" t="str">
        <f>IF(ISODD(MID(HR_DB[[#This Row],[ID No.]],13,1)),"Male","Female")</f>
        <v>Male</v>
      </c>
      <c r="F589" s="3">
        <f>DATE(MID(HR_DB[[#This Row],[ID No.]],2,2),MID(HR_DB[[#This Row],[ID No.]],4,2),MID(HR_DB[[#This Row],[ID No.]],6,2))</f>
        <v>31767</v>
      </c>
      <c r="G589" s="1">
        <f ca="1">DATEDIF(HR_DB[[#This Row],[DOB]],TODAY(),"Y")</f>
        <v>35</v>
      </c>
      <c r="H589" s="1" t="s">
        <v>32</v>
      </c>
      <c r="I589" s="1" t="s">
        <v>41</v>
      </c>
      <c r="J589" s="1" t="s">
        <v>24</v>
      </c>
      <c r="K589" s="1" t="str">
        <f>VLOOKUP(MID(HR_DB[[#This Row],[ID No.]],8,2),[1]Draft!$B$9:$C$14,2,FALSE)</f>
        <v>Cairo</v>
      </c>
      <c r="L589" s="3">
        <v>41144</v>
      </c>
      <c r="M589" s="1">
        <f ca="1">DATEDIF(HR_DB[[#This Row],[Hire date]],TODAY(),"Y")</f>
        <v>9</v>
      </c>
      <c r="N589" s="4">
        <v>13635</v>
      </c>
      <c r="O589" s="1">
        <f>IFERROR(DATEDIF(HR_DB[[#This Row],[DOB]],HR_DB[[#This Row],[Hire date]],"Y"),"!!!")</f>
        <v>25</v>
      </c>
      <c r="P589" s="1" t="str">
        <f>IF(HR_DB[[#This Row],[Age at Hiring]]&lt;20,"!","")</f>
        <v/>
      </c>
      <c r="Q589" s="1" t="str">
        <f>IFERROR(VLOOKUP(HR_DB[[#This Row],[EmpID]],A590:$A$1002,1,TRUE),"")</f>
        <v/>
      </c>
      <c r="R589" s="1" t="str">
        <f>IFERROR(VLOOKUP(HR_DB[[#This Row],[EmpID]],$A$2:A588,1,0),"")</f>
        <v/>
      </c>
      <c r="S589" s="17"/>
      <c r="T589" s="1" t="str">
        <f ca="1">IF(HR_DB[[#This Row],[Years no.]]&lt;=7,"A) 1-7",IF(AND(HR_DB[[#This Row],[Years no.]]&gt;7,HR_DB[[#This Row],[Years no.]]&lt;=14),"B) 8-14",IF(AND(HR_DB[[#This Row],[Years no.]]&gt;14,HR_DB[[#This Row],[Years no.]]&lt;=21),"C) 15-21",IF(HR_DB[[#This Row],[Years no.]]&gt;21,"D) 22+",""))))</f>
        <v>B) 8-14</v>
      </c>
      <c r="U589" s="1" t="str">
        <f ca="1">IF(AND(HR_DB[[#This Row],[Age]]&gt;=20,HR_DB[[#This Row],[Age]]&lt;30),"20s",IF(AND(HR_DB[[#This Row],[Age]]&gt;=30,HR_DB[[#This Row],[Age]]&lt;40),"30s",IF(HR_DB[[#This Row],[Age]]&gt;=40,"40s","")))</f>
        <v>30s</v>
      </c>
    </row>
    <row r="590" spans="1:21" x14ac:dyDescent="0.35">
      <c r="A590" s="1">
        <v>55935</v>
      </c>
      <c r="B590" s="1" t="s">
        <v>1574</v>
      </c>
      <c r="C590" s="1" t="s">
        <v>1575</v>
      </c>
      <c r="D590" s="1" t="s">
        <v>31</v>
      </c>
      <c r="E590" s="1" t="str">
        <f>IF(ISODD(MID(HR_DB[[#This Row],[ID No.]],13,1)),"Male","Female")</f>
        <v>Male</v>
      </c>
      <c r="F590" s="3">
        <f>DATE(MID(HR_DB[[#This Row],[ID No.]],2,2),MID(HR_DB[[#This Row],[ID No.]],4,2),MID(HR_DB[[#This Row],[ID No.]],6,2))</f>
        <v>34564</v>
      </c>
      <c r="G590" s="1">
        <f ca="1">DATEDIF(HR_DB[[#This Row],[DOB]],TODAY(),"Y")</f>
        <v>27</v>
      </c>
      <c r="H590" s="1" t="s">
        <v>32</v>
      </c>
      <c r="I590" s="1" t="s">
        <v>41</v>
      </c>
      <c r="J590" s="1" t="s">
        <v>44</v>
      </c>
      <c r="K590" s="1" t="str">
        <f>VLOOKUP(MID(HR_DB[[#This Row],[ID No.]],8,2),[1]Draft!$B$9:$C$14,2,FALSE)</f>
        <v>Sharqia</v>
      </c>
      <c r="L590" s="7">
        <v>37855</v>
      </c>
      <c r="M590" s="1">
        <f ca="1">DATEDIF(HR_DB[[#This Row],[Hire date]],TODAY(),"Y")</f>
        <v>18</v>
      </c>
      <c r="N590" s="4">
        <v>13554</v>
      </c>
      <c r="O590" s="6">
        <f>IFERROR(DATEDIF(HR_DB[[#This Row],[DOB]],HR_DB[[#This Row],[Hire date]],"Y"),"!!!")</f>
        <v>9</v>
      </c>
      <c r="P590" s="6" t="str">
        <f>IF(HR_DB[[#This Row],[Age at Hiring]]&lt;20,"!","")</f>
        <v>!</v>
      </c>
      <c r="Q590" s="1" t="str">
        <f>IFERROR(VLOOKUP(HR_DB[[#This Row],[EmpID]],A591:$A$1002,1,TRUE),"")</f>
        <v/>
      </c>
      <c r="R590" s="1" t="str">
        <f>IFERROR(VLOOKUP(HR_DB[[#This Row],[EmpID]],$A$2:A589,1,0),"")</f>
        <v/>
      </c>
      <c r="S590" s="17"/>
      <c r="T590" s="1" t="str">
        <f ca="1">IF(HR_DB[[#This Row],[Years no.]]&lt;=7,"A) 1-7",IF(AND(HR_DB[[#This Row],[Years no.]]&gt;7,HR_DB[[#This Row],[Years no.]]&lt;=14),"B) 8-14",IF(AND(HR_DB[[#This Row],[Years no.]]&gt;14,HR_DB[[#This Row],[Years no.]]&lt;=21),"C) 15-21",IF(HR_DB[[#This Row],[Years no.]]&gt;21,"D) 22+",""))))</f>
        <v>C) 15-21</v>
      </c>
      <c r="U590" s="1" t="str">
        <f ca="1">IF(AND(HR_DB[[#This Row],[Age]]&gt;=20,HR_DB[[#This Row],[Age]]&lt;30),"20s",IF(AND(HR_DB[[#This Row],[Age]]&gt;=30,HR_DB[[#This Row],[Age]]&lt;40),"30s",IF(HR_DB[[#This Row],[Age]]&gt;=40,"40s","")))</f>
        <v>20s</v>
      </c>
    </row>
    <row r="591" spans="1:21" x14ac:dyDescent="0.35">
      <c r="A591" s="6">
        <v>55946</v>
      </c>
      <c r="B591" s="1" t="s">
        <v>490</v>
      </c>
      <c r="C591" s="1" t="s">
        <v>491</v>
      </c>
      <c r="D591" s="1" t="s">
        <v>27</v>
      </c>
      <c r="E591" s="1" t="str">
        <f>IF(ISODD(MID(HR_DB[[#This Row],[ID No.]],13,1)),"Male","Female")</f>
        <v>Male</v>
      </c>
      <c r="F591" s="3">
        <f>DATE(MID(HR_DB[[#This Row],[ID No.]],2,2),MID(HR_DB[[#This Row],[ID No.]],4,2),MID(HR_DB[[#This Row],[ID No.]],6,2))</f>
        <v>34881</v>
      </c>
      <c r="G591" s="1">
        <f ca="1">DATEDIF(HR_DB[[#This Row],[DOB]],TODAY(),"Y")</f>
        <v>27</v>
      </c>
      <c r="H591" s="1" t="s">
        <v>32</v>
      </c>
      <c r="I591" s="1" t="s">
        <v>41</v>
      </c>
      <c r="J591" s="1" t="s">
        <v>24</v>
      </c>
      <c r="K591" s="1" t="str">
        <f>VLOOKUP(MID(HR_DB[[#This Row],[ID No.]],8,2),[1]Draft!$B$9:$C$14,2,FALSE)</f>
        <v>Cairo</v>
      </c>
      <c r="L591" s="7">
        <v>39900</v>
      </c>
      <c r="M591" s="1">
        <f ca="1">DATEDIF(HR_DB[[#This Row],[Hire date]],TODAY(),"Y")</f>
        <v>13</v>
      </c>
      <c r="N591" s="4">
        <v>14646</v>
      </c>
      <c r="O591" s="6">
        <f>IFERROR(DATEDIF(HR_DB[[#This Row],[DOB]],HR_DB[[#This Row],[Hire date]],"Y"),"!!!")</f>
        <v>13</v>
      </c>
      <c r="P591" s="6" t="str">
        <f>IF(HR_DB[[#This Row],[Age at Hiring]]&lt;20,"!","")</f>
        <v>!</v>
      </c>
      <c r="Q591" s="6">
        <f>IFERROR(VLOOKUP(HR_DB[[#This Row],[EmpID]],A592:$A$1002,1,TRUE),"")</f>
        <v>55946</v>
      </c>
      <c r="R591" s="1" t="str">
        <f>IFERROR(VLOOKUP(HR_DB[[#This Row],[EmpID]],$A$2:A590,1,0),"")</f>
        <v/>
      </c>
      <c r="S591" s="17">
        <v>1</v>
      </c>
      <c r="T591" s="1" t="str">
        <f ca="1">IF(HR_DB[[#This Row],[Years no.]]&lt;=7,"A) 1-7",IF(AND(HR_DB[[#This Row],[Years no.]]&gt;7,HR_DB[[#This Row],[Years no.]]&lt;=14),"B) 8-14",IF(AND(HR_DB[[#This Row],[Years no.]]&gt;14,HR_DB[[#This Row],[Years no.]]&lt;=21),"C) 15-21",IF(HR_DB[[#This Row],[Years no.]]&gt;21,"D) 22+",""))))</f>
        <v>B) 8-14</v>
      </c>
      <c r="U591" s="1" t="str">
        <f ca="1">IF(AND(HR_DB[[#This Row],[Age]]&gt;=20,HR_DB[[#This Row],[Age]]&lt;30),"20s",IF(AND(HR_DB[[#This Row],[Age]]&gt;=30,HR_DB[[#This Row],[Age]]&lt;40),"30s",IF(HR_DB[[#This Row],[Age]]&gt;=40,"40s","")))</f>
        <v>20s</v>
      </c>
    </row>
    <row r="592" spans="1:21" x14ac:dyDescent="0.35">
      <c r="A592" s="18">
        <v>55946</v>
      </c>
      <c r="B592" s="1" t="s">
        <v>934</v>
      </c>
      <c r="C592" s="1" t="s">
        <v>935</v>
      </c>
      <c r="D592" s="1" t="s">
        <v>31</v>
      </c>
      <c r="E592" s="1" t="str">
        <f>IF(ISODD(MID(HR_DB[[#This Row],[ID No.]],13,1)),"Male","Female")</f>
        <v>Male</v>
      </c>
      <c r="F592" s="3">
        <f>DATE(MID(HR_DB[[#This Row],[ID No.]],2,2),MID(HR_DB[[#This Row],[ID No.]],4,2),MID(HR_DB[[#This Row],[ID No.]],6,2))</f>
        <v>31782</v>
      </c>
      <c r="G592" s="1">
        <f ca="1">DATEDIF(HR_DB[[#This Row],[DOB]],TODAY(),"Y")</f>
        <v>35</v>
      </c>
      <c r="H592" s="1" t="s">
        <v>32</v>
      </c>
      <c r="I592" s="1" t="s">
        <v>23</v>
      </c>
      <c r="J592" s="1" t="s">
        <v>24</v>
      </c>
      <c r="K592" s="1" t="str">
        <f>VLOOKUP(MID(HR_DB[[#This Row],[ID No.]],8,2),[1]Draft!$B$9:$C$14,2,FALSE)</f>
        <v>Ismailia</v>
      </c>
      <c r="L592" s="7">
        <v>37317</v>
      </c>
      <c r="M592" s="1">
        <f ca="1">DATEDIF(HR_DB[[#This Row],[Hire date]],TODAY(),"Y")</f>
        <v>20</v>
      </c>
      <c r="N592" s="4">
        <v>6326</v>
      </c>
      <c r="O592" s="6">
        <f>IFERROR(DATEDIF(HR_DB[[#This Row],[DOB]],HR_DB[[#This Row],[Hire date]],"Y"),"!!!")</f>
        <v>15</v>
      </c>
      <c r="P592" s="6" t="str">
        <f>IF(HR_DB[[#This Row],[Age at Hiring]]&lt;20,"!","")</f>
        <v>!</v>
      </c>
      <c r="Q592" s="1" t="str">
        <f>IFERROR(VLOOKUP(HR_DB[[#This Row],[EmpID]],A593:$A$1002,1,TRUE),"")</f>
        <v/>
      </c>
      <c r="R592" s="16">
        <f>IFERROR(VLOOKUP(HR_DB[[#This Row],[EmpID]],$A$2:A591,1,0),"")</f>
        <v>55946</v>
      </c>
      <c r="S592" s="17">
        <v>2</v>
      </c>
      <c r="T592" s="1" t="str">
        <f ca="1">IF(HR_DB[[#This Row],[Years no.]]&lt;=7,"A) 1-7",IF(AND(HR_DB[[#This Row],[Years no.]]&gt;7,HR_DB[[#This Row],[Years no.]]&lt;=14),"B) 8-14",IF(AND(HR_DB[[#This Row],[Years no.]]&gt;14,HR_DB[[#This Row],[Years no.]]&lt;=21),"C) 15-21",IF(HR_DB[[#This Row],[Years no.]]&gt;21,"D) 22+",""))))</f>
        <v>C) 15-21</v>
      </c>
      <c r="U592" s="1" t="str">
        <f ca="1">IF(AND(HR_DB[[#This Row],[Age]]&gt;=20,HR_DB[[#This Row],[Age]]&lt;30),"20s",IF(AND(HR_DB[[#This Row],[Age]]&gt;=30,HR_DB[[#This Row],[Age]]&lt;40),"30s",IF(HR_DB[[#This Row],[Age]]&gt;=40,"40s","")))</f>
        <v>30s</v>
      </c>
    </row>
    <row r="593" spans="1:21" x14ac:dyDescent="0.35">
      <c r="A593" s="1">
        <v>55955</v>
      </c>
      <c r="B593" s="1" t="s">
        <v>42</v>
      </c>
      <c r="C593" s="1" t="s">
        <v>43</v>
      </c>
      <c r="D593" s="1" t="s">
        <v>27</v>
      </c>
      <c r="E593" s="1" t="str">
        <f>IF(ISODD(MID(HR_DB[[#This Row],[ID No.]],13,1)),"Male","Female")</f>
        <v>Male</v>
      </c>
      <c r="F593" s="3">
        <f>DATE(MID(HR_DB[[#This Row],[ID No.]],2,2),MID(HR_DB[[#This Row],[ID No.]],4,2),MID(HR_DB[[#This Row],[ID No.]],6,2))</f>
        <v>29651</v>
      </c>
      <c r="G593" s="1">
        <f ca="1">DATEDIF(HR_DB[[#This Row],[DOB]],TODAY(),"Y")</f>
        <v>41</v>
      </c>
      <c r="H593" s="1" t="s">
        <v>32</v>
      </c>
      <c r="I593" s="1" t="s">
        <v>41</v>
      </c>
      <c r="J593" s="1" t="s">
        <v>44</v>
      </c>
      <c r="K593" s="1" t="str">
        <f>VLOOKUP(MID(HR_DB[[#This Row],[ID No.]],8,2),[1]Draft!$B$9:$C$14,2,FALSE)</f>
        <v>Cairo</v>
      </c>
      <c r="L593" s="3">
        <v>37756</v>
      </c>
      <c r="M593" s="1">
        <f ca="1">DATEDIF(HR_DB[[#This Row],[Hire date]],TODAY(),"Y")</f>
        <v>19</v>
      </c>
      <c r="N593" s="4">
        <v>10027</v>
      </c>
      <c r="O593" s="1">
        <f>IFERROR(DATEDIF(HR_DB[[#This Row],[DOB]],HR_DB[[#This Row],[Hire date]],"Y"),"!!!")</f>
        <v>22</v>
      </c>
      <c r="P593" s="1" t="str">
        <f>IF(HR_DB[[#This Row],[Age at Hiring]]&lt;20,"!","")</f>
        <v/>
      </c>
      <c r="Q593" s="1" t="str">
        <f>IFERROR(VLOOKUP(HR_DB[[#This Row],[EmpID]],A594:$A$1002,1,TRUE),"")</f>
        <v/>
      </c>
      <c r="R593" s="1" t="str">
        <f>IFERROR(VLOOKUP(HR_DB[[#This Row],[EmpID]],$A$2:A592,1,0),"")</f>
        <v/>
      </c>
      <c r="S593" s="17"/>
      <c r="T593" s="1" t="str">
        <f ca="1">IF(HR_DB[[#This Row],[Years no.]]&lt;=7,"A) 1-7",IF(AND(HR_DB[[#This Row],[Years no.]]&gt;7,HR_DB[[#This Row],[Years no.]]&lt;=14),"B) 8-14",IF(AND(HR_DB[[#This Row],[Years no.]]&gt;14,HR_DB[[#This Row],[Years no.]]&lt;=21),"C) 15-21",IF(HR_DB[[#This Row],[Years no.]]&gt;21,"D) 22+",""))))</f>
        <v>C) 15-21</v>
      </c>
      <c r="U593" s="1" t="str">
        <f ca="1">IF(AND(HR_DB[[#This Row],[Age]]&gt;=20,HR_DB[[#This Row],[Age]]&lt;30),"20s",IF(AND(HR_DB[[#This Row],[Age]]&gt;=30,HR_DB[[#This Row],[Age]]&lt;40),"30s",IF(HR_DB[[#This Row],[Age]]&gt;=40,"40s","")))</f>
        <v>40s</v>
      </c>
    </row>
    <row r="594" spans="1:21" x14ac:dyDescent="0.35">
      <c r="A594" s="1">
        <v>55965</v>
      </c>
      <c r="B594" s="1" t="s">
        <v>1616</v>
      </c>
      <c r="C594" s="1" t="s">
        <v>1617</v>
      </c>
      <c r="D594" s="1" t="s">
        <v>92</v>
      </c>
      <c r="E594" s="1" t="str">
        <f>IF(ISODD(MID(HR_DB[[#This Row],[ID No.]],13,1)),"Male","Female")</f>
        <v>Female</v>
      </c>
      <c r="F594" s="3">
        <f>DATE(MID(HR_DB[[#This Row],[ID No.]],2,2),MID(HR_DB[[#This Row],[ID No.]],4,2),MID(HR_DB[[#This Row],[ID No.]],6,2))</f>
        <v>33347</v>
      </c>
      <c r="G594" s="1">
        <f ca="1">DATEDIF(HR_DB[[#This Row],[DOB]],TODAY(),"Y")</f>
        <v>31</v>
      </c>
      <c r="H594" s="1" t="s">
        <v>32</v>
      </c>
      <c r="I594" s="1" t="s">
        <v>23</v>
      </c>
      <c r="J594" s="1" t="s">
        <v>44</v>
      </c>
      <c r="K594" s="1" t="str">
        <f>VLOOKUP(MID(HR_DB[[#This Row],[ID No.]],8,2),[1]Draft!$B$9:$C$14,2,FALSE)</f>
        <v>Cairo</v>
      </c>
      <c r="L594" s="3">
        <v>41372</v>
      </c>
      <c r="M594" s="1">
        <f ca="1">DATEDIF(HR_DB[[#This Row],[Hire date]],TODAY(),"Y")</f>
        <v>9</v>
      </c>
      <c r="N594" s="4">
        <v>3196</v>
      </c>
      <c r="O594" s="1">
        <f>IFERROR(DATEDIF(HR_DB[[#This Row],[DOB]],HR_DB[[#This Row],[Hire date]],"Y"),"!!!")</f>
        <v>21</v>
      </c>
      <c r="P594" s="1" t="str">
        <f>IF(HR_DB[[#This Row],[Age at Hiring]]&lt;20,"!","")</f>
        <v/>
      </c>
      <c r="Q594" s="1" t="str">
        <f>IFERROR(VLOOKUP(HR_DB[[#This Row],[EmpID]],A595:$A$1002,1,TRUE),"")</f>
        <v/>
      </c>
      <c r="R594" s="1" t="str">
        <f>IFERROR(VLOOKUP(HR_DB[[#This Row],[EmpID]],$A$2:A593,1,0),"")</f>
        <v/>
      </c>
      <c r="S594" s="17"/>
      <c r="T594" s="1" t="str">
        <f ca="1">IF(HR_DB[[#This Row],[Years no.]]&lt;=7,"A) 1-7",IF(AND(HR_DB[[#This Row],[Years no.]]&gt;7,HR_DB[[#This Row],[Years no.]]&lt;=14),"B) 8-14",IF(AND(HR_DB[[#This Row],[Years no.]]&gt;14,HR_DB[[#This Row],[Years no.]]&lt;=21),"C) 15-21",IF(HR_DB[[#This Row],[Years no.]]&gt;21,"D) 22+",""))))</f>
        <v>B) 8-14</v>
      </c>
      <c r="U594" s="1" t="str">
        <f ca="1">IF(AND(HR_DB[[#This Row],[Age]]&gt;=20,HR_DB[[#This Row],[Age]]&lt;30),"20s",IF(AND(HR_DB[[#This Row],[Age]]&gt;=30,HR_DB[[#This Row],[Age]]&lt;40),"30s",IF(HR_DB[[#This Row],[Age]]&gt;=40,"40s","")))</f>
        <v>30s</v>
      </c>
    </row>
    <row r="595" spans="1:21" x14ac:dyDescent="0.35">
      <c r="A595" s="1">
        <v>55974</v>
      </c>
      <c r="B595" s="1" t="s">
        <v>710</v>
      </c>
      <c r="C595" s="1" t="s">
        <v>711</v>
      </c>
      <c r="D595" s="1" t="s">
        <v>38</v>
      </c>
      <c r="E595" s="1" t="str">
        <f>IF(ISODD(MID(HR_DB[[#This Row],[ID No.]],13,1)),"Male","Female")</f>
        <v>Male</v>
      </c>
      <c r="F595" s="3">
        <f>DATE(MID(HR_DB[[#This Row],[ID No.]],2,2),MID(HR_DB[[#This Row],[ID No.]],4,2),MID(HR_DB[[#This Row],[ID No.]],6,2))</f>
        <v>34764</v>
      </c>
      <c r="G595" s="1">
        <f ca="1">DATEDIF(HR_DB[[#This Row],[DOB]],TODAY(),"Y")</f>
        <v>27</v>
      </c>
      <c r="H595" s="1" t="s">
        <v>32</v>
      </c>
      <c r="I595" s="1" t="s">
        <v>23</v>
      </c>
      <c r="J595" s="1" t="s">
        <v>44</v>
      </c>
      <c r="K595" s="1" t="str">
        <f>VLOOKUP(MID(HR_DB[[#This Row],[ID No.]],8,2),[1]Draft!$B$9:$C$14,2,FALSE)</f>
        <v>Cairo</v>
      </c>
      <c r="L595" s="3">
        <v>42228</v>
      </c>
      <c r="M595" s="1">
        <f ca="1">DATEDIF(HR_DB[[#This Row],[Hire date]],TODAY(),"Y")</f>
        <v>6</v>
      </c>
      <c r="N595" s="4">
        <v>3462</v>
      </c>
      <c r="O595" s="1">
        <f>IFERROR(DATEDIF(HR_DB[[#This Row],[DOB]],HR_DB[[#This Row],[Hire date]],"Y"),"!!!")</f>
        <v>20</v>
      </c>
      <c r="P595" s="1" t="str">
        <f>IF(HR_DB[[#This Row],[Age at Hiring]]&lt;20,"!","")</f>
        <v/>
      </c>
      <c r="Q595" s="1" t="str">
        <f>IFERROR(VLOOKUP(HR_DB[[#This Row],[EmpID]],A596:$A$1002,1,TRUE),"")</f>
        <v/>
      </c>
      <c r="R595" s="1" t="str">
        <f>IFERROR(VLOOKUP(HR_DB[[#This Row],[EmpID]],$A$2:A594,1,0),"")</f>
        <v/>
      </c>
      <c r="S595" s="17"/>
      <c r="T595" s="1" t="str">
        <f ca="1">IF(HR_DB[[#This Row],[Years no.]]&lt;=7,"A) 1-7",IF(AND(HR_DB[[#This Row],[Years no.]]&gt;7,HR_DB[[#This Row],[Years no.]]&lt;=14),"B) 8-14",IF(AND(HR_DB[[#This Row],[Years no.]]&gt;14,HR_DB[[#This Row],[Years no.]]&lt;=21),"C) 15-21",IF(HR_DB[[#This Row],[Years no.]]&gt;21,"D) 22+",""))))</f>
        <v>A) 1-7</v>
      </c>
      <c r="U595" s="1" t="str">
        <f ca="1">IF(AND(HR_DB[[#This Row],[Age]]&gt;=20,HR_DB[[#This Row],[Age]]&lt;30),"20s",IF(AND(HR_DB[[#This Row],[Age]]&gt;=30,HR_DB[[#This Row],[Age]]&lt;40),"30s",IF(HR_DB[[#This Row],[Age]]&gt;=40,"40s","")))</f>
        <v>20s</v>
      </c>
    </row>
    <row r="596" spans="1:21" x14ac:dyDescent="0.35">
      <c r="A596" s="1">
        <v>55990</v>
      </c>
      <c r="B596" s="1" t="s">
        <v>1930</v>
      </c>
      <c r="C596" s="1" t="s">
        <v>1931</v>
      </c>
      <c r="D596" s="1" t="s">
        <v>143</v>
      </c>
      <c r="E596" s="1" t="str">
        <f>IF(ISODD(MID(HR_DB[[#This Row],[ID No.]],13,1)),"Male","Female")</f>
        <v>Female</v>
      </c>
      <c r="F596" s="3">
        <f>DATE(MID(HR_DB[[#This Row],[ID No.]],2,2),MID(HR_DB[[#This Row],[ID No.]],4,2),MID(HR_DB[[#This Row],[ID No.]],6,2))</f>
        <v>33659</v>
      </c>
      <c r="G596" s="1">
        <f ca="1">DATEDIF(HR_DB[[#This Row],[DOB]],TODAY(),"Y")</f>
        <v>30</v>
      </c>
      <c r="H596" s="1" t="s">
        <v>17</v>
      </c>
      <c r="I596" s="1" t="s">
        <v>41</v>
      </c>
      <c r="J596" s="1" t="s">
        <v>44</v>
      </c>
      <c r="K596" s="1" t="str">
        <f>VLOOKUP(MID(HR_DB[[#This Row],[ID No.]],8,2),[1]Draft!$B$9:$C$14,2,FALSE)</f>
        <v>Giza</v>
      </c>
      <c r="L596" s="7">
        <v>40459</v>
      </c>
      <c r="M596" s="1">
        <f ca="1">DATEDIF(HR_DB[[#This Row],[Hire date]],TODAY(),"Y")</f>
        <v>11</v>
      </c>
      <c r="N596" s="4">
        <v>13787</v>
      </c>
      <c r="O596" s="6">
        <f>IFERROR(DATEDIF(HR_DB[[#This Row],[DOB]],HR_DB[[#This Row],[Hire date]],"Y"),"!!!")</f>
        <v>18</v>
      </c>
      <c r="P596" s="6" t="str">
        <f>IF(HR_DB[[#This Row],[Age at Hiring]]&lt;20,"!","")</f>
        <v>!</v>
      </c>
      <c r="Q596" s="1" t="str">
        <f>IFERROR(VLOOKUP(HR_DB[[#This Row],[EmpID]],A597:$A$1002,1,TRUE),"")</f>
        <v/>
      </c>
      <c r="R596" s="1" t="str">
        <f>IFERROR(VLOOKUP(HR_DB[[#This Row],[EmpID]],$A$2:A595,1,0),"")</f>
        <v/>
      </c>
      <c r="S596" s="17"/>
      <c r="T596" s="1" t="str">
        <f ca="1">IF(HR_DB[[#This Row],[Years no.]]&lt;=7,"A) 1-7",IF(AND(HR_DB[[#This Row],[Years no.]]&gt;7,HR_DB[[#This Row],[Years no.]]&lt;=14),"B) 8-14",IF(AND(HR_DB[[#This Row],[Years no.]]&gt;14,HR_DB[[#This Row],[Years no.]]&lt;=21),"C) 15-21",IF(HR_DB[[#This Row],[Years no.]]&gt;21,"D) 22+",""))))</f>
        <v>B) 8-14</v>
      </c>
      <c r="U596" s="1" t="str">
        <f ca="1">IF(AND(HR_DB[[#This Row],[Age]]&gt;=20,HR_DB[[#This Row],[Age]]&lt;30),"20s",IF(AND(HR_DB[[#This Row],[Age]]&gt;=30,HR_DB[[#This Row],[Age]]&lt;40),"30s",IF(HR_DB[[#This Row],[Age]]&gt;=40,"40s","")))</f>
        <v>30s</v>
      </c>
    </row>
    <row r="597" spans="1:21" x14ac:dyDescent="0.35">
      <c r="A597" s="1">
        <v>56004</v>
      </c>
      <c r="B597" s="1" t="s">
        <v>912</v>
      </c>
      <c r="C597" s="1" t="s">
        <v>913</v>
      </c>
      <c r="D597" s="1" t="s">
        <v>62</v>
      </c>
      <c r="E597" s="1" t="str">
        <f>IF(ISODD(MID(HR_DB[[#This Row],[ID No.]],13,1)),"Male","Female")</f>
        <v>Male</v>
      </c>
      <c r="F597" s="3">
        <f>DATE(MID(HR_DB[[#This Row],[ID No.]],2,2),MID(HR_DB[[#This Row],[ID No.]],4,2),MID(HR_DB[[#This Row],[ID No.]],6,2))</f>
        <v>34688</v>
      </c>
      <c r="G597" s="1">
        <f ca="1">DATEDIF(HR_DB[[#This Row],[DOB]],TODAY(),"Y")</f>
        <v>27</v>
      </c>
      <c r="H597" s="1" t="s">
        <v>32</v>
      </c>
      <c r="I597" s="1" t="s">
        <v>18</v>
      </c>
      <c r="J597" s="1" t="s">
        <v>19</v>
      </c>
      <c r="K597" s="1" t="str">
        <f>VLOOKUP(MID(HR_DB[[#This Row],[ID No.]],8,2),[1]Draft!$B$9:$C$14,2,FALSE)</f>
        <v>Giza</v>
      </c>
      <c r="L597" s="7">
        <v>40456</v>
      </c>
      <c r="M597" s="1">
        <f ca="1">DATEDIF(HR_DB[[#This Row],[Hire date]],TODAY(),"Y")</f>
        <v>11</v>
      </c>
      <c r="N597" s="4">
        <v>29258</v>
      </c>
      <c r="O597" s="6">
        <f>IFERROR(DATEDIF(HR_DB[[#This Row],[DOB]],HR_DB[[#This Row],[Hire date]],"Y"),"!!!")</f>
        <v>15</v>
      </c>
      <c r="P597" s="6" t="str">
        <f>IF(HR_DB[[#This Row],[Age at Hiring]]&lt;20,"!","")</f>
        <v>!</v>
      </c>
      <c r="Q597" s="1" t="str">
        <f>IFERROR(VLOOKUP(HR_DB[[#This Row],[EmpID]],A598:$A$1002,1,TRUE),"")</f>
        <v/>
      </c>
      <c r="R597" s="1" t="str">
        <f>IFERROR(VLOOKUP(HR_DB[[#This Row],[EmpID]],$A$2:A596,1,0),"")</f>
        <v/>
      </c>
      <c r="S597" s="17"/>
      <c r="T597" s="1" t="str">
        <f ca="1">IF(HR_DB[[#This Row],[Years no.]]&lt;=7,"A) 1-7",IF(AND(HR_DB[[#This Row],[Years no.]]&gt;7,HR_DB[[#This Row],[Years no.]]&lt;=14),"B) 8-14",IF(AND(HR_DB[[#This Row],[Years no.]]&gt;14,HR_DB[[#This Row],[Years no.]]&lt;=21),"C) 15-21",IF(HR_DB[[#This Row],[Years no.]]&gt;21,"D) 22+",""))))</f>
        <v>B) 8-14</v>
      </c>
      <c r="U597" s="1" t="str">
        <f ca="1">IF(AND(HR_DB[[#This Row],[Age]]&gt;=20,HR_DB[[#This Row],[Age]]&lt;30),"20s",IF(AND(HR_DB[[#This Row],[Age]]&gt;=30,HR_DB[[#This Row],[Age]]&lt;40),"30s",IF(HR_DB[[#This Row],[Age]]&gt;=40,"40s","")))</f>
        <v>20s</v>
      </c>
    </row>
    <row r="598" spans="1:21" x14ac:dyDescent="0.35">
      <c r="A598" s="1">
        <v>56005</v>
      </c>
      <c r="B598" s="1" t="s">
        <v>1508</v>
      </c>
      <c r="C598" s="1" t="s">
        <v>1509</v>
      </c>
      <c r="D598" s="1" t="s">
        <v>31</v>
      </c>
      <c r="E598" s="1" t="str">
        <f>IF(ISODD(MID(HR_DB[[#This Row],[ID No.]],13,1)),"Male","Female")</f>
        <v>Female</v>
      </c>
      <c r="F598" s="3">
        <f>DATE(MID(HR_DB[[#This Row],[ID No.]],2,2),MID(HR_DB[[#This Row],[ID No.]],4,2),MID(HR_DB[[#This Row],[ID No.]],6,2))</f>
        <v>32623</v>
      </c>
      <c r="G598" s="1">
        <f ca="1">DATEDIF(HR_DB[[#This Row],[DOB]],TODAY(),"Y")</f>
        <v>33</v>
      </c>
      <c r="H598" s="1" t="s">
        <v>32</v>
      </c>
      <c r="I598" s="1" t="s">
        <v>23</v>
      </c>
      <c r="J598" s="1" t="s">
        <v>44</v>
      </c>
      <c r="K598" s="1" t="str">
        <f>VLOOKUP(MID(HR_DB[[#This Row],[ID No.]],8,2),[1]Draft!$B$9:$C$14,2,FALSE)</f>
        <v>Cairo</v>
      </c>
      <c r="L598" s="7">
        <v>38915</v>
      </c>
      <c r="M598" s="1">
        <f ca="1">DATEDIF(HR_DB[[#This Row],[Hire date]],TODAY(),"Y")</f>
        <v>16</v>
      </c>
      <c r="N598" s="4">
        <v>3064</v>
      </c>
      <c r="O598" s="6">
        <f>IFERROR(DATEDIF(HR_DB[[#This Row],[DOB]],HR_DB[[#This Row],[Hire date]],"Y"),"!!!")</f>
        <v>17</v>
      </c>
      <c r="P598" s="6" t="str">
        <f>IF(HR_DB[[#This Row],[Age at Hiring]]&lt;20,"!","")</f>
        <v>!</v>
      </c>
      <c r="Q598" s="1" t="str">
        <f>IFERROR(VLOOKUP(HR_DB[[#This Row],[EmpID]],A599:$A$1002,1,TRUE),"")</f>
        <v/>
      </c>
      <c r="R598" s="1" t="str">
        <f>IFERROR(VLOOKUP(HR_DB[[#This Row],[EmpID]],$A$2:A597,1,0),"")</f>
        <v/>
      </c>
      <c r="S598" s="17"/>
      <c r="T598" s="1" t="str">
        <f ca="1">IF(HR_DB[[#This Row],[Years no.]]&lt;=7,"A) 1-7",IF(AND(HR_DB[[#This Row],[Years no.]]&gt;7,HR_DB[[#This Row],[Years no.]]&lt;=14),"B) 8-14",IF(AND(HR_DB[[#This Row],[Years no.]]&gt;14,HR_DB[[#This Row],[Years no.]]&lt;=21),"C) 15-21",IF(HR_DB[[#This Row],[Years no.]]&gt;21,"D) 22+",""))))</f>
        <v>C) 15-21</v>
      </c>
      <c r="U598" s="1" t="str">
        <f ca="1">IF(AND(HR_DB[[#This Row],[Age]]&gt;=20,HR_DB[[#This Row],[Age]]&lt;30),"20s",IF(AND(HR_DB[[#This Row],[Age]]&gt;=30,HR_DB[[#This Row],[Age]]&lt;40),"30s",IF(HR_DB[[#This Row],[Age]]&gt;=40,"40s","")))</f>
        <v>30s</v>
      </c>
    </row>
    <row r="599" spans="1:21" x14ac:dyDescent="0.35">
      <c r="A599" s="1">
        <v>56006</v>
      </c>
      <c r="B599" s="1" t="s">
        <v>872</v>
      </c>
      <c r="C599" s="1" t="s">
        <v>873</v>
      </c>
      <c r="D599" s="1" t="s">
        <v>38</v>
      </c>
      <c r="E599" s="1" t="str">
        <f>IF(ISODD(MID(HR_DB[[#This Row],[ID No.]],13,1)),"Male","Female")</f>
        <v>Female</v>
      </c>
      <c r="F599" s="3">
        <f>DATE(MID(HR_DB[[#This Row],[ID No.]],2,2),MID(HR_DB[[#This Row],[ID No.]],4,2),MID(HR_DB[[#This Row],[ID No.]],6,2))</f>
        <v>32161</v>
      </c>
      <c r="G599" s="1">
        <f ca="1">DATEDIF(HR_DB[[#This Row],[DOB]],TODAY(),"Y")</f>
        <v>34</v>
      </c>
      <c r="H599" s="1" t="s">
        <v>17</v>
      </c>
      <c r="I599" s="1" t="s">
        <v>23</v>
      </c>
      <c r="J599" s="1" t="s">
        <v>44</v>
      </c>
      <c r="K599" s="1" t="str">
        <f>VLOOKUP(MID(HR_DB[[#This Row],[ID No.]],8,2),[1]Draft!$B$9:$C$14,2,FALSE)</f>
        <v>Giza</v>
      </c>
      <c r="L599" s="3">
        <v>41771</v>
      </c>
      <c r="M599" s="1">
        <f ca="1">DATEDIF(HR_DB[[#This Row],[Hire date]],TODAY(),"Y")</f>
        <v>8</v>
      </c>
      <c r="N599" s="4">
        <v>3707</v>
      </c>
      <c r="O599" s="1">
        <f>IFERROR(DATEDIF(HR_DB[[#This Row],[DOB]],HR_DB[[#This Row],[Hire date]],"Y"),"!!!")</f>
        <v>26</v>
      </c>
      <c r="P599" s="1" t="str">
        <f>IF(HR_DB[[#This Row],[Age at Hiring]]&lt;20,"!","")</f>
        <v/>
      </c>
      <c r="Q599" s="1" t="str">
        <f>IFERROR(VLOOKUP(HR_DB[[#This Row],[EmpID]],A600:$A$1002,1,TRUE),"")</f>
        <v/>
      </c>
      <c r="R599" s="1" t="str">
        <f>IFERROR(VLOOKUP(HR_DB[[#This Row],[EmpID]],$A$2:A598,1,0),"")</f>
        <v/>
      </c>
      <c r="S599" s="17"/>
      <c r="T599" s="1" t="str">
        <f ca="1">IF(HR_DB[[#This Row],[Years no.]]&lt;=7,"A) 1-7",IF(AND(HR_DB[[#This Row],[Years no.]]&gt;7,HR_DB[[#This Row],[Years no.]]&lt;=14),"B) 8-14",IF(AND(HR_DB[[#This Row],[Years no.]]&gt;14,HR_DB[[#This Row],[Years no.]]&lt;=21),"C) 15-21",IF(HR_DB[[#This Row],[Years no.]]&gt;21,"D) 22+",""))))</f>
        <v>B) 8-14</v>
      </c>
      <c r="U599" s="1" t="str">
        <f ca="1">IF(AND(HR_DB[[#This Row],[Age]]&gt;=20,HR_DB[[#This Row],[Age]]&lt;30),"20s",IF(AND(HR_DB[[#This Row],[Age]]&gt;=30,HR_DB[[#This Row],[Age]]&lt;40),"30s",IF(HR_DB[[#This Row],[Age]]&gt;=40,"40s","")))</f>
        <v>30s</v>
      </c>
    </row>
    <row r="600" spans="1:21" x14ac:dyDescent="0.35">
      <c r="A600" s="1">
        <v>56053</v>
      </c>
      <c r="B600" s="1" t="s">
        <v>1304</v>
      </c>
      <c r="C600" s="1" t="s">
        <v>1305</v>
      </c>
      <c r="D600" s="1" t="s">
        <v>16</v>
      </c>
      <c r="E600" s="1" t="str">
        <f>IF(ISODD(MID(HR_DB[[#This Row],[ID No.]],13,1)),"Male","Female")</f>
        <v>Female</v>
      </c>
      <c r="F600" s="3">
        <f>DATE(MID(HR_DB[[#This Row],[ID No.]],2,2),MID(HR_DB[[#This Row],[ID No.]],4,2),MID(HR_DB[[#This Row],[ID No.]],6,2))</f>
        <v>31509</v>
      </c>
      <c r="G600" s="1">
        <f ca="1">DATEDIF(HR_DB[[#This Row],[DOB]],TODAY(),"Y")</f>
        <v>36</v>
      </c>
      <c r="H600" s="1" t="s">
        <v>32</v>
      </c>
      <c r="I600" s="1" t="s">
        <v>23</v>
      </c>
      <c r="J600" s="1" t="s">
        <v>28</v>
      </c>
      <c r="K600" s="1" t="str">
        <f>VLOOKUP(MID(HR_DB[[#This Row],[ID No.]],8,2),[1]Draft!$B$9:$C$14,2,FALSE)</f>
        <v>Alexandria</v>
      </c>
      <c r="L600" s="3">
        <v>38857</v>
      </c>
      <c r="M600" s="1">
        <f ca="1">DATEDIF(HR_DB[[#This Row],[Hire date]],TODAY(),"Y")</f>
        <v>16</v>
      </c>
      <c r="N600" s="4">
        <v>6080</v>
      </c>
      <c r="O600" s="1">
        <f>IFERROR(DATEDIF(HR_DB[[#This Row],[DOB]],HR_DB[[#This Row],[Hire date]],"Y"),"!!!")</f>
        <v>20</v>
      </c>
      <c r="P600" s="1" t="str">
        <f>IF(HR_DB[[#This Row],[Age at Hiring]]&lt;20,"!","")</f>
        <v/>
      </c>
      <c r="Q600" s="1" t="str">
        <f>IFERROR(VLOOKUP(HR_DB[[#This Row],[EmpID]],A601:$A$1002,1,TRUE),"")</f>
        <v/>
      </c>
      <c r="R600" s="1" t="str">
        <f>IFERROR(VLOOKUP(HR_DB[[#This Row],[EmpID]],$A$2:A599,1,0),"")</f>
        <v/>
      </c>
      <c r="S600" s="17"/>
      <c r="T600" s="1" t="str">
        <f ca="1">IF(HR_DB[[#This Row],[Years no.]]&lt;=7,"A) 1-7",IF(AND(HR_DB[[#This Row],[Years no.]]&gt;7,HR_DB[[#This Row],[Years no.]]&lt;=14),"B) 8-14",IF(AND(HR_DB[[#This Row],[Years no.]]&gt;14,HR_DB[[#This Row],[Years no.]]&lt;=21),"C) 15-21",IF(HR_DB[[#This Row],[Years no.]]&gt;21,"D) 22+",""))))</f>
        <v>C) 15-21</v>
      </c>
      <c r="U600" s="1" t="str">
        <f ca="1">IF(AND(HR_DB[[#This Row],[Age]]&gt;=20,HR_DB[[#This Row],[Age]]&lt;30),"20s",IF(AND(HR_DB[[#This Row],[Age]]&gt;=30,HR_DB[[#This Row],[Age]]&lt;40),"30s",IF(HR_DB[[#This Row],[Age]]&gt;=40,"40s","")))</f>
        <v>30s</v>
      </c>
    </row>
    <row r="601" spans="1:21" x14ac:dyDescent="0.35">
      <c r="A601" s="6">
        <v>56055</v>
      </c>
      <c r="B601" s="1" t="s">
        <v>1212</v>
      </c>
      <c r="C601" s="1" t="s">
        <v>1213</v>
      </c>
      <c r="D601" s="1" t="s">
        <v>38</v>
      </c>
      <c r="E601" s="1" t="str">
        <f>IF(ISODD(MID(HR_DB[[#This Row],[ID No.]],13,1)),"Male","Female")</f>
        <v>Male</v>
      </c>
      <c r="F601" s="3">
        <f>DATE(MID(HR_DB[[#This Row],[ID No.]],2,2),MID(HR_DB[[#This Row],[ID No.]],4,2),MID(HR_DB[[#This Row],[ID No.]],6,2))</f>
        <v>27507</v>
      </c>
      <c r="G601" s="1">
        <f ca="1">DATEDIF(HR_DB[[#This Row],[DOB]],TODAY(),"Y")</f>
        <v>47</v>
      </c>
      <c r="H601" s="1" t="s">
        <v>32</v>
      </c>
      <c r="I601" s="1" t="s">
        <v>23</v>
      </c>
      <c r="J601" s="1" t="s">
        <v>19</v>
      </c>
      <c r="K601" s="1" t="str">
        <f>VLOOKUP(MID(HR_DB[[#This Row],[ID No.]],8,2),[1]Draft!$B$9:$C$14,2,FALSE)</f>
        <v>Giza</v>
      </c>
      <c r="L601" s="3">
        <v>38676</v>
      </c>
      <c r="M601" s="1">
        <f ca="1">DATEDIF(HR_DB[[#This Row],[Hire date]],TODAY(),"Y")</f>
        <v>16</v>
      </c>
      <c r="N601" s="4">
        <v>3584</v>
      </c>
      <c r="O601" s="1">
        <f>IFERROR(DATEDIF(HR_DB[[#This Row],[DOB]],HR_DB[[#This Row],[Hire date]],"Y"),"!!!")</f>
        <v>30</v>
      </c>
      <c r="P601" s="1" t="str">
        <f>IF(HR_DB[[#This Row],[Age at Hiring]]&lt;20,"!","")</f>
        <v/>
      </c>
      <c r="Q601" s="6">
        <f>IFERROR(VLOOKUP(HR_DB[[#This Row],[EmpID]],A602:$A$1002,1,TRUE),"")</f>
        <v>56055</v>
      </c>
      <c r="R601" s="1" t="str">
        <f>IFERROR(VLOOKUP(HR_DB[[#This Row],[EmpID]],$A$2:A600,1,0),"")</f>
        <v/>
      </c>
      <c r="S601" s="17">
        <v>1</v>
      </c>
      <c r="T601" s="1" t="str">
        <f ca="1">IF(HR_DB[[#This Row],[Years no.]]&lt;=7,"A) 1-7",IF(AND(HR_DB[[#This Row],[Years no.]]&gt;7,HR_DB[[#This Row],[Years no.]]&lt;=14),"B) 8-14",IF(AND(HR_DB[[#This Row],[Years no.]]&gt;14,HR_DB[[#This Row],[Years no.]]&lt;=21),"C) 15-21",IF(HR_DB[[#This Row],[Years no.]]&gt;21,"D) 22+",""))))</f>
        <v>C) 15-21</v>
      </c>
      <c r="U601" s="1" t="str">
        <f ca="1">IF(AND(HR_DB[[#This Row],[Age]]&gt;=20,HR_DB[[#This Row],[Age]]&lt;30),"20s",IF(AND(HR_DB[[#This Row],[Age]]&gt;=30,HR_DB[[#This Row],[Age]]&lt;40),"30s",IF(HR_DB[[#This Row],[Age]]&gt;=40,"40s","")))</f>
        <v>40s</v>
      </c>
    </row>
    <row r="602" spans="1:21" x14ac:dyDescent="0.35">
      <c r="A602" s="18">
        <v>56055</v>
      </c>
      <c r="B602" s="1" t="s">
        <v>1856</v>
      </c>
      <c r="C602" s="1" t="s">
        <v>1857</v>
      </c>
      <c r="D602" s="1" t="s">
        <v>143</v>
      </c>
      <c r="E602" s="1" t="str">
        <f>IF(ISODD(MID(HR_DB[[#This Row],[ID No.]],13,1)),"Male","Female")</f>
        <v>Male</v>
      </c>
      <c r="F602" s="3">
        <f>DATE(MID(HR_DB[[#This Row],[ID No.]],2,2),MID(HR_DB[[#This Row],[ID No.]],4,2),MID(HR_DB[[#This Row],[ID No.]],6,2))</f>
        <v>28631</v>
      </c>
      <c r="G602" s="1">
        <f ca="1">DATEDIF(HR_DB[[#This Row],[DOB]],TODAY(),"Y")</f>
        <v>44</v>
      </c>
      <c r="H602" s="1" t="s">
        <v>17</v>
      </c>
      <c r="I602" s="1" t="s">
        <v>41</v>
      </c>
      <c r="J602" s="1" t="s">
        <v>67</v>
      </c>
      <c r="K602" s="1" t="str">
        <f>VLOOKUP(MID(HR_DB[[#This Row],[ID No.]],8,2),[1]Draft!$B$9:$C$14,2,FALSE)</f>
        <v>Alexandria</v>
      </c>
      <c r="L602" s="3">
        <v>37801</v>
      </c>
      <c r="M602" s="1">
        <f ca="1">DATEDIF(HR_DB[[#This Row],[Hire date]],TODAY(),"Y")</f>
        <v>19</v>
      </c>
      <c r="N602" s="4">
        <v>14589</v>
      </c>
      <c r="O602" s="1">
        <f>IFERROR(DATEDIF(HR_DB[[#This Row],[DOB]],HR_DB[[#This Row],[Hire date]],"Y"),"!!!")</f>
        <v>25</v>
      </c>
      <c r="P602" s="1" t="str">
        <f>IF(HR_DB[[#This Row],[Age at Hiring]]&lt;20,"!","")</f>
        <v/>
      </c>
      <c r="Q602" s="1" t="str">
        <f>IFERROR(VLOOKUP(HR_DB[[#This Row],[EmpID]],A603:$A$1002,1,TRUE),"")</f>
        <v/>
      </c>
      <c r="R602" s="16">
        <f>IFERROR(VLOOKUP(HR_DB[[#This Row],[EmpID]],$A$2:A601,1,0),"")</f>
        <v>56055</v>
      </c>
      <c r="S602" s="17">
        <v>2</v>
      </c>
      <c r="T602" s="1" t="str">
        <f ca="1">IF(HR_DB[[#This Row],[Years no.]]&lt;=7,"A) 1-7",IF(AND(HR_DB[[#This Row],[Years no.]]&gt;7,HR_DB[[#This Row],[Years no.]]&lt;=14),"B) 8-14",IF(AND(HR_DB[[#This Row],[Years no.]]&gt;14,HR_DB[[#This Row],[Years no.]]&lt;=21),"C) 15-21",IF(HR_DB[[#This Row],[Years no.]]&gt;21,"D) 22+",""))))</f>
        <v>C) 15-21</v>
      </c>
      <c r="U602" s="1" t="str">
        <f ca="1">IF(AND(HR_DB[[#This Row],[Age]]&gt;=20,HR_DB[[#This Row],[Age]]&lt;30),"20s",IF(AND(HR_DB[[#This Row],[Age]]&gt;=30,HR_DB[[#This Row],[Age]]&lt;40),"30s",IF(HR_DB[[#This Row],[Age]]&gt;=40,"40s","")))</f>
        <v>40s</v>
      </c>
    </row>
    <row r="603" spans="1:21" x14ac:dyDescent="0.35">
      <c r="A603" s="1">
        <v>56058</v>
      </c>
      <c r="B603" s="1" t="s">
        <v>1226</v>
      </c>
      <c r="C603" s="1" t="s">
        <v>1227</v>
      </c>
      <c r="D603" s="1" t="s">
        <v>38</v>
      </c>
      <c r="E603" s="1" t="str">
        <f>IF(ISODD(MID(HR_DB[[#This Row],[ID No.]],13,1)),"Male","Female")</f>
        <v>Female</v>
      </c>
      <c r="F603" s="3">
        <f>DATE(MID(HR_DB[[#This Row],[ID No.]],2,2),MID(HR_DB[[#This Row],[ID No.]],4,2),MID(HR_DB[[#This Row],[ID No.]],6,2))</f>
        <v>33984</v>
      </c>
      <c r="G603" s="1">
        <f ca="1">DATEDIF(HR_DB[[#This Row],[DOB]],TODAY(),"Y")</f>
        <v>29</v>
      </c>
      <c r="H603" s="1" t="s">
        <v>17</v>
      </c>
      <c r="I603" s="1" t="s">
        <v>23</v>
      </c>
      <c r="J603" s="1" t="s">
        <v>19</v>
      </c>
      <c r="K603" s="1" t="str">
        <f>VLOOKUP(MID(HR_DB[[#This Row],[ID No.]],8,2),[1]Draft!$B$9:$C$14,2,FALSE)</f>
        <v>Sharqia</v>
      </c>
      <c r="L603" s="3">
        <v>41976</v>
      </c>
      <c r="M603" s="1">
        <f ca="1">DATEDIF(HR_DB[[#This Row],[Hire date]],TODAY(),"Y")</f>
        <v>7</v>
      </c>
      <c r="N603" s="4">
        <v>3866</v>
      </c>
      <c r="O603" s="1">
        <f>IFERROR(DATEDIF(HR_DB[[#This Row],[DOB]],HR_DB[[#This Row],[Hire date]],"Y"),"!!!")</f>
        <v>21</v>
      </c>
      <c r="P603" s="1" t="str">
        <f>IF(HR_DB[[#This Row],[Age at Hiring]]&lt;20,"!","")</f>
        <v/>
      </c>
      <c r="Q603" s="1" t="str">
        <f>IFERROR(VLOOKUP(HR_DB[[#This Row],[EmpID]],A604:$A$1002,1,TRUE),"")</f>
        <v/>
      </c>
      <c r="R603" s="1" t="str">
        <f>IFERROR(VLOOKUP(HR_DB[[#This Row],[EmpID]],$A$2:A602,1,0),"")</f>
        <v/>
      </c>
      <c r="S603" s="17"/>
      <c r="T603" s="1" t="str">
        <f ca="1">IF(HR_DB[[#This Row],[Years no.]]&lt;=7,"A) 1-7",IF(AND(HR_DB[[#This Row],[Years no.]]&gt;7,HR_DB[[#This Row],[Years no.]]&lt;=14),"B) 8-14",IF(AND(HR_DB[[#This Row],[Years no.]]&gt;14,HR_DB[[#This Row],[Years no.]]&lt;=21),"C) 15-21",IF(HR_DB[[#This Row],[Years no.]]&gt;21,"D) 22+",""))))</f>
        <v>A) 1-7</v>
      </c>
      <c r="U603" s="1" t="str">
        <f ca="1">IF(AND(HR_DB[[#This Row],[Age]]&gt;=20,HR_DB[[#This Row],[Age]]&lt;30),"20s",IF(AND(HR_DB[[#This Row],[Age]]&gt;=30,HR_DB[[#This Row],[Age]]&lt;40),"30s",IF(HR_DB[[#This Row],[Age]]&gt;=40,"40s","")))</f>
        <v>20s</v>
      </c>
    </row>
    <row r="604" spans="1:21" x14ac:dyDescent="0.35">
      <c r="A604" s="1">
        <v>56068</v>
      </c>
      <c r="B604" s="1" t="s">
        <v>1026</v>
      </c>
      <c r="C604" s="1" t="s">
        <v>1027</v>
      </c>
      <c r="D604" s="1" t="s">
        <v>62</v>
      </c>
      <c r="E604" s="1" t="str">
        <f>IF(ISODD(MID(HR_DB[[#This Row],[ID No.]],13,1)),"Male","Female")</f>
        <v>Female</v>
      </c>
      <c r="F604" s="3">
        <f>DATE(MID(HR_DB[[#This Row],[ID No.]],2,2),MID(HR_DB[[#This Row],[ID No.]],4,2),MID(HR_DB[[#This Row],[ID No.]],6,2))</f>
        <v>27324</v>
      </c>
      <c r="G604" s="1">
        <f ca="1">DATEDIF(HR_DB[[#This Row],[DOB]],TODAY(),"Y")</f>
        <v>47</v>
      </c>
      <c r="H604" s="1" t="s">
        <v>32</v>
      </c>
      <c r="I604" s="1" t="s">
        <v>23</v>
      </c>
      <c r="J604" s="1" t="s">
        <v>67</v>
      </c>
      <c r="K604" s="1" t="str">
        <f>VLOOKUP(MID(HR_DB[[#This Row],[ID No.]],8,2),[1]Draft!$B$9:$C$14,2,FALSE)</f>
        <v>Alexandria</v>
      </c>
      <c r="L604" s="3">
        <v>35722</v>
      </c>
      <c r="M604" s="1">
        <f ca="1">DATEDIF(HR_DB[[#This Row],[Hire date]],TODAY(),"Y")</f>
        <v>24</v>
      </c>
      <c r="N604" s="4">
        <v>6119</v>
      </c>
      <c r="O604" s="1">
        <f>IFERROR(DATEDIF(HR_DB[[#This Row],[DOB]],HR_DB[[#This Row],[Hire date]],"Y"),"!!!")</f>
        <v>22</v>
      </c>
      <c r="P604" s="1" t="str">
        <f>IF(HR_DB[[#This Row],[Age at Hiring]]&lt;20,"!","")</f>
        <v/>
      </c>
      <c r="Q604" s="1" t="str">
        <f>IFERROR(VLOOKUP(HR_DB[[#This Row],[EmpID]],A605:$A$1002,1,TRUE),"")</f>
        <v/>
      </c>
      <c r="R604" s="1" t="str">
        <f>IFERROR(VLOOKUP(HR_DB[[#This Row],[EmpID]],$A$2:A603,1,0),"")</f>
        <v/>
      </c>
      <c r="S604" s="17"/>
      <c r="T604" s="1" t="str">
        <f ca="1">IF(HR_DB[[#This Row],[Years no.]]&lt;=7,"A) 1-7",IF(AND(HR_DB[[#This Row],[Years no.]]&gt;7,HR_DB[[#This Row],[Years no.]]&lt;=14),"B) 8-14",IF(AND(HR_DB[[#This Row],[Years no.]]&gt;14,HR_DB[[#This Row],[Years no.]]&lt;=21),"C) 15-21",IF(HR_DB[[#This Row],[Years no.]]&gt;21,"D) 22+",""))))</f>
        <v>D) 22+</v>
      </c>
      <c r="U604" s="1" t="str">
        <f ca="1">IF(AND(HR_DB[[#This Row],[Age]]&gt;=20,HR_DB[[#This Row],[Age]]&lt;30),"20s",IF(AND(HR_DB[[#This Row],[Age]]&gt;=30,HR_DB[[#This Row],[Age]]&lt;40),"30s",IF(HR_DB[[#This Row],[Age]]&gt;=40,"40s","")))</f>
        <v>40s</v>
      </c>
    </row>
    <row r="605" spans="1:21" x14ac:dyDescent="0.35">
      <c r="A605" s="1">
        <v>56095</v>
      </c>
      <c r="B605" s="1" t="s">
        <v>214</v>
      </c>
      <c r="C605" s="1" t="s">
        <v>215</v>
      </c>
      <c r="D605" s="1" t="s">
        <v>49</v>
      </c>
      <c r="E605" s="1" t="str">
        <f>IF(ISODD(MID(HR_DB[[#This Row],[ID No.]],13,1)),"Male","Female")</f>
        <v>Male</v>
      </c>
      <c r="F605" s="3">
        <f>DATE(MID(HR_DB[[#This Row],[ID No.]],2,2),MID(HR_DB[[#This Row],[ID No.]],4,2),MID(HR_DB[[#This Row],[ID No.]],6,2))</f>
        <v>35039</v>
      </c>
      <c r="G605" s="1">
        <f ca="1">DATEDIF(HR_DB[[#This Row],[DOB]],TODAY(),"Y")</f>
        <v>26</v>
      </c>
      <c r="H605" s="1" t="s">
        <v>32</v>
      </c>
      <c r="I605" s="1" t="s">
        <v>23</v>
      </c>
      <c r="J605" s="1" t="s">
        <v>44</v>
      </c>
      <c r="K605" s="1" t="str">
        <f>VLOOKUP(MID(HR_DB[[#This Row],[ID No.]],8,2),[1]Draft!$B$9:$C$14,2,FALSE)</f>
        <v>Cairo</v>
      </c>
      <c r="L605" s="7">
        <v>41597</v>
      </c>
      <c r="M605" s="1">
        <f ca="1">DATEDIF(HR_DB[[#This Row],[Hire date]],TODAY(),"Y")</f>
        <v>8</v>
      </c>
      <c r="N605" s="4">
        <v>3737</v>
      </c>
      <c r="O605" s="6">
        <f>IFERROR(DATEDIF(HR_DB[[#This Row],[DOB]],HR_DB[[#This Row],[Hire date]],"Y"),"!!!")</f>
        <v>17</v>
      </c>
      <c r="P605" s="6" t="str">
        <f>IF(HR_DB[[#This Row],[Age at Hiring]]&lt;20,"!","")</f>
        <v>!</v>
      </c>
      <c r="Q605" s="1" t="str">
        <f>IFERROR(VLOOKUP(HR_DB[[#This Row],[EmpID]],A606:$A$1002,1,TRUE),"")</f>
        <v/>
      </c>
      <c r="R605" s="1" t="str">
        <f>IFERROR(VLOOKUP(HR_DB[[#This Row],[EmpID]],$A$2:A604,1,0),"")</f>
        <v/>
      </c>
      <c r="S605" s="17"/>
      <c r="T605" s="1" t="str">
        <f ca="1">IF(HR_DB[[#This Row],[Years no.]]&lt;=7,"A) 1-7",IF(AND(HR_DB[[#This Row],[Years no.]]&gt;7,HR_DB[[#This Row],[Years no.]]&lt;=14),"B) 8-14",IF(AND(HR_DB[[#This Row],[Years no.]]&gt;14,HR_DB[[#This Row],[Years no.]]&lt;=21),"C) 15-21",IF(HR_DB[[#This Row],[Years no.]]&gt;21,"D) 22+",""))))</f>
        <v>B) 8-14</v>
      </c>
      <c r="U605" s="1" t="str">
        <f ca="1">IF(AND(HR_DB[[#This Row],[Age]]&gt;=20,HR_DB[[#This Row],[Age]]&lt;30),"20s",IF(AND(HR_DB[[#This Row],[Age]]&gt;=30,HR_DB[[#This Row],[Age]]&lt;40),"30s",IF(HR_DB[[#This Row],[Age]]&gt;=40,"40s","")))</f>
        <v>20s</v>
      </c>
    </row>
    <row r="606" spans="1:21" x14ac:dyDescent="0.35">
      <c r="A606" s="1">
        <v>56098</v>
      </c>
      <c r="B606" s="1" t="s">
        <v>1570</v>
      </c>
      <c r="C606" s="1" t="s">
        <v>1571</v>
      </c>
      <c r="D606" s="1" t="s">
        <v>92</v>
      </c>
      <c r="E606" s="1" t="str">
        <f>IF(ISODD(MID(HR_DB[[#This Row],[ID No.]],13,1)),"Male","Female")</f>
        <v>Female</v>
      </c>
      <c r="F606" s="3">
        <f>DATE(MID(HR_DB[[#This Row],[ID No.]],2,2),MID(HR_DB[[#This Row],[ID No.]],4,2),MID(HR_DB[[#This Row],[ID No.]],6,2))</f>
        <v>33539</v>
      </c>
      <c r="G606" s="1">
        <f ca="1">DATEDIF(HR_DB[[#This Row],[DOB]],TODAY(),"Y")</f>
        <v>30</v>
      </c>
      <c r="H606" s="1" t="s">
        <v>32</v>
      </c>
      <c r="I606" s="1" t="s">
        <v>41</v>
      </c>
      <c r="J606" s="1" t="s">
        <v>28</v>
      </c>
      <c r="K606" s="1" t="str">
        <f>VLOOKUP(MID(HR_DB[[#This Row],[ID No.]],8,2),[1]Draft!$B$9:$C$14,2,FALSE)</f>
        <v>Alexandria</v>
      </c>
      <c r="L606" s="7">
        <v>38437</v>
      </c>
      <c r="M606" s="1">
        <f ca="1">DATEDIF(HR_DB[[#This Row],[Hire date]],TODAY(),"Y")</f>
        <v>17</v>
      </c>
      <c r="N606" s="4">
        <v>11290</v>
      </c>
      <c r="O606" s="6">
        <f>IFERROR(DATEDIF(HR_DB[[#This Row],[DOB]],HR_DB[[#This Row],[Hire date]],"Y"),"!!!")</f>
        <v>13</v>
      </c>
      <c r="P606" s="6" t="str">
        <f>IF(HR_DB[[#This Row],[Age at Hiring]]&lt;20,"!","")</f>
        <v>!</v>
      </c>
      <c r="Q606" s="1" t="str">
        <f>IFERROR(VLOOKUP(HR_DB[[#This Row],[EmpID]],A607:$A$1002,1,TRUE),"")</f>
        <v/>
      </c>
      <c r="R606" s="1" t="str">
        <f>IFERROR(VLOOKUP(HR_DB[[#This Row],[EmpID]],$A$2:A605,1,0),"")</f>
        <v/>
      </c>
      <c r="S606" s="17"/>
      <c r="T606" s="1" t="str">
        <f ca="1">IF(HR_DB[[#This Row],[Years no.]]&lt;=7,"A) 1-7",IF(AND(HR_DB[[#This Row],[Years no.]]&gt;7,HR_DB[[#This Row],[Years no.]]&lt;=14),"B) 8-14",IF(AND(HR_DB[[#This Row],[Years no.]]&gt;14,HR_DB[[#This Row],[Years no.]]&lt;=21),"C) 15-21",IF(HR_DB[[#This Row],[Years no.]]&gt;21,"D) 22+",""))))</f>
        <v>C) 15-21</v>
      </c>
      <c r="U606" s="1" t="str">
        <f ca="1">IF(AND(HR_DB[[#This Row],[Age]]&gt;=20,HR_DB[[#This Row],[Age]]&lt;30),"20s",IF(AND(HR_DB[[#This Row],[Age]]&gt;=30,HR_DB[[#This Row],[Age]]&lt;40),"30s",IF(HR_DB[[#This Row],[Age]]&gt;=40,"40s","")))</f>
        <v>30s</v>
      </c>
    </row>
    <row r="607" spans="1:21" x14ac:dyDescent="0.35">
      <c r="A607" s="1">
        <v>56113</v>
      </c>
      <c r="B607" s="1" t="s">
        <v>720</v>
      </c>
      <c r="C607" s="1" t="s">
        <v>721</v>
      </c>
      <c r="D607" s="1" t="s">
        <v>22</v>
      </c>
      <c r="E607" s="1" t="str">
        <f>IF(ISODD(MID(HR_DB[[#This Row],[ID No.]],13,1)),"Male","Female")</f>
        <v>Male</v>
      </c>
      <c r="F607" s="3">
        <f>DATE(MID(HR_DB[[#This Row],[ID No.]],2,2),MID(HR_DB[[#This Row],[ID No.]],4,2),MID(HR_DB[[#This Row],[ID No.]],6,2))</f>
        <v>34281</v>
      </c>
      <c r="G607" s="1">
        <f ca="1">DATEDIF(HR_DB[[#This Row],[DOB]],TODAY(),"Y")</f>
        <v>28</v>
      </c>
      <c r="H607" s="1" t="s">
        <v>17</v>
      </c>
      <c r="I607" s="1" t="s">
        <v>23</v>
      </c>
      <c r="J607" s="1" t="s">
        <v>67</v>
      </c>
      <c r="K607" s="1" t="str">
        <f>VLOOKUP(MID(HR_DB[[#This Row],[ID No.]],8,2),[1]Draft!$B$9:$C$14,2,FALSE)</f>
        <v>Cairo</v>
      </c>
      <c r="L607" s="7">
        <v>37428</v>
      </c>
      <c r="M607" s="1">
        <f ca="1">DATEDIF(HR_DB[[#This Row],[Hire date]],TODAY(),"Y")</f>
        <v>20</v>
      </c>
      <c r="N607" s="4">
        <v>5632</v>
      </c>
      <c r="O607" s="6">
        <f>IFERROR(DATEDIF(HR_DB[[#This Row],[DOB]],HR_DB[[#This Row],[Hire date]],"Y"),"!!!")</f>
        <v>8</v>
      </c>
      <c r="P607" s="6" t="str">
        <f>IF(HR_DB[[#This Row],[Age at Hiring]]&lt;20,"!","")</f>
        <v>!</v>
      </c>
      <c r="Q607" s="1" t="str">
        <f>IFERROR(VLOOKUP(HR_DB[[#This Row],[EmpID]],A608:$A$1002,1,TRUE),"")</f>
        <v/>
      </c>
      <c r="R607" s="1" t="str">
        <f>IFERROR(VLOOKUP(HR_DB[[#This Row],[EmpID]],$A$2:A606,1,0),"")</f>
        <v/>
      </c>
      <c r="S607" s="17"/>
      <c r="T607" s="1" t="str">
        <f ca="1">IF(HR_DB[[#This Row],[Years no.]]&lt;=7,"A) 1-7",IF(AND(HR_DB[[#This Row],[Years no.]]&gt;7,HR_DB[[#This Row],[Years no.]]&lt;=14),"B) 8-14",IF(AND(HR_DB[[#This Row],[Years no.]]&gt;14,HR_DB[[#This Row],[Years no.]]&lt;=21),"C) 15-21",IF(HR_DB[[#This Row],[Years no.]]&gt;21,"D) 22+",""))))</f>
        <v>C) 15-21</v>
      </c>
      <c r="U607" s="1" t="str">
        <f ca="1">IF(AND(HR_DB[[#This Row],[Age]]&gt;=20,HR_DB[[#This Row],[Age]]&lt;30),"20s",IF(AND(HR_DB[[#This Row],[Age]]&gt;=30,HR_DB[[#This Row],[Age]]&lt;40),"30s",IF(HR_DB[[#This Row],[Age]]&gt;=40,"40s","")))</f>
        <v>20s</v>
      </c>
    </row>
    <row r="608" spans="1:21" x14ac:dyDescent="0.35">
      <c r="A608" s="1">
        <v>56134</v>
      </c>
      <c r="B608" s="1" t="s">
        <v>1958</v>
      </c>
      <c r="C608" s="1" t="s">
        <v>1959</v>
      </c>
      <c r="D608" s="1" t="s">
        <v>49</v>
      </c>
      <c r="E608" s="1" t="str">
        <f>IF(ISODD(MID(HR_DB[[#This Row],[ID No.]],13,1)),"Male","Female")</f>
        <v>Female</v>
      </c>
      <c r="F608" s="3">
        <f>DATE(MID(HR_DB[[#This Row],[ID No.]],2,2),MID(HR_DB[[#This Row],[ID No.]],4,2),MID(HR_DB[[#This Row],[ID No.]],6,2))</f>
        <v>31697</v>
      </c>
      <c r="G608" s="1">
        <f ca="1">DATEDIF(HR_DB[[#This Row],[DOB]],TODAY(),"Y")</f>
        <v>35</v>
      </c>
      <c r="H608" s="1" t="s">
        <v>17</v>
      </c>
      <c r="I608" s="1" t="s">
        <v>23</v>
      </c>
      <c r="J608" s="1" t="s">
        <v>24</v>
      </c>
      <c r="K608" s="1" t="str">
        <f>VLOOKUP(MID(HR_DB[[#This Row],[ID No.]],8,2),[1]Draft!$B$9:$C$14,2,FALSE)</f>
        <v>Cairo</v>
      </c>
      <c r="L608" s="7">
        <v>35766</v>
      </c>
      <c r="M608" s="1">
        <f ca="1">DATEDIF(HR_DB[[#This Row],[Hire date]],TODAY(),"Y")</f>
        <v>24</v>
      </c>
      <c r="N608" s="4">
        <v>3589</v>
      </c>
      <c r="O608" s="6">
        <f>IFERROR(DATEDIF(HR_DB[[#This Row],[DOB]],HR_DB[[#This Row],[Hire date]],"Y"),"!!!")</f>
        <v>11</v>
      </c>
      <c r="P608" s="6" t="str">
        <f>IF(HR_DB[[#This Row],[Age at Hiring]]&lt;20,"!","")</f>
        <v>!</v>
      </c>
      <c r="Q608" s="1" t="str">
        <f>IFERROR(VLOOKUP(HR_DB[[#This Row],[EmpID]],A609:$A$1002,1,TRUE),"")</f>
        <v/>
      </c>
      <c r="R608" s="1" t="str">
        <f>IFERROR(VLOOKUP(HR_DB[[#This Row],[EmpID]],$A$2:A607,1,0),"")</f>
        <v/>
      </c>
      <c r="S608" s="17"/>
      <c r="T608" s="1" t="str">
        <f ca="1">IF(HR_DB[[#This Row],[Years no.]]&lt;=7,"A) 1-7",IF(AND(HR_DB[[#This Row],[Years no.]]&gt;7,HR_DB[[#This Row],[Years no.]]&lt;=14),"B) 8-14",IF(AND(HR_DB[[#This Row],[Years no.]]&gt;14,HR_DB[[#This Row],[Years no.]]&lt;=21),"C) 15-21",IF(HR_DB[[#This Row],[Years no.]]&gt;21,"D) 22+",""))))</f>
        <v>D) 22+</v>
      </c>
      <c r="U608" s="1" t="str">
        <f ca="1">IF(AND(HR_DB[[#This Row],[Age]]&gt;=20,HR_DB[[#This Row],[Age]]&lt;30),"20s",IF(AND(HR_DB[[#This Row],[Age]]&gt;=30,HR_DB[[#This Row],[Age]]&lt;40),"30s",IF(HR_DB[[#This Row],[Age]]&gt;=40,"40s","")))</f>
        <v>30s</v>
      </c>
    </row>
    <row r="609" spans="1:21" x14ac:dyDescent="0.35">
      <c r="A609" s="1">
        <v>56154</v>
      </c>
      <c r="B609" s="1" t="s">
        <v>1086</v>
      </c>
      <c r="C609" s="1" t="s">
        <v>1087</v>
      </c>
      <c r="D609" s="1" t="s">
        <v>35</v>
      </c>
      <c r="E609" s="1" t="str">
        <f>IF(ISODD(MID(HR_DB[[#This Row],[ID No.]],13,1)),"Male","Female")</f>
        <v>Female</v>
      </c>
      <c r="F609" s="3">
        <f>DATE(MID(HR_DB[[#This Row],[ID No.]],2,2),MID(HR_DB[[#This Row],[ID No.]],4,2),MID(HR_DB[[#This Row],[ID No.]],6,2))</f>
        <v>33295</v>
      </c>
      <c r="G609" s="1">
        <f ca="1">DATEDIF(HR_DB[[#This Row],[DOB]],TODAY(),"Y")</f>
        <v>31</v>
      </c>
      <c r="H609" s="1" t="s">
        <v>17</v>
      </c>
      <c r="I609" s="1" t="s">
        <v>23</v>
      </c>
      <c r="J609" s="1" t="s">
        <v>44</v>
      </c>
      <c r="K609" s="1" t="str">
        <f>VLOOKUP(MID(HR_DB[[#This Row],[ID No.]],8,2),[1]Draft!$B$9:$C$14,2,FALSE)</f>
        <v>Ismailia</v>
      </c>
      <c r="L609" s="7">
        <v>36123</v>
      </c>
      <c r="M609" s="1">
        <f ca="1">DATEDIF(HR_DB[[#This Row],[Hire date]],TODAY(),"Y")</f>
        <v>23</v>
      </c>
      <c r="N609" s="4">
        <v>5366</v>
      </c>
      <c r="O609" s="6">
        <f>IFERROR(DATEDIF(HR_DB[[#This Row],[DOB]],HR_DB[[#This Row],[Hire date]],"Y"),"!!!")</f>
        <v>7</v>
      </c>
      <c r="P609" s="6" t="str">
        <f>IF(HR_DB[[#This Row],[Age at Hiring]]&lt;20,"!","")</f>
        <v>!</v>
      </c>
      <c r="Q609" s="1" t="str">
        <f>IFERROR(VLOOKUP(HR_DB[[#This Row],[EmpID]],A610:$A$1002,1,TRUE),"")</f>
        <v/>
      </c>
      <c r="R609" s="1" t="str">
        <f>IFERROR(VLOOKUP(HR_DB[[#This Row],[EmpID]],$A$2:A608,1,0),"")</f>
        <v/>
      </c>
      <c r="S609" s="17"/>
      <c r="T609" s="1" t="str">
        <f ca="1">IF(HR_DB[[#This Row],[Years no.]]&lt;=7,"A) 1-7",IF(AND(HR_DB[[#This Row],[Years no.]]&gt;7,HR_DB[[#This Row],[Years no.]]&lt;=14),"B) 8-14",IF(AND(HR_DB[[#This Row],[Years no.]]&gt;14,HR_DB[[#This Row],[Years no.]]&lt;=21),"C) 15-21",IF(HR_DB[[#This Row],[Years no.]]&gt;21,"D) 22+",""))))</f>
        <v>D) 22+</v>
      </c>
      <c r="U609" s="1" t="str">
        <f ca="1">IF(AND(HR_DB[[#This Row],[Age]]&gt;=20,HR_DB[[#This Row],[Age]]&lt;30),"20s",IF(AND(HR_DB[[#This Row],[Age]]&gt;=30,HR_DB[[#This Row],[Age]]&lt;40),"30s",IF(HR_DB[[#This Row],[Age]]&gt;=40,"40s","")))</f>
        <v>30s</v>
      </c>
    </row>
    <row r="610" spans="1:21" x14ac:dyDescent="0.35">
      <c r="A610" s="1">
        <v>56158</v>
      </c>
      <c r="B610" s="1" t="s">
        <v>554</v>
      </c>
      <c r="C610" s="2" t="s">
        <v>555</v>
      </c>
      <c r="D610" s="1" t="s">
        <v>143</v>
      </c>
      <c r="E610" s="1" t="str">
        <f>IF(ISODD(MID(HR_DB[[#This Row],[ID No.]],13,1)),"Male","Female")</f>
        <v>Male</v>
      </c>
      <c r="F610" s="3">
        <f>DATE(MID(HR_DB[[#This Row],[ID No.]],2,2),MID(HR_DB[[#This Row],[ID No.]],4,2),MID(HR_DB[[#This Row],[ID No.]],6,2))</f>
        <v>34986</v>
      </c>
      <c r="G610" s="1">
        <f ca="1">DATEDIF(HR_DB[[#This Row],[DOB]],TODAY(),"Y")</f>
        <v>26</v>
      </c>
      <c r="H610" s="1" t="s">
        <v>17</v>
      </c>
      <c r="I610" s="1" t="s">
        <v>41</v>
      </c>
      <c r="J610" s="1" t="s">
        <v>67</v>
      </c>
      <c r="K610" s="1" t="str">
        <f>VLOOKUP(MID(HR_DB[[#This Row],[ID No.]],8,2),[1]Draft!$B$9:$C$14,2,FALSE)</f>
        <v>Cairo</v>
      </c>
      <c r="L610" s="7">
        <v>37498</v>
      </c>
      <c r="M610" s="1">
        <f ca="1">DATEDIF(HR_DB[[#This Row],[Hire date]],TODAY(),"Y")</f>
        <v>19</v>
      </c>
      <c r="N610" s="4">
        <v>13178</v>
      </c>
      <c r="O610" s="6">
        <f>IFERROR(DATEDIF(HR_DB[[#This Row],[DOB]],HR_DB[[#This Row],[Hire date]],"Y"),"!!!")</f>
        <v>6</v>
      </c>
      <c r="P610" s="6" t="str">
        <f>IF(HR_DB[[#This Row],[Age at Hiring]]&lt;20,"!","")</f>
        <v>!</v>
      </c>
      <c r="Q610" s="1" t="str">
        <f>IFERROR(VLOOKUP(HR_DB[[#This Row],[EmpID]],A611:$A$1002,1,TRUE),"")</f>
        <v/>
      </c>
      <c r="R610" s="1" t="str">
        <f>IFERROR(VLOOKUP(HR_DB[[#This Row],[EmpID]],$A$2:A609,1,0),"")</f>
        <v/>
      </c>
      <c r="S610" s="17"/>
      <c r="T610" s="1" t="str">
        <f ca="1">IF(HR_DB[[#This Row],[Years no.]]&lt;=7,"A) 1-7",IF(AND(HR_DB[[#This Row],[Years no.]]&gt;7,HR_DB[[#This Row],[Years no.]]&lt;=14),"B) 8-14",IF(AND(HR_DB[[#This Row],[Years no.]]&gt;14,HR_DB[[#This Row],[Years no.]]&lt;=21),"C) 15-21",IF(HR_DB[[#This Row],[Years no.]]&gt;21,"D) 22+",""))))</f>
        <v>C) 15-21</v>
      </c>
      <c r="U610" s="1" t="str">
        <f ca="1">IF(AND(HR_DB[[#This Row],[Age]]&gt;=20,HR_DB[[#This Row],[Age]]&lt;30),"20s",IF(AND(HR_DB[[#This Row],[Age]]&gt;=30,HR_DB[[#This Row],[Age]]&lt;40),"30s",IF(HR_DB[[#This Row],[Age]]&gt;=40,"40s","")))</f>
        <v>20s</v>
      </c>
    </row>
    <row r="611" spans="1:21" x14ac:dyDescent="0.35">
      <c r="A611" s="1">
        <v>56184</v>
      </c>
      <c r="B611" s="1" t="s">
        <v>950</v>
      </c>
      <c r="C611" s="1" t="s">
        <v>951</v>
      </c>
      <c r="D611" s="1" t="s">
        <v>16</v>
      </c>
      <c r="E611" s="1" t="str">
        <f>IF(ISODD(MID(HR_DB[[#This Row],[ID No.]],13,1)),"Male","Female")</f>
        <v>Female</v>
      </c>
      <c r="F611" s="3">
        <f>DATE(MID(HR_DB[[#This Row],[ID No.]],2,2),MID(HR_DB[[#This Row],[ID No.]],4,2),MID(HR_DB[[#This Row],[ID No.]],6,2))</f>
        <v>27044</v>
      </c>
      <c r="G611" s="1">
        <f ca="1">DATEDIF(HR_DB[[#This Row],[DOB]],TODAY(),"Y")</f>
        <v>48</v>
      </c>
      <c r="H611" s="1" t="s">
        <v>32</v>
      </c>
      <c r="I611" s="1" t="s">
        <v>23</v>
      </c>
      <c r="J611" s="1" t="s">
        <v>28</v>
      </c>
      <c r="K611" s="1" t="str">
        <f>VLOOKUP(MID(HR_DB[[#This Row],[ID No.]],8,2),[1]Draft!$B$9:$C$14,2,FALSE)</f>
        <v>Ismailia</v>
      </c>
      <c r="L611" s="3">
        <v>42094</v>
      </c>
      <c r="M611" s="1">
        <f ca="1">DATEDIF(HR_DB[[#This Row],[Hire date]],TODAY(),"Y")</f>
        <v>7</v>
      </c>
      <c r="N611" s="4">
        <v>3074</v>
      </c>
      <c r="O611" s="1">
        <f>IFERROR(DATEDIF(HR_DB[[#This Row],[DOB]],HR_DB[[#This Row],[Hire date]],"Y"),"!!!")</f>
        <v>41</v>
      </c>
      <c r="P611" s="1" t="str">
        <f>IF(HR_DB[[#This Row],[Age at Hiring]]&lt;20,"!","")</f>
        <v/>
      </c>
      <c r="Q611" s="1" t="str">
        <f>IFERROR(VLOOKUP(HR_DB[[#This Row],[EmpID]],A612:$A$1002,1,TRUE),"")</f>
        <v/>
      </c>
      <c r="R611" s="1" t="str">
        <f>IFERROR(VLOOKUP(HR_DB[[#This Row],[EmpID]],$A$2:A610,1,0),"")</f>
        <v/>
      </c>
      <c r="S611" s="17"/>
      <c r="T611" s="1" t="str">
        <f ca="1">IF(HR_DB[[#This Row],[Years no.]]&lt;=7,"A) 1-7",IF(AND(HR_DB[[#This Row],[Years no.]]&gt;7,HR_DB[[#This Row],[Years no.]]&lt;=14),"B) 8-14",IF(AND(HR_DB[[#This Row],[Years no.]]&gt;14,HR_DB[[#This Row],[Years no.]]&lt;=21),"C) 15-21",IF(HR_DB[[#This Row],[Years no.]]&gt;21,"D) 22+",""))))</f>
        <v>A) 1-7</v>
      </c>
      <c r="U611" s="1" t="str">
        <f ca="1">IF(AND(HR_DB[[#This Row],[Age]]&gt;=20,HR_DB[[#This Row],[Age]]&lt;30),"20s",IF(AND(HR_DB[[#This Row],[Age]]&gt;=30,HR_DB[[#This Row],[Age]]&lt;40),"30s",IF(HR_DB[[#This Row],[Age]]&gt;=40,"40s","")))</f>
        <v>40s</v>
      </c>
    </row>
    <row r="612" spans="1:21" x14ac:dyDescent="0.35">
      <c r="A612" s="1">
        <v>56202</v>
      </c>
      <c r="B612" s="1" t="s">
        <v>270</v>
      </c>
      <c r="C612" s="1" t="s">
        <v>271</v>
      </c>
      <c r="D612" s="1" t="s">
        <v>49</v>
      </c>
      <c r="E612" s="1" t="str">
        <f>IF(ISODD(MID(HR_DB[[#This Row],[ID No.]],13,1)),"Male","Female")</f>
        <v>Female</v>
      </c>
      <c r="F612" s="3">
        <f>DATE(MID(HR_DB[[#This Row],[ID No.]],2,2),MID(HR_DB[[#This Row],[ID No.]],4,2),MID(HR_DB[[#This Row],[ID No.]],6,2))</f>
        <v>34813</v>
      </c>
      <c r="G612" s="1">
        <f ca="1">DATEDIF(HR_DB[[#This Row],[DOB]],TODAY(),"Y")</f>
        <v>27</v>
      </c>
      <c r="H612" s="1" t="s">
        <v>32</v>
      </c>
      <c r="I612" s="1" t="s">
        <v>23</v>
      </c>
      <c r="J612" s="1" t="s">
        <v>28</v>
      </c>
      <c r="K612" s="1" t="str">
        <f>VLOOKUP(MID(HR_DB[[#This Row],[ID No.]],8,2),[1]Draft!$B$9:$C$14,2,FALSE)</f>
        <v>Cairo</v>
      </c>
      <c r="L612" s="7">
        <v>41001</v>
      </c>
      <c r="M612" s="1">
        <f ca="1">DATEDIF(HR_DB[[#This Row],[Hire date]],TODAY(),"Y")</f>
        <v>10</v>
      </c>
      <c r="N612" s="4">
        <v>6794</v>
      </c>
      <c r="O612" s="6">
        <f>IFERROR(DATEDIF(HR_DB[[#This Row],[DOB]],HR_DB[[#This Row],[Hire date]],"Y"),"!!!")</f>
        <v>16</v>
      </c>
      <c r="P612" s="6" t="str">
        <f>IF(HR_DB[[#This Row],[Age at Hiring]]&lt;20,"!","")</f>
        <v>!</v>
      </c>
      <c r="Q612" s="1" t="str">
        <f>IFERROR(VLOOKUP(HR_DB[[#This Row],[EmpID]],A613:$A$1002,1,TRUE),"")</f>
        <v/>
      </c>
      <c r="R612" s="1" t="str">
        <f>IFERROR(VLOOKUP(HR_DB[[#This Row],[EmpID]],$A$2:A611,1,0),"")</f>
        <v/>
      </c>
      <c r="S612" s="17"/>
      <c r="T612" s="1" t="str">
        <f ca="1">IF(HR_DB[[#This Row],[Years no.]]&lt;=7,"A) 1-7",IF(AND(HR_DB[[#This Row],[Years no.]]&gt;7,HR_DB[[#This Row],[Years no.]]&lt;=14),"B) 8-14",IF(AND(HR_DB[[#This Row],[Years no.]]&gt;14,HR_DB[[#This Row],[Years no.]]&lt;=21),"C) 15-21",IF(HR_DB[[#This Row],[Years no.]]&gt;21,"D) 22+",""))))</f>
        <v>B) 8-14</v>
      </c>
      <c r="U612" s="1" t="str">
        <f ca="1">IF(AND(HR_DB[[#This Row],[Age]]&gt;=20,HR_DB[[#This Row],[Age]]&lt;30),"20s",IF(AND(HR_DB[[#This Row],[Age]]&gt;=30,HR_DB[[#This Row],[Age]]&lt;40),"30s",IF(HR_DB[[#This Row],[Age]]&gt;=40,"40s","")))</f>
        <v>20s</v>
      </c>
    </row>
    <row r="613" spans="1:21" x14ac:dyDescent="0.35">
      <c r="A613" s="1">
        <v>56204</v>
      </c>
      <c r="B613" s="1" t="s">
        <v>280</v>
      </c>
      <c r="C613" s="1" t="s">
        <v>281</v>
      </c>
      <c r="D613" s="1" t="s">
        <v>35</v>
      </c>
      <c r="E613" s="1" t="str">
        <f>IF(ISODD(MID(HR_DB[[#This Row],[ID No.]],13,1)),"Male","Female")</f>
        <v>Male</v>
      </c>
      <c r="F613" s="3">
        <f>DATE(MID(HR_DB[[#This Row],[ID No.]],2,2),MID(HR_DB[[#This Row],[ID No.]],4,2),MID(HR_DB[[#This Row],[ID No.]],6,2))</f>
        <v>33804</v>
      </c>
      <c r="G613" s="1">
        <f ca="1">DATEDIF(HR_DB[[#This Row],[DOB]],TODAY(),"Y")</f>
        <v>30</v>
      </c>
      <c r="H613" s="1" t="s">
        <v>17</v>
      </c>
      <c r="I613" s="1" t="s">
        <v>23</v>
      </c>
      <c r="J613" s="1" t="s">
        <v>19</v>
      </c>
      <c r="K613" s="1" t="str">
        <f>VLOOKUP(MID(HR_DB[[#This Row],[ID No.]],8,2),[1]Draft!$B$9:$C$14,2,FALSE)</f>
        <v>Cairo</v>
      </c>
      <c r="L613" s="7">
        <v>34822</v>
      </c>
      <c r="M613" s="1">
        <f ca="1">DATEDIF(HR_DB[[#This Row],[Hire date]],TODAY(),"Y")</f>
        <v>27</v>
      </c>
      <c r="N613" s="4">
        <v>5042</v>
      </c>
      <c r="O613" s="6">
        <f>IFERROR(DATEDIF(HR_DB[[#This Row],[DOB]],HR_DB[[#This Row],[Hire date]],"Y"),"!!!")</f>
        <v>2</v>
      </c>
      <c r="P613" s="6" t="str">
        <f>IF(HR_DB[[#This Row],[Age at Hiring]]&lt;20,"!","")</f>
        <v>!</v>
      </c>
      <c r="Q613" s="1" t="str">
        <f>IFERROR(VLOOKUP(HR_DB[[#This Row],[EmpID]],A614:$A$1002,1,TRUE),"")</f>
        <v/>
      </c>
      <c r="R613" s="1" t="str">
        <f>IFERROR(VLOOKUP(HR_DB[[#This Row],[EmpID]],$A$2:A612,1,0),"")</f>
        <v/>
      </c>
      <c r="S613" s="17"/>
      <c r="T613" s="1" t="str">
        <f ca="1">IF(HR_DB[[#This Row],[Years no.]]&lt;=7,"A) 1-7",IF(AND(HR_DB[[#This Row],[Years no.]]&gt;7,HR_DB[[#This Row],[Years no.]]&lt;=14),"B) 8-14",IF(AND(HR_DB[[#This Row],[Years no.]]&gt;14,HR_DB[[#This Row],[Years no.]]&lt;=21),"C) 15-21",IF(HR_DB[[#This Row],[Years no.]]&gt;21,"D) 22+",""))))</f>
        <v>D) 22+</v>
      </c>
      <c r="U613" s="1" t="str">
        <f ca="1">IF(AND(HR_DB[[#This Row],[Age]]&gt;=20,HR_DB[[#This Row],[Age]]&lt;30),"20s",IF(AND(HR_DB[[#This Row],[Age]]&gt;=30,HR_DB[[#This Row],[Age]]&lt;40),"30s",IF(HR_DB[[#This Row],[Age]]&gt;=40,"40s","")))</f>
        <v>30s</v>
      </c>
    </row>
    <row r="614" spans="1:21" x14ac:dyDescent="0.35">
      <c r="A614" s="1">
        <v>56206</v>
      </c>
      <c r="B614" s="1" t="s">
        <v>1142</v>
      </c>
      <c r="C614" s="1" t="s">
        <v>1143</v>
      </c>
      <c r="D614" s="1" t="s">
        <v>31</v>
      </c>
      <c r="E614" s="1" t="str">
        <f>IF(ISODD(MID(HR_DB[[#This Row],[ID No.]],13,1)),"Male","Female")</f>
        <v>Male</v>
      </c>
      <c r="F614" s="3">
        <f>DATE(MID(HR_DB[[#This Row],[ID No.]],2,2),MID(HR_DB[[#This Row],[ID No.]],4,2),MID(HR_DB[[#This Row],[ID No.]],6,2))</f>
        <v>30625</v>
      </c>
      <c r="G614" s="1">
        <f ca="1">DATEDIF(HR_DB[[#This Row],[DOB]],TODAY(),"Y")</f>
        <v>38</v>
      </c>
      <c r="H614" s="1" t="s">
        <v>32</v>
      </c>
      <c r="I614" s="1" t="s">
        <v>23</v>
      </c>
      <c r="J614" s="1" t="s">
        <v>44</v>
      </c>
      <c r="K614" s="1" t="str">
        <f>VLOOKUP(MID(HR_DB[[#This Row],[ID No.]],8,2),[1]Draft!$B$9:$C$14,2,FALSE)</f>
        <v>Monufia</v>
      </c>
      <c r="L614" s="3">
        <v>38146</v>
      </c>
      <c r="M614" s="1">
        <f ca="1">DATEDIF(HR_DB[[#This Row],[Hire date]],TODAY(),"Y")</f>
        <v>18</v>
      </c>
      <c r="N614" s="4">
        <v>6707</v>
      </c>
      <c r="O614" s="1">
        <f>IFERROR(DATEDIF(HR_DB[[#This Row],[DOB]],HR_DB[[#This Row],[Hire date]],"Y"),"!!!")</f>
        <v>20</v>
      </c>
      <c r="P614" s="1" t="str">
        <f>IF(HR_DB[[#This Row],[Age at Hiring]]&lt;20,"!","")</f>
        <v/>
      </c>
      <c r="Q614" s="1" t="str">
        <f>IFERROR(VLOOKUP(HR_DB[[#This Row],[EmpID]],A615:$A$1002,1,TRUE),"")</f>
        <v/>
      </c>
      <c r="R614" s="1" t="str">
        <f>IFERROR(VLOOKUP(HR_DB[[#This Row],[EmpID]],$A$2:A613,1,0),"")</f>
        <v/>
      </c>
      <c r="S614" s="17"/>
      <c r="T614" s="1" t="str">
        <f ca="1">IF(HR_DB[[#This Row],[Years no.]]&lt;=7,"A) 1-7",IF(AND(HR_DB[[#This Row],[Years no.]]&gt;7,HR_DB[[#This Row],[Years no.]]&lt;=14),"B) 8-14",IF(AND(HR_DB[[#This Row],[Years no.]]&gt;14,HR_DB[[#This Row],[Years no.]]&lt;=21),"C) 15-21",IF(HR_DB[[#This Row],[Years no.]]&gt;21,"D) 22+",""))))</f>
        <v>C) 15-21</v>
      </c>
      <c r="U614" s="1" t="str">
        <f ca="1">IF(AND(HR_DB[[#This Row],[Age]]&gt;=20,HR_DB[[#This Row],[Age]]&lt;30),"20s",IF(AND(HR_DB[[#This Row],[Age]]&gt;=30,HR_DB[[#This Row],[Age]]&lt;40),"30s",IF(HR_DB[[#This Row],[Age]]&gt;=40,"40s","")))</f>
        <v>30s</v>
      </c>
    </row>
    <row r="615" spans="1:21" x14ac:dyDescent="0.35">
      <c r="A615" s="1">
        <v>56215</v>
      </c>
      <c r="B615" s="1" t="s">
        <v>1280</v>
      </c>
      <c r="C615" s="1" t="s">
        <v>1281</v>
      </c>
      <c r="D615" s="1" t="s">
        <v>143</v>
      </c>
      <c r="E615" s="1" t="str">
        <f>IF(ISODD(MID(HR_DB[[#This Row],[ID No.]],13,1)),"Male","Female")</f>
        <v>Male</v>
      </c>
      <c r="F615" s="3">
        <f>DATE(MID(HR_DB[[#This Row],[ID No.]],2,2),MID(HR_DB[[#This Row],[ID No.]],4,2),MID(HR_DB[[#This Row],[ID No.]],6,2))</f>
        <v>30685</v>
      </c>
      <c r="G615" s="1">
        <f ca="1">DATEDIF(HR_DB[[#This Row],[DOB]],TODAY(),"Y")</f>
        <v>38</v>
      </c>
      <c r="H615" s="1" t="s">
        <v>32</v>
      </c>
      <c r="I615" s="1" t="s">
        <v>23</v>
      </c>
      <c r="J615" s="1" t="s">
        <v>28</v>
      </c>
      <c r="K615" s="1" t="str">
        <f>VLOOKUP(MID(HR_DB[[#This Row],[ID No.]],8,2),[1]Draft!$B$9:$C$14,2,FALSE)</f>
        <v>Giza</v>
      </c>
      <c r="L615" s="3">
        <v>40304</v>
      </c>
      <c r="M615" s="1">
        <f ca="1">DATEDIF(HR_DB[[#This Row],[Hire date]],TODAY(),"Y")</f>
        <v>12</v>
      </c>
      <c r="N615" s="4">
        <v>3801</v>
      </c>
      <c r="O615" s="1">
        <f>IFERROR(DATEDIF(HR_DB[[#This Row],[DOB]],HR_DB[[#This Row],[Hire date]],"Y"),"!!!")</f>
        <v>26</v>
      </c>
      <c r="P615" s="1" t="str">
        <f>IF(HR_DB[[#This Row],[Age at Hiring]]&lt;20,"!","")</f>
        <v/>
      </c>
      <c r="Q615" s="1" t="str">
        <f>IFERROR(VLOOKUP(HR_DB[[#This Row],[EmpID]],A616:$A$1002,1,TRUE),"")</f>
        <v/>
      </c>
      <c r="R615" s="1" t="str">
        <f>IFERROR(VLOOKUP(HR_DB[[#This Row],[EmpID]],$A$2:A614,1,0),"")</f>
        <v/>
      </c>
      <c r="S615" s="17"/>
      <c r="T615" s="1" t="str">
        <f ca="1">IF(HR_DB[[#This Row],[Years no.]]&lt;=7,"A) 1-7",IF(AND(HR_DB[[#This Row],[Years no.]]&gt;7,HR_DB[[#This Row],[Years no.]]&lt;=14),"B) 8-14",IF(AND(HR_DB[[#This Row],[Years no.]]&gt;14,HR_DB[[#This Row],[Years no.]]&lt;=21),"C) 15-21",IF(HR_DB[[#This Row],[Years no.]]&gt;21,"D) 22+",""))))</f>
        <v>B) 8-14</v>
      </c>
      <c r="U615" s="1" t="str">
        <f ca="1">IF(AND(HR_DB[[#This Row],[Age]]&gt;=20,HR_DB[[#This Row],[Age]]&lt;30),"20s",IF(AND(HR_DB[[#This Row],[Age]]&gt;=30,HR_DB[[#This Row],[Age]]&lt;40),"30s",IF(HR_DB[[#This Row],[Age]]&gt;=40,"40s","")))</f>
        <v>30s</v>
      </c>
    </row>
    <row r="616" spans="1:21" x14ac:dyDescent="0.35">
      <c r="A616" s="1">
        <v>56227</v>
      </c>
      <c r="B616" s="1" t="s">
        <v>848</v>
      </c>
      <c r="C616" s="1" t="s">
        <v>849</v>
      </c>
      <c r="D616" s="1" t="s">
        <v>16</v>
      </c>
      <c r="E616" s="1" t="str">
        <f>IF(ISODD(MID(HR_DB[[#This Row],[ID No.]],13,1)),"Male","Female")</f>
        <v>Female</v>
      </c>
      <c r="F616" s="3">
        <f>DATE(MID(HR_DB[[#This Row],[ID No.]],2,2),MID(HR_DB[[#This Row],[ID No.]],4,2),MID(HR_DB[[#This Row],[ID No.]],6,2))</f>
        <v>33056</v>
      </c>
      <c r="G616" s="1">
        <f ca="1">DATEDIF(HR_DB[[#This Row],[DOB]],TODAY(),"Y")</f>
        <v>32</v>
      </c>
      <c r="H616" s="1" t="s">
        <v>32</v>
      </c>
      <c r="I616" s="1" t="s">
        <v>23</v>
      </c>
      <c r="J616" s="1" t="s">
        <v>28</v>
      </c>
      <c r="K616" s="1" t="str">
        <f>VLOOKUP(MID(HR_DB[[#This Row],[ID No.]],8,2),[1]Draft!$B$9:$C$14,2,FALSE)</f>
        <v>Ismailia</v>
      </c>
      <c r="L616" s="7">
        <v>35930</v>
      </c>
      <c r="M616" s="1">
        <f ca="1">DATEDIF(HR_DB[[#This Row],[Hire date]],TODAY(),"Y")</f>
        <v>24</v>
      </c>
      <c r="N616" s="4">
        <v>5576</v>
      </c>
      <c r="O616" s="6">
        <f>IFERROR(DATEDIF(HR_DB[[#This Row],[DOB]],HR_DB[[#This Row],[Hire date]],"Y"),"!!!")</f>
        <v>7</v>
      </c>
      <c r="P616" s="6" t="str">
        <f>IF(HR_DB[[#This Row],[Age at Hiring]]&lt;20,"!","")</f>
        <v>!</v>
      </c>
      <c r="Q616" s="1" t="str">
        <f>IFERROR(VLOOKUP(HR_DB[[#This Row],[EmpID]],A617:$A$1002,1,TRUE),"")</f>
        <v/>
      </c>
      <c r="R616" s="1" t="str">
        <f>IFERROR(VLOOKUP(HR_DB[[#This Row],[EmpID]],$A$2:A615,1,0),"")</f>
        <v/>
      </c>
      <c r="S616" s="17"/>
      <c r="T616" s="1" t="str">
        <f ca="1">IF(HR_DB[[#This Row],[Years no.]]&lt;=7,"A) 1-7",IF(AND(HR_DB[[#This Row],[Years no.]]&gt;7,HR_DB[[#This Row],[Years no.]]&lt;=14),"B) 8-14",IF(AND(HR_DB[[#This Row],[Years no.]]&gt;14,HR_DB[[#This Row],[Years no.]]&lt;=21),"C) 15-21",IF(HR_DB[[#This Row],[Years no.]]&gt;21,"D) 22+",""))))</f>
        <v>D) 22+</v>
      </c>
      <c r="U616" s="1" t="str">
        <f ca="1">IF(AND(HR_DB[[#This Row],[Age]]&gt;=20,HR_DB[[#This Row],[Age]]&lt;30),"20s",IF(AND(HR_DB[[#This Row],[Age]]&gt;=30,HR_DB[[#This Row],[Age]]&lt;40),"30s",IF(HR_DB[[#This Row],[Age]]&gt;=40,"40s","")))</f>
        <v>30s</v>
      </c>
    </row>
    <row r="617" spans="1:21" x14ac:dyDescent="0.35">
      <c r="A617" s="1">
        <v>56239</v>
      </c>
      <c r="B617" s="1" t="s">
        <v>1022</v>
      </c>
      <c r="C617" s="1" t="s">
        <v>1023</v>
      </c>
      <c r="D617" s="1" t="s">
        <v>62</v>
      </c>
      <c r="E617" s="1" t="str">
        <f>IF(ISODD(MID(HR_DB[[#This Row],[ID No.]],13,1)),"Male","Female")</f>
        <v>Male</v>
      </c>
      <c r="F617" s="3">
        <f>DATE(MID(HR_DB[[#This Row],[ID No.]],2,2),MID(HR_DB[[#This Row],[ID No.]],4,2),MID(HR_DB[[#This Row],[ID No.]],6,2))</f>
        <v>27505</v>
      </c>
      <c r="G617" s="1">
        <f ca="1">DATEDIF(HR_DB[[#This Row],[DOB]],TODAY(),"Y")</f>
        <v>47</v>
      </c>
      <c r="H617" s="1" t="s">
        <v>32</v>
      </c>
      <c r="I617" s="1" t="s">
        <v>23</v>
      </c>
      <c r="J617" s="1" t="s">
        <v>67</v>
      </c>
      <c r="K617" s="1" t="str">
        <f>VLOOKUP(MID(HR_DB[[#This Row],[ID No.]],8,2),[1]Draft!$B$9:$C$14,2,FALSE)</f>
        <v>Ismailia</v>
      </c>
      <c r="L617" s="3">
        <v>38500</v>
      </c>
      <c r="M617" s="1">
        <f ca="1">DATEDIF(HR_DB[[#This Row],[Hire date]],TODAY(),"Y")</f>
        <v>17</v>
      </c>
      <c r="N617" s="4">
        <v>4815</v>
      </c>
      <c r="O617" s="1">
        <f>IFERROR(DATEDIF(HR_DB[[#This Row],[DOB]],HR_DB[[#This Row],[Hire date]],"Y"),"!!!")</f>
        <v>30</v>
      </c>
      <c r="P617" s="1" t="str">
        <f>IF(HR_DB[[#This Row],[Age at Hiring]]&lt;20,"!","")</f>
        <v/>
      </c>
      <c r="Q617" s="1" t="str">
        <f>IFERROR(VLOOKUP(HR_DB[[#This Row],[EmpID]],A618:$A$1002,1,TRUE),"")</f>
        <v/>
      </c>
      <c r="R617" s="1" t="str">
        <f>IFERROR(VLOOKUP(HR_DB[[#This Row],[EmpID]],$A$2:A616,1,0),"")</f>
        <v/>
      </c>
      <c r="S617" s="17"/>
      <c r="T617" s="1" t="str">
        <f ca="1">IF(HR_DB[[#This Row],[Years no.]]&lt;=7,"A) 1-7",IF(AND(HR_DB[[#This Row],[Years no.]]&gt;7,HR_DB[[#This Row],[Years no.]]&lt;=14),"B) 8-14",IF(AND(HR_DB[[#This Row],[Years no.]]&gt;14,HR_DB[[#This Row],[Years no.]]&lt;=21),"C) 15-21",IF(HR_DB[[#This Row],[Years no.]]&gt;21,"D) 22+",""))))</f>
        <v>C) 15-21</v>
      </c>
      <c r="U617" s="1" t="str">
        <f ca="1">IF(AND(HR_DB[[#This Row],[Age]]&gt;=20,HR_DB[[#This Row],[Age]]&lt;30),"20s",IF(AND(HR_DB[[#This Row],[Age]]&gt;=30,HR_DB[[#This Row],[Age]]&lt;40),"30s",IF(HR_DB[[#This Row],[Age]]&gt;=40,"40s","")))</f>
        <v>40s</v>
      </c>
    </row>
    <row r="618" spans="1:21" x14ac:dyDescent="0.35">
      <c r="A618" s="1">
        <v>56240</v>
      </c>
      <c r="B618" s="1" t="s">
        <v>462</v>
      </c>
      <c r="C618" s="1" t="s">
        <v>463</v>
      </c>
      <c r="D618" s="1" t="s">
        <v>27</v>
      </c>
      <c r="E618" s="1" t="str">
        <f>IF(ISODD(MID(HR_DB[[#This Row],[ID No.]],13,1)),"Male","Female")</f>
        <v>Male</v>
      </c>
      <c r="F618" s="3">
        <f>DATE(MID(HR_DB[[#This Row],[ID No.]],2,2),MID(HR_DB[[#This Row],[ID No.]],4,2),MID(HR_DB[[#This Row],[ID No.]],6,2))</f>
        <v>30454</v>
      </c>
      <c r="G618" s="1">
        <f ca="1">DATEDIF(HR_DB[[#This Row],[DOB]],TODAY(),"Y")</f>
        <v>39</v>
      </c>
      <c r="H618" s="1" t="s">
        <v>32</v>
      </c>
      <c r="I618" s="1" t="s">
        <v>23</v>
      </c>
      <c r="J618" s="1" t="s">
        <v>24</v>
      </c>
      <c r="K618" s="1" t="str">
        <f>VLOOKUP(MID(HR_DB[[#This Row],[ID No.]],8,2),[1]Draft!$B$9:$C$14,2,FALSE)</f>
        <v>Cairo</v>
      </c>
      <c r="L618" s="7">
        <v>35735</v>
      </c>
      <c r="M618" s="1">
        <f ca="1">DATEDIF(HR_DB[[#This Row],[Hire date]],TODAY(),"Y")</f>
        <v>24</v>
      </c>
      <c r="N618" s="4">
        <v>6135</v>
      </c>
      <c r="O618" s="6">
        <f>IFERROR(DATEDIF(HR_DB[[#This Row],[DOB]],HR_DB[[#This Row],[Hire date]],"Y"),"!!!")</f>
        <v>14</v>
      </c>
      <c r="P618" s="6" t="str">
        <f>IF(HR_DB[[#This Row],[Age at Hiring]]&lt;20,"!","")</f>
        <v>!</v>
      </c>
      <c r="Q618" s="1" t="str">
        <f>IFERROR(VLOOKUP(HR_DB[[#This Row],[EmpID]],A619:$A$1002,1,TRUE),"")</f>
        <v/>
      </c>
      <c r="R618" s="1" t="str">
        <f>IFERROR(VLOOKUP(HR_DB[[#This Row],[EmpID]],$A$2:A617,1,0),"")</f>
        <v/>
      </c>
      <c r="S618" s="17"/>
      <c r="T618" s="1" t="str">
        <f ca="1">IF(HR_DB[[#This Row],[Years no.]]&lt;=7,"A) 1-7",IF(AND(HR_DB[[#This Row],[Years no.]]&gt;7,HR_DB[[#This Row],[Years no.]]&lt;=14),"B) 8-14",IF(AND(HR_DB[[#This Row],[Years no.]]&gt;14,HR_DB[[#This Row],[Years no.]]&lt;=21),"C) 15-21",IF(HR_DB[[#This Row],[Years no.]]&gt;21,"D) 22+",""))))</f>
        <v>D) 22+</v>
      </c>
      <c r="U618" s="1" t="str">
        <f ca="1">IF(AND(HR_DB[[#This Row],[Age]]&gt;=20,HR_DB[[#This Row],[Age]]&lt;30),"20s",IF(AND(HR_DB[[#This Row],[Age]]&gt;=30,HR_DB[[#This Row],[Age]]&lt;40),"30s",IF(HR_DB[[#This Row],[Age]]&gt;=40,"40s","")))</f>
        <v>30s</v>
      </c>
    </row>
    <row r="619" spans="1:21" x14ac:dyDescent="0.35">
      <c r="A619" s="1">
        <v>56242</v>
      </c>
      <c r="B619" s="1" t="s">
        <v>1460</v>
      </c>
      <c r="C619" s="1" t="s">
        <v>1461</v>
      </c>
      <c r="D619" s="1" t="s">
        <v>31</v>
      </c>
      <c r="E619" s="1" t="str">
        <f>IF(ISODD(MID(HR_DB[[#This Row],[ID No.]],13,1)),"Male","Female")</f>
        <v>Male</v>
      </c>
      <c r="F619" s="3">
        <f>DATE(MID(HR_DB[[#This Row],[ID No.]],2,2),MID(HR_DB[[#This Row],[ID No.]],4,2),MID(HR_DB[[#This Row],[ID No.]],6,2))</f>
        <v>31613</v>
      </c>
      <c r="G619" s="1">
        <f ca="1">DATEDIF(HR_DB[[#This Row],[DOB]],TODAY(),"Y")</f>
        <v>36</v>
      </c>
      <c r="H619" s="1" t="s">
        <v>17</v>
      </c>
      <c r="I619" s="1" t="s">
        <v>23</v>
      </c>
      <c r="J619" s="1" t="s">
        <v>24</v>
      </c>
      <c r="K619" s="1" t="str">
        <f>VLOOKUP(MID(HR_DB[[#This Row],[ID No.]],8,2),[1]Draft!$B$9:$C$14,2,FALSE)</f>
        <v>Sharqia</v>
      </c>
      <c r="L619" s="7">
        <v>38160</v>
      </c>
      <c r="M619" s="1">
        <f ca="1">DATEDIF(HR_DB[[#This Row],[Hire date]],TODAY(),"Y")</f>
        <v>18</v>
      </c>
      <c r="N619" s="4">
        <v>5631</v>
      </c>
      <c r="O619" s="6">
        <f>IFERROR(DATEDIF(HR_DB[[#This Row],[DOB]],HR_DB[[#This Row],[Hire date]],"Y"),"!!!")</f>
        <v>17</v>
      </c>
      <c r="P619" s="6" t="str">
        <f>IF(HR_DB[[#This Row],[Age at Hiring]]&lt;20,"!","")</f>
        <v>!</v>
      </c>
      <c r="Q619" s="1" t="str">
        <f>IFERROR(VLOOKUP(HR_DB[[#This Row],[EmpID]],A620:$A$1002,1,TRUE),"")</f>
        <v/>
      </c>
      <c r="R619" s="1" t="str">
        <f>IFERROR(VLOOKUP(HR_DB[[#This Row],[EmpID]],$A$2:A618,1,0),"")</f>
        <v/>
      </c>
      <c r="S619" s="17"/>
      <c r="T619" s="1" t="str">
        <f ca="1">IF(HR_DB[[#This Row],[Years no.]]&lt;=7,"A) 1-7",IF(AND(HR_DB[[#This Row],[Years no.]]&gt;7,HR_DB[[#This Row],[Years no.]]&lt;=14),"B) 8-14",IF(AND(HR_DB[[#This Row],[Years no.]]&gt;14,HR_DB[[#This Row],[Years no.]]&lt;=21),"C) 15-21",IF(HR_DB[[#This Row],[Years no.]]&gt;21,"D) 22+",""))))</f>
        <v>C) 15-21</v>
      </c>
      <c r="U619" s="1" t="str">
        <f ca="1">IF(AND(HR_DB[[#This Row],[Age]]&gt;=20,HR_DB[[#This Row],[Age]]&lt;30),"20s",IF(AND(HR_DB[[#This Row],[Age]]&gt;=30,HR_DB[[#This Row],[Age]]&lt;40),"30s",IF(HR_DB[[#This Row],[Age]]&gt;=40,"40s","")))</f>
        <v>30s</v>
      </c>
    </row>
    <row r="620" spans="1:21" x14ac:dyDescent="0.35">
      <c r="A620" s="1">
        <v>56255</v>
      </c>
      <c r="B620" s="1" t="s">
        <v>938</v>
      </c>
      <c r="C620" s="1" t="s">
        <v>939</v>
      </c>
      <c r="D620" s="1" t="s">
        <v>92</v>
      </c>
      <c r="E620" s="1" t="str">
        <f>IF(ISODD(MID(HR_DB[[#This Row],[ID No.]],13,1)),"Male","Female")</f>
        <v>Male</v>
      </c>
      <c r="F620" s="3">
        <f>DATE(MID(HR_DB[[#This Row],[ID No.]],2,2),MID(HR_DB[[#This Row],[ID No.]],4,2),MID(HR_DB[[#This Row],[ID No.]],6,2))</f>
        <v>28924</v>
      </c>
      <c r="G620" s="1">
        <f ca="1">DATEDIF(HR_DB[[#This Row],[DOB]],TODAY(),"Y")</f>
        <v>43</v>
      </c>
      <c r="H620" s="1" t="s">
        <v>32</v>
      </c>
      <c r="I620" s="1" t="s">
        <v>23</v>
      </c>
      <c r="J620" s="1" t="s">
        <v>24</v>
      </c>
      <c r="K620" s="1" t="str">
        <f>VLOOKUP(MID(HR_DB[[#This Row],[ID No.]],8,2),[1]Draft!$B$9:$C$14,2,FALSE)</f>
        <v>Alexandria</v>
      </c>
      <c r="L620" s="3">
        <v>37192</v>
      </c>
      <c r="M620" s="1">
        <f ca="1">DATEDIF(HR_DB[[#This Row],[Hire date]],TODAY(),"Y")</f>
        <v>20</v>
      </c>
      <c r="N620" s="4">
        <v>5744</v>
      </c>
      <c r="O620" s="1">
        <f>IFERROR(DATEDIF(HR_DB[[#This Row],[DOB]],HR_DB[[#This Row],[Hire date]],"Y"),"!!!")</f>
        <v>22</v>
      </c>
      <c r="P620" s="1" t="str">
        <f>IF(HR_DB[[#This Row],[Age at Hiring]]&lt;20,"!","")</f>
        <v/>
      </c>
      <c r="Q620" s="1" t="str">
        <f>IFERROR(VLOOKUP(HR_DB[[#This Row],[EmpID]],A621:$A$1002,1,TRUE),"")</f>
        <v/>
      </c>
      <c r="R620" s="1" t="str">
        <f>IFERROR(VLOOKUP(HR_DB[[#This Row],[EmpID]],$A$2:A619,1,0),"")</f>
        <v/>
      </c>
      <c r="S620" s="17"/>
      <c r="T620" s="1" t="str">
        <f ca="1">IF(HR_DB[[#This Row],[Years no.]]&lt;=7,"A) 1-7",IF(AND(HR_DB[[#This Row],[Years no.]]&gt;7,HR_DB[[#This Row],[Years no.]]&lt;=14),"B) 8-14",IF(AND(HR_DB[[#This Row],[Years no.]]&gt;14,HR_DB[[#This Row],[Years no.]]&lt;=21),"C) 15-21",IF(HR_DB[[#This Row],[Years no.]]&gt;21,"D) 22+",""))))</f>
        <v>C) 15-21</v>
      </c>
      <c r="U620" s="1" t="str">
        <f ca="1">IF(AND(HR_DB[[#This Row],[Age]]&gt;=20,HR_DB[[#This Row],[Age]]&lt;30),"20s",IF(AND(HR_DB[[#This Row],[Age]]&gt;=30,HR_DB[[#This Row],[Age]]&lt;40),"30s",IF(HR_DB[[#This Row],[Age]]&gt;=40,"40s","")))</f>
        <v>40s</v>
      </c>
    </row>
    <row r="621" spans="1:21" x14ac:dyDescent="0.35">
      <c r="A621" s="1">
        <v>56261</v>
      </c>
      <c r="B621" s="1" t="s">
        <v>168</v>
      </c>
      <c r="C621" s="1" t="s">
        <v>169</v>
      </c>
      <c r="D621" s="1" t="s">
        <v>38</v>
      </c>
      <c r="E621" s="1" t="str">
        <f>IF(ISODD(MID(HR_DB[[#This Row],[ID No.]],13,1)),"Male","Female")</f>
        <v>Female</v>
      </c>
      <c r="F621" s="3">
        <f>DATE(MID(HR_DB[[#This Row],[ID No.]],2,2),MID(HR_DB[[#This Row],[ID No.]],4,2),MID(HR_DB[[#This Row],[ID No.]],6,2))</f>
        <v>34871</v>
      </c>
      <c r="G621" s="1">
        <f ca="1">DATEDIF(HR_DB[[#This Row],[DOB]],TODAY(),"Y")</f>
        <v>27</v>
      </c>
      <c r="H621" s="1" t="s">
        <v>32</v>
      </c>
      <c r="I621" s="1" t="s">
        <v>23</v>
      </c>
      <c r="J621" s="1" t="s">
        <v>24</v>
      </c>
      <c r="K621" s="1" t="str">
        <f>VLOOKUP(MID(HR_DB[[#This Row],[ID No.]],8,2),[1]Draft!$B$9:$C$14,2,FALSE)</f>
        <v>Cairo</v>
      </c>
      <c r="L621" s="7">
        <v>37265</v>
      </c>
      <c r="M621" s="1">
        <f ca="1">DATEDIF(HR_DB[[#This Row],[Hire date]],TODAY(),"Y")</f>
        <v>20</v>
      </c>
      <c r="N621" s="4">
        <v>6353</v>
      </c>
      <c r="O621" s="6">
        <f>IFERROR(DATEDIF(HR_DB[[#This Row],[DOB]],HR_DB[[#This Row],[Hire date]],"Y"),"!!!")</f>
        <v>6</v>
      </c>
      <c r="P621" s="6" t="str">
        <f>IF(HR_DB[[#This Row],[Age at Hiring]]&lt;20,"!","")</f>
        <v>!</v>
      </c>
      <c r="Q621" s="1" t="str">
        <f>IFERROR(VLOOKUP(HR_DB[[#This Row],[EmpID]],A622:$A$1002,1,TRUE),"")</f>
        <v/>
      </c>
      <c r="R621" s="1" t="str">
        <f>IFERROR(VLOOKUP(HR_DB[[#This Row],[EmpID]],$A$2:A620,1,0),"")</f>
        <v/>
      </c>
      <c r="S621" s="17"/>
      <c r="T621" s="1" t="str">
        <f ca="1">IF(HR_DB[[#This Row],[Years no.]]&lt;=7,"A) 1-7",IF(AND(HR_DB[[#This Row],[Years no.]]&gt;7,HR_DB[[#This Row],[Years no.]]&lt;=14),"B) 8-14",IF(AND(HR_DB[[#This Row],[Years no.]]&gt;14,HR_DB[[#This Row],[Years no.]]&lt;=21),"C) 15-21",IF(HR_DB[[#This Row],[Years no.]]&gt;21,"D) 22+",""))))</f>
        <v>C) 15-21</v>
      </c>
      <c r="U621" s="1" t="str">
        <f ca="1">IF(AND(HR_DB[[#This Row],[Age]]&gt;=20,HR_DB[[#This Row],[Age]]&lt;30),"20s",IF(AND(HR_DB[[#This Row],[Age]]&gt;=30,HR_DB[[#This Row],[Age]]&lt;40),"30s",IF(HR_DB[[#This Row],[Age]]&gt;=40,"40s","")))</f>
        <v>20s</v>
      </c>
    </row>
    <row r="622" spans="1:21" x14ac:dyDescent="0.35">
      <c r="A622" s="1">
        <v>56263</v>
      </c>
      <c r="B622" s="1" t="s">
        <v>1324</v>
      </c>
      <c r="C622" s="1" t="s">
        <v>1325</v>
      </c>
      <c r="D622" s="1" t="s">
        <v>16</v>
      </c>
      <c r="E622" s="1" t="str">
        <f>IF(ISODD(MID(HR_DB[[#This Row],[ID No.]],13,1)),"Male","Female")</f>
        <v>Male</v>
      </c>
      <c r="F622" s="3">
        <f>DATE(MID(HR_DB[[#This Row],[ID No.]],2,2),MID(HR_DB[[#This Row],[ID No.]],4,2),MID(HR_DB[[#This Row],[ID No.]],6,2))</f>
        <v>33009</v>
      </c>
      <c r="G622" s="1">
        <f ca="1">DATEDIF(HR_DB[[#This Row],[DOB]],TODAY(),"Y")</f>
        <v>32</v>
      </c>
      <c r="H622" s="1" t="s">
        <v>32</v>
      </c>
      <c r="I622" s="1" t="s">
        <v>23</v>
      </c>
      <c r="J622" s="1" t="s">
        <v>44</v>
      </c>
      <c r="K622" s="1" t="str">
        <f>VLOOKUP(MID(HR_DB[[#This Row],[ID No.]],8,2),[1]Draft!$B$9:$C$14,2,FALSE)</f>
        <v>Ismailia</v>
      </c>
      <c r="L622" s="3">
        <v>40918</v>
      </c>
      <c r="M622" s="1">
        <f ca="1">DATEDIF(HR_DB[[#This Row],[Hire date]],TODAY(),"Y")</f>
        <v>10</v>
      </c>
      <c r="N622" s="4">
        <v>5712</v>
      </c>
      <c r="O622" s="1">
        <f>IFERROR(DATEDIF(HR_DB[[#This Row],[DOB]],HR_DB[[#This Row],[Hire date]],"Y"),"!!!")</f>
        <v>21</v>
      </c>
      <c r="P622" s="1" t="str">
        <f>IF(HR_DB[[#This Row],[Age at Hiring]]&lt;20,"!","")</f>
        <v/>
      </c>
      <c r="Q622" s="1" t="str">
        <f>IFERROR(VLOOKUP(HR_DB[[#This Row],[EmpID]],A623:$A$1002,1,TRUE),"")</f>
        <v/>
      </c>
      <c r="R622" s="1" t="str">
        <f>IFERROR(VLOOKUP(HR_DB[[#This Row],[EmpID]],$A$2:A621,1,0),"")</f>
        <v/>
      </c>
      <c r="S622" s="17"/>
      <c r="T622" s="1" t="str">
        <f ca="1">IF(HR_DB[[#This Row],[Years no.]]&lt;=7,"A) 1-7",IF(AND(HR_DB[[#This Row],[Years no.]]&gt;7,HR_DB[[#This Row],[Years no.]]&lt;=14),"B) 8-14",IF(AND(HR_DB[[#This Row],[Years no.]]&gt;14,HR_DB[[#This Row],[Years no.]]&lt;=21),"C) 15-21",IF(HR_DB[[#This Row],[Years no.]]&gt;21,"D) 22+",""))))</f>
        <v>B) 8-14</v>
      </c>
      <c r="U622" s="1" t="str">
        <f ca="1">IF(AND(HR_DB[[#This Row],[Age]]&gt;=20,HR_DB[[#This Row],[Age]]&lt;30),"20s",IF(AND(HR_DB[[#This Row],[Age]]&gt;=30,HR_DB[[#This Row],[Age]]&lt;40),"30s",IF(HR_DB[[#This Row],[Age]]&gt;=40,"40s","")))</f>
        <v>30s</v>
      </c>
    </row>
    <row r="623" spans="1:21" x14ac:dyDescent="0.35">
      <c r="A623" s="1">
        <v>56268</v>
      </c>
      <c r="B623" s="1" t="s">
        <v>626</v>
      </c>
      <c r="C623" s="1" t="s">
        <v>627</v>
      </c>
      <c r="D623" s="1" t="s">
        <v>22</v>
      </c>
      <c r="E623" s="1" t="str">
        <f>IF(ISODD(MID(HR_DB[[#This Row],[ID No.]],13,1)),"Male","Female")</f>
        <v>Male</v>
      </c>
      <c r="F623" s="3">
        <f>DATE(MID(HR_DB[[#This Row],[ID No.]],2,2),MID(HR_DB[[#This Row],[ID No.]],4,2),MID(HR_DB[[#This Row],[ID No.]],6,2))</f>
        <v>35016</v>
      </c>
      <c r="G623" s="1">
        <f ca="1">DATEDIF(HR_DB[[#This Row],[DOB]],TODAY(),"Y")</f>
        <v>26</v>
      </c>
      <c r="H623" s="1" t="s">
        <v>32</v>
      </c>
      <c r="I623" s="1" t="s">
        <v>23</v>
      </c>
      <c r="J623" s="1" t="s">
        <v>67</v>
      </c>
      <c r="K623" s="1" t="str">
        <f>VLOOKUP(MID(HR_DB[[#This Row],[ID No.]],8,2),[1]Draft!$B$9:$C$14,2,FALSE)</f>
        <v>Cairo</v>
      </c>
      <c r="L623" s="7">
        <v>38068</v>
      </c>
      <c r="M623" s="1">
        <f ca="1">DATEDIF(HR_DB[[#This Row],[Hire date]],TODAY(),"Y")</f>
        <v>18</v>
      </c>
      <c r="N623" s="4">
        <v>4079</v>
      </c>
      <c r="O623" s="6">
        <f>IFERROR(DATEDIF(HR_DB[[#This Row],[DOB]],HR_DB[[#This Row],[Hire date]],"Y"),"!!!")</f>
        <v>8</v>
      </c>
      <c r="P623" s="6" t="str">
        <f>IF(HR_DB[[#This Row],[Age at Hiring]]&lt;20,"!","")</f>
        <v>!</v>
      </c>
      <c r="Q623" s="1" t="str">
        <f>IFERROR(VLOOKUP(HR_DB[[#This Row],[EmpID]],A624:$A$1002,1,TRUE),"")</f>
        <v/>
      </c>
      <c r="R623" s="1" t="str">
        <f>IFERROR(VLOOKUP(HR_DB[[#This Row],[EmpID]],$A$2:A622,1,0),"")</f>
        <v/>
      </c>
      <c r="S623" s="17"/>
      <c r="T623" s="1" t="str">
        <f ca="1">IF(HR_DB[[#This Row],[Years no.]]&lt;=7,"A) 1-7",IF(AND(HR_DB[[#This Row],[Years no.]]&gt;7,HR_DB[[#This Row],[Years no.]]&lt;=14),"B) 8-14",IF(AND(HR_DB[[#This Row],[Years no.]]&gt;14,HR_DB[[#This Row],[Years no.]]&lt;=21),"C) 15-21",IF(HR_DB[[#This Row],[Years no.]]&gt;21,"D) 22+",""))))</f>
        <v>C) 15-21</v>
      </c>
      <c r="U623" s="1" t="str">
        <f ca="1">IF(AND(HR_DB[[#This Row],[Age]]&gt;=20,HR_DB[[#This Row],[Age]]&lt;30),"20s",IF(AND(HR_DB[[#This Row],[Age]]&gt;=30,HR_DB[[#This Row],[Age]]&lt;40),"30s",IF(HR_DB[[#This Row],[Age]]&gt;=40,"40s","")))</f>
        <v>20s</v>
      </c>
    </row>
    <row r="624" spans="1:21" x14ac:dyDescent="0.35">
      <c r="A624" s="6">
        <v>56278</v>
      </c>
      <c r="B624" s="1" t="s">
        <v>408</v>
      </c>
      <c r="C624" s="1" t="s">
        <v>409</v>
      </c>
      <c r="D624" s="1" t="s">
        <v>31</v>
      </c>
      <c r="E624" s="1" t="str">
        <f>IF(ISODD(MID(HR_DB[[#This Row],[ID No.]],13,1)),"Male","Female")</f>
        <v>Male</v>
      </c>
      <c r="F624" s="3">
        <f>DATE(MID(HR_DB[[#This Row],[ID No.]],2,2),MID(HR_DB[[#This Row],[ID No.]],4,2),MID(HR_DB[[#This Row],[ID No.]],6,2))</f>
        <v>34702</v>
      </c>
      <c r="G624" s="1">
        <f ca="1">DATEDIF(HR_DB[[#This Row],[DOB]],TODAY(),"Y")</f>
        <v>27</v>
      </c>
      <c r="H624" s="1" t="s">
        <v>17</v>
      </c>
      <c r="I624" s="1" t="s">
        <v>18</v>
      </c>
      <c r="J624" s="1" t="s">
        <v>19</v>
      </c>
      <c r="K624" s="1" t="str">
        <f>VLOOKUP(MID(HR_DB[[#This Row],[ID No.]],8,2),[1]Draft!$B$9:$C$14,2,FALSE)</f>
        <v>Cairo</v>
      </c>
      <c r="L624" s="7">
        <v>38757</v>
      </c>
      <c r="M624" s="1">
        <f ca="1">DATEDIF(HR_DB[[#This Row],[Hire date]],TODAY(),"Y")</f>
        <v>16</v>
      </c>
      <c r="N624" s="4">
        <v>28950</v>
      </c>
      <c r="O624" s="6">
        <f>IFERROR(DATEDIF(HR_DB[[#This Row],[DOB]],HR_DB[[#This Row],[Hire date]],"Y"),"!!!")</f>
        <v>11</v>
      </c>
      <c r="P624" s="6" t="str">
        <f>IF(HR_DB[[#This Row],[Age at Hiring]]&lt;20,"!","")</f>
        <v>!</v>
      </c>
      <c r="Q624" s="6">
        <f>IFERROR(VLOOKUP(HR_DB[[#This Row],[EmpID]],A625:$A$1002,1,TRUE),"")</f>
        <v>56278</v>
      </c>
      <c r="R624" s="1" t="str">
        <f>IFERROR(VLOOKUP(HR_DB[[#This Row],[EmpID]],$A$2:A623,1,0),"")</f>
        <v/>
      </c>
      <c r="S624" s="17">
        <v>1</v>
      </c>
      <c r="T624" s="1" t="str">
        <f ca="1">IF(HR_DB[[#This Row],[Years no.]]&lt;=7,"A) 1-7",IF(AND(HR_DB[[#This Row],[Years no.]]&gt;7,HR_DB[[#This Row],[Years no.]]&lt;=14),"B) 8-14",IF(AND(HR_DB[[#This Row],[Years no.]]&gt;14,HR_DB[[#This Row],[Years no.]]&lt;=21),"C) 15-21",IF(HR_DB[[#This Row],[Years no.]]&gt;21,"D) 22+",""))))</f>
        <v>C) 15-21</v>
      </c>
      <c r="U624" s="1" t="str">
        <f ca="1">IF(AND(HR_DB[[#This Row],[Age]]&gt;=20,HR_DB[[#This Row],[Age]]&lt;30),"20s",IF(AND(HR_DB[[#This Row],[Age]]&gt;=30,HR_DB[[#This Row],[Age]]&lt;40),"30s",IF(HR_DB[[#This Row],[Age]]&gt;=40,"40s","")))</f>
        <v>20s</v>
      </c>
    </row>
    <row r="625" spans="1:21" x14ac:dyDescent="0.35">
      <c r="A625" s="18">
        <v>56278</v>
      </c>
      <c r="B625" s="1" t="s">
        <v>992</v>
      </c>
      <c r="C625" s="1" t="s">
        <v>993</v>
      </c>
      <c r="D625" s="1" t="s">
        <v>35</v>
      </c>
      <c r="E625" s="1" t="str">
        <f>IF(ISODD(MID(HR_DB[[#This Row],[ID No.]],13,1)),"Male","Female")</f>
        <v>Male</v>
      </c>
      <c r="F625" s="3">
        <f>DATE(MID(HR_DB[[#This Row],[ID No.]],2,2),MID(HR_DB[[#This Row],[ID No.]],4,2),MID(HR_DB[[#This Row],[ID No.]],6,2))</f>
        <v>30596</v>
      </c>
      <c r="G625" s="1">
        <f ca="1">DATEDIF(HR_DB[[#This Row],[DOB]],TODAY(),"Y")</f>
        <v>38</v>
      </c>
      <c r="H625" s="1" t="s">
        <v>17</v>
      </c>
      <c r="I625" s="1" t="s">
        <v>23</v>
      </c>
      <c r="J625" s="1" t="s">
        <v>24</v>
      </c>
      <c r="K625" s="1" t="str">
        <f>VLOOKUP(MID(HR_DB[[#This Row],[ID No.]],8,2),[1]Draft!$B$9:$C$14,2,FALSE)</f>
        <v>Cairo</v>
      </c>
      <c r="L625" s="3">
        <v>42087</v>
      </c>
      <c r="M625" s="1">
        <f ca="1">DATEDIF(HR_DB[[#This Row],[Hire date]],TODAY(),"Y")</f>
        <v>7</v>
      </c>
      <c r="N625" s="4">
        <v>3204</v>
      </c>
      <c r="O625" s="1">
        <f>IFERROR(DATEDIF(HR_DB[[#This Row],[DOB]],HR_DB[[#This Row],[Hire date]],"Y"),"!!!")</f>
        <v>31</v>
      </c>
      <c r="P625" s="1" t="str">
        <f>IF(HR_DB[[#This Row],[Age at Hiring]]&lt;20,"!","")</f>
        <v/>
      </c>
      <c r="Q625" s="1" t="str">
        <f>IFERROR(VLOOKUP(HR_DB[[#This Row],[EmpID]],A626:$A$1002,1,TRUE),"")</f>
        <v/>
      </c>
      <c r="R625" s="16">
        <f>IFERROR(VLOOKUP(HR_DB[[#This Row],[EmpID]],$A$2:A624,1,0),"")</f>
        <v>56278</v>
      </c>
      <c r="S625" s="17">
        <v>2</v>
      </c>
      <c r="T625" s="1" t="str">
        <f ca="1">IF(HR_DB[[#This Row],[Years no.]]&lt;=7,"A) 1-7",IF(AND(HR_DB[[#This Row],[Years no.]]&gt;7,HR_DB[[#This Row],[Years no.]]&lt;=14),"B) 8-14",IF(AND(HR_DB[[#This Row],[Years no.]]&gt;14,HR_DB[[#This Row],[Years no.]]&lt;=21),"C) 15-21",IF(HR_DB[[#This Row],[Years no.]]&gt;21,"D) 22+",""))))</f>
        <v>A) 1-7</v>
      </c>
      <c r="U625" s="1" t="str">
        <f ca="1">IF(AND(HR_DB[[#This Row],[Age]]&gt;=20,HR_DB[[#This Row],[Age]]&lt;30),"20s",IF(AND(HR_DB[[#This Row],[Age]]&gt;=30,HR_DB[[#This Row],[Age]]&lt;40),"30s",IF(HR_DB[[#This Row],[Age]]&gt;=40,"40s","")))</f>
        <v>30s</v>
      </c>
    </row>
    <row r="626" spans="1:21" x14ac:dyDescent="0.35">
      <c r="A626" s="1">
        <v>56283</v>
      </c>
      <c r="B626" s="1" t="s">
        <v>1592</v>
      </c>
      <c r="C626" s="1" t="s">
        <v>1593</v>
      </c>
      <c r="D626" s="1" t="s">
        <v>16</v>
      </c>
      <c r="E626" s="1" t="str">
        <f>IF(ISODD(MID(HR_DB[[#This Row],[ID No.]],13,1)),"Male","Female")</f>
        <v>Female</v>
      </c>
      <c r="F626" s="3">
        <f>DATE(MID(HR_DB[[#This Row],[ID No.]],2,2),MID(HR_DB[[#This Row],[ID No.]],4,2),MID(HR_DB[[#This Row],[ID No.]],6,2))</f>
        <v>30444</v>
      </c>
      <c r="G626" s="1">
        <f ca="1">DATEDIF(HR_DB[[#This Row],[DOB]],TODAY(),"Y")</f>
        <v>39</v>
      </c>
      <c r="H626" s="1" t="s">
        <v>32</v>
      </c>
      <c r="I626" s="1" t="s">
        <v>23</v>
      </c>
      <c r="J626" s="1" t="s">
        <v>19</v>
      </c>
      <c r="K626" s="1" t="str">
        <f>VLOOKUP(MID(HR_DB[[#This Row],[ID No.]],8,2),[1]Draft!$B$9:$C$14,2,FALSE)</f>
        <v>Giza</v>
      </c>
      <c r="L626" s="3">
        <v>38199</v>
      </c>
      <c r="M626" s="1">
        <f ca="1">DATEDIF(HR_DB[[#This Row],[Hire date]],TODAY(),"Y")</f>
        <v>17</v>
      </c>
      <c r="N626" s="4">
        <v>5345</v>
      </c>
      <c r="O626" s="1">
        <f>IFERROR(DATEDIF(HR_DB[[#This Row],[DOB]],HR_DB[[#This Row],[Hire date]],"Y"),"!!!")</f>
        <v>21</v>
      </c>
      <c r="P626" s="1" t="str">
        <f>IF(HR_DB[[#This Row],[Age at Hiring]]&lt;20,"!","")</f>
        <v/>
      </c>
      <c r="Q626" s="1" t="str">
        <f>IFERROR(VLOOKUP(HR_DB[[#This Row],[EmpID]],A627:$A$1002,1,TRUE),"")</f>
        <v/>
      </c>
      <c r="R626" s="1" t="str">
        <f>IFERROR(VLOOKUP(HR_DB[[#This Row],[EmpID]],$A$2:A625,1,0),"")</f>
        <v/>
      </c>
      <c r="S626" s="17"/>
      <c r="T626" s="1" t="str">
        <f ca="1">IF(HR_DB[[#This Row],[Years no.]]&lt;=7,"A) 1-7",IF(AND(HR_DB[[#This Row],[Years no.]]&gt;7,HR_DB[[#This Row],[Years no.]]&lt;=14),"B) 8-14",IF(AND(HR_DB[[#This Row],[Years no.]]&gt;14,HR_DB[[#This Row],[Years no.]]&lt;=21),"C) 15-21",IF(HR_DB[[#This Row],[Years no.]]&gt;21,"D) 22+",""))))</f>
        <v>C) 15-21</v>
      </c>
      <c r="U626" s="1" t="str">
        <f ca="1">IF(AND(HR_DB[[#This Row],[Age]]&gt;=20,HR_DB[[#This Row],[Age]]&lt;30),"20s",IF(AND(HR_DB[[#This Row],[Age]]&gt;=30,HR_DB[[#This Row],[Age]]&lt;40),"30s",IF(HR_DB[[#This Row],[Age]]&gt;=40,"40s","")))</f>
        <v>30s</v>
      </c>
    </row>
    <row r="627" spans="1:21" x14ac:dyDescent="0.35">
      <c r="A627" s="1">
        <v>56284</v>
      </c>
      <c r="B627" s="1" t="s">
        <v>636</v>
      </c>
      <c r="C627" s="1" t="s">
        <v>637</v>
      </c>
      <c r="D627" s="1" t="s">
        <v>38</v>
      </c>
      <c r="E627" s="1" t="str">
        <f>IF(ISODD(MID(HR_DB[[#This Row],[ID No.]],13,1)),"Male","Female")</f>
        <v>Male</v>
      </c>
      <c r="F627" s="3">
        <f>DATE(MID(HR_DB[[#This Row],[ID No.]],2,2),MID(HR_DB[[#This Row],[ID No.]],4,2),MID(HR_DB[[#This Row],[ID No.]],6,2))</f>
        <v>34981</v>
      </c>
      <c r="G627" s="1">
        <f ca="1">DATEDIF(HR_DB[[#This Row],[DOB]],TODAY(),"Y")</f>
        <v>26</v>
      </c>
      <c r="H627" s="1" t="s">
        <v>32</v>
      </c>
      <c r="I627" s="1" t="s">
        <v>41</v>
      </c>
      <c r="J627" s="1" t="s">
        <v>19</v>
      </c>
      <c r="K627" s="1" t="str">
        <f>VLOOKUP(MID(HR_DB[[#This Row],[ID No.]],8,2),[1]Draft!$B$9:$C$14,2,FALSE)</f>
        <v>Cairo</v>
      </c>
      <c r="L627" s="7">
        <v>41670</v>
      </c>
      <c r="M627" s="1">
        <f ca="1">DATEDIF(HR_DB[[#This Row],[Hire date]],TODAY(),"Y")</f>
        <v>8</v>
      </c>
      <c r="N627" s="4">
        <v>12003</v>
      </c>
      <c r="O627" s="6">
        <f>IFERROR(DATEDIF(HR_DB[[#This Row],[DOB]],HR_DB[[#This Row],[Hire date]],"Y"),"!!!")</f>
        <v>18</v>
      </c>
      <c r="P627" s="6" t="str">
        <f>IF(HR_DB[[#This Row],[Age at Hiring]]&lt;20,"!","")</f>
        <v>!</v>
      </c>
      <c r="Q627" s="1" t="str">
        <f>IFERROR(VLOOKUP(HR_DB[[#This Row],[EmpID]],A628:$A$1002,1,TRUE),"")</f>
        <v/>
      </c>
      <c r="R627" s="1" t="str">
        <f>IFERROR(VLOOKUP(HR_DB[[#This Row],[EmpID]],$A$2:A626,1,0),"")</f>
        <v/>
      </c>
      <c r="S627" s="17"/>
      <c r="T627" s="1" t="str">
        <f ca="1">IF(HR_DB[[#This Row],[Years no.]]&lt;=7,"A) 1-7",IF(AND(HR_DB[[#This Row],[Years no.]]&gt;7,HR_DB[[#This Row],[Years no.]]&lt;=14),"B) 8-14",IF(AND(HR_DB[[#This Row],[Years no.]]&gt;14,HR_DB[[#This Row],[Years no.]]&lt;=21),"C) 15-21",IF(HR_DB[[#This Row],[Years no.]]&gt;21,"D) 22+",""))))</f>
        <v>B) 8-14</v>
      </c>
      <c r="U627" s="1" t="str">
        <f ca="1">IF(AND(HR_DB[[#This Row],[Age]]&gt;=20,HR_DB[[#This Row],[Age]]&lt;30),"20s",IF(AND(HR_DB[[#This Row],[Age]]&gt;=30,HR_DB[[#This Row],[Age]]&lt;40),"30s",IF(HR_DB[[#This Row],[Age]]&gt;=40,"40s","")))</f>
        <v>20s</v>
      </c>
    </row>
    <row r="628" spans="1:21" x14ac:dyDescent="0.35">
      <c r="A628" s="1">
        <v>56291</v>
      </c>
      <c r="B628" s="1" t="s">
        <v>484</v>
      </c>
      <c r="C628" s="1" t="s">
        <v>485</v>
      </c>
      <c r="D628" s="1" t="s">
        <v>16</v>
      </c>
      <c r="E628" s="1" t="str">
        <f>IF(ISODD(MID(HR_DB[[#This Row],[ID No.]],13,1)),"Male","Female")</f>
        <v>Male</v>
      </c>
      <c r="F628" s="3">
        <f>DATE(MID(HR_DB[[#This Row],[ID No.]],2,2),MID(HR_DB[[#This Row],[ID No.]],4,2),MID(HR_DB[[#This Row],[ID No.]],6,2))</f>
        <v>32990</v>
      </c>
      <c r="G628" s="1">
        <f ca="1">DATEDIF(HR_DB[[#This Row],[DOB]],TODAY(),"Y")</f>
        <v>32</v>
      </c>
      <c r="H628" s="1" t="s">
        <v>32</v>
      </c>
      <c r="I628" s="1" t="s">
        <v>23</v>
      </c>
      <c r="J628" s="1" t="s">
        <v>19</v>
      </c>
      <c r="K628" s="1" t="str">
        <f>VLOOKUP(MID(HR_DB[[#This Row],[ID No.]],8,2),[1]Draft!$B$9:$C$14,2,FALSE)</f>
        <v>Cairo</v>
      </c>
      <c r="L628" s="7">
        <v>37104</v>
      </c>
      <c r="M628" s="1">
        <f ca="1">DATEDIF(HR_DB[[#This Row],[Hire date]],TODAY(),"Y")</f>
        <v>20</v>
      </c>
      <c r="N628" s="4">
        <v>4466</v>
      </c>
      <c r="O628" s="6">
        <f>IFERROR(DATEDIF(HR_DB[[#This Row],[DOB]],HR_DB[[#This Row],[Hire date]],"Y"),"!!!")</f>
        <v>11</v>
      </c>
      <c r="P628" s="6" t="str">
        <f>IF(HR_DB[[#This Row],[Age at Hiring]]&lt;20,"!","")</f>
        <v>!</v>
      </c>
      <c r="Q628" s="1" t="str">
        <f>IFERROR(VLOOKUP(HR_DB[[#This Row],[EmpID]],A629:$A$1002,1,TRUE),"")</f>
        <v/>
      </c>
      <c r="R628" s="1" t="str">
        <f>IFERROR(VLOOKUP(HR_DB[[#This Row],[EmpID]],$A$2:A627,1,0),"")</f>
        <v/>
      </c>
      <c r="S628" s="17"/>
      <c r="T628" s="1" t="str">
        <f ca="1">IF(HR_DB[[#This Row],[Years no.]]&lt;=7,"A) 1-7",IF(AND(HR_DB[[#This Row],[Years no.]]&gt;7,HR_DB[[#This Row],[Years no.]]&lt;=14),"B) 8-14",IF(AND(HR_DB[[#This Row],[Years no.]]&gt;14,HR_DB[[#This Row],[Years no.]]&lt;=21),"C) 15-21",IF(HR_DB[[#This Row],[Years no.]]&gt;21,"D) 22+",""))))</f>
        <v>C) 15-21</v>
      </c>
      <c r="U628" s="1" t="str">
        <f ca="1">IF(AND(HR_DB[[#This Row],[Age]]&gt;=20,HR_DB[[#This Row],[Age]]&lt;30),"20s",IF(AND(HR_DB[[#This Row],[Age]]&gt;=30,HR_DB[[#This Row],[Age]]&lt;40),"30s",IF(HR_DB[[#This Row],[Age]]&gt;=40,"40s","")))</f>
        <v>30s</v>
      </c>
    </row>
    <row r="629" spans="1:21" x14ac:dyDescent="0.35">
      <c r="A629" s="1">
        <v>56295</v>
      </c>
      <c r="B629" s="1" t="s">
        <v>1046</v>
      </c>
      <c r="C629" s="1" t="s">
        <v>1047</v>
      </c>
      <c r="D629" s="1" t="s">
        <v>38</v>
      </c>
      <c r="E629" s="1" t="str">
        <f>IF(ISODD(MID(HR_DB[[#This Row],[ID No.]],13,1)),"Male","Female")</f>
        <v>Male</v>
      </c>
      <c r="F629" s="3">
        <f>DATE(MID(HR_DB[[#This Row],[ID No.]],2,2),MID(HR_DB[[#This Row],[ID No.]],4,2),MID(HR_DB[[#This Row],[ID No.]],6,2))</f>
        <v>29089</v>
      </c>
      <c r="G629" s="1">
        <f ca="1">DATEDIF(HR_DB[[#This Row],[DOB]],TODAY(),"Y")</f>
        <v>42</v>
      </c>
      <c r="H629" s="1" t="s">
        <v>17</v>
      </c>
      <c r="I629" s="1" t="s">
        <v>23</v>
      </c>
      <c r="J629" s="1" t="s">
        <v>24</v>
      </c>
      <c r="K629" s="1" t="str">
        <f>VLOOKUP(MID(HR_DB[[#This Row],[ID No.]],8,2),[1]Draft!$B$9:$C$14,2,FALSE)</f>
        <v>Alexandria</v>
      </c>
      <c r="L629" s="3">
        <v>40325</v>
      </c>
      <c r="M629" s="1">
        <f ca="1">DATEDIF(HR_DB[[#This Row],[Hire date]],TODAY(),"Y")</f>
        <v>12</v>
      </c>
      <c r="N629" s="4">
        <v>3212</v>
      </c>
      <c r="O629" s="1">
        <f>IFERROR(DATEDIF(HR_DB[[#This Row],[DOB]],HR_DB[[#This Row],[Hire date]],"Y"),"!!!")</f>
        <v>30</v>
      </c>
      <c r="P629" s="1" t="str">
        <f>IF(HR_DB[[#This Row],[Age at Hiring]]&lt;20,"!","")</f>
        <v/>
      </c>
      <c r="Q629" s="1" t="str">
        <f>IFERROR(VLOOKUP(HR_DB[[#This Row],[EmpID]],A630:$A$1002,1,TRUE),"")</f>
        <v/>
      </c>
      <c r="R629" s="1" t="str">
        <f>IFERROR(VLOOKUP(HR_DB[[#This Row],[EmpID]],$A$2:A628,1,0),"")</f>
        <v/>
      </c>
      <c r="S629" s="17"/>
      <c r="T629" s="1" t="str">
        <f ca="1">IF(HR_DB[[#This Row],[Years no.]]&lt;=7,"A) 1-7",IF(AND(HR_DB[[#This Row],[Years no.]]&gt;7,HR_DB[[#This Row],[Years no.]]&lt;=14),"B) 8-14",IF(AND(HR_DB[[#This Row],[Years no.]]&gt;14,HR_DB[[#This Row],[Years no.]]&lt;=21),"C) 15-21",IF(HR_DB[[#This Row],[Years no.]]&gt;21,"D) 22+",""))))</f>
        <v>B) 8-14</v>
      </c>
      <c r="U629" s="1" t="str">
        <f ca="1">IF(AND(HR_DB[[#This Row],[Age]]&gt;=20,HR_DB[[#This Row],[Age]]&lt;30),"20s",IF(AND(HR_DB[[#This Row],[Age]]&gt;=30,HR_DB[[#This Row],[Age]]&lt;40),"30s",IF(HR_DB[[#This Row],[Age]]&gt;=40,"40s","")))</f>
        <v>40s</v>
      </c>
    </row>
    <row r="630" spans="1:21" x14ac:dyDescent="0.35">
      <c r="A630" s="1">
        <v>56303</v>
      </c>
      <c r="B630" s="1" t="s">
        <v>1518</v>
      </c>
      <c r="C630" s="1" t="s">
        <v>1519</v>
      </c>
      <c r="D630" s="1" t="s">
        <v>35</v>
      </c>
      <c r="E630" s="1" t="str">
        <f>IF(ISODD(MID(HR_DB[[#This Row],[ID No.]],13,1)),"Male","Female")</f>
        <v>Male</v>
      </c>
      <c r="F630" s="3">
        <f>DATE(MID(HR_DB[[#This Row],[ID No.]],2,2),MID(HR_DB[[#This Row],[ID No.]],4,2),MID(HR_DB[[#This Row],[ID No.]],6,2))</f>
        <v>32274</v>
      </c>
      <c r="G630" s="1">
        <f ca="1">DATEDIF(HR_DB[[#This Row],[DOB]],TODAY(),"Y")</f>
        <v>34</v>
      </c>
      <c r="H630" s="1" t="s">
        <v>32</v>
      </c>
      <c r="I630" s="1" t="s">
        <v>23</v>
      </c>
      <c r="J630" s="1" t="s">
        <v>44</v>
      </c>
      <c r="K630" s="1" t="str">
        <f>VLOOKUP(MID(HR_DB[[#This Row],[ID No.]],8,2),[1]Draft!$B$9:$C$14,2,FALSE)</f>
        <v>Monufia</v>
      </c>
      <c r="L630" s="7">
        <v>36913</v>
      </c>
      <c r="M630" s="1">
        <f ca="1">DATEDIF(HR_DB[[#This Row],[Hire date]],TODAY(),"Y")</f>
        <v>21</v>
      </c>
      <c r="N630" s="4">
        <v>6276</v>
      </c>
      <c r="O630" s="6">
        <f>IFERROR(DATEDIF(HR_DB[[#This Row],[DOB]],HR_DB[[#This Row],[Hire date]],"Y"),"!!!")</f>
        <v>12</v>
      </c>
      <c r="P630" s="6" t="str">
        <f>IF(HR_DB[[#This Row],[Age at Hiring]]&lt;20,"!","")</f>
        <v>!</v>
      </c>
      <c r="Q630" s="1" t="str">
        <f>IFERROR(VLOOKUP(HR_DB[[#This Row],[EmpID]],A631:$A$1002,1,TRUE),"")</f>
        <v/>
      </c>
      <c r="R630" s="1" t="str">
        <f>IFERROR(VLOOKUP(HR_DB[[#This Row],[EmpID]],$A$2:A629,1,0),"")</f>
        <v/>
      </c>
      <c r="S630" s="17"/>
      <c r="T630" s="1" t="str">
        <f ca="1">IF(HR_DB[[#This Row],[Years no.]]&lt;=7,"A) 1-7",IF(AND(HR_DB[[#This Row],[Years no.]]&gt;7,HR_DB[[#This Row],[Years no.]]&lt;=14),"B) 8-14",IF(AND(HR_DB[[#This Row],[Years no.]]&gt;14,HR_DB[[#This Row],[Years no.]]&lt;=21),"C) 15-21",IF(HR_DB[[#This Row],[Years no.]]&gt;21,"D) 22+",""))))</f>
        <v>C) 15-21</v>
      </c>
      <c r="U630" s="1" t="str">
        <f ca="1">IF(AND(HR_DB[[#This Row],[Age]]&gt;=20,HR_DB[[#This Row],[Age]]&lt;30),"20s",IF(AND(HR_DB[[#This Row],[Age]]&gt;=30,HR_DB[[#This Row],[Age]]&lt;40),"30s",IF(HR_DB[[#This Row],[Age]]&gt;=40,"40s","")))</f>
        <v>30s</v>
      </c>
    </row>
    <row r="631" spans="1:21" x14ac:dyDescent="0.35">
      <c r="A631" s="1">
        <v>56309</v>
      </c>
      <c r="B631" s="1" t="s">
        <v>1584</v>
      </c>
      <c r="C631" s="1" t="s">
        <v>1585</v>
      </c>
      <c r="D631" s="1" t="s">
        <v>16</v>
      </c>
      <c r="E631" s="1" t="str">
        <f>IF(ISODD(MID(HR_DB[[#This Row],[ID No.]],13,1)),"Male","Female")</f>
        <v>Male</v>
      </c>
      <c r="F631" s="3">
        <f>DATE(MID(HR_DB[[#This Row],[ID No.]],2,2),MID(HR_DB[[#This Row],[ID No.]],4,2),MID(HR_DB[[#This Row],[ID No.]],6,2))</f>
        <v>30114</v>
      </c>
      <c r="G631" s="1">
        <f ca="1">DATEDIF(HR_DB[[#This Row],[DOB]],TODAY(),"Y")</f>
        <v>40</v>
      </c>
      <c r="H631" s="1" t="s">
        <v>17</v>
      </c>
      <c r="I631" s="1" t="s">
        <v>41</v>
      </c>
      <c r="J631" s="1" t="s">
        <v>24</v>
      </c>
      <c r="K631" s="1" t="str">
        <f>VLOOKUP(MID(HR_DB[[#This Row],[ID No.]],8,2),[1]Draft!$B$9:$C$14,2,FALSE)</f>
        <v>Monufia</v>
      </c>
      <c r="L631" s="7">
        <v>37168</v>
      </c>
      <c r="M631" s="1">
        <f ca="1">DATEDIF(HR_DB[[#This Row],[Hire date]],TODAY(),"Y")</f>
        <v>20</v>
      </c>
      <c r="N631" s="4">
        <v>11521</v>
      </c>
      <c r="O631" s="6">
        <f>IFERROR(DATEDIF(HR_DB[[#This Row],[DOB]],HR_DB[[#This Row],[Hire date]],"Y"),"!!!")</f>
        <v>19</v>
      </c>
      <c r="P631" s="6" t="str">
        <f>IF(HR_DB[[#This Row],[Age at Hiring]]&lt;20,"!","")</f>
        <v>!</v>
      </c>
      <c r="Q631" s="1" t="str">
        <f>IFERROR(VLOOKUP(HR_DB[[#This Row],[EmpID]],A632:$A$1002,1,TRUE),"")</f>
        <v/>
      </c>
      <c r="R631" s="1" t="str">
        <f>IFERROR(VLOOKUP(HR_DB[[#This Row],[EmpID]],$A$2:A630,1,0),"")</f>
        <v/>
      </c>
      <c r="S631" s="17"/>
      <c r="T631" s="1" t="str">
        <f ca="1">IF(HR_DB[[#This Row],[Years no.]]&lt;=7,"A) 1-7",IF(AND(HR_DB[[#This Row],[Years no.]]&gt;7,HR_DB[[#This Row],[Years no.]]&lt;=14),"B) 8-14",IF(AND(HR_DB[[#This Row],[Years no.]]&gt;14,HR_DB[[#This Row],[Years no.]]&lt;=21),"C) 15-21",IF(HR_DB[[#This Row],[Years no.]]&gt;21,"D) 22+",""))))</f>
        <v>C) 15-21</v>
      </c>
      <c r="U631" s="1" t="str">
        <f ca="1">IF(AND(HR_DB[[#This Row],[Age]]&gt;=20,HR_DB[[#This Row],[Age]]&lt;30),"20s",IF(AND(HR_DB[[#This Row],[Age]]&gt;=30,HR_DB[[#This Row],[Age]]&lt;40),"30s",IF(HR_DB[[#This Row],[Age]]&gt;=40,"40s","")))</f>
        <v>40s</v>
      </c>
    </row>
    <row r="632" spans="1:21" x14ac:dyDescent="0.35">
      <c r="A632" s="1">
        <v>56311</v>
      </c>
      <c r="B632" s="1" t="s">
        <v>1348</v>
      </c>
      <c r="C632" s="1" t="s">
        <v>1349</v>
      </c>
      <c r="D632" s="1" t="s">
        <v>31</v>
      </c>
      <c r="E632" s="1" t="str">
        <f>IF(ISODD(MID(HR_DB[[#This Row],[ID No.]],13,1)),"Male","Female")</f>
        <v>Female</v>
      </c>
      <c r="F632" s="3">
        <f>DATE(MID(HR_DB[[#This Row],[ID No.]],2,2),MID(HR_DB[[#This Row],[ID No.]],4,2),MID(HR_DB[[#This Row],[ID No.]],6,2))</f>
        <v>33517</v>
      </c>
      <c r="G632" s="1">
        <f ca="1">DATEDIF(HR_DB[[#This Row],[DOB]],TODAY(),"Y")</f>
        <v>30</v>
      </c>
      <c r="H632" s="1" t="s">
        <v>32</v>
      </c>
      <c r="I632" s="1" t="s">
        <v>23</v>
      </c>
      <c r="J632" s="1" t="s">
        <v>24</v>
      </c>
      <c r="K632" s="1" t="str">
        <f>VLOOKUP(MID(HR_DB[[#This Row],[ID No.]],8,2),[1]Draft!$B$9:$C$14,2,FALSE)</f>
        <v>Giza</v>
      </c>
      <c r="L632" s="7">
        <v>36857</v>
      </c>
      <c r="M632" s="1">
        <f ca="1">DATEDIF(HR_DB[[#This Row],[Hire date]],TODAY(),"Y")</f>
        <v>21</v>
      </c>
      <c r="N632" s="4">
        <v>6579</v>
      </c>
      <c r="O632" s="6">
        <f>IFERROR(DATEDIF(HR_DB[[#This Row],[DOB]],HR_DB[[#This Row],[Hire date]],"Y"),"!!!")</f>
        <v>9</v>
      </c>
      <c r="P632" s="6" t="str">
        <f>IF(HR_DB[[#This Row],[Age at Hiring]]&lt;20,"!","")</f>
        <v>!</v>
      </c>
      <c r="Q632" s="1" t="str">
        <f>IFERROR(VLOOKUP(HR_DB[[#This Row],[EmpID]],A633:$A$1002,1,TRUE),"")</f>
        <v/>
      </c>
      <c r="R632" s="1" t="str">
        <f>IFERROR(VLOOKUP(HR_DB[[#This Row],[EmpID]],$A$2:A631,1,0),"")</f>
        <v/>
      </c>
      <c r="S632" s="17"/>
      <c r="T632" s="1" t="str">
        <f ca="1">IF(HR_DB[[#This Row],[Years no.]]&lt;=7,"A) 1-7",IF(AND(HR_DB[[#This Row],[Years no.]]&gt;7,HR_DB[[#This Row],[Years no.]]&lt;=14),"B) 8-14",IF(AND(HR_DB[[#This Row],[Years no.]]&gt;14,HR_DB[[#This Row],[Years no.]]&lt;=21),"C) 15-21",IF(HR_DB[[#This Row],[Years no.]]&gt;21,"D) 22+",""))))</f>
        <v>C) 15-21</v>
      </c>
      <c r="U632" s="1" t="str">
        <f ca="1">IF(AND(HR_DB[[#This Row],[Age]]&gt;=20,HR_DB[[#This Row],[Age]]&lt;30),"20s",IF(AND(HR_DB[[#This Row],[Age]]&gt;=30,HR_DB[[#This Row],[Age]]&lt;40),"30s",IF(HR_DB[[#This Row],[Age]]&gt;=40,"40s","")))</f>
        <v>30s</v>
      </c>
    </row>
    <row r="633" spans="1:21" x14ac:dyDescent="0.35">
      <c r="A633" s="1">
        <v>56317</v>
      </c>
      <c r="B633" s="1" t="s">
        <v>826</v>
      </c>
      <c r="C633" s="1" t="s">
        <v>827</v>
      </c>
      <c r="D633" s="1" t="s">
        <v>62</v>
      </c>
      <c r="E633" s="1" t="str">
        <f>IF(ISODD(MID(HR_DB[[#This Row],[ID No.]],13,1)),"Male","Female")</f>
        <v>Female</v>
      </c>
      <c r="F633" s="3">
        <f>DATE(MID(HR_DB[[#This Row],[ID No.]],2,2),MID(HR_DB[[#This Row],[ID No.]],4,2),MID(HR_DB[[#This Row],[ID No.]],6,2))</f>
        <v>29364</v>
      </c>
      <c r="G633" s="1">
        <f ca="1">DATEDIF(HR_DB[[#This Row],[DOB]],TODAY(),"Y")</f>
        <v>42</v>
      </c>
      <c r="H633" s="1" t="s">
        <v>17</v>
      </c>
      <c r="I633" s="1" t="s">
        <v>41</v>
      </c>
      <c r="J633" s="1" t="s">
        <v>19</v>
      </c>
      <c r="K633" s="1" t="str">
        <f>VLOOKUP(MID(HR_DB[[#This Row],[ID No.]],8,2),[1]Draft!$B$9:$C$14,2,FALSE)</f>
        <v>Ismailia</v>
      </c>
      <c r="L633" s="3">
        <v>41181</v>
      </c>
      <c r="M633" s="1">
        <f ca="1">DATEDIF(HR_DB[[#This Row],[Hire date]],TODAY(),"Y")</f>
        <v>9</v>
      </c>
      <c r="N633" s="4">
        <v>11719</v>
      </c>
      <c r="O633" s="1">
        <f>IFERROR(DATEDIF(HR_DB[[#This Row],[DOB]],HR_DB[[#This Row],[Hire date]],"Y"),"!!!")</f>
        <v>32</v>
      </c>
      <c r="P633" s="1" t="str">
        <f>IF(HR_DB[[#This Row],[Age at Hiring]]&lt;20,"!","")</f>
        <v/>
      </c>
      <c r="Q633" s="1" t="str">
        <f>IFERROR(VLOOKUP(HR_DB[[#This Row],[EmpID]],A634:$A$1002,1,TRUE),"")</f>
        <v/>
      </c>
      <c r="R633" s="1" t="str">
        <f>IFERROR(VLOOKUP(HR_DB[[#This Row],[EmpID]],$A$2:A632,1,0),"")</f>
        <v/>
      </c>
      <c r="S633" s="17"/>
      <c r="T633" s="1" t="str">
        <f ca="1">IF(HR_DB[[#This Row],[Years no.]]&lt;=7,"A) 1-7",IF(AND(HR_DB[[#This Row],[Years no.]]&gt;7,HR_DB[[#This Row],[Years no.]]&lt;=14),"B) 8-14",IF(AND(HR_DB[[#This Row],[Years no.]]&gt;14,HR_DB[[#This Row],[Years no.]]&lt;=21),"C) 15-21",IF(HR_DB[[#This Row],[Years no.]]&gt;21,"D) 22+",""))))</f>
        <v>B) 8-14</v>
      </c>
      <c r="U633" s="1" t="str">
        <f ca="1">IF(AND(HR_DB[[#This Row],[Age]]&gt;=20,HR_DB[[#This Row],[Age]]&lt;30),"20s",IF(AND(HR_DB[[#This Row],[Age]]&gt;=30,HR_DB[[#This Row],[Age]]&lt;40),"30s",IF(HR_DB[[#This Row],[Age]]&gt;=40,"40s","")))</f>
        <v>40s</v>
      </c>
    </row>
    <row r="634" spans="1:21" x14ac:dyDescent="0.35">
      <c r="A634" s="1">
        <v>56327</v>
      </c>
      <c r="B634" s="1" t="s">
        <v>1182</v>
      </c>
      <c r="C634" s="1" t="s">
        <v>1183</v>
      </c>
      <c r="D634" s="1" t="s">
        <v>27</v>
      </c>
      <c r="E634" s="1" t="str">
        <f>IF(ISODD(MID(HR_DB[[#This Row],[ID No.]],13,1)),"Male","Female")</f>
        <v>Female</v>
      </c>
      <c r="F634" s="3">
        <f>DATE(MID(HR_DB[[#This Row],[ID No.]],2,2),MID(HR_DB[[#This Row],[ID No.]],4,2),MID(HR_DB[[#This Row],[ID No.]],6,2))</f>
        <v>32877</v>
      </c>
      <c r="G634" s="1">
        <f ca="1">DATEDIF(HR_DB[[#This Row],[DOB]],TODAY(),"Y")</f>
        <v>32</v>
      </c>
      <c r="H634" s="1" t="s">
        <v>32</v>
      </c>
      <c r="I634" s="1" t="s">
        <v>23</v>
      </c>
      <c r="J634" s="1" t="s">
        <v>28</v>
      </c>
      <c r="K634" s="1" t="str">
        <f>VLOOKUP(MID(HR_DB[[#This Row],[ID No.]],8,2),[1]Draft!$B$9:$C$14,2,FALSE)</f>
        <v>Giza</v>
      </c>
      <c r="L634" s="7">
        <v>36008</v>
      </c>
      <c r="M634" s="1">
        <f ca="1">DATEDIF(HR_DB[[#This Row],[Hire date]],TODAY(),"Y")</f>
        <v>23</v>
      </c>
      <c r="N634" s="4">
        <v>5014</v>
      </c>
      <c r="O634" s="6">
        <f>IFERROR(DATEDIF(HR_DB[[#This Row],[DOB]],HR_DB[[#This Row],[Hire date]],"Y"),"!!!")</f>
        <v>8</v>
      </c>
      <c r="P634" s="6" t="str">
        <f>IF(HR_DB[[#This Row],[Age at Hiring]]&lt;20,"!","")</f>
        <v>!</v>
      </c>
      <c r="Q634" s="1" t="str">
        <f>IFERROR(VLOOKUP(HR_DB[[#This Row],[EmpID]],A635:$A$1002,1,TRUE),"")</f>
        <v/>
      </c>
      <c r="R634" s="1" t="str">
        <f>IFERROR(VLOOKUP(HR_DB[[#This Row],[EmpID]],$A$2:A633,1,0),"")</f>
        <v/>
      </c>
      <c r="S634" s="17"/>
      <c r="T634" s="1" t="str">
        <f ca="1">IF(HR_DB[[#This Row],[Years no.]]&lt;=7,"A) 1-7",IF(AND(HR_DB[[#This Row],[Years no.]]&gt;7,HR_DB[[#This Row],[Years no.]]&lt;=14),"B) 8-14",IF(AND(HR_DB[[#This Row],[Years no.]]&gt;14,HR_DB[[#This Row],[Years no.]]&lt;=21),"C) 15-21",IF(HR_DB[[#This Row],[Years no.]]&gt;21,"D) 22+",""))))</f>
        <v>D) 22+</v>
      </c>
      <c r="U634" s="1" t="str">
        <f ca="1">IF(AND(HR_DB[[#This Row],[Age]]&gt;=20,HR_DB[[#This Row],[Age]]&lt;30),"20s",IF(AND(HR_DB[[#This Row],[Age]]&gt;=30,HR_DB[[#This Row],[Age]]&lt;40),"30s",IF(HR_DB[[#This Row],[Age]]&gt;=40,"40s","")))</f>
        <v>30s</v>
      </c>
    </row>
    <row r="635" spans="1:21" x14ac:dyDescent="0.35">
      <c r="A635" s="1">
        <v>56342</v>
      </c>
      <c r="B635" s="1" t="s">
        <v>456</v>
      </c>
      <c r="C635" s="1" t="s">
        <v>457</v>
      </c>
      <c r="D635" s="1" t="s">
        <v>38</v>
      </c>
      <c r="E635" s="1" t="str">
        <f>IF(ISODD(MID(HR_DB[[#This Row],[ID No.]],13,1)),"Male","Female")</f>
        <v>Male</v>
      </c>
      <c r="F635" s="3">
        <f>DATE(MID(HR_DB[[#This Row],[ID No.]],2,2),MID(HR_DB[[#This Row],[ID No.]],4,2),MID(HR_DB[[#This Row],[ID No.]],6,2))</f>
        <v>30508</v>
      </c>
      <c r="G635" s="1">
        <f ca="1">DATEDIF(HR_DB[[#This Row],[DOB]],TODAY(),"Y")</f>
        <v>39</v>
      </c>
      <c r="H635" s="1" t="s">
        <v>17</v>
      </c>
      <c r="I635" s="1" t="s">
        <v>18</v>
      </c>
      <c r="J635" s="1" t="s">
        <v>44</v>
      </c>
      <c r="K635" s="1" t="str">
        <f>VLOOKUP(MID(HR_DB[[#This Row],[ID No.]],8,2),[1]Draft!$B$9:$C$14,2,FALSE)</f>
        <v>Cairo</v>
      </c>
      <c r="L635" s="7">
        <v>34958</v>
      </c>
      <c r="M635" s="1">
        <f ca="1">DATEDIF(HR_DB[[#This Row],[Hire date]],TODAY(),"Y")</f>
        <v>26</v>
      </c>
      <c r="N635" s="4">
        <v>27026</v>
      </c>
      <c r="O635" s="6">
        <f>IFERROR(DATEDIF(HR_DB[[#This Row],[DOB]],HR_DB[[#This Row],[Hire date]],"Y"),"!!!")</f>
        <v>12</v>
      </c>
      <c r="P635" s="6" t="str">
        <f>IF(HR_DB[[#This Row],[Age at Hiring]]&lt;20,"!","")</f>
        <v>!</v>
      </c>
      <c r="Q635" s="1" t="str">
        <f>IFERROR(VLOOKUP(HR_DB[[#This Row],[EmpID]],A636:$A$1002,1,TRUE),"")</f>
        <v/>
      </c>
      <c r="R635" s="1" t="str">
        <f>IFERROR(VLOOKUP(HR_DB[[#This Row],[EmpID]],$A$2:A634,1,0),"")</f>
        <v/>
      </c>
      <c r="S635" s="17"/>
      <c r="T635" s="1" t="str">
        <f ca="1">IF(HR_DB[[#This Row],[Years no.]]&lt;=7,"A) 1-7",IF(AND(HR_DB[[#This Row],[Years no.]]&gt;7,HR_DB[[#This Row],[Years no.]]&lt;=14),"B) 8-14",IF(AND(HR_DB[[#This Row],[Years no.]]&gt;14,HR_DB[[#This Row],[Years no.]]&lt;=21),"C) 15-21",IF(HR_DB[[#This Row],[Years no.]]&gt;21,"D) 22+",""))))</f>
        <v>D) 22+</v>
      </c>
      <c r="U635" s="1" t="str">
        <f ca="1">IF(AND(HR_DB[[#This Row],[Age]]&gt;=20,HR_DB[[#This Row],[Age]]&lt;30),"20s",IF(AND(HR_DB[[#This Row],[Age]]&gt;=30,HR_DB[[#This Row],[Age]]&lt;40),"30s",IF(HR_DB[[#This Row],[Age]]&gt;=40,"40s","")))</f>
        <v>30s</v>
      </c>
    </row>
    <row r="636" spans="1:21" x14ac:dyDescent="0.35">
      <c r="A636" s="6">
        <v>56343</v>
      </c>
      <c r="B636" s="1" t="s">
        <v>1412</v>
      </c>
      <c r="C636" s="1" t="s">
        <v>1413</v>
      </c>
      <c r="D636" s="1" t="s">
        <v>38</v>
      </c>
      <c r="E636" s="1" t="str">
        <f>IF(ISODD(MID(HR_DB[[#This Row],[ID No.]],13,1)),"Male","Female")</f>
        <v>Female</v>
      </c>
      <c r="F636" s="3">
        <f>DATE(MID(HR_DB[[#This Row],[ID No.]],2,2),MID(HR_DB[[#This Row],[ID No.]],4,2),MID(HR_DB[[#This Row],[ID No.]],6,2))</f>
        <v>29200</v>
      </c>
      <c r="G636" s="1">
        <f ca="1">DATEDIF(HR_DB[[#This Row],[DOB]],TODAY(),"Y")</f>
        <v>42</v>
      </c>
      <c r="H636" s="1" t="s">
        <v>32</v>
      </c>
      <c r="I636" s="1" t="s">
        <v>23</v>
      </c>
      <c r="J636" s="1" t="s">
        <v>28</v>
      </c>
      <c r="K636" s="1" t="str">
        <f>VLOOKUP(MID(HR_DB[[#This Row],[ID No.]],8,2),[1]Draft!$B$9:$C$14,2,FALSE)</f>
        <v>Sharqia</v>
      </c>
      <c r="L636" s="3">
        <v>36526</v>
      </c>
      <c r="M636" s="1">
        <f ca="1">DATEDIF(HR_DB[[#This Row],[Hire date]],TODAY(),"Y")</f>
        <v>22</v>
      </c>
      <c r="N636" s="4">
        <v>3353</v>
      </c>
      <c r="O636" s="1">
        <f>IFERROR(DATEDIF(HR_DB[[#This Row],[DOB]],HR_DB[[#This Row],[Hire date]],"Y"),"!!!")</f>
        <v>20</v>
      </c>
      <c r="P636" s="1" t="str">
        <f>IF(HR_DB[[#This Row],[Age at Hiring]]&lt;20,"!","")</f>
        <v/>
      </c>
      <c r="Q636" s="6">
        <f>IFERROR(VLOOKUP(HR_DB[[#This Row],[EmpID]],A637:$A$1002,1,TRUE),"")</f>
        <v>56343</v>
      </c>
      <c r="R636" s="1" t="str">
        <f>IFERROR(VLOOKUP(HR_DB[[#This Row],[EmpID]],$A$2:A635,1,0),"")</f>
        <v/>
      </c>
      <c r="S636" s="17">
        <v>1</v>
      </c>
      <c r="T636" s="1" t="str">
        <f ca="1">IF(HR_DB[[#This Row],[Years no.]]&lt;=7,"A) 1-7",IF(AND(HR_DB[[#This Row],[Years no.]]&gt;7,HR_DB[[#This Row],[Years no.]]&lt;=14),"B) 8-14",IF(AND(HR_DB[[#This Row],[Years no.]]&gt;14,HR_DB[[#This Row],[Years no.]]&lt;=21),"C) 15-21",IF(HR_DB[[#This Row],[Years no.]]&gt;21,"D) 22+",""))))</f>
        <v>D) 22+</v>
      </c>
      <c r="U636" s="1" t="str">
        <f ca="1">IF(AND(HR_DB[[#This Row],[Age]]&gt;=20,HR_DB[[#This Row],[Age]]&lt;30),"20s",IF(AND(HR_DB[[#This Row],[Age]]&gt;=30,HR_DB[[#This Row],[Age]]&lt;40),"30s",IF(HR_DB[[#This Row],[Age]]&gt;=40,"40s","")))</f>
        <v>40s</v>
      </c>
    </row>
    <row r="637" spans="1:21" x14ac:dyDescent="0.35">
      <c r="A637" s="18">
        <v>56343</v>
      </c>
      <c r="B637" s="1" t="s">
        <v>2008</v>
      </c>
      <c r="C637" s="1" t="s">
        <v>2009</v>
      </c>
      <c r="D637" s="1" t="s">
        <v>35</v>
      </c>
      <c r="E637" s="1" t="str">
        <f>IF(ISODD(MID(HR_DB[[#This Row],[ID No.]],13,1)),"Male","Female")</f>
        <v>Female</v>
      </c>
      <c r="F637" s="3">
        <f>DATE(MID(HR_DB[[#This Row],[ID No.]],2,2),MID(HR_DB[[#This Row],[ID No.]],4,2),MID(HR_DB[[#This Row],[ID No.]],6,2))</f>
        <v>30821</v>
      </c>
      <c r="G637" s="1">
        <f ca="1">DATEDIF(HR_DB[[#This Row],[DOB]],TODAY(),"Y")</f>
        <v>38</v>
      </c>
      <c r="H637" s="1" t="s">
        <v>32</v>
      </c>
      <c r="I637" s="1" t="s">
        <v>23</v>
      </c>
      <c r="J637" s="1" t="s">
        <v>19</v>
      </c>
      <c r="K637" s="1" t="str">
        <f>VLOOKUP(MID(HR_DB[[#This Row],[ID No.]],8,2),[1]Draft!$B$9:$C$14,2,FALSE)</f>
        <v>Giza</v>
      </c>
      <c r="L637" s="3">
        <v>38486</v>
      </c>
      <c r="M637" s="1">
        <f ca="1">DATEDIF(HR_DB[[#This Row],[Hire date]],TODAY(),"Y")</f>
        <v>17</v>
      </c>
      <c r="N637" s="4">
        <v>6790</v>
      </c>
      <c r="O637" s="1">
        <f>IFERROR(DATEDIF(HR_DB[[#This Row],[DOB]],HR_DB[[#This Row],[Hire date]],"Y"),"!!!")</f>
        <v>20</v>
      </c>
      <c r="P637" s="1" t="str">
        <f>IF(HR_DB[[#This Row],[Age at Hiring]]&lt;20,"!","")</f>
        <v/>
      </c>
      <c r="Q637" s="1" t="str">
        <f>IFERROR(VLOOKUP(HR_DB[[#This Row],[EmpID]],A638:$A$1002,1,TRUE),"")</f>
        <v/>
      </c>
      <c r="R637" s="16">
        <f>IFERROR(VLOOKUP(HR_DB[[#This Row],[EmpID]],$A$2:A636,1,0),"")</f>
        <v>56343</v>
      </c>
      <c r="S637" s="17">
        <v>2</v>
      </c>
      <c r="T637" s="1" t="str">
        <f ca="1">IF(HR_DB[[#This Row],[Years no.]]&lt;=7,"A) 1-7",IF(AND(HR_DB[[#This Row],[Years no.]]&gt;7,HR_DB[[#This Row],[Years no.]]&lt;=14),"B) 8-14",IF(AND(HR_DB[[#This Row],[Years no.]]&gt;14,HR_DB[[#This Row],[Years no.]]&lt;=21),"C) 15-21",IF(HR_DB[[#This Row],[Years no.]]&gt;21,"D) 22+",""))))</f>
        <v>C) 15-21</v>
      </c>
      <c r="U637" s="1" t="str">
        <f ca="1">IF(AND(HR_DB[[#This Row],[Age]]&gt;=20,HR_DB[[#This Row],[Age]]&lt;30),"20s",IF(AND(HR_DB[[#This Row],[Age]]&gt;=30,HR_DB[[#This Row],[Age]]&lt;40),"30s",IF(HR_DB[[#This Row],[Age]]&gt;=40,"40s","")))</f>
        <v>30s</v>
      </c>
    </row>
    <row r="638" spans="1:21" x14ac:dyDescent="0.35">
      <c r="A638" s="1">
        <v>56350</v>
      </c>
      <c r="B638" s="1" t="s">
        <v>1162</v>
      </c>
      <c r="C638" s="1" t="s">
        <v>1163</v>
      </c>
      <c r="D638" s="1" t="s">
        <v>31</v>
      </c>
      <c r="E638" s="1" t="str">
        <f>IF(ISODD(MID(HR_DB[[#This Row],[ID No.]],13,1)),"Male","Female")</f>
        <v>Female</v>
      </c>
      <c r="F638" s="3">
        <f>DATE(MID(HR_DB[[#This Row],[ID No.]],2,2),MID(HR_DB[[#This Row],[ID No.]],4,2),MID(HR_DB[[#This Row],[ID No.]],6,2))</f>
        <v>31597</v>
      </c>
      <c r="G638" s="1">
        <f ca="1">DATEDIF(HR_DB[[#This Row],[DOB]],TODAY(),"Y")</f>
        <v>36</v>
      </c>
      <c r="H638" s="1" t="s">
        <v>17</v>
      </c>
      <c r="I638" s="1" t="s">
        <v>23</v>
      </c>
      <c r="J638" s="1" t="s">
        <v>67</v>
      </c>
      <c r="K638" s="1" t="str">
        <f>VLOOKUP(MID(HR_DB[[#This Row],[ID No.]],8,2),[1]Draft!$B$9:$C$14,2,FALSE)</f>
        <v>Giza</v>
      </c>
      <c r="L638" s="7">
        <v>34983</v>
      </c>
      <c r="M638" s="1">
        <f ca="1">DATEDIF(HR_DB[[#This Row],[Hire date]],TODAY(),"Y")</f>
        <v>26</v>
      </c>
      <c r="N638" s="4">
        <v>4023</v>
      </c>
      <c r="O638" s="6">
        <f>IFERROR(DATEDIF(HR_DB[[#This Row],[DOB]],HR_DB[[#This Row],[Hire date]],"Y"),"!!!")</f>
        <v>9</v>
      </c>
      <c r="P638" s="6" t="str">
        <f>IF(HR_DB[[#This Row],[Age at Hiring]]&lt;20,"!","")</f>
        <v>!</v>
      </c>
      <c r="Q638" s="1" t="str">
        <f>IFERROR(VLOOKUP(HR_DB[[#This Row],[EmpID]],A639:$A$1002,1,TRUE),"")</f>
        <v/>
      </c>
      <c r="R638" s="1" t="str">
        <f>IFERROR(VLOOKUP(HR_DB[[#This Row],[EmpID]],$A$2:A637,1,0),"")</f>
        <v/>
      </c>
      <c r="S638" s="17"/>
      <c r="T638" s="1" t="str">
        <f ca="1">IF(HR_DB[[#This Row],[Years no.]]&lt;=7,"A) 1-7",IF(AND(HR_DB[[#This Row],[Years no.]]&gt;7,HR_DB[[#This Row],[Years no.]]&lt;=14),"B) 8-14",IF(AND(HR_DB[[#This Row],[Years no.]]&gt;14,HR_DB[[#This Row],[Years no.]]&lt;=21),"C) 15-21",IF(HR_DB[[#This Row],[Years no.]]&gt;21,"D) 22+",""))))</f>
        <v>D) 22+</v>
      </c>
      <c r="U638" s="1" t="str">
        <f ca="1">IF(AND(HR_DB[[#This Row],[Age]]&gt;=20,HR_DB[[#This Row],[Age]]&lt;30),"20s",IF(AND(HR_DB[[#This Row],[Age]]&gt;=30,HR_DB[[#This Row],[Age]]&lt;40),"30s",IF(HR_DB[[#This Row],[Age]]&gt;=40,"40s","")))</f>
        <v>30s</v>
      </c>
    </row>
    <row r="639" spans="1:21" x14ac:dyDescent="0.35">
      <c r="A639" s="1">
        <v>56358</v>
      </c>
      <c r="B639" s="1" t="s">
        <v>404</v>
      </c>
      <c r="C639" s="1" t="s">
        <v>405</v>
      </c>
      <c r="D639" s="1" t="s">
        <v>38</v>
      </c>
      <c r="E639" s="1" t="str">
        <f>IF(ISODD(MID(HR_DB[[#This Row],[ID No.]],13,1)),"Male","Female")</f>
        <v>Male</v>
      </c>
      <c r="F639" s="3">
        <f>DATE(MID(HR_DB[[#This Row],[ID No.]],2,2),MID(HR_DB[[#This Row],[ID No.]],4,2),MID(HR_DB[[#This Row],[ID No.]],6,2))</f>
        <v>35058</v>
      </c>
      <c r="G639" s="1">
        <f ca="1">DATEDIF(HR_DB[[#This Row],[DOB]],TODAY(),"Y")</f>
        <v>26</v>
      </c>
      <c r="H639" s="1" t="s">
        <v>17</v>
      </c>
      <c r="I639" s="1" t="s">
        <v>18</v>
      </c>
      <c r="J639" s="1" t="s">
        <v>24</v>
      </c>
      <c r="K639" s="1" t="str">
        <f>VLOOKUP(MID(HR_DB[[#This Row],[ID No.]],8,2),[1]Draft!$B$9:$C$14,2,FALSE)</f>
        <v>Cairo</v>
      </c>
      <c r="L639" s="7">
        <v>42226</v>
      </c>
      <c r="M639" s="1">
        <f ca="1">DATEDIF(HR_DB[[#This Row],[Hire date]],TODAY(),"Y")</f>
        <v>6</v>
      </c>
      <c r="N639" s="4">
        <v>24463</v>
      </c>
      <c r="O639" s="6">
        <f>IFERROR(DATEDIF(HR_DB[[#This Row],[DOB]],HR_DB[[#This Row],[Hire date]],"Y"),"!!!")</f>
        <v>19</v>
      </c>
      <c r="P639" s="6" t="str">
        <f>IF(HR_DB[[#This Row],[Age at Hiring]]&lt;20,"!","")</f>
        <v>!</v>
      </c>
      <c r="Q639" s="1" t="str">
        <f>IFERROR(VLOOKUP(HR_DB[[#This Row],[EmpID]],A640:$A$1002,1,TRUE),"")</f>
        <v/>
      </c>
      <c r="R639" s="1" t="str">
        <f>IFERROR(VLOOKUP(HR_DB[[#This Row],[EmpID]],$A$2:A638,1,0),"")</f>
        <v/>
      </c>
      <c r="S639" s="17"/>
      <c r="T639" s="1" t="str">
        <f ca="1">IF(HR_DB[[#This Row],[Years no.]]&lt;=7,"A) 1-7",IF(AND(HR_DB[[#This Row],[Years no.]]&gt;7,HR_DB[[#This Row],[Years no.]]&lt;=14),"B) 8-14",IF(AND(HR_DB[[#This Row],[Years no.]]&gt;14,HR_DB[[#This Row],[Years no.]]&lt;=21),"C) 15-21",IF(HR_DB[[#This Row],[Years no.]]&gt;21,"D) 22+",""))))</f>
        <v>A) 1-7</v>
      </c>
      <c r="U639" s="1" t="str">
        <f ca="1">IF(AND(HR_DB[[#This Row],[Age]]&gt;=20,HR_DB[[#This Row],[Age]]&lt;30),"20s",IF(AND(HR_DB[[#This Row],[Age]]&gt;=30,HR_DB[[#This Row],[Age]]&lt;40),"30s",IF(HR_DB[[#This Row],[Age]]&gt;=40,"40s","")))</f>
        <v>20s</v>
      </c>
    </row>
    <row r="640" spans="1:21" x14ac:dyDescent="0.35">
      <c r="A640" s="1">
        <v>56363</v>
      </c>
      <c r="B640" s="1" t="s">
        <v>1190</v>
      </c>
      <c r="C640" s="1" t="s">
        <v>1191</v>
      </c>
      <c r="D640" s="1" t="s">
        <v>92</v>
      </c>
      <c r="E640" s="1" t="str">
        <f>IF(ISODD(MID(HR_DB[[#This Row],[ID No.]],13,1)),"Male","Female")</f>
        <v>Female</v>
      </c>
      <c r="F640" s="3">
        <f>DATE(MID(HR_DB[[#This Row],[ID No.]],2,2),MID(HR_DB[[#This Row],[ID No.]],4,2),MID(HR_DB[[#This Row],[ID No.]],6,2))</f>
        <v>34182</v>
      </c>
      <c r="G640" s="1">
        <f ca="1">DATEDIF(HR_DB[[#This Row],[DOB]],TODAY(),"Y")</f>
        <v>28</v>
      </c>
      <c r="H640" s="1" t="s">
        <v>32</v>
      </c>
      <c r="I640" s="1" t="s">
        <v>23</v>
      </c>
      <c r="J640" s="1" t="s">
        <v>24</v>
      </c>
      <c r="K640" s="1" t="str">
        <f>VLOOKUP(MID(HR_DB[[#This Row],[ID No.]],8,2),[1]Draft!$B$9:$C$14,2,FALSE)</f>
        <v>Cairo</v>
      </c>
      <c r="L640" s="7">
        <v>37257</v>
      </c>
      <c r="M640" s="1">
        <f ca="1">DATEDIF(HR_DB[[#This Row],[Hire date]],TODAY(),"Y")</f>
        <v>20</v>
      </c>
      <c r="N640" s="4">
        <v>6342</v>
      </c>
      <c r="O640" s="6">
        <f>IFERROR(DATEDIF(HR_DB[[#This Row],[DOB]],HR_DB[[#This Row],[Hire date]],"Y"),"!!!")</f>
        <v>8</v>
      </c>
      <c r="P640" s="6" t="str">
        <f>IF(HR_DB[[#This Row],[Age at Hiring]]&lt;20,"!","")</f>
        <v>!</v>
      </c>
      <c r="Q640" s="1" t="str">
        <f>IFERROR(VLOOKUP(HR_DB[[#This Row],[EmpID]],A641:$A$1002,1,TRUE),"")</f>
        <v/>
      </c>
      <c r="R640" s="1" t="str">
        <f>IFERROR(VLOOKUP(HR_DB[[#This Row],[EmpID]],$A$2:A639,1,0),"")</f>
        <v/>
      </c>
      <c r="S640" s="17"/>
      <c r="T640" s="1" t="str">
        <f ca="1">IF(HR_DB[[#This Row],[Years no.]]&lt;=7,"A) 1-7",IF(AND(HR_DB[[#This Row],[Years no.]]&gt;7,HR_DB[[#This Row],[Years no.]]&lt;=14),"B) 8-14",IF(AND(HR_DB[[#This Row],[Years no.]]&gt;14,HR_DB[[#This Row],[Years no.]]&lt;=21),"C) 15-21",IF(HR_DB[[#This Row],[Years no.]]&gt;21,"D) 22+",""))))</f>
        <v>C) 15-21</v>
      </c>
      <c r="U640" s="1" t="str">
        <f ca="1">IF(AND(HR_DB[[#This Row],[Age]]&gt;=20,HR_DB[[#This Row],[Age]]&lt;30),"20s",IF(AND(HR_DB[[#This Row],[Age]]&gt;=30,HR_DB[[#This Row],[Age]]&lt;40),"30s",IF(HR_DB[[#This Row],[Age]]&gt;=40,"40s","")))</f>
        <v>20s</v>
      </c>
    </row>
    <row r="641" spans="1:21" x14ac:dyDescent="0.35">
      <c r="A641" s="1">
        <v>56374</v>
      </c>
      <c r="B641" s="1" t="s">
        <v>1440</v>
      </c>
      <c r="C641" s="1" t="s">
        <v>1441</v>
      </c>
      <c r="D641" s="1" t="s">
        <v>31</v>
      </c>
      <c r="E641" s="1" t="str">
        <f>IF(ISODD(MID(HR_DB[[#This Row],[ID No.]],13,1)),"Male","Female")</f>
        <v>Male</v>
      </c>
      <c r="F641" s="3">
        <f>DATE(MID(HR_DB[[#This Row],[ID No.]],2,2),MID(HR_DB[[#This Row],[ID No.]],4,2),MID(HR_DB[[#This Row],[ID No.]],6,2))</f>
        <v>27196</v>
      </c>
      <c r="G641" s="1">
        <f ca="1">DATEDIF(HR_DB[[#This Row],[DOB]],TODAY(),"Y")</f>
        <v>48</v>
      </c>
      <c r="H641" s="1" t="s">
        <v>32</v>
      </c>
      <c r="I641" s="1" t="s">
        <v>41</v>
      </c>
      <c r="J641" s="1" t="s">
        <v>24</v>
      </c>
      <c r="K641" s="1" t="str">
        <f>VLOOKUP(MID(HR_DB[[#This Row],[ID No.]],8,2),[1]Draft!$B$9:$C$14,2,FALSE)</f>
        <v>Sharqia</v>
      </c>
      <c r="L641" s="3">
        <v>40709</v>
      </c>
      <c r="M641" s="1">
        <f ca="1">DATEDIF(HR_DB[[#This Row],[Hire date]],TODAY(),"Y")</f>
        <v>11</v>
      </c>
      <c r="N641" s="4">
        <v>12709</v>
      </c>
      <c r="O641" s="1">
        <f>IFERROR(DATEDIF(HR_DB[[#This Row],[DOB]],HR_DB[[#This Row],[Hire date]],"Y"),"!!!")</f>
        <v>36</v>
      </c>
      <c r="P641" s="1" t="str">
        <f>IF(HR_DB[[#This Row],[Age at Hiring]]&lt;20,"!","")</f>
        <v/>
      </c>
      <c r="Q641" s="1" t="str">
        <f>IFERROR(VLOOKUP(HR_DB[[#This Row],[EmpID]],A642:$A$1002,1,TRUE),"")</f>
        <v/>
      </c>
      <c r="R641" s="1" t="str">
        <f>IFERROR(VLOOKUP(HR_DB[[#This Row],[EmpID]],$A$2:A640,1,0),"")</f>
        <v/>
      </c>
      <c r="S641" s="17"/>
      <c r="T641" s="1" t="str">
        <f ca="1">IF(HR_DB[[#This Row],[Years no.]]&lt;=7,"A) 1-7",IF(AND(HR_DB[[#This Row],[Years no.]]&gt;7,HR_DB[[#This Row],[Years no.]]&lt;=14),"B) 8-14",IF(AND(HR_DB[[#This Row],[Years no.]]&gt;14,HR_DB[[#This Row],[Years no.]]&lt;=21),"C) 15-21",IF(HR_DB[[#This Row],[Years no.]]&gt;21,"D) 22+",""))))</f>
        <v>B) 8-14</v>
      </c>
      <c r="U641" s="1" t="str">
        <f ca="1">IF(AND(HR_DB[[#This Row],[Age]]&gt;=20,HR_DB[[#This Row],[Age]]&lt;30),"20s",IF(AND(HR_DB[[#This Row],[Age]]&gt;=30,HR_DB[[#This Row],[Age]]&lt;40),"30s",IF(HR_DB[[#This Row],[Age]]&gt;=40,"40s","")))</f>
        <v>40s</v>
      </c>
    </row>
    <row r="642" spans="1:21" x14ac:dyDescent="0.35">
      <c r="A642" s="1">
        <v>56382</v>
      </c>
      <c r="B642" s="1" t="s">
        <v>922</v>
      </c>
      <c r="C642" s="1" t="s">
        <v>923</v>
      </c>
      <c r="D642" s="1" t="s">
        <v>92</v>
      </c>
      <c r="E642" s="1" t="str">
        <f>IF(ISODD(MID(HR_DB[[#This Row],[ID No.]],13,1)),"Male","Female")</f>
        <v>Female</v>
      </c>
      <c r="F642" s="3">
        <f>DATE(MID(HR_DB[[#This Row],[ID No.]],2,2),MID(HR_DB[[#This Row],[ID No.]],4,2),MID(HR_DB[[#This Row],[ID No.]],6,2))</f>
        <v>34486</v>
      </c>
      <c r="G642" s="1">
        <f ca="1">DATEDIF(HR_DB[[#This Row],[DOB]],TODAY(),"Y")</f>
        <v>28</v>
      </c>
      <c r="H642" s="1" t="s">
        <v>32</v>
      </c>
      <c r="I642" s="1" t="s">
        <v>23</v>
      </c>
      <c r="J642" s="1" t="s">
        <v>67</v>
      </c>
      <c r="K642" s="1" t="str">
        <f>VLOOKUP(MID(HR_DB[[#This Row],[ID No.]],8,2),[1]Draft!$B$9:$C$14,2,FALSE)</f>
        <v>Ismailia</v>
      </c>
      <c r="L642" s="7">
        <v>35502</v>
      </c>
      <c r="M642" s="1">
        <f ca="1">DATEDIF(HR_DB[[#This Row],[Hire date]],TODAY(),"Y")</f>
        <v>25</v>
      </c>
      <c r="N642" s="4">
        <v>6348</v>
      </c>
      <c r="O642" s="6">
        <f>IFERROR(DATEDIF(HR_DB[[#This Row],[DOB]],HR_DB[[#This Row],[Hire date]],"Y"),"!!!")</f>
        <v>2</v>
      </c>
      <c r="P642" s="6" t="str">
        <f>IF(HR_DB[[#This Row],[Age at Hiring]]&lt;20,"!","")</f>
        <v>!</v>
      </c>
      <c r="Q642" s="1" t="str">
        <f>IFERROR(VLOOKUP(HR_DB[[#This Row],[EmpID]],A643:$A$1002,1,TRUE),"")</f>
        <v/>
      </c>
      <c r="R642" s="1" t="str">
        <f>IFERROR(VLOOKUP(HR_DB[[#This Row],[EmpID]],$A$2:A641,1,0),"")</f>
        <v/>
      </c>
      <c r="S642" s="17"/>
      <c r="T642" s="1" t="str">
        <f ca="1">IF(HR_DB[[#This Row],[Years no.]]&lt;=7,"A) 1-7",IF(AND(HR_DB[[#This Row],[Years no.]]&gt;7,HR_DB[[#This Row],[Years no.]]&lt;=14),"B) 8-14",IF(AND(HR_DB[[#This Row],[Years no.]]&gt;14,HR_DB[[#This Row],[Years no.]]&lt;=21),"C) 15-21",IF(HR_DB[[#This Row],[Years no.]]&gt;21,"D) 22+",""))))</f>
        <v>D) 22+</v>
      </c>
      <c r="U642" s="1" t="str">
        <f ca="1">IF(AND(HR_DB[[#This Row],[Age]]&gt;=20,HR_DB[[#This Row],[Age]]&lt;30),"20s",IF(AND(HR_DB[[#This Row],[Age]]&gt;=30,HR_DB[[#This Row],[Age]]&lt;40),"30s",IF(HR_DB[[#This Row],[Age]]&gt;=40,"40s","")))</f>
        <v>20s</v>
      </c>
    </row>
    <row r="643" spans="1:21" x14ac:dyDescent="0.35">
      <c r="A643" s="1">
        <v>56388</v>
      </c>
      <c r="B643" s="1" t="s">
        <v>1058</v>
      </c>
      <c r="C643" s="1" t="s">
        <v>1059</v>
      </c>
      <c r="D643" s="1" t="s">
        <v>22</v>
      </c>
      <c r="E643" s="1" t="str">
        <f>IF(ISODD(MID(HR_DB[[#This Row],[ID No.]],13,1)),"Male","Female")</f>
        <v>Male</v>
      </c>
      <c r="F643" s="3">
        <f>DATE(MID(HR_DB[[#This Row],[ID No.]],2,2),MID(HR_DB[[#This Row],[ID No.]],4,2),MID(HR_DB[[#This Row],[ID No.]],6,2))</f>
        <v>34844</v>
      </c>
      <c r="G643" s="1">
        <f ca="1">DATEDIF(HR_DB[[#This Row],[DOB]],TODAY(),"Y")</f>
        <v>27</v>
      </c>
      <c r="H643" s="1" t="s">
        <v>17</v>
      </c>
      <c r="I643" s="1" t="s">
        <v>23</v>
      </c>
      <c r="J643" s="1" t="s">
        <v>67</v>
      </c>
      <c r="K643" s="1" t="str">
        <f>VLOOKUP(MID(HR_DB[[#This Row],[ID No.]],8,2),[1]Draft!$B$9:$C$14,2,FALSE)</f>
        <v>Ismailia</v>
      </c>
      <c r="L643" s="7">
        <v>39525</v>
      </c>
      <c r="M643" s="1">
        <f ca="1">DATEDIF(HR_DB[[#This Row],[Hire date]],TODAY(),"Y")</f>
        <v>14</v>
      </c>
      <c r="N643" s="4">
        <v>3614</v>
      </c>
      <c r="O643" s="6">
        <f>IFERROR(DATEDIF(HR_DB[[#This Row],[DOB]],HR_DB[[#This Row],[Hire date]],"Y"),"!!!")</f>
        <v>12</v>
      </c>
      <c r="P643" s="6" t="str">
        <f>IF(HR_DB[[#This Row],[Age at Hiring]]&lt;20,"!","")</f>
        <v>!</v>
      </c>
      <c r="Q643" s="1" t="str">
        <f>IFERROR(VLOOKUP(HR_DB[[#This Row],[EmpID]],A644:$A$1002,1,TRUE),"")</f>
        <v/>
      </c>
      <c r="R643" s="1" t="str">
        <f>IFERROR(VLOOKUP(HR_DB[[#This Row],[EmpID]],$A$2:A642,1,0),"")</f>
        <v/>
      </c>
      <c r="S643" s="17"/>
      <c r="T643" s="1" t="str">
        <f ca="1">IF(HR_DB[[#This Row],[Years no.]]&lt;=7,"A) 1-7",IF(AND(HR_DB[[#This Row],[Years no.]]&gt;7,HR_DB[[#This Row],[Years no.]]&lt;=14),"B) 8-14",IF(AND(HR_DB[[#This Row],[Years no.]]&gt;14,HR_DB[[#This Row],[Years no.]]&lt;=21),"C) 15-21",IF(HR_DB[[#This Row],[Years no.]]&gt;21,"D) 22+",""))))</f>
        <v>B) 8-14</v>
      </c>
      <c r="U643" s="1" t="str">
        <f ca="1">IF(AND(HR_DB[[#This Row],[Age]]&gt;=20,HR_DB[[#This Row],[Age]]&lt;30),"20s",IF(AND(HR_DB[[#This Row],[Age]]&gt;=30,HR_DB[[#This Row],[Age]]&lt;40),"30s",IF(HR_DB[[#This Row],[Age]]&gt;=40,"40s","")))</f>
        <v>20s</v>
      </c>
    </row>
    <row r="644" spans="1:21" x14ac:dyDescent="0.35">
      <c r="A644" s="1">
        <v>56402</v>
      </c>
      <c r="B644" s="1" t="s">
        <v>298</v>
      </c>
      <c r="C644" s="1" t="s">
        <v>299</v>
      </c>
      <c r="D644" s="1" t="s">
        <v>35</v>
      </c>
      <c r="E644" s="1" t="str">
        <f>IF(ISODD(MID(HR_DB[[#This Row],[ID No.]],13,1)),"Male","Female")</f>
        <v>Male</v>
      </c>
      <c r="F644" s="3">
        <f>DATE(MID(HR_DB[[#This Row],[ID No.]],2,2),MID(HR_DB[[#This Row],[ID No.]],4,2),MID(HR_DB[[#This Row],[ID No.]],6,2))</f>
        <v>34521</v>
      </c>
      <c r="G644" s="1">
        <f ca="1">DATEDIF(HR_DB[[#This Row],[DOB]],TODAY(),"Y")</f>
        <v>28</v>
      </c>
      <c r="H644" s="1" t="s">
        <v>17</v>
      </c>
      <c r="I644" s="1" t="s">
        <v>18</v>
      </c>
      <c r="J644" s="1" t="s">
        <v>67</v>
      </c>
      <c r="K644" s="1" t="str">
        <f>VLOOKUP(MID(HR_DB[[#This Row],[ID No.]],8,2),[1]Draft!$B$9:$C$14,2,FALSE)</f>
        <v>Cairo</v>
      </c>
      <c r="L644" s="7">
        <v>36116</v>
      </c>
      <c r="M644" s="1">
        <f ca="1">DATEDIF(HR_DB[[#This Row],[Hire date]],TODAY(),"Y")</f>
        <v>23</v>
      </c>
      <c r="N644" s="4">
        <v>21908</v>
      </c>
      <c r="O644" s="6">
        <f>IFERROR(DATEDIF(HR_DB[[#This Row],[DOB]],HR_DB[[#This Row],[Hire date]],"Y"),"!!!")</f>
        <v>4</v>
      </c>
      <c r="P644" s="6" t="str">
        <f>IF(HR_DB[[#This Row],[Age at Hiring]]&lt;20,"!","")</f>
        <v>!</v>
      </c>
      <c r="Q644" s="1" t="str">
        <f>IFERROR(VLOOKUP(HR_DB[[#This Row],[EmpID]],A645:$A$1002,1,TRUE),"")</f>
        <v/>
      </c>
      <c r="R644" s="1" t="str">
        <f>IFERROR(VLOOKUP(HR_DB[[#This Row],[EmpID]],$A$2:A643,1,0),"")</f>
        <v/>
      </c>
      <c r="S644" s="17"/>
      <c r="T644" s="1" t="str">
        <f ca="1">IF(HR_DB[[#This Row],[Years no.]]&lt;=7,"A) 1-7",IF(AND(HR_DB[[#This Row],[Years no.]]&gt;7,HR_DB[[#This Row],[Years no.]]&lt;=14),"B) 8-14",IF(AND(HR_DB[[#This Row],[Years no.]]&gt;14,HR_DB[[#This Row],[Years no.]]&lt;=21),"C) 15-21",IF(HR_DB[[#This Row],[Years no.]]&gt;21,"D) 22+",""))))</f>
        <v>D) 22+</v>
      </c>
      <c r="U644" s="1" t="str">
        <f ca="1">IF(AND(HR_DB[[#This Row],[Age]]&gt;=20,HR_DB[[#This Row],[Age]]&lt;30),"20s",IF(AND(HR_DB[[#This Row],[Age]]&gt;=30,HR_DB[[#This Row],[Age]]&lt;40),"30s",IF(HR_DB[[#This Row],[Age]]&gt;=40,"40s","")))</f>
        <v>20s</v>
      </c>
    </row>
    <row r="645" spans="1:21" x14ac:dyDescent="0.35">
      <c r="A645" s="1">
        <v>56404</v>
      </c>
      <c r="B645" s="1" t="s">
        <v>1876</v>
      </c>
      <c r="C645" s="1" t="s">
        <v>1877</v>
      </c>
      <c r="D645" s="1" t="s">
        <v>27</v>
      </c>
      <c r="E645" s="1" t="str">
        <f>IF(ISODD(MID(HR_DB[[#This Row],[ID No.]],13,1)),"Male","Female")</f>
        <v>Female</v>
      </c>
      <c r="F645" s="3">
        <f>DATE(MID(HR_DB[[#This Row],[ID No.]],2,2),MID(HR_DB[[#This Row],[ID No.]],4,2),MID(HR_DB[[#This Row],[ID No.]],6,2))</f>
        <v>31995</v>
      </c>
      <c r="G645" s="1">
        <f ca="1">DATEDIF(HR_DB[[#This Row],[DOB]],TODAY(),"Y")</f>
        <v>34</v>
      </c>
      <c r="H645" s="1" t="s">
        <v>32</v>
      </c>
      <c r="I645" s="1" t="s">
        <v>23</v>
      </c>
      <c r="J645" s="1" t="s">
        <v>24</v>
      </c>
      <c r="K645" s="1" t="str">
        <f>VLOOKUP(MID(HR_DB[[#This Row],[ID No.]],8,2),[1]Draft!$B$9:$C$14,2,FALSE)</f>
        <v>Alexandria</v>
      </c>
      <c r="L645" s="3">
        <v>39964</v>
      </c>
      <c r="M645" s="1">
        <f ca="1">DATEDIF(HR_DB[[#This Row],[Hire date]],TODAY(),"Y")</f>
        <v>13</v>
      </c>
      <c r="N645" s="4">
        <v>6698</v>
      </c>
      <c r="O645" s="1">
        <f>IFERROR(DATEDIF(HR_DB[[#This Row],[DOB]],HR_DB[[#This Row],[Hire date]],"Y"),"!!!")</f>
        <v>21</v>
      </c>
      <c r="P645" s="1" t="str">
        <f>IF(HR_DB[[#This Row],[Age at Hiring]]&lt;20,"!","")</f>
        <v/>
      </c>
      <c r="Q645" s="1" t="str">
        <f>IFERROR(VLOOKUP(HR_DB[[#This Row],[EmpID]],A646:$A$1002,1,TRUE),"")</f>
        <v/>
      </c>
      <c r="R645" s="1" t="str">
        <f>IFERROR(VLOOKUP(HR_DB[[#This Row],[EmpID]],$A$2:A644,1,0),"")</f>
        <v/>
      </c>
      <c r="S645" s="17"/>
      <c r="T645" s="1" t="str">
        <f ca="1">IF(HR_DB[[#This Row],[Years no.]]&lt;=7,"A) 1-7",IF(AND(HR_DB[[#This Row],[Years no.]]&gt;7,HR_DB[[#This Row],[Years no.]]&lt;=14),"B) 8-14",IF(AND(HR_DB[[#This Row],[Years no.]]&gt;14,HR_DB[[#This Row],[Years no.]]&lt;=21),"C) 15-21",IF(HR_DB[[#This Row],[Years no.]]&gt;21,"D) 22+",""))))</f>
        <v>B) 8-14</v>
      </c>
      <c r="U645" s="1" t="str">
        <f ca="1">IF(AND(HR_DB[[#This Row],[Age]]&gt;=20,HR_DB[[#This Row],[Age]]&lt;30),"20s",IF(AND(HR_DB[[#This Row],[Age]]&gt;=30,HR_DB[[#This Row],[Age]]&lt;40),"30s",IF(HR_DB[[#This Row],[Age]]&gt;=40,"40s","")))</f>
        <v>30s</v>
      </c>
    </row>
    <row r="646" spans="1:21" x14ac:dyDescent="0.35">
      <c r="A646" s="1">
        <v>56432</v>
      </c>
      <c r="B646" s="1" t="s">
        <v>310</v>
      </c>
      <c r="C646" s="1" t="s">
        <v>311</v>
      </c>
      <c r="D646" s="1" t="s">
        <v>35</v>
      </c>
      <c r="E646" s="1" t="str">
        <f>IF(ISODD(MID(HR_DB[[#This Row],[ID No.]],13,1)),"Male","Female")</f>
        <v>Male</v>
      </c>
      <c r="F646" s="3">
        <f>DATE(MID(HR_DB[[#This Row],[ID No.]],2,2),MID(HR_DB[[#This Row],[ID No.]],4,2),MID(HR_DB[[#This Row],[ID No.]],6,2))</f>
        <v>31839</v>
      </c>
      <c r="G646" s="1">
        <f ca="1">DATEDIF(HR_DB[[#This Row],[DOB]],TODAY(),"Y")</f>
        <v>35</v>
      </c>
      <c r="H646" s="1" t="s">
        <v>17</v>
      </c>
      <c r="I646" s="1" t="s">
        <v>23</v>
      </c>
      <c r="J646" s="1" t="s">
        <v>19</v>
      </c>
      <c r="K646" s="1" t="str">
        <f>VLOOKUP(MID(HR_DB[[#This Row],[ID No.]],8,2),[1]Draft!$B$9:$C$14,2,FALSE)</f>
        <v>Cairo</v>
      </c>
      <c r="L646" s="3">
        <v>40292</v>
      </c>
      <c r="M646" s="1">
        <f ca="1">DATEDIF(HR_DB[[#This Row],[Hire date]],TODAY(),"Y")</f>
        <v>12</v>
      </c>
      <c r="N646" s="4">
        <v>3707</v>
      </c>
      <c r="O646" s="1">
        <f>IFERROR(DATEDIF(HR_DB[[#This Row],[DOB]],HR_DB[[#This Row],[Hire date]],"Y"),"!!!")</f>
        <v>23</v>
      </c>
      <c r="P646" s="1" t="str">
        <f>IF(HR_DB[[#This Row],[Age at Hiring]]&lt;20,"!","")</f>
        <v/>
      </c>
      <c r="Q646" s="1" t="str">
        <f>IFERROR(VLOOKUP(HR_DB[[#This Row],[EmpID]],A647:$A$1002,1,TRUE),"")</f>
        <v/>
      </c>
      <c r="R646" s="1" t="str">
        <f>IFERROR(VLOOKUP(HR_DB[[#This Row],[EmpID]],$A$2:A645,1,0),"")</f>
        <v/>
      </c>
      <c r="S646" s="17"/>
      <c r="T646" s="1" t="str">
        <f ca="1">IF(HR_DB[[#This Row],[Years no.]]&lt;=7,"A) 1-7",IF(AND(HR_DB[[#This Row],[Years no.]]&gt;7,HR_DB[[#This Row],[Years no.]]&lt;=14),"B) 8-14",IF(AND(HR_DB[[#This Row],[Years no.]]&gt;14,HR_DB[[#This Row],[Years no.]]&lt;=21),"C) 15-21",IF(HR_DB[[#This Row],[Years no.]]&gt;21,"D) 22+",""))))</f>
        <v>B) 8-14</v>
      </c>
      <c r="U646" s="1" t="str">
        <f ca="1">IF(AND(HR_DB[[#This Row],[Age]]&gt;=20,HR_DB[[#This Row],[Age]]&lt;30),"20s",IF(AND(HR_DB[[#This Row],[Age]]&gt;=30,HR_DB[[#This Row],[Age]]&lt;40),"30s",IF(HR_DB[[#This Row],[Age]]&gt;=40,"40s","")))</f>
        <v>30s</v>
      </c>
    </row>
    <row r="647" spans="1:21" x14ac:dyDescent="0.35">
      <c r="A647" s="1">
        <v>56443</v>
      </c>
      <c r="B647" s="1" t="s">
        <v>1950</v>
      </c>
      <c r="C647" s="1" t="s">
        <v>1951</v>
      </c>
      <c r="D647" s="1" t="s">
        <v>35</v>
      </c>
      <c r="E647" s="1" t="str">
        <f>IF(ISODD(MID(HR_DB[[#This Row],[ID No.]],13,1)),"Male","Female")</f>
        <v>Male</v>
      </c>
      <c r="F647" s="3">
        <f>DATE(MID(HR_DB[[#This Row],[ID No.]],2,2),MID(HR_DB[[#This Row],[ID No.]],4,2),MID(HR_DB[[#This Row],[ID No.]],6,2))</f>
        <v>32701</v>
      </c>
      <c r="G647" s="1">
        <f ca="1">DATEDIF(HR_DB[[#This Row],[DOB]],TODAY(),"Y")</f>
        <v>33</v>
      </c>
      <c r="H647" s="1" t="s">
        <v>32</v>
      </c>
      <c r="I647" s="1" t="s">
        <v>23</v>
      </c>
      <c r="J647" s="1" t="s">
        <v>44</v>
      </c>
      <c r="K647" s="1" t="str">
        <f>VLOOKUP(MID(HR_DB[[#This Row],[ID No.]],8,2),[1]Draft!$B$9:$C$14,2,FALSE)</f>
        <v>Alexandria</v>
      </c>
      <c r="L647" s="7">
        <v>37738</v>
      </c>
      <c r="M647" s="1">
        <f ca="1">DATEDIF(HR_DB[[#This Row],[Hire date]],TODAY(),"Y")</f>
        <v>19</v>
      </c>
      <c r="N647" s="4">
        <v>4427</v>
      </c>
      <c r="O647" s="6">
        <f>IFERROR(DATEDIF(HR_DB[[#This Row],[DOB]],HR_DB[[#This Row],[Hire date]],"Y"),"!!!")</f>
        <v>13</v>
      </c>
      <c r="P647" s="6" t="str">
        <f>IF(HR_DB[[#This Row],[Age at Hiring]]&lt;20,"!","")</f>
        <v>!</v>
      </c>
      <c r="Q647" s="1" t="str">
        <f>IFERROR(VLOOKUP(HR_DB[[#This Row],[EmpID]],A648:$A$1002,1,TRUE),"")</f>
        <v/>
      </c>
      <c r="R647" s="1" t="str">
        <f>IFERROR(VLOOKUP(HR_DB[[#This Row],[EmpID]],$A$2:A646,1,0),"")</f>
        <v/>
      </c>
      <c r="S647" s="17"/>
      <c r="T647" s="1" t="str">
        <f ca="1">IF(HR_DB[[#This Row],[Years no.]]&lt;=7,"A) 1-7",IF(AND(HR_DB[[#This Row],[Years no.]]&gt;7,HR_DB[[#This Row],[Years no.]]&lt;=14),"B) 8-14",IF(AND(HR_DB[[#This Row],[Years no.]]&gt;14,HR_DB[[#This Row],[Years no.]]&lt;=21),"C) 15-21",IF(HR_DB[[#This Row],[Years no.]]&gt;21,"D) 22+",""))))</f>
        <v>C) 15-21</v>
      </c>
      <c r="U647" s="1" t="str">
        <f ca="1">IF(AND(HR_DB[[#This Row],[Age]]&gt;=20,HR_DB[[#This Row],[Age]]&lt;30),"20s",IF(AND(HR_DB[[#This Row],[Age]]&gt;=30,HR_DB[[#This Row],[Age]]&lt;40),"30s",IF(HR_DB[[#This Row],[Age]]&gt;=40,"40s","")))</f>
        <v>30s</v>
      </c>
    </row>
    <row r="648" spans="1:21" x14ac:dyDescent="0.35">
      <c r="A648" s="1">
        <v>56466</v>
      </c>
      <c r="B648" s="1" t="s">
        <v>1474</v>
      </c>
      <c r="C648" s="1" t="s">
        <v>1475</v>
      </c>
      <c r="D648" s="1" t="s">
        <v>92</v>
      </c>
      <c r="E648" s="1" t="str">
        <f>IF(ISODD(MID(HR_DB[[#This Row],[ID No.]],13,1)),"Male","Female")</f>
        <v>Male</v>
      </c>
      <c r="F648" s="3">
        <f>DATE(MID(HR_DB[[#This Row],[ID No.]],2,2),MID(HR_DB[[#This Row],[ID No.]],4,2),MID(HR_DB[[#This Row],[ID No.]],6,2))</f>
        <v>34541</v>
      </c>
      <c r="G648" s="1">
        <f ca="1">DATEDIF(HR_DB[[#This Row],[DOB]],TODAY(),"Y")</f>
        <v>28</v>
      </c>
      <c r="H648" s="1" t="s">
        <v>32</v>
      </c>
      <c r="I648" s="1" t="s">
        <v>18</v>
      </c>
      <c r="J648" s="1" t="s">
        <v>28</v>
      </c>
      <c r="K648" s="1" t="str">
        <f>VLOOKUP(MID(HR_DB[[#This Row],[ID No.]],8,2),[1]Draft!$B$9:$C$14,2,FALSE)</f>
        <v>Ismailia</v>
      </c>
      <c r="L648" s="7">
        <v>36939</v>
      </c>
      <c r="M648" s="1">
        <f ca="1">DATEDIF(HR_DB[[#This Row],[Hire date]],TODAY(),"Y")</f>
        <v>21</v>
      </c>
      <c r="N648" s="4">
        <v>15602</v>
      </c>
      <c r="O648" s="6">
        <f>IFERROR(DATEDIF(HR_DB[[#This Row],[DOB]],HR_DB[[#This Row],[Hire date]],"Y"),"!!!")</f>
        <v>6</v>
      </c>
      <c r="P648" s="6" t="str">
        <f>IF(HR_DB[[#This Row],[Age at Hiring]]&lt;20,"!","")</f>
        <v>!</v>
      </c>
      <c r="Q648" s="1" t="str">
        <f>IFERROR(VLOOKUP(HR_DB[[#This Row],[EmpID]],A649:$A$1002,1,TRUE),"")</f>
        <v/>
      </c>
      <c r="R648" s="1" t="str">
        <f>IFERROR(VLOOKUP(HR_DB[[#This Row],[EmpID]],$A$2:A647,1,0),"")</f>
        <v/>
      </c>
      <c r="S648" s="17"/>
      <c r="T648" s="1" t="str">
        <f ca="1">IF(HR_DB[[#This Row],[Years no.]]&lt;=7,"A) 1-7",IF(AND(HR_DB[[#This Row],[Years no.]]&gt;7,HR_DB[[#This Row],[Years no.]]&lt;=14),"B) 8-14",IF(AND(HR_DB[[#This Row],[Years no.]]&gt;14,HR_DB[[#This Row],[Years no.]]&lt;=21),"C) 15-21",IF(HR_DB[[#This Row],[Years no.]]&gt;21,"D) 22+",""))))</f>
        <v>C) 15-21</v>
      </c>
      <c r="U648" s="1" t="str">
        <f ca="1">IF(AND(HR_DB[[#This Row],[Age]]&gt;=20,HR_DB[[#This Row],[Age]]&lt;30),"20s",IF(AND(HR_DB[[#This Row],[Age]]&gt;=30,HR_DB[[#This Row],[Age]]&lt;40),"30s",IF(HR_DB[[#This Row],[Age]]&gt;=40,"40s","")))</f>
        <v>20s</v>
      </c>
    </row>
    <row r="649" spans="1:21" x14ac:dyDescent="0.35">
      <c r="A649" s="1">
        <v>56498</v>
      </c>
      <c r="B649" s="1" t="s">
        <v>1296</v>
      </c>
      <c r="C649" s="1" t="s">
        <v>1297</v>
      </c>
      <c r="D649" s="1" t="s">
        <v>16</v>
      </c>
      <c r="E649" s="1" t="str">
        <f>IF(ISODD(MID(HR_DB[[#This Row],[ID No.]],13,1)),"Male","Female")</f>
        <v>Male</v>
      </c>
      <c r="F649" s="3">
        <f>DATE(MID(HR_DB[[#This Row],[ID No.]],2,2),MID(HR_DB[[#This Row],[ID No.]],4,2),MID(HR_DB[[#This Row],[ID No.]],6,2))</f>
        <v>28801</v>
      </c>
      <c r="G649" s="1">
        <f ca="1">DATEDIF(HR_DB[[#This Row],[DOB]],TODAY(),"Y")</f>
        <v>43</v>
      </c>
      <c r="H649" s="1" t="s">
        <v>32</v>
      </c>
      <c r="I649" s="1" t="s">
        <v>41</v>
      </c>
      <c r="J649" s="1" t="s">
        <v>19</v>
      </c>
      <c r="K649" s="1" t="str">
        <f>VLOOKUP(MID(HR_DB[[#This Row],[ID No.]],8,2),[1]Draft!$B$9:$C$14,2,FALSE)</f>
        <v>Cairo</v>
      </c>
      <c r="L649" s="3">
        <v>36589</v>
      </c>
      <c r="M649" s="1">
        <f ca="1">DATEDIF(HR_DB[[#This Row],[Hire date]],TODAY(),"Y")</f>
        <v>22</v>
      </c>
      <c r="N649" s="4">
        <v>10264</v>
      </c>
      <c r="O649" s="1">
        <f>IFERROR(DATEDIF(HR_DB[[#This Row],[DOB]],HR_DB[[#This Row],[Hire date]],"Y"),"!!!")</f>
        <v>21</v>
      </c>
      <c r="P649" s="1" t="str">
        <f>IF(HR_DB[[#This Row],[Age at Hiring]]&lt;20,"!","")</f>
        <v/>
      </c>
      <c r="Q649" s="1" t="str">
        <f>IFERROR(VLOOKUP(HR_DB[[#This Row],[EmpID]],A650:$A$1002,1,TRUE),"")</f>
        <v/>
      </c>
      <c r="R649" s="1" t="str">
        <f>IFERROR(VLOOKUP(HR_DB[[#This Row],[EmpID]],$A$2:A648,1,0),"")</f>
        <v/>
      </c>
      <c r="S649" s="17"/>
      <c r="T649" s="1" t="str">
        <f ca="1">IF(HR_DB[[#This Row],[Years no.]]&lt;=7,"A) 1-7",IF(AND(HR_DB[[#This Row],[Years no.]]&gt;7,HR_DB[[#This Row],[Years no.]]&lt;=14),"B) 8-14",IF(AND(HR_DB[[#This Row],[Years no.]]&gt;14,HR_DB[[#This Row],[Years no.]]&lt;=21),"C) 15-21",IF(HR_DB[[#This Row],[Years no.]]&gt;21,"D) 22+",""))))</f>
        <v>D) 22+</v>
      </c>
      <c r="U649" s="1" t="str">
        <f ca="1">IF(AND(HR_DB[[#This Row],[Age]]&gt;=20,HR_DB[[#This Row],[Age]]&lt;30),"20s",IF(AND(HR_DB[[#This Row],[Age]]&gt;=30,HR_DB[[#This Row],[Age]]&lt;40),"30s",IF(HR_DB[[#This Row],[Age]]&gt;=40,"40s","")))</f>
        <v>40s</v>
      </c>
    </row>
    <row r="650" spans="1:21" x14ac:dyDescent="0.35">
      <c r="A650" s="1">
        <v>56509</v>
      </c>
      <c r="B650" s="1" t="s">
        <v>370</v>
      </c>
      <c r="C650" s="1" t="s">
        <v>371</v>
      </c>
      <c r="D650" s="1" t="s">
        <v>27</v>
      </c>
      <c r="E650" s="1" t="str">
        <f>IF(ISODD(MID(HR_DB[[#This Row],[ID No.]],13,1)),"Male","Female")</f>
        <v>Male</v>
      </c>
      <c r="F650" s="3">
        <f>DATE(MID(HR_DB[[#This Row],[ID No.]],2,2),MID(HR_DB[[#This Row],[ID No.]],4,2),MID(HR_DB[[#This Row],[ID No.]],6,2))</f>
        <v>35048</v>
      </c>
      <c r="G650" s="1">
        <f ca="1">DATEDIF(HR_DB[[#This Row],[DOB]],TODAY(),"Y")</f>
        <v>26</v>
      </c>
      <c r="H650" s="1" t="s">
        <v>17</v>
      </c>
      <c r="I650" s="1" t="s">
        <v>18</v>
      </c>
      <c r="J650" s="1" t="s">
        <v>67</v>
      </c>
      <c r="K650" s="1" t="str">
        <f>VLOOKUP(MID(HR_DB[[#This Row],[ID No.]],8,2),[1]Draft!$B$9:$C$14,2,FALSE)</f>
        <v>Cairo</v>
      </c>
      <c r="L650" s="7">
        <v>40858</v>
      </c>
      <c r="M650" s="1">
        <f ca="1">DATEDIF(HR_DB[[#This Row],[Hire date]],TODAY(),"Y")</f>
        <v>10</v>
      </c>
      <c r="N650" s="4">
        <v>27462</v>
      </c>
      <c r="O650" s="6">
        <f>IFERROR(DATEDIF(HR_DB[[#This Row],[DOB]],HR_DB[[#This Row],[Hire date]],"Y"),"!!!")</f>
        <v>15</v>
      </c>
      <c r="P650" s="6" t="str">
        <f>IF(HR_DB[[#This Row],[Age at Hiring]]&lt;20,"!","")</f>
        <v>!</v>
      </c>
      <c r="Q650" s="1" t="str">
        <f>IFERROR(VLOOKUP(HR_DB[[#This Row],[EmpID]],A651:$A$1002,1,TRUE),"")</f>
        <v/>
      </c>
      <c r="R650" s="1" t="str">
        <f>IFERROR(VLOOKUP(HR_DB[[#This Row],[EmpID]],$A$2:A649,1,0),"")</f>
        <v/>
      </c>
      <c r="S650" s="17"/>
      <c r="T650" s="1" t="str">
        <f ca="1">IF(HR_DB[[#This Row],[Years no.]]&lt;=7,"A) 1-7",IF(AND(HR_DB[[#This Row],[Years no.]]&gt;7,HR_DB[[#This Row],[Years no.]]&lt;=14),"B) 8-14",IF(AND(HR_DB[[#This Row],[Years no.]]&gt;14,HR_DB[[#This Row],[Years no.]]&lt;=21),"C) 15-21",IF(HR_DB[[#This Row],[Years no.]]&gt;21,"D) 22+",""))))</f>
        <v>B) 8-14</v>
      </c>
      <c r="U650" s="1" t="str">
        <f ca="1">IF(AND(HR_DB[[#This Row],[Age]]&gt;=20,HR_DB[[#This Row],[Age]]&lt;30),"20s",IF(AND(HR_DB[[#This Row],[Age]]&gt;=30,HR_DB[[#This Row],[Age]]&lt;40),"30s",IF(HR_DB[[#This Row],[Age]]&gt;=40,"40s","")))</f>
        <v>20s</v>
      </c>
    </row>
    <row r="651" spans="1:21" x14ac:dyDescent="0.35">
      <c r="A651" s="1">
        <v>56510</v>
      </c>
      <c r="B651" s="1" t="s">
        <v>1780</v>
      </c>
      <c r="C651" s="1" t="s">
        <v>1781</v>
      </c>
      <c r="D651" s="1" t="s">
        <v>38</v>
      </c>
      <c r="E651" s="1" t="str">
        <f>IF(ISODD(MID(HR_DB[[#This Row],[ID No.]],13,1)),"Male","Female")</f>
        <v>Female</v>
      </c>
      <c r="F651" s="3">
        <f>DATE(MID(HR_DB[[#This Row],[ID No.]],2,2),MID(HR_DB[[#This Row],[ID No.]],4,2),MID(HR_DB[[#This Row],[ID No.]],6,2))</f>
        <v>30754</v>
      </c>
      <c r="G651" s="1">
        <f ca="1">DATEDIF(HR_DB[[#This Row],[DOB]],TODAY(),"Y")</f>
        <v>38</v>
      </c>
      <c r="H651" s="1" t="s">
        <v>17</v>
      </c>
      <c r="I651" s="1" t="s">
        <v>23</v>
      </c>
      <c r="J651" s="1" t="s">
        <v>44</v>
      </c>
      <c r="K651" s="1" t="str">
        <f>VLOOKUP(MID(HR_DB[[#This Row],[ID No.]],8,2),[1]Draft!$B$9:$C$14,2,FALSE)</f>
        <v>Cairo</v>
      </c>
      <c r="L651" s="3">
        <v>38631</v>
      </c>
      <c r="M651" s="1">
        <f ca="1">DATEDIF(HR_DB[[#This Row],[Hire date]],TODAY(),"Y")</f>
        <v>16</v>
      </c>
      <c r="N651" s="4">
        <v>3380</v>
      </c>
      <c r="O651" s="1">
        <f>IFERROR(DATEDIF(HR_DB[[#This Row],[DOB]],HR_DB[[#This Row],[Hire date]],"Y"),"!!!")</f>
        <v>21</v>
      </c>
      <c r="P651" s="1" t="str">
        <f>IF(HR_DB[[#This Row],[Age at Hiring]]&lt;20,"!","")</f>
        <v/>
      </c>
      <c r="Q651" s="1" t="str">
        <f>IFERROR(VLOOKUP(HR_DB[[#This Row],[EmpID]],A652:$A$1002,1,TRUE),"")</f>
        <v/>
      </c>
      <c r="R651" s="1" t="str">
        <f>IFERROR(VLOOKUP(HR_DB[[#This Row],[EmpID]],$A$2:A650,1,0),"")</f>
        <v/>
      </c>
      <c r="S651" s="17"/>
      <c r="T651" s="1" t="str">
        <f ca="1">IF(HR_DB[[#This Row],[Years no.]]&lt;=7,"A) 1-7",IF(AND(HR_DB[[#This Row],[Years no.]]&gt;7,HR_DB[[#This Row],[Years no.]]&lt;=14),"B) 8-14",IF(AND(HR_DB[[#This Row],[Years no.]]&gt;14,HR_DB[[#This Row],[Years no.]]&lt;=21),"C) 15-21",IF(HR_DB[[#This Row],[Years no.]]&gt;21,"D) 22+",""))))</f>
        <v>C) 15-21</v>
      </c>
      <c r="U651" s="1" t="str">
        <f ca="1">IF(AND(HR_DB[[#This Row],[Age]]&gt;=20,HR_DB[[#This Row],[Age]]&lt;30),"20s",IF(AND(HR_DB[[#This Row],[Age]]&gt;=30,HR_DB[[#This Row],[Age]]&lt;40),"30s",IF(HR_DB[[#This Row],[Age]]&gt;=40,"40s","")))</f>
        <v>30s</v>
      </c>
    </row>
    <row r="652" spans="1:21" x14ac:dyDescent="0.35">
      <c r="A652" s="1">
        <v>56512</v>
      </c>
      <c r="B652" s="1" t="s">
        <v>1462</v>
      </c>
      <c r="C652" s="1" t="s">
        <v>1463</v>
      </c>
      <c r="D652" s="1" t="s">
        <v>31</v>
      </c>
      <c r="E652" s="1" t="str">
        <f>IF(ISODD(MID(HR_DB[[#This Row],[ID No.]],13,1)),"Male","Female")</f>
        <v>Female</v>
      </c>
      <c r="F652" s="3">
        <f>DATE(MID(HR_DB[[#This Row],[ID No.]],2,2),MID(HR_DB[[#This Row],[ID No.]],4,2),MID(HR_DB[[#This Row],[ID No.]],6,2))</f>
        <v>27257</v>
      </c>
      <c r="G652" s="1">
        <f ca="1">DATEDIF(HR_DB[[#This Row],[DOB]],TODAY(),"Y")</f>
        <v>47</v>
      </c>
      <c r="H652" s="1" t="s">
        <v>32</v>
      </c>
      <c r="I652" s="1" t="s">
        <v>41</v>
      </c>
      <c r="J652" s="1" t="s">
        <v>24</v>
      </c>
      <c r="K652" s="1" t="str">
        <f>VLOOKUP(MID(HR_DB[[#This Row],[ID No.]],8,2),[1]Draft!$B$9:$C$14,2,FALSE)</f>
        <v>Monufia</v>
      </c>
      <c r="L652" s="3">
        <v>39709</v>
      </c>
      <c r="M652" s="1">
        <f ca="1">DATEDIF(HR_DB[[#This Row],[Hire date]],TODAY(),"Y")</f>
        <v>13</v>
      </c>
      <c r="N652" s="4">
        <v>11151</v>
      </c>
      <c r="O652" s="1">
        <f>IFERROR(DATEDIF(HR_DB[[#This Row],[DOB]],HR_DB[[#This Row],[Hire date]],"Y"),"!!!")</f>
        <v>34</v>
      </c>
      <c r="P652" s="1" t="str">
        <f>IF(HR_DB[[#This Row],[Age at Hiring]]&lt;20,"!","")</f>
        <v/>
      </c>
      <c r="Q652" s="1" t="str">
        <f>IFERROR(VLOOKUP(HR_DB[[#This Row],[EmpID]],A653:$A$1002,1,TRUE),"")</f>
        <v/>
      </c>
      <c r="R652" s="1" t="str">
        <f>IFERROR(VLOOKUP(HR_DB[[#This Row],[EmpID]],$A$2:A651,1,0),"")</f>
        <v/>
      </c>
      <c r="S652" s="17"/>
      <c r="T652" s="1" t="str">
        <f ca="1">IF(HR_DB[[#This Row],[Years no.]]&lt;=7,"A) 1-7",IF(AND(HR_DB[[#This Row],[Years no.]]&gt;7,HR_DB[[#This Row],[Years no.]]&lt;=14),"B) 8-14",IF(AND(HR_DB[[#This Row],[Years no.]]&gt;14,HR_DB[[#This Row],[Years no.]]&lt;=21),"C) 15-21",IF(HR_DB[[#This Row],[Years no.]]&gt;21,"D) 22+",""))))</f>
        <v>B) 8-14</v>
      </c>
      <c r="U652" s="1" t="str">
        <f ca="1">IF(AND(HR_DB[[#This Row],[Age]]&gt;=20,HR_DB[[#This Row],[Age]]&lt;30),"20s",IF(AND(HR_DB[[#This Row],[Age]]&gt;=30,HR_DB[[#This Row],[Age]]&lt;40),"30s",IF(HR_DB[[#This Row],[Age]]&gt;=40,"40s","")))</f>
        <v>40s</v>
      </c>
    </row>
    <row r="653" spans="1:21" x14ac:dyDescent="0.35">
      <c r="A653" s="6">
        <v>56518</v>
      </c>
      <c r="B653" s="1" t="s">
        <v>1302</v>
      </c>
      <c r="C653" s="1" t="s">
        <v>1303</v>
      </c>
      <c r="D653" s="1" t="s">
        <v>143</v>
      </c>
      <c r="E653" s="1" t="str">
        <f>IF(ISODD(MID(HR_DB[[#This Row],[ID No.]],13,1)),"Male","Female")</f>
        <v>Female</v>
      </c>
      <c r="F653" s="3">
        <f>DATE(MID(HR_DB[[#This Row],[ID No.]],2,2),MID(HR_DB[[#This Row],[ID No.]],4,2),MID(HR_DB[[#This Row],[ID No.]],6,2))</f>
        <v>31128</v>
      </c>
      <c r="G653" s="1">
        <f ca="1">DATEDIF(HR_DB[[#This Row],[DOB]],TODAY(),"Y")</f>
        <v>37</v>
      </c>
      <c r="H653" s="1" t="s">
        <v>32</v>
      </c>
      <c r="I653" s="1" t="s">
        <v>18</v>
      </c>
      <c r="J653" s="1" t="s">
        <v>67</v>
      </c>
      <c r="K653" s="1" t="str">
        <f>VLOOKUP(MID(HR_DB[[#This Row],[ID No.]],8,2),[1]Draft!$B$9:$C$14,2,FALSE)</f>
        <v>Alexandria</v>
      </c>
      <c r="L653" s="3">
        <v>41208</v>
      </c>
      <c r="M653" s="1">
        <f ca="1">DATEDIF(HR_DB[[#This Row],[Hire date]],TODAY(),"Y")</f>
        <v>9</v>
      </c>
      <c r="N653" s="4">
        <v>19208</v>
      </c>
      <c r="O653" s="1">
        <f>IFERROR(DATEDIF(HR_DB[[#This Row],[DOB]],HR_DB[[#This Row],[Hire date]],"Y"),"!!!")</f>
        <v>27</v>
      </c>
      <c r="P653" s="1" t="str">
        <f>IF(HR_DB[[#This Row],[Age at Hiring]]&lt;20,"!","")</f>
        <v/>
      </c>
      <c r="Q653" s="6">
        <f>IFERROR(VLOOKUP(HR_DB[[#This Row],[EmpID]],A654:$A$1002,1,TRUE),"")</f>
        <v>56518</v>
      </c>
      <c r="R653" s="1" t="str">
        <f>IFERROR(VLOOKUP(HR_DB[[#This Row],[EmpID]],$A$2:A652,1,0),"")</f>
        <v/>
      </c>
      <c r="S653" s="17">
        <v>1</v>
      </c>
      <c r="T653" s="1" t="str">
        <f ca="1">IF(HR_DB[[#This Row],[Years no.]]&lt;=7,"A) 1-7",IF(AND(HR_DB[[#This Row],[Years no.]]&gt;7,HR_DB[[#This Row],[Years no.]]&lt;=14),"B) 8-14",IF(AND(HR_DB[[#This Row],[Years no.]]&gt;14,HR_DB[[#This Row],[Years no.]]&lt;=21),"C) 15-21",IF(HR_DB[[#This Row],[Years no.]]&gt;21,"D) 22+",""))))</f>
        <v>B) 8-14</v>
      </c>
      <c r="U653" s="1" t="str">
        <f ca="1">IF(AND(HR_DB[[#This Row],[Age]]&gt;=20,HR_DB[[#This Row],[Age]]&lt;30),"20s",IF(AND(HR_DB[[#This Row],[Age]]&gt;=30,HR_DB[[#This Row],[Age]]&lt;40),"30s",IF(HR_DB[[#This Row],[Age]]&gt;=40,"40s","")))</f>
        <v>30s</v>
      </c>
    </row>
    <row r="654" spans="1:21" x14ac:dyDescent="0.35">
      <c r="A654" s="18">
        <v>56518</v>
      </c>
      <c r="B654" s="1" t="s">
        <v>1838</v>
      </c>
      <c r="C654" s="1" t="s">
        <v>1839</v>
      </c>
      <c r="D654" s="1" t="s">
        <v>31</v>
      </c>
      <c r="E654" s="1" t="str">
        <f>IF(ISODD(MID(HR_DB[[#This Row],[ID No.]],13,1)),"Male","Female")</f>
        <v>Female</v>
      </c>
      <c r="F654" s="3">
        <f>DATE(MID(HR_DB[[#This Row],[ID No.]],2,2),MID(HR_DB[[#This Row],[ID No.]],4,2),MID(HR_DB[[#This Row],[ID No.]],6,2))</f>
        <v>33417</v>
      </c>
      <c r="G654" s="1">
        <f ca="1">DATEDIF(HR_DB[[#This Row],[DOB]],TODAY(),"Y")</f>
        <v>31</v>
      </c>
      <c r="H654" s="1" t="s">
        <v>17</v>
      </c>
      <c r="I654" s="1" t="s">
        <v>23</v>
      </c>
      <c r="J654" s="1" t="s">
        <v>24</v>
      </c>
      <c r="K654" s="1" t="str">
        <f>VLOOKUP(MID(HR_DB[[#This Row],[ID No.]],8,2),[1]Draft!$B$9:$C$14,2,FALSE)</f>
        <v>Giza</v>
      </c>
      <c r="L654" s="3">
        <v>41227</v>
      </c>
      <c r="M654" s="1">
        <f ca="1">DATEDIF(HR_DB[[#This Row],[Hire date]],TODAY(),"Y")</f>
        <v>9</v>
      </c>
      <c r="N654" s="4">
        <v>4303</v>
      </c>
      <c r="O654" s="1">
        <f>IFERROR(DATEDIF(HR_DB[[#This Row],[DOB]],HR_DB[[#This Row],[Hire date]],"Y"),"!!!")</f>
        <v>21</v>
      </c>
      <c r="P654" s="1" t="str">
        <f>IF(HR_DB[[#This Row],[Age at Hiring]]&lt;20,"!","")</f>
        <v/>
      </c>
      <c r="Q654" s="1" t="str">
        <f>IFERROR(VLOOKUP(HR_DB[[#This Row],[EmpID]],A655:$A$1002,1,TRUE),"")</f>
        <v/>
      </c>
      <c r="R654" s="16">
        <f>IFERROR(VLOOKUP(HR_DB[[#This Row],[EmpID]],$A$2:A653,1,0),"")</f>
        <v>56518</v>
      </c>
      <c r="S654" s="17">
        <v>2</v>
      </c>
      <c r="T654" s="1" t="str">
        <f ca="1">IF(HR_DB[[#This Row],[Years no.]]&lt;=7,"A) 1-7",IF(AND(HR_DB[[#This Row],[Years no.]]&gt;7,HR_DB[[#This Row],[Years no.]]&lt;=14),"B) 8-14",IF(AND(HR_DB[[#This Row],[Years no.]]&gt;14,HR_DB[[#This Row],[Years no.]]&lt;=21),"C) 15-21",IF(HR_DB[[#This Row],[Years no.]]&gt;21,"D) 22+",""))))</f>
        <v>B) 8-14</v>
      </c>
      <c r="U654" s="1" t="str">
        <f ca="1">IF(AND(HR_DB[[#This Row],[Age]]&gt;=20,HR_DB[[#This Row],[Age]]&lt;30),"20s",IF(AND(HR_DB[[#This Row],[Age]]&gt;=30,HR_DB[[#This Row],[Age]]&lt;40),"30s",IF(HR_DB[[#This Row],[Age]]&gt;=40,"40s","")))</f>
        <v>30s</v>
      </c>
    </row>
    <row r="655" spans="1:21" x14ac:dyDescent="0.35">
      <c r="A655" s="1">
        <v>56530</v>
      </c>
      <c r="B655" s="1" t="s">
        <v>1000</v>
      </c>
      <c r="C655" s="1" t="s">
        <v>1001</v>
      </c>
      <c r="D655" s="1" t="s">
        <v>22</v>
      </c>
      <c r="E655" s="1" t="str">
        <f>IF(ISODD(MID(HR_DB[[#This Row],[ID No.]],13,1)),"Male","Female")</f>
        <v>Male</v>
      </c>
      <c r="F655" s="3">
        <f>DATE(MID(HR_DB[[#This Row],[ID No.]],2,2),MID(HR_DB[[#This Row],[ID No.]],4,2),MID(HR_DB[[#This Row],[ID No.]],6,2))</f>
        <v>32868</v>
      </c>
      <c r="G655" s="1">
        <f ca="1">DATEDIF(HR_DB[[#This Row],[DOB]],TODAY(),"Y")</f>
        <v>32</v>
      </c>
      <c r="H655" s="1" t="s">
        <v>17</v>
      </c>
      <c r="I655" s="1" t="s">
        <v>23</v>
      </c>
      <c r="J655" s="1" t="s">
        <v>44</v>
      </c>
      <c r="K655" s="1" t="str">
        <f>VLOOKUP(MID(HR_DB[[#This Row],[ID No.]],8,2),[1]Draft!$B$9:$C$14,2,FALSE)</f>
        <v>Giza</v>
      </c>
      <c r="L655" s="7">
        <v>39175</v>
      </c>
      <c r="M655" s="1">
        <f ca="1">DATEDIF(HR_DB[[#This Row],[Hire date]],TODAY(),"Y")</f>
        <v>15</v>
      </c>
      <c r="N655" s="4">
        <v>6314</v>
      </c>
      <c r="O655" s="6">
        <f>IFERROR(DATEDIF(HR_DB[[#This Row],[DOB]],HR_DB[[#This Row],[Hire date]],"Y"),"!!!")</f>
        <v>17</v>
      </c>
      <c r="P655" s="6" t="str">
        <f>IF(HR_DB[[#This Row],[Age at Hiring]]&lt;20,"!","")</f>
        <v>!</v>
      </c>
      <c r="Q655" s="1" t="str">
        <f>IFERROR(VLOOKUP(HR_DB[[#This Row],[EmpID]],A656:$A$1002,1,TRUE),"")</f>
        <v/>
      </c>
      <c r="R655" s="1" t="str">
        <f>IFERROR(VLOOKUP(HR_DB[[#This Row],[EmpID]],$A$2:A654,1,0),"")</f>
        <v/>
      </c>
      <c r="S655" s="17"/>
      <c r="T655" s="1" t="str">
        <f ca="1">IF(HR_DB[[#This Row],[Years no.]]&lt;=7,"A) 1-7",IF(AND(HR_DB[[#This Row],[Years no.]]&gt;7,HR_DB[[#This Row],[Years no.]]&lt;=14),"B) 8-14",IF(AND(HR_DB[[#This Row],[Years no.]]&gt;14,HR_DB[[#This Row],[Years no.]]&lt;=21),"C) 15-21",IF(HR_DB[[#This Row],[Years no.]]&gt;21,"D) 22+",""))))</f>
        <v>C) 15-21</v>
      </c>
      <c r="U655" s="1" t="str">
        <f ca="1">IF(AND(HR_DB[[#This Row],[Age]]&gt;=20,HR_DB[[#This Row],[Age]]&lt;30),"20s",IF(AND(HR_DB[[#This Row],[Age]]&gt;=30,HR_DB[[#This Row],[Age]]&lt;40),"30s",IF(HR_DB[[#This Row],[Age]]&gt;=40,"40s","")))</f>
        <v>30s</v>
      </c>
    </row>
    <row r="656" spans="1:21" x14ac:dyDescent="0.35">
      <c r="A656" s="1">
        <v>56554</v>
      </c>
      <c r="B656" s="1" t="s">
        <v>252</v>
      </c>
      <c r="C656" s="1" t="s">
        <v>253</v>
      </c>
      <c r="D656" s="1" t="s">
        <v>16</v>
      </c>
      <c r="E656" s="1" t="str">
        <f>IF(ISODD(MID(HR_DB[[#This Row],[ID No.]],13,1)),"Male","Female")</f>
        <v>Female</v>
      </c>
      <c r="F656" s="3">
        <f>DATE(MID(HR_DB[[#This Row],[ID No.]],2,2),MID(HR_DB[[#This Row],[ID No.]],4,2),MID(HR_DB[[#This Row],[ID No.]],6,2))</f>
        <v>34964</v>
      </c>
      <c r="G656" s="1">
        <f ca="1">DATEDIF(HR_DB[[#This Row],[DOB]],TODAY(),"Y")</f>
        <v>26</v>
      </c>
      <c r="H656" s="1" t="s">
        <v>32</v>
      </c>
      <c r="I656" s="1" t="s">
        <v>23</v>
      </c>
      <c r="J656" s="1" t="s">
        <v>19</v>
      </c>
      <c r="K656" s="1" t="str">
        <f>VLOOKUP(MID(HR_DB[[#This Row],[ID No.]],8,2),[1]Draft!$B$9:$C$14,2,FALSE)</f>
        <v>Cairo</v>
      </c>
      <c r="L656" s="7">
        <v>38122</v>
      </c>
      <c r="M656" s="1">
        <f ca="1">DATEDIF(HR_DB[[#This Row],[Hire date]],TODAY(),"Y")</f>
        <v>18</v>
      </c>
      <c r="N656" s="4">
        <v>6785</v>
      </c>
      <c r="O656" s="6">
        <f>IFERROR(DATEDIF(HR_DB[[#This Row],[DOB]],HR_DB[[#This Row],[Hire date]],"Y"),"!!!")</f>
        <v>8</v>
      </c>
      <c r="P656" s="6" t="str">
        <f>IF(HR_DB[[#This Row],[Age at Hiring]]&lt;20,"!","")</f>
        <v>!</v>
      </c>
      <c r="Q656" s="1" t="str">
        <f>IFERROR(VLOOKUP(HR_DB[[#This Row],[EmpID]],A657:$A$1002,1,TRUE),"")</f>
        <v/>
      </c>
      <c r="R656" s="1" t="str">
        <f>IFERROR(VLOOKUP(HR_DB[[#This Row],[EmpID]],$A$2:A655,1,0),"")</f>
        <v/>
      </c>
      <c r="S656" s="17"/>
      <c r="T656" s="1" t="str">
        <f ca="1">IF(HR_DB[[#This Row],[Years no.]]&lt;=7,"A) 1-7",IF(AND(HR_DB[[#This Row],[Years no.]]&gt;7,HR_DB[[#This Row],[Years no.]]&lt;=14),"B) 8-14",IF(AND(HR_DB[[#This Row],[Years no.]]&gt;14,HR_DB[[#This Row],[Years no.]]&lt;=21),"C) 15-21",IF(HR_DB[[#This Row],[Years no.]]&gt;21,"D) 22+",""))))</f>
        <v>C) 15-21</v>
      </c>
      <c r="U656" s="1" t="str">
        <f ca="1">IF(AND(HR_DB[[#This Row],[Age]]&gt;=20,HR_DB[[#This Row],[Age]]&lt;30),"20s",IF(AND(HR_DB[[#This Row],[Age]]&gt;=30,HR_DB[[#This Row],[Age]]&lt;40),"30s",IF(HR_DB[[#This Row],[Age]]&gt;=40,"40s","")))</f>
        <v>20s</v>
      </c>
    </row>
    <row r="657" spans="1:21" x14ac:dyDescent="0.35">
      <c r="A657" s="1">
        <v>56567</v>
      </c>
      <c r="B657" s="1" t="s">
        <v>1630</v>
      </c>
      <c r="C657" s="1" t="s">
        <v>1631</v>
      </c>
      <c r="D657" s="1" t="s">
        <v>143</v>
      </c>
      <c r="E657" s="1" t="str">
        <f>IF(ISODD(MID(HR_DB[[#This Row],[ID No.]],13,1)),"Male","Female")</f>
        <v>Female</v>
      </c>
      <c r="F657" s="3">
        <f>DATE(MID(HR_DB[[#This Row],[ID No.]],2,2),MID(HR_DB[[#This Row],[ID No.]],4,2),MID(HR_DB[[#This Row],[ID No.]],6,2))</f>
        <v>29103</v>
      </c>
      <c r="G657" s="1">
        <f ca="1">DATEDIF(HR_DB[[#This Row],[DOB]],TODAY(),"Y")</f>
        <v>42</v>
      </c>
      <c r="H657" s="1" t="s">
        <v>17</v>
      </c>
      <c r="I657" s="1" t="s">
        <v>23</v>
      </c>
      <c r="J657" s="1" t="s">
        <v>44</v>
      </c>
      <c r="K657" s="1" t="str">
        <f>VLOOKUP(MID(HR_DB[[#This Row],[ID No.]],8,2),[1]Draft!$B$9:$C$14,2,FALSE)</f>
        <v>Alexandria</v>
      </c>
      <c r="L657" s="3">
        <v>40602</v>
      </c>
      <c r="M657" s="1">
        <f ca="1">DATEDIF(HR_DB[[#This Row],[Hire date]],TODAY(),"Y")</f>
        <v>11</v>
      </c>
      <c r="N657" s="4">
        <v>3492</v>
      </c>
      <c r="O657" s="1">
        <f>IFERROR(DATEDIF(HR_DB[[#This Row],[DOB]],HR_DB[[#This Row],[Hire date]],"Y"),"!!!")</f>
        <v>31</v>
      </c>
      <c r="P657" s="1" t="str">
        <f>IF(HR_DB[[#This Row],[Age at Hiring]]&lt;20,"!","")</f>
        <v/>
      </c>
      <c r="Q657" s="1" t="str">
        <f>IFERROR(VLOOKUP(HR_DB[[#This Row],[EmpID]],A658:$A$1002,1,TRUE),"")</f>
        <v/>
      </c>
      <c r="R657" s="1" t="str">
        <f>IFERROR(VLOOKUP(HR_DB[[#This Row],[EmpID]],$A$2:A656,1,0),"")</f>
        <v/>
      </c>
      <c r="S657" s="17"/>
      <c r="T657" s="1" t="str">
        <f ca="1">IF(HR_DB[[#This Row],[Years no.]]&lt;=7,"A) 1-7",IF(AND(HR_DB[[#This Row],[Years no.]]&gt;7,HR_DB[[#This Row],[Years no.]]&lt;=14),"B) 8-14",IF(AND(HR_DB[[#This Row],[Years no.]]&gt;14,HR_DB[[#This Row],[Years no.]]&lt;=21),"C) 15-21",IF(HR_DB[[#This Row],[Years no.]]&gt;21,"D) 22+",""))))</f>
        <v>B) 8-14</v>
      </c>
      <c r="U657" s="1" t="str">
        <f ca="1">IF(AND(HR_DB[[#This Row],[Age]]&gt;=20,HR_DB[[#This Row],[Age]]&lt;30),"20s",IF(AND(HR_DB[[#This Row],[Age]]&gt;=30,HR_DB[[#This Row],[Age]]&lt;40),"30s",IF(HR_DB[[#This Row],[Age]]&gt;=40,"40s","")))</f>
        <v>40s</v>
      </c>
    </row>
    <row r="658" spans="1:21" x14ac:dyDescent="0.35">
      <c r="A658" s="1">
        <v>56583</v>
      </c>
      <c r="B658" s="1" t="s">
        <v>586</v>
      </c>
      <c r="C658" s="2" t="s">
        <v>587</v>
      </c>
      <c r="D658" s="1" t="s">
        <v>16</v>
      </c>
      <c r="E658" s="1" t="str">
        <f>IF(ISODD(MID(HR_DB[[#This Row],[ID No.]],13,1)),"Male","Female")</f>
        <v>Male</v>
      </c>
      <c r="F658" s="3">
        <f>DATE(MID(HR_DB[[#This Row],[ID No.]],2,2),MID(HR_DB[[#This Row],[ID No.]],4,2),MID(HR_DB[[#This Row],[ID No.]],6,2))</f>
        <v>27489</v>
      </c>
      <c r="G658" s="1">
        <f ca="1">DATEDIF(HR_DB[[#This Row],[DOB]],TODAY(),"Y")</f>
        <v>47</v>
      </c>
      <c r="H658" s="1" t="s">
        <v>32</v>
      </c>
      <c r="I658" s="1" t="s">
        <v>41</v>
      </c>
      <c r="J658" s="1" t="s">
        <v>28</v>
      </c>
      <c r="K658" s="1" t="str">
        <f>VLOOKUP(MID(HR_DB[[#This Row],[ID No.]],8,2),[1]Draft!$B$9:$C$14,2,FALSE)</f>
        <v>Cairo</v>
      </c>
      <c r="L658" s="3">
        <v>37120</v>
      </c>
      <c r="M658" s="1">
        <f ca="1">DATEDIF(HR_DB[[#This Row],[Hire date]],TODAY(),"Y")</f>
        <v>20</v>
      </c>
      <c r="N658" s="4">
        <v>10112</v>
      </c>
      <c r="O658" s="1">
        <f>IFERROR(DATEDIF(HR_DB[[#This Row],[DOB]],HR_DB[[#This Row],[Hire date]],"Y"),"!!!")</f>
        <v>26</v>
      </c>
      <c r="P658" s="1" t="str">
        <f>IF(HR_DB[[#This Row],[Age at Hiring]]&lt;20,"!","")</f>
        <v/>
      </c>
      <c r="Q658" s="1" t="str">
        <f>IFERROR(VLOOKUP(HR_DB[[#This Row],[EmpID]],A659:$A$1002,1,TRUE),"")</f>
        <v/>
      </c>
      <c r="R658" s="1" t="str">
        <f>IFERROR(VLOOKUP(HR_DB[[#This Row],[EmpID]],$A$2:A657,1,0),"")</f>
        <v/>
      </c>
      <c r="S658" s="17"/>
      <c r="T658" s="1" t="str">
        <f ca="1">IF(HR_DB[[#This Row],[Years no.]]&lt;=7,"A) 1-7",IF(AND(HR_DB[[#This Row],[Years no.]]&gt;7,HR_DB[[#This Row],[Years no.]]&lt;=14),"B) 8-14",IF(AND(HR_DB[[#This Row],[Years no.]]&gt;14,HR_DB[[#This Row],[Years no.]]&lt;=21),"C) 15-21",IF(HR_DB[[#This Row],[Years no.]]&gt;21,"D) 22+",""))))</f>
        <v>C) 15-21</v>
      </c>
      <c r="U658" s="1" t="str">
        <f ca="1">IF(AND(HR_DB[[#This Row],[Age]]&gt;=20,HR_DB[[#This Row],[Age]]&lt;30),"20s",IF(AND(HR_DB[[#This Row],[Age]]&gt;=30,HR_DB[[#This Row],[Age]]&lt;40),"30s",IF(HR_DB[[#This Row],[Age]]&gt;=40,"40s","")))</f>
        <v>40s</v>
      </c>
    </row>
    <row r="659" spans="1:21" x14ac:dyDescent="0.35">
      <c r="A659" s="1">
        <v>56586</v>
      </c>
      <c r="B659" s="1" t="s">
        <v>632</v>
      </c>
      <c r="C659" s="1" t="s">
        <v>633</v>
      </c>
      <c r="D659" s="1" t="s">
        <v>49</v>
      </c>
      <c r="E659" s="1" t="str">
        <f>IF(ISODD(MID(HR_DB[[#This Row],[ID No.]],13,1)),"Male","Female")</f>
        <v>Male</v>
      </c>
      <c r="F659" s="3">
        <f>DATE(MID(HR_DB[[#This Row],[ID No.]],2,2),MID(HR_DB[[#This Row],[ID No.]],4,2),MID(HR_DB[[#This Row],[ID No.]],6,2))</f>
        <v>34726</v>
      </c>
      <c r="G659" s="1">
        <f ca="1">DATEDIF(HR_DB[[#This Row],[DOB]],TODAY(),"Y")</f>
        <v>27</v>
      </c>
      <c r="H659" s="1" t="s">
        <v>32</v>
      </c>
      <c r="I659" s="1" t="s">
        <v>41</v>
      </c>
      <c r="J659" s="1" t="s">
        <v>67</v>
      </c>
      <c r="K659" s="1" t="str">
        <f>VLOOKUP(MID(HR_DB[[#This Row],[ID No.]],8,2),[1]Draft!$B$9:$C$14,2,FALSE)</f>
        <v>Cairo</v>
      </c>
      <c r="L659" s="7">
        <v>41357</v>
      </c>
      <c r="M659" s="1">
        <f ca="1">DATEDIF(HR_DB[[#This Row],[Hire date]],TODAY(),"Y")</f>
        <v>9</v>
      </c>
      <c r="N659" s="4">
        <v>13885</v>
      </c>
      <c r="O659" s="6">
        <f>IFERROR(DATEDIF(HR_DB[[#This Row],[DOB]],HR_DB[[#This Row],[Hire date]],"Y"),"!!!")</f>
        <v>18</v>
      </c>
      <c r="P659" s="6" t="str">
        <f>IF(HR_DB[[#This Row],[Age at Hiring]]&lt;20,"!","")</f>
        <v>!</v>
      </c>
      <c r="Q659" s="1" t="str">
        <f>IFERROR(VLOOKUP(HR_DB[[#This Row],[EmpID]],A660:$A$1002,1,TRUE),"")</f>
        <v/>
      </c>
      <c r="R659" s="1" t="str">
        <f>IFERROR(VLOOKUP(HR_DB[[#This Row],[EmpID]],$A$2:A658,1,0),"")</f>
        <v/>
      </c>
      <c r="S659" s="17"/>
      <c r="T659" s="1" t="str">
        <f ca="1">IF(HR_DB[[#This Row],[Years no.]]&lt;=7,"A) 1-7",IF(AND(HR_DB[[#This Row],[Years no.]]&gt;7,HR_DB[[#This Row],[Years no.]]&lt;=14),"B) 8-14",IF(AND(HR_DB[[#This Row],[Years no.]]&gt;14,HR_DB[[#This Row],[Years no.]]&lt;=21),"C) 15-21",IF(HR_DB[[#This Row],[Years no.]]&gt;21,"D) 22+",""))))</f>
        <v>B) 8-14</v>
      </c>
      <c r="U659" s="1" t="str">
        <f ca="1">IF(AND(HR_DB[[#This Row],[Age]]&gt;=20,HR_DB[[#This Row],[Age]]&lt;30),"20s",IF(AND(HR_DB[[#This Row],[Age]]&gt;=30,HR_DB[[#This Row],[Age]]&lt;40),"30s",IF(HR_DB[[#This Row],[Age]]&gt;=40,"40s","")))</f>
        <v>20s</v>
      </c>
    </row>
    <row r="660" spans="1:21" x14ac:dyDescent="0.35">
      <c r="A660" s="1">
        <v>56590</v>
      </c>
      <c r="B660" s="1" t="s">
        <v>1346</v>
      </c>
      <c r="C660" s="1" t="s">
        <v>1347</v>
      </c>
      <c r="D660" s="1" t="s">
        <v>38</v>
      </c>
      <c r="E660" s="1" t="str">
        <f>IF(ISODD(MID(HR_DB[[#This Row],[ID No.]],13,1)),"Male","Female")</f>
        <v>Male</v>
      </c>
      <c r="F660" s="3">
        <f>DATE(MID(HR_DB[[#This Row],[ID No.]],2,2),MID(HR_DB[[#This Row],[ID No.]],4,2),MID(HR_DB[[#This Row],[ID No.]],6,2))</f>
        <v>31494</v>
      </c>
      <c r="G660" s="1">
        <f ca="1">DATEDIF(HR_DB[[#This Row],[DOB]],TODAY(),"Y")</f>
        <v>36</v>
      </c>
      <c r="H660" s="1" t="s">
        <v>17</v>
      </c>
      <c r="I660" s="1" t="s">
        <v>41</v>
      </c>
      <c r="J660" s="1" t="s">
        <v>24</v>
      </c>
      <c r="K660" s="1" t="str">
        <f>VLOOKUP(MID(HR_DB[[#This Row],[ID No.]],8,2),[1]Draft!$B$9:$C$14,2,FALSE)</f>
        <v>Giza</v>
      </c>
      <c r="L660" s="7">
        <v>38348</v>
      </c>
      <c r="M660" s="1">
        <f ca="1">DATEDIF(HR_DB[[#This Row],[Hire date]],TODAY(),"Y")</f>
        <v>17</v>
      </c>
      <c r="N660" s="4">
        <v>14246</v>
      </c>
      <c r="O660" s="6">
        <f>IFERROR(DATEDIF(HR_DB[[#This Row],[DOB]],HR_DB[[#This Row],[Hire date]],"Y"),"!!!")</f>
        <v>18</v>
      </c>
      <c r="P660" s="6" t="str">
        <f>IF(HR_DB[[#This Row],[Age at Hiring]]&lt;20,"!","")</f>
        <v>!</v>
      </c>
      <c r="Q660" s="1" t="str">
        <f>IFERROR(VLOOKUP(HR_DB[[#This Row],[EmpID]],A661:$A$1002,1,TRUE),"")</f>
        <v/>
      </c>
      <c r="R660" s="1" t="str">
        <f>IFERROR(VLOOKUP(HR_DB[[#This Row],[EmpID]],$A$2:A659,1,0),"")</f>
        <v/>
      </c>
      <c r="S660" s="17"/>
      <c r="T660" s="1" t="str">
        <f ca="1">IF(HR_DB[[#This Row],[Years no.]]&lt;=7,"A) 1-7",IF(AND(HR_DB[[#This Row],[Years no.]]&gt;7,HR_DB[[#This Row],[Years no.]]&lt;=14),"B) 8-14",IF(AND(HR_DB[[#This Row],[Years no.]]&gt;14,HR_DB[[#This Row],[Years no.]]&lt;=21),"C) 15-21",IF(HR_DB[[#This Row],[Years no.]]&gt;21,"D) 22+",""))))</f>
        <v>C) 15-21</v>
      </c>
      <c r="U660" s="1" t="str">
        <f ca="1">IF(AND(HR_DB[[#This Row],[Age]]&gt;=20,HR_DB[[#This Row],[Age]]&lt;30),"20s",IF(AND(HR_DB[[#This Row],[Age]]&gt;=30,HR_DB[[#This Row],[Age]]&lt;40),"30s",IF(HR_DB[[#This Row],[Age]]&gt;=40,"40s","")))</f>
        <v>30s</v>
      </c>
    </row>
    <row r="661" spans="1:21" x14ac:dyDescent="0.35">
      <c r="A661" s="1">
        <v>56628</v>
      </c>
      <c r="B661" s="1" t="s">
        <v>248</v>
      </c>
      <c r="C661" s="1" t="s">
        <v>249</v>
      </c>
      <c r="D661" s="1" t="s">
        <v>62</v>
      </c>
      <c r="E661" s="1" t="str">
        <f>IF(ISODD(MID(HR_DB[[#This Row],[ID No.]],13,1)),"Male","Female")</f>
        <v>Male</v>
      </c>
      <c r="F661" s="3">
        <f>DATE(MID(HR_DB[[#This Row],[ID No.]],2,2),MID(HR_DB[[#This Row],[ID No.]],4,2),MID(HR_DB[[#This Row],[ID No.]],6,2))</f>
        <v>34888</v>
      </c>
      <c r="G661" s="1">
        <f ca="1">DATEDIF(HR_DB[[#This Row],[DOB]],TODAY(),"Y")</f>
        <v>27</v>
      </c>
      <c r="H661" s="1" t="s">
        <v>17</v>
      </c>
      <c r="I661" s="1" t="s">
        <v>23</v>
      </c>
      <c r="J661" s="1" t="s">
        <v>44</v>
      </c>
      <c r="K661" s="1" t="str">
        <f>VLOOKUP(MID(HR_DB[[#This Row],[ID No.]],8,2),[1]Draft!$B$9:$C$14,2,FALSE)</f>
        <v>Cairo</v>
      </c>
      <c r="L661" s="7">
        <v>36986</v>
      </c>
      <c r="M661" s="1">
        <f ca="1">DATEDIF(HR_DB[[#This Row],[Hire date]],TODAY(),"Y")</f>
        <v>21</v>
      </c>
      <c r="N661" s="4">
        <v>3566</v>
      </c>
      <c r="O661" s="6">
        <f>IFERROR(DATEDIF(HR_DB[[#This Row],[DOB]],HR_DB[[#This Row],[Hire date]],"Y"),"!!!")</f>
        <v>5</v>
      </c>
      <c r="P661" s="6" t="str">
        <f>IF(HR_DB[[#This Row],[Age at Hiring]]&lt;20,"!","")</f>
        <v>!</v>
      </c>
      <c r="Q661" s="1" t="str">
        <f>IFERROR(VLOOKUP(HR_DB[[#This Row],[EmpID]],A662:$A$1002,1,TRUE),"")</f>
        <v/>
      </c>
      <c r="R661" s="1" t="str">
        <f>IFERROR(VLOOKUP(HR_DB[[#This Row],[EmpID]],$A$2:A660,1,0),"")</f>
        <v/>
      </c>
      <c r="S661" s="17"/>
      <c r="T661" s="1" t="str">
        <f ca="1">IF(HR_DB[[#This Row],[Years no.]]&lt;=7,"A) 1-7",IF(AND(HR_DB[[#This Row],[Years no.]]&gt;7,HR_DB[[#This Row],[Years no.]]&lt;=14),"B) 8-14",IF(AND(HR_DB[[#This Row],[Years no.]]&gt;14,HR_DB[[#This Row],[Years no.]]&lt;=21),"C) 15-21",IF(HR_DB[[#This Row],[Years no.]]&gt;21,"D) 22+",""))))</f>
        <v>C) 15-21</v>
      </c>
      <c r="U661" s="1" t="str">
        <f ca="1">IF(AND(HR_DB[[#This Row],[Age]]&gt;=20,HR_DB[[#This Row],[Age]]&lt;30),"20s",IF(AND(HR_DB[[#This Row],[Age]]&gt;=30,HR_DB[[#This Row],[Age]]&lt;40),"30s",IF(HR_DB[[#This Row],[Age]]&gt;=40,"40s","")))</f>
        <v>20s</v>
      </c>
    </row>
    <row r="662" spans="1:21" x14ac:dyDescent="0.35">
      <c r="A662" s="1">
        <v>56655</v>
      </c>
      <c r="B662" s="1" t="s">
        <v>1214</v>
      </c>
      <c r="C662" s="1" t="s">
        <v>1215</v>
      </c>
      <c r="D662" s="1" t="s">
        <v>27</v>
      </c>
      <c r="E662" s="1" t="str">
        <f>IF(ISODD(MID(HR_DB[[#This Row],[ID No.]],13,1)),"Male","Female")</f>
        <v>Male</v>
      </c>
      <c r="F662" s="3">
        <f>DATE(MID(HR_DB[[#This Row],[ID No.]],2,2),MID(HR_DB[[#This Row],[ID No.]],4,2),MID(HR_DB[[#This Row],[ID No.]],6,2))</f>
        <v>31491</v>
      </c>
      <c r="G662" s="1">
        <f ca="1">DATEDIF(HR_DB[[#This Row],[DOB]],TODAY(),"Y")</f>
        <v>36</v>
      </c>
      <c r="H662" s="1" t="s">
        <v>32</v>
      </c>
      <c r="I662" s="1" t="s">
        <v>23</v>
      </c>
      <c r="J662" s="1" t="s">
        <v>19</v>
      </c>
      <c r="K662" s="1" t="str">
        <f>VLOOKUP(MID(HR_DB[[#This Row],[ID No.]],8,2),[1]Draft!$B$9:$C$14,2,FALSE)</f>
        <v>Alexandria</v>
      </c>
      <c r="L662" s="3">
        <v>42028</v>
      </c>
      <c r="M662" s="1">
        <f ca="1">DATEDIF(HR_DB[[#This Row],[Hire date]],TODAY(),"Y")</f>
        <v>7</v>
      </c>
      <c r="N662" s="4">
        <v>6124</v>
      </c>
      <c r="O662" s="1">
        <f>IFERROR(DATEDIF(HR_DB[[#This Row],[DOB]],HR_DB[[#This Row],[Hire date]],"Y"),"!!!")</f>
        <v>28</v>
      </c>
      <c r="P662" s="1" t="str">
        <f>IF(HR_DB[[#This Row],[Age at Hiring]]&lt;20,"!","")</f>
        <v/>
      </c>
      <c r="Q662" s="1" t="str">
        <f>IFERROR(VLOOKUP(HR_DB[[#This Row],[EmpID]],A663:$A$1002,1,TRUE),"")</f>
        <v/>
      </c>
      <c r="R662" s="1" t="str">
        <f>IFERROR(VLOOKUP(HR_DB[[#This Row],[EmpID]],$A$2:A661,1,0),"")</f>
        <v/>
      </c>
      <c r="S662" s="17"/>
      <c r="T662" s="1" t="str">
        <f ca="1">IF(HR_DB[[#This Row],[Years no.]]&lt;=7,"A) 1-7",IF(AND(HR_DB[[#This Row],[Years no.]]&gt;7,HR_DB[[#This Row],[Years no.]]&lt;=14),"B) 8-14",IF(AND(HR_DB[[#This Row],[Years no.]]&gt;14,HR_DB[[#This Row],[Years no.]]&lt;=21),"C) 15-21",IF(HR_DB[[#This Row],[Years no.]]&gt;21,"D) 22+",""))))</f>
        <v>A) 1-7</v>
      </c>
      <c r="U662" s="1" t="str">
        <f ca="1">IF(AND(HR_DB[[#This Row],[Age]]&gt;=20,HR_DB[[#This Row],[Age]]&lt;30),"20s",IF(AND(HR_DB[[#This Row],[Age]]&gt;=30,HR_DB[[#This Row],[Age]]&lt;40),"30s",IF(HR_DB[[#This Row],[Age]]&gt;=40,"40s","")))</f>
        <v>30s</v>
      </c>
    </row>
    <row r="663" spans="1:21" x14ac:dyDescent="0.35">
      <c r="A663" s="1">
        <v>56658</v>
      </c>
      <c r="B663" s="1" t="s">
        <v>382</v>
      </c>
      <c r="C663" s="1" t="s">
        <v>383</v>
      </c>
      <c r="D663" s="1" t="s">
        <v>49</v>
      </c>
      <c r="E663" s="1" t="str">
        <f>IF(ISODD(MID(HR_DB[[#This Row],[ID No.]],13,1)),"Male","Female")</f>
        <v>Male</v>
      </c>
      <c r="F663" s="3">
        <f>DATE(MID(HR_DB[[#This Row],[ID No.]],2,2),MID(HR_DB[[#This Row],[ID No.]],4,2),MID(HR_DB[[#This Row],[ID No.]],6,2))</f>
        <v>35000</v>
      </c>
      <c r="G663" s="1">
        <f ca="1">DATEDIF(HR_DB[[#This Row],[DOB]],TODAY(),"Y")</f>
        <v>26</v>
      </c>
      <c r="H663" s="1" t="s">
        <v>32</v>
      </c>
      <c r="I663" s="1" t="s">
        <v>23</v>
      </c>
      <c r="J663" s="1" t="s">
        <v>67</v>
      </c>
      <c r="K663" s="1" t="str">
        <f>VLOOKUP(MID(HR_DB[[#This Row],[ID No.]],8,2),[1]Draft!$B$9:$C$14,2,FALSE)</f>
        <v>Cairo</v>
      </c>
      <c r="L663" s="7">
        <v>35488</v>
      </c>
      <c r="M663" s="1">
        <f ca="1">DATEDIF(HR_DB[[#This Row],[Hire date]],TODAY(),"Y")</f>
        <v>25</v>
      </c>
      <c r="N663" s="4">
        <v>6822</v>
      </c>
      <c r="O663" s="6">
        <f>IFERROR(DATEDIF(HR_DB[[#This Row],[DOB]],HR_DB[[#This Row],[Hire date]],"Y"),"!!!")</f>
        <v>1</v>
      </c>
      <c r="P663" s="6" t="str">
        <f>IF(HR_DB[[#This Row],[Age at Hiring]]&lt;20,"!","")</f>
        <v>!</v>
      </c>
      <c r="Q663" s="1" t="str">
        <f>IFERROR(VLOOKUP(HR_DB[[#This Row],[EmpID]],A664:$A$1002,1,TRUE),"")</f>
        <v/>
      </c>
      <c r="R663" s="1" t="str">
        <f>IFERROR(VLOOKUP(HR_DB[[#This Row],[EmpID]],$A$2:A662,1,0),"")</f>
        <v/>
      </c>
      <c r="S663" s="17"/>
      <c r="T663" s="1" t="str">
        <f ca="1">IF(HR_DB[[#This Row],[Years no.]]&lt;=7,"A) 1-7",IF(AND(HR_DB[[#This Row],[Years no.]]&gt;7,HR_DB[[#This Row],[Years no.]]&lt;=14),"B) 8-14",IF(AND(HR_DB[[#This Row],[Years no.]]&gt;14,HR_DB[[#This Row],[Years no.]]&lt;=21),"C) 15-21",IF(HR_DB[[#This Row],[Years no.]]&gt;21,"D) 22+",""))))</f>
        <v>D) 22+</v>
      </c>
      <c r="U663" s="1" t="str">
        <f ca="1">IF(AND(HR_DB[[#This Row],[Age]]&gt;=20,HR_DB[[#This Row],[Age]]&lt;30),"20s",IF(AND(HR_DB[[#This Row],[Age]]&gt;=30,HR_DB[[#This Row],[Age]]&lt;40),"30s",IF(HR_DB[[#This Row],[Age]]&gt;=40,"40s","")))</f>
        <v>20s</v>
      </c>
    </row>
    <row r="664" spans="1:21" x14ac:dyDescent="0.35">
      <c r="A664" s="1">
        <v>56662</v>
      </c>
      <c r="B664" s="1" t="s">
        <v>1600</v>
      </c>
      <c r="C664" s="1" t="s">
        <v>1601</v>
      </c>
      <c r="D664" s="1" t="s">
        <v>38</v>
      </c>
      <c r="E664" s="1" t="str">
        <f>IF(ISODD(MID(HR_DB[[#This Row],[ID No.]],13,1)),"Male","Female")</f>
        <v>Female</v>
      </c>
      <c r="F664" s="3">
        <f>DATE(MID(HR_DB[[#This Row],[ID No.]],2,2),MID(HR_DB[[#This Row],[ID No.]],4,2),MID(HR_DB[[#This Row],[ID No.]],6,2))</f>
        <v>28751</v>
      </c>
      <c r="G664" s="1">
        <f ca="1">DATEDIF(HR_DB[[#This Row],[DOB]],TODAY(),"Y")</f>
        <v>43</v>
      </c>
      <c r="H664" s="1" t="s">
        <v>17</v>
      </c>
      <c r="I664" s="1" t="s">
        <v>23</v>
      </c>
      <c r="J664" s="1" t="s">
        <v>67</v>
      </c>
      <c r="K664" s="1" t="str">
        <f>VLOOKUP(MID(HR_DB[[#This Row],[ID No.]],8,2),[1]Draft!$B$9:$C$14,2,FALSE)</f>
        <v>Cairo</v>
      </c>
      <c r="L664" s="7">
        <v>34956</v>
      </c>
      <c r="M664" s="1">
        <f ca="1">DATEDIF(HR_DB[[#This Row],[Hire date]],TODAY(),"Y")</f>
        <v>26</v>
      </c>
      <c r="N664" s="4">
        <v>4019</v>
      </c>
      <c r="O664" s="6">
        <f>IFERROR(DATEDIF(HR_DB[[#This Row],[DOB]],HR_DB[[#This Row],[Hire date]],"Y"),"!!!")</f>
        <v>16</v>
      </c>
      <c r="P664" s="6" t="str">
        <f>IF(HR_DB[[#This Row],[Age at Hiring]]&lt;20,"!","")</f>
        <v>!</v>
      </c>
      <c r="Q664" s="1" t="str">
        <f>IFERROR(VLOOKUP(HR_DB[[#This Row],[EmpID]],A665:$A$1002,1,TRUE),"")</f>
        <v/>
      </c>
      <c r="R664" s="1" t="str">
        <f>IFERROR(VLOOKUP(HR_DB[[#This Row],[EmpID]],$A$2:A663,1,0),"")</f>
        <v/>
      </c>
      <c r="S664" s="17"/>
      <c r="T664" s="1" t="str">
        <f ca="1">IF(HR_DB[[#This Row],[Years no.]]&lt;=7,"A) 1-7",IF(AND(HR_DB[[#This Row],[Years no.]]&gt;7,HR_DB[[#This Row],[Years no.]]&lt;=14),"B) 8-14",IF(AND(HR_DB[[#This Row],[Years no.]]&gt;14,HR_DB[[#This Row],[Years no.]]&lt;=21),"C) 15-21",IF(HR_DB[[#This Row],[Years no.]]&gt;21,"D) 22+",""))))</f>
        <v>D) 22+</v>
      </c>
      <c r="U664" s="1" t="str">
        <f ca="1">IF(AND(HR_DB[[#This Row],[Age]]&gt;=20,HR_DB[[#This Row],[Age]]&lt;30),"20s",IF(AND(HR_DB[[#This Row],[Age]]&gt;=30,HR_DB[[#This Row],[Age]]&lt;40),"30s",IF(HR_DB[[#This Row],[Age]]&gt;=40,"40s","")))</f>
        <v>40s</v>
      </c>
    </row>
    <row r="665" spans="1:21" x14ac:dyDescent="0.35">
      <c r="A665" s="1">
        <v>56664</v>
      </c>
      <c r="B665" s="1" t="s">
        <v>742</v>
      </c>
      <c r="C665" s="1" t="s">
        <v>743</v>
      </c>
      <c r="D665" s="1" t="s">
        <v>35</v>
      </c>
      <c r="E665" s="1" t="str">
        <f>IF(ISODD(MID(HR_DB[[#This Row],[ID No.]],13,1)),"Male","Female")</f>
        <v>Male</v>
      </c>
      <c r="F665" s="3">
        <f>DATE(MID(HR_DB[[#This Row],[ID No.]],2,2),MID(HR_DB[[#This Row],[ID No.]],4,2),MID(HR_DB[[#This Row],[ID No.]],6,2))</f>
        <v>30664</v>
      </c>
      <c r="G665" s="1">
        <f ca="1">DATEDIF(HR_DB[[#This Row],[DOB]],TODAY(),"Y")</f>
        <v>38</v>
      </c>
      <c r="H665" s="1" t="s">
        <v>17</v>
      </c>
      <c r="I665" s="1" t="s">
        <v>23</v>
      </c>
      <c r="J665" s="1" t="s">
        <v>44</v>
      </c>
      <c r="K665" s="1" t="str">
        <f>VLOOKUP(MID(HR_DB[[#This Row],[ID No.]],8,2),[1]Draft!$B$9:$C$14,2,FALSE)</f>
        <v>Cairo</v>
      </c>
      <c r="L665" s="7">
        <v>37521</v>
      </c>
      <c r="M665" s="1">
        <f ca="1">DATEDIF(HR_DB[[#This Row],[Hire date]],TODAY(),"Y")</f>
        <v>19</v>
      </c>
      <c r="N665" s="4">
        <v>6119</v>
      </c>
      <c r="O665" s="6">
        <f>IFERROR(DATEDIF(HR_DB[[#This Row],[DOB]],HR_DB[[#This Row],[Hire date]],"Y"),"!!!")</f>
        <v>18</v>
      </c>
      <c r="P665" s="6" t="str">
        <f>IF(HR_DB[[#This Row],[Age at Hiring]]&lt;20,"!","")</f>
        <v>!</v>
      </c>
      <c r="Q665" s="1" t="str">
        <f>IFERROR(VLOOKUP(HR_DB[[#This Row],[EmpID]],A666:$A$1002,1,TRUE),"")</f>
        <v/>
      </c>
      <c r="R665" s="1" t="str">
        <f>IFERROR(VLOOKUP(HR_DB[[#This Row],[EmpID]],$A$2:A664,1,0),"")</f>
        <v/>
      </c>
      <c r="S665" s="17"/>
      <c r="T665" s="1" t="str">
        <f ca="1">IF(HR_DB[[#This Row],[Years no.]]&lt;=7,"A) 1-7",IF(AND(HR_DB[[#This Row],[Years no.]]&gt;7,HR_DB[[#This Row],[Years no.]]&lt;=14),"B) 8-14",IF(AND(HR_DB[[#This Row],[Years no.]]&gt;14,HR_DB[[#This Row],[Years no.]]&lt;=21),"C) 15-21",IF(HR_DB[[#This Row],[Years no.]]&gt;21,"D) 22+",""))))</f>
        <v>C) 15-21</v>
      </c>
      <c r="U665" s="1" t="str">
        <f ca="1">IF(AND(HR_DB[[#This Row],[Age]]&gt;=20,HR_DB[[#This Row],[Age]]&lt;30),"20s",IF(AND(HR_DB[[#This Row],[Age]]&gt;=30,HR_DB[[#This Row],[Age]]&lt;40),"30s",IF(HR_DB[[#This Row],[Age]]&gt;=40,"40s","")))</f>
        <v>30s</v>
      </c>
    </row>
    <row r="666" spans="1:21" x14ac:dyDescent="0.35">
      <c r="A666" s="1">
        <v>56665</v>
      </c>
      <c r="B666" s="1" t="s">
        <v>148</v>
      </c>
      <c r="C666" s="1" t="s">
        <v>149</v>
      </c>
      <c r="D666" s="1" t="s">
        <v>16</v>
      </c>
      <c r="E666" s="1" t="str">
        <f>IF(ISODD(MID(HR_DB[[#This Row],[ID No.]],13,1)),"Male","Female")</f>
        <v>Female</v>
      </c>
      <c r="F666" s="3">
        <f>DATE(MID(HR_DB[[#This Row],[ID No.]],2,2),MID(HR_DB[[#This Row],[ID No.]],4,2),MID(HR_DB[[#This Row],[ID No.]],6,2))</f>
        <v>34734</v>
      </c>
      <c r="G666" s="1">
        <f ca="1">DATEDIF(HR_DB[[#This Row],[DOB]],TODAY(),"Y")</f>
        <v>27</v>
      </c>
      <c r="H666" s="1" t="s">
        <v>17</v>
      </c>
      <c r="I666" s="1" t="s">
        <v>23</v>
      </c>
      <c r="J666" s="1" t="s">
        <v>24</v>
      </c>
      <c r="K666" s="1" t="str">
        <f>VLOOKUP(MID(HR_DB[[#This Row],[ID No.]],8,2),[1]Draft!$B$9:$C$14,2,FALSE)</f>
        <v>Cairo</v>
      </c>
      <c r="L666" s="7">
        <v>38547</v>
      </c>
      <c r="M666" s="1">
        <f ca="1">DATEDIF(HR_DB[[#This Row],[Hire date]],TODAY(),"Y")</f>
        <v>17</v>
      </c>
      <c r="N666" s="4">
        <v>3285</v>
      </c>
      <c r="O666" s="6">
        <f>IFERROR(DATEDIF(HR_DB[[#This Row],[DOB]],HR_DB[[#This Row],[Hire date]],"Y"),"!!!")</f>
        <v>10</v>
      </c>
      <c r="P666" s="6" t="str">
        <f>IF(HR_DB[[#This Row],[Age at Hiring]]&lt;20,"!","")</f>
        <v>!</v>
      </c>
      <c r="Q666" s="1" t="str">
        <f>IFERROR(VLOOKUP(HR_DB[[#This Row],[EmpID]],A667:$A$1002,1,TRUE),"")</f>
        <v/>
      </c>
      <c r="R666" s="1" t="str">
        <f>IFERROR(VLOOKUP(HR_DB[[#This Row],[EmpID]],$A$2:A665,1,0),"")</f>
        <v/>
      </c>
      <c r="S666" s="17"/>
      <c r="T666" s="1" t="str">
        <f ca="1">IF(HR_DB[[#This Row],[Years no.]]&lt;=7,"A) 1-7",IF(AND(HR_DB[[#This Row],[Years no.]]&gt;7,HR_DB[[#This Row],[Years no.]]&lt;=14),"B) 8-14",IF(AND(HR_DB[[#This Row],[Years no.]]&gt;14,HR_DB[[#This Row],[Years no.]]&lt;=21),"C) 15-21",IF(HR_DB[[#This Row],[Years no.]]&gt;21,"D) 22+",""))))</f>
        <v>C) 15-21</v>
      </c>
      <c r="U666" s="1" t="str">
        <f ca="1">IF(AND(HR_DB[[#This Row],[Age]]&gt;=20,HR_DB[[#This Row],[Age]]&lt;30),"20s",IF(AND(HR_DB[[#This Row],[Age]]&gt;=30,HR_DB[[#This Row],[Age]]&lt;40),"30s",IF(HR_DB[[#This Row],[Age]]&gt;=40,"40s","")))</f>
        <v>20s</v>
      </c>
    </row>
    <row r="667" spans="1:21" x14ac:dyDescent="0.35">
      <c r="A667" s="1">
        <v>56667</v>
      </c>
      <c r="B667" s="1" t="s">
        <v>614</v>
      </c>
      <c r="C667" s="1" t="s">
        <v>615</v>
      </c>
      <c r="D667" s="1" t="s">
        <v>27</v>
      </c>
      <c r="E667" s="1" t="str">
        <f>IF(ISODD(MID(HR_DB[[#This Row],[ID No.]],13,1)),"Male","Female")</f>
        <v>Male</v>
      </c>
      <c r="F667" s="3">
        <f>DATE(MID(HR_DB[[#This Row],[ID No.]],2,2),MID(HR_DB[[#This Row],[ID No.]],4,2),MID(HR_DB[[#This Row],[ID No.]],6,2))</f>
        <v>29421</v>
      </c>
      <c r="G667" s="1">
        <f ca="1">DATEDIF(HR_DB[[#This Row],[DOB]],TODAY(),"Y")</f>
        <v>42</v>
      </c>
      <c r="H667" s="1" t="s">
        <v>32</v>
      </c>
      <c r="I667" s="1" t="s">
        <v>23</v>
      </c>
      <c r="J667" s="1" t="s">
        <v>24</v>
      </c>
      <c r="K667" s="1" t="str">
        <f>VLOOKUP(MID(HR_DB[[#This Row],[ID No.]],8,2),[1]Draft!$B$9:$C$14,2,FALSE)</f>
        <v>Cairo</v>
      </c>
      <c r="L667" s="3">
        <v>38315</v>
      </c>
      <c r="M667" s="1">
        <f ca="1">DATEDIF(HR_DB[[#This Row],[Hire date]],TODAY(),"Y")</f>
        <v>17</v>
      </c>
      <c r="N667" s="4">
        <v>5405</v>
      </c>
      <c r="O667" s="1">
        <f>IFERROR(DATEDIF(HR_DB[[#This Row],[DOB]],HR_DB[[#This Row],[Hire date]],"Y"),"!!!")</f>
        <v>24</v>
      </c>
      <c r="P667" s="1" t="str">
        <f>IF(HR_DB[[#This Row],[Age at Hiring]]&lt;20,"!","")</f>
        <v/>
      </c>
      <c r="Q667" s="1" t="str">
        <f>IFERROR(VLOOKUP(HR_DB[[#This Row],[EmpID]],A668:$A$1002,1,TRUE),"")</f>
        <v/>
      </c>
      <c r="R667" s="1" t="str">
        <f>IFERROR(VLOOKUP(HR_DB[[#This Row],[EmpID]],$A$2:A666,1,0),"")</f>
        <v/>
      </c>
      <c r="S667" s="17"/>
      <c r="T667" s="1" t="str">
        <f ca="1">IF(HR_DB[[#This Row],[Years no.]]&lt;=7,"A) 1-7",IF(AND(HR_DB[[#This Row],[Years no.]]&gt;7,HR_DB[[#This Row],[Years no.]]&lt;=14),"B) 8-14",IF(AND(HR_DB[[#This Row],[Years no.]]&gt;14,HR_DB[[#This Row],[Years no.]]&lt;=21),"C) 15-21",IF(HR_DB[[#This Row],[Years no.]]&gt;21,"D) 22+",""))))</f>
        <v>C) 15-21</v>
      </c>
      <c r="U667" s="1" t="str">
        <f ca="1">IF(AND(HR_DB[[#This Row],[Age]]&gt;=20,HR_DB[[#This Row],[Age]]&lt;30),"20s",IF(AND(HR_DB[[#This Row],[Age]]&gt;=30,HR_DB[[#This Row],[Age]]&lt;40),"30s",IF(HR_DB[[#This Row],[Age]]&gt;=40,"40s","")))</f>
        <v>40s</v>
      </c>
    </row>
    <row r="668" spans="1:21" x14ac:dyDescent="0.35">
      <c r="A668" s="1">
        <v>56671</v>
      </c>
      <c r="B668" s="1" t="s">
        <v>356</v>
      </c>
      <c r="C668" s="1" t="s">
        <v>357</v>
      </c>
      <c r="D668" s="1" t="s">
        <v>31</v>
      </c>
      <c r="E668" s="1" t="str">
        <f>IF(ISODD(MID(HR_DB[[#This Row],[ID No.]],13,1)),"Male","Female")</f>
        <v>Female</v>
      </c>
      <c r="F668" s="3">
        <f>DATE(MID(HR_DB[[#This Row],[ID No.]],2,2),MID(HR_DB[[#This Row],[ID No.]],4,2),MID(HR_DB[[#This Row],[ID No.]],6,2))</f>
        <v>35017</v>
      </c>
      <c r="G668" s="1">
        <f ca="1">DATEDIF(HR_DB[[#This Row],[DOB]],TODAY(),"Y")</f>
        <v>26</v>
      </c>
      <c r="H668" s="1" t="s">
        <v>32</v>
      </c>
      <c r="I668" s="1" t="s">
        <v>23</v>
      </c>
      <c r="J668" s="1" t="s">
        <v>24</v>
      </c>
      <c r="K668" s="1" t="str">
        <f>VLOOKUP(MID(HR_DB[[#This Row],[ID No.]],8,2),[1]Draft!$B$9:$C$14,2,FALSE)</f>
        <v>Cairo</v>
      </c>
      <c r="L668" s="7">
        <v>40409</v>
      </c>
      <c r="M668" s="1">
        <f ca="1">DATEDIF(HR_DB[[#This Row],[Hire date]],TODAY(),"Y")</f>
        <v>11</v>
      </c>
      <c r="N668" s="4">
        <v>5811</v>
      </c>
      <c r="O668" s="6">
        <f>IFERROR(DATEDIF(HR_DB[[#This Row],[DOB]],HR_DB[[#This Row],[Hire date]],"Y"),"!!!")</f>
        <v>14</v>
      </c>
      <c r="P668" s="6" t="str">
        <f>IF(HR_DB[[#This Row],[Age at Hiring]]&lt;20,"!","")</f>
        <v>!</v>
      </c>
      <c r="Q668" s="1" t="str">
        <f>IFERROR(VLOOKUP(HR_DB[[#This Row],[EmpID]],A669:$A$1002,1,TRUE),"")</f>
        <v/>
      </c>
      <c r="R668" s="1" t="str">
        <f>IFERROR(VLOOKUP(HR_DB[[#This Row],[EmpID]],$A$2:A667,1,0),"")</f>
        <v/>
      </c>
      <c r="S668" s="17"/>
      <c r="T668" s="1" t="str">
        <f ca="1">IF(HR_DB[[#This Row],[Years no.]]&lt;=7,"A) 1-7",IF(AND(HR_DB[[#This Row],[Years no.]]&gt;7,HR_DB[[#This Row],[Years no.]]&lt;=14),"B) 8-14",IF(AND(HR_DB[[#This Row],[Years no.]]&gt;14,HR_DB[[#This Row],[Years no.]]&lt;=21),"C) 15-21",IF(HR_DB[[#This Row],[Years no.]]&gt;21,"D) 22+",""))))</f>
        <v>B) 8-14</v>
      </c>
      <c r="U668" s="1" t="str">
        <f ca="1">IF(AND(HR_DB[[#This Row],[Age]]&gt;=20,HR_DB[[#This Row],[Age]]&lt;30),"20s",IF(AND(HR_DB[[#This Row],[Age]]&gt;=30,HR_DB[[#This Row],[Age]]&lt;40),"30s",IF(HR_DB[[#This Row],[Age]]&gt;=40,"40s","")))</f>
        <v>20s</v>
      </c>
    </row>
    <row r="669" spans="1:21" x14ac:dyDescent="0.35">
      <c r="A669" s="1">
        <v>56679</v>
      </c>
      <c r="B669" s="1" t="s">
        <v>1778</v>
      </c>
      <c r="C669" s="1" t="s">
        <v>1779</v>
      </c>
      <c r="D669" s="1" t="s">
        <v>49</v>
      </c>
      <c r="E669" s="1" t="str">
        <f>IF(ISODD(MID(HR_DB[[#This Row],[ID No.]],13,1)),"Male","Female")</f>
        <v>Female</v>
      </c>
      <c r="F669" s="3">
        <f>DATE(MID(HR_DB[[#This Row],[ID No.]],2,2),MID(HR_DB[[#This Row],[ID No.]],4,2),MID(HR_DB[[#This Row],[ID No.]],6,2))</f>
        <v>27110</v>
      </c>
      <c r="G669" s="1">
        <f ca="1">DATEDIF(HR_DB[[#This Row],[DOB]],TODAY(),"Y")</f>
        <v>48</v>
      </c>
      <c r="H669" s="1" t="s">
        <v>32</v>
      </c>
      <c r="I669" s="1" t="s">
        <v>23</v>
      </c>
      <c r="J669" s="1" t="s">
        <v>44</v>
      </c>
      <c r="K669" s="1" t="str">
        <f>VLOOKUP(MID(HR_DB[[#This Row],[ID No.]],8,2),[1]Draft!$B$9:$C$14,2,FALSE)</f>
        <v>Cairo</v>
      </c>
      <c r="L669" s="3">
        <v>41547</v>
      </c>
      <c r="M669" s="1">
        <f ca="1">DATEDIF(HR_DB[[#This Row],[Hire date]],TODAY(),"Y")</f>
        <v>8</v>
      </c>
      <c r="N669" s="4">
        <v>6913</v>
      </c>
      <c r="O669" s="1">
        <f>IFERROR(DATEDIF(HR_DB[[#This Row],[DOB]],HR_DB[[#This Row],[Hire date]],"Y"),"!!!")</f>
        <v>39</v>
      </c>
      <c r="P669" s="1" t="str">
        <f>IF(HR_DB[[#This Row],[Age at Hiring]]&lt;20,"!","")</f>
        <v/>
      </c>
      <c r="Q669" s="1" t="str">
        <f>IFERROR(VLOOKUP(HR_DB[[#This Row],[EmpID]],A670:$A$1002,1,TRUE),"")</f>
        <v/>
      </c>
      <c r="R669" s="1" t="str">
        <f>IFERROR(VLOOKUP(HR_DB[[#This Row],[EmpID]],$A$2:A668,1,0),"")</f>
        <v/>
      </c>
      <c r="S669" s="17"/>
      <c r="T669" s="1" t="str">
        <f ca="1">IF(HR_DB[[#This Row],[Years no.]]&lt;=7,"A) 1-7",IF(AND(HR_DB[[#This Row],[Years no.]]&gt;7,HR_DB[[#This Row],[Years no.]]&lt;=14),"B) 8-14",IF(AND(HR_DB[[#This Row],[Years no.]]&gt;14,HR_DB[[#This Row],[Years no.]]&lt;=21),"C) 15-21",IF(HR_DB[[#This Row],[Years no.]]&gt;21,"D) 22+",""))))</f>
        <v>B) 8-14</v>
      </c>
      <c r="U669" s="1" t="str">
        <f ca="1">IF(AND(HR_DB[[#This Row],[Age]]&gt;=20,HR_DB[[#This Row],[Age]]&lt;30),"20s",IF(AND(HR_DB[[#This Row],[Age]]&gt;=30,HR_DB[[#This Row],[Age]]&lt;40),"30s",IF(HR_DB[[#This Row],[Age]]&gt;=40,"40s","")))</f>
        <v>40s</v>
      </c>
    </row>
    <row r="670" spans="1:21" x14ac:dyDescent="0.35">
      <c r="A670" s="1">
        <v>56680</v>
      </c>
      <c r="B670" s="1" t="s">
        <v>1752</v>
      </c>
      <c r="C670" s="1" t="s">
        <v>1753</v>
      </c>
      <c r="D670" s="1" t="s">
        <v>35</v>
      </c>
      <c r="E670" s="1" t="str">
        <f>IF(ISODD(MID(HR_DB[[#This Row],[ID No.]],13,1)),"Male","Female")</f>
        <v>Male</v>
      </c>
      <c r="F670" s="3">
        <f>DATE(MID(HR_DB[[#This Row],[ID No.]],2,2),MID(HR_DB[[#This Row],[ID No.]],4,2),MID(HR_DB[[#This Row],[ID No.]],6,2))</f>
        <v>30368</v>
      </c>
      <c r="G670" s="1">
        <f ca="1">DATEDIF(HR_DB[[#This Row],[DOB]],TODAY(),"Y")</f>
        <v>39</v>
      </c>
      <c r="H670" s="1" t="s">
        <v>32</v>
      </c>
      <c r="I670" s="1" t="s">
        <v>23</v>
      </c>
      <c r="J670" s="1" t="s">
        <v>67</v>
      </c>
      <c r="K670" s="1" t="str">
        <f>VLOOKUP(MID(HR_DB[[#This Row],[ID No.]],8,2),[1]Draft!$B$9:$C$14,2,FALSE)</f>
        <v>Cairo</v>
      </c>
      <c r="L670" s="7">
        <v>34990</v>
      </c>
      <c r="M670" s="1">
        <f ca="1">DATEDIF(HR_DB[[#This Row],[Hire date]],TODAY(),"Y")</f>
        <v>26</v>
      </c>
      <c r="N670" s="4">
        <v>4209</v>
      </c>
      <c r="O670" s="6">
        <f>IFERROR(DATEDIF(HR_DB[[#This Row],[DOB]],HR_DB[[#This Row],[Hire date]],"Y"),"!!!")</f>
        <v>12</v>
      </c>
      <c r="P670" s="6" t="str">
        <f>IF(HR_DB[[#This Row],[Age at Hiring]]&lt;20,"!","")</f>
        <v>!</v>
      </c>
      <c r="Q670" s="1" t="str">
        <f>IFERROR(VLOOKUP(HR_DB[[#This Row],[EmpID]],A671:$A$1002,1,TRUE),"")</f>
        <v/>
      </c>
      <c r="R670" s="1" t="str">
        <f>IFERROR(VLOOKUP(HR_DB[[#This Row],[EmpID]],$A$2:A669,1,0),"")</f>
        <v/>
      </c>
      <c r="S670" s="17"/>
      <c r="T670" s="1" t="str">
        <f ca="1">IF(HR_DB[[#This Row],[Years no.]]&lt;=7,"A) 1-7",IF(AND(HR_DB[[#This Row],[Years no.]]&gt;7,HR_DB[[#This Row],[Years no.]]&lt;=14),"B) 8-14",IF(AND(HR_DB[[#This Row],[Years no.]]&gt;14,HR_DB[[#This Row],[Years no.]]&lt;=21),"C) 15-21",IF(HR_DB[[#This Row],[Years no.]]&gt;21,"D) 22+",""))))</f>
        <v>D) 22+</v>
      </c>
      <c r="U670" s="1" t="str">
        <f ca="1">IF(AND(HR_DB[[#This Row],[Age]]&gt;=20,HR_DB[[#This Row],[Age]]&lt;30),"20s",IF(AND(HR_DB[[#This Row],[Age]]&gt;=30,HR_DB[[#This Row],[Age]]&lt;40),"30s",IF(HR_DB[[#This Row],[Age]]&gt;=40,"40s","")))</f>
        <v>30s</v>
      </c>
    </row>
    <row r="671" spans="1:21" x14ac:dyDescent="0.35">
      <c r="A671" s="1">
        <v>56684</v>
      </c>
      <c r="B671" s="1" t="s">
        <v>115</v>
      </c>
      <c r="C671" s="1" t="s">
        <v>116</v>
      </c>
      <c r="D671" s="1" t="s">
        <v>49</v>
      </c>
      <c r="E671" s="1" t="str">
        <f>IF(ISODD(MID(HR_DB[[#This Row],[ID No.]],13,1)),"Male","Female")</f>
        <v>Male</v>
      </c>
      <c r="F671" s="3">
        <f>DATE(MID(HR_DB[[#This Row],[ID No.]],2,2),MID(HR_DB[[#This Row],[ID No.]],4,2),MID(HR_DB[[#This Row],[ID No.]],6,2))</f>
        <v>31499</v>
      </c>
      <c r="G671" s="1">
        <f ca="1">DATEDIF(HR_DB[[#This Row],[DOB]],TODAY(),"Y")</f>
        <v>36</v>
      </c>
      <c r="H671" s="1" t="s">
        <v>17</v>
      </c>
      <c r="I671" s="1" t="s">
        <v>18</v>
      </c>
      <c r="J671" s="1" t="s">
        <v>24</v>
      </c>
      <c r="K671" s="1" t="str">
        <f>VLOOKUP(MID(HR_DB[[#This Row],[ID No.]],8,2),[1]Draft!$B$9:$C$14,2,FALSE)</f>
        <v>Giza</v>
      </c>
      <c r="L671" s="3">
        <v>39670</v>
      </c>
      <c r="M671" s="1">
        <f ca="1">DATEDIF(HR_DB[[#This Row],[Hire date]],TODAY(),"Y")</f>
        <v>13</v>
      </c>
      <c r="N671" s="4">
        <v>25288</v>
      </c>
      <c r="O671" s="1">
        <f>IFERROR(DATEDIF(HR_DB[[#This Row],[DOB]],HR_DB[[#This Row],[Hire date]],"Y"),"!!!")</f>
        <v>22</v>
      </c>
      <c r="P671" s="1" t="str">
        <f>IF(HR_DB[[#This Row],[Age at Hiring]]&lt;20,"!","")</f>
        <v/>
      </c>
      <c r="Q671" s="1" t="str">
        <f>IFERROR(VLOOKUP(HR_DB[[#This Row],[EmpID]],A672:$A$1002,1,TRUE),"")</f>
        <v/>
      </c>
      <c r="R671" s="1" t="str">
        <f>IFERROR(VLOOKUP(HR_DB[[#This Row],[EmpID]],$A$2:A670,1,0),"")</f>
        <v/>
      </c>
      <c r="S671" s="17"/>
      <c r="T671" s="1" t="str">
        <f ca="1">IF(HR_DB[[#This Row],[Years no.]]&lt;=7,"A) 1-7",IF(AND(HR_DB[[#This Row],[Years no.]]&gt;7,HR_DB[[#This Row],[Years no.]]&lt;=14),"B) 8-14",IF(AND(HR_DB[[#This Row],[Years no.]]&gt;14,HR_DB[[#This Row],[Years no.]]&lt;=21),"C) 15-21",IF(HR_DB[[#This Row],[Years no.]]&gt;21,"D) 22+",""))))</f>
        <v>B) 8-14</v>
      </c>
      <c r="U671" s="1" t="str">
        <f ca="1">IF(AND(HR_DB[[#This Row],[Age]]&gt;=20,HR_DB[[#This Row],[Age]]&lt;30),"20s",IF(AND(HR_DB[[#This Row],[Age]]&gt;=30,HR_DB[[#This Row],[Age]]&lt;40),"30s",IF(HR_DB[[#This Row],[Age]]&gt;=40,"40s","")))</f>
        <v>30s</v>
      </c>
    </row>
    <row r="672" spans="1:21" x14ac:dyDescent="0.35">
      <c r="A672" s="1">
        <v>56690</v>
      </c>
      <c r="B672" s="1" t="s">
        <v>1486</v>
      </c>
      <c r="C672" s="1" t="s">
        <v>1487</v>
      </c>
      <c r="D672" s="1" t="s">
        <v>27</v>
      </c>
      <c r="E672" s="1" t="str">
        <f>IF(ISODD(MID(HR_DB[[#This Row],[ID No.]],13,1)),"Male","Female")</f>
        <v>Female</v>
      </c>
      <c r="F672" s="3">
        <f>DATE(MID(HR_DB[[#This Row],[ID No.]],2,2),MID(HR_DB[[#This Row],[ID No.]],4,2),MID(HR_DB[[#This Row],[ID No.]],6,2))</f>
        <v>29288</v>
      </c>
      <c r="G672" s="1">
        <f ca="1">DATEDIF(HR_DB[[#This Row],[DOB]],TODAY(),"Y")</f>
        <v>42</v>
      </c>
      <c r="H672" s="1" t="s">
        <v>32</v>
      </c>
      <c r="I672" s="1" t="s">
        <v>23</v>
      </c>
      <c r="J672" s="1" t="s">
        <v>67</v>
      </c>
      <c r="K672" s="1" t="str">
        <f>VLOOKUP(MID(HR_DB[[#This Row],[ID No.]],8,2),[1]Draft!$B$9:$C$14,2,FALSE)</f>
        <v>Sharqia</v>
      </c>
      <c r="L672" s="3">
        <v>40117</v>
      </c>
      <c r="M672" s="1">
        <f ca="1">DATEDIF(HR_DB[[#This Row],[Hire date]],TODAY(),"Y")</f>
        <v>12</v>
      </c>
      <c r="N672" s="4">
        <v>5791</v>
      </c>
      <c r="O672" s="1">
        <f>IFERROR(DATEDIF(HR_DB[[#This Row],[DOB]],HR_DB[[#This Row],[Hire date]],"Y"),"!!!")</f>
        <v>29</v>
      </c>
      <c r="P672" s="1" t="str">
        <f>IF(HR_DB[[#This Row],[Age at Hiring]]&lt;20,"!","")</f>
        <v/>
      </c>
      <c r="Q672" s="1" t="str">
        <f>IFERROR(VLOOKUP(HR_DB[[#This Row],[EmpID]],A673:$A$1002,1,TRUE),"")</f>
        <v/>
      </c>
      <c r="R672" s="1" t="str">
        <f>IFERROR(VLOOKUP(HR_DB[[#This Row],[EmpID]],$A$2:A671,1,0),"")</f>
        <v/>
      </c>
      <c r="S672" s="17"/>
      <c r="T672" s="1" t="str">
        <f ca="1">IF(HR_DB[[#This Row],[Years no.]]&lt;=7,"A) 1-7",IF(AND(HR_DB[[#This Row],[Years no.]]&gt;7,HR_DB[[#This Row],[Years no.]]&lt;=14),"B) 8-14",IF(AND(HR_DB[[#This Row],[Years no.]]&gt;14,HR_DB[[#This Row],[Years no.]]&lt;=21),"C) 15-21",IF(HR_DB[[#This Row],[Years no.]]&gt;21,"D) 22+",""))))</f>
        <v>B) 8-14</v>
      </c>
      <c r="U672" s="1" t="str">
        <f ca="1">IF(AND(HR_DB[[#This Row],[Age]]&gt;=20,HR_DB[[#This Row],[Age]]&lt;30),"20s",IF(AND(HR_DB[[#This Row],[Age]]&gt;=30,HR_DB[[#This Row],[Age]]&lt;40),"30s",IF(HR_DB[[#This Row],[Age]]&gt;=40,"40s","")))</f>
        <v>40s</v>
      </c>
    </row>
    <row r="673" spans="1:21" x14ac:dyDescent="0.35">
      <c r="A673" s="1">
        <v>56703</v>
      </c>
      <c r="B673" s="1" t="s">
        <v>458</v>
      </c>
      <c r="C673" s="1" t="s">
        <v>459</v>
      </c>
      <c r="D673" s="1" t="s">
        <v>27</v>
      </c>
      <c r="E673" s="1" t="str">
        <f>IF(ISODD(MID(HR_DB[[#This Row],[ID No.]],13,1)),"Male","Female")</f>
        <v>Male</v>
      </c>
      <c r="F673" s="3">
        <f>DATE(MID(HR_DB[[#This Row],[ID No.]],2,2),MID(HR_DB[[#This Row],[ID No.]],4,2),MID(HR_DB[[#This Row],[ID No.]],6,2))</f>
        <v>31247</v>
      </c>
      <c r="G673" s="1">
        <f ca="1">DATEDIF(HR_DB[[#This Row],[DOB]],TODAY(),"Y")</f>
        <v>37</v>
      </c>
      <c r="H673" s="1" t="s">
        <v>32</v>
      </c>
      <c r="I673" s="1" t="s">
        <v>23</v>
      </c>
      <c r="J673" s="1" t="s">
        <v>24</v>
      </c>
      <c r="K673" s="1" t="str">
        <f>VLOOKUP(MID(HR_DB[[#This Row],[ID No.]],8,2),[1]Draft!$B$9:$C$14,2,FALSE)</f>
        <v>Cairo</v>
      </c>
      <c r="L673" s="3">
        <v>41716</v>
      </c>
      <c r="M673" s="1">
        <f ca="1">DATEDIF(HR_DB[[#This Row],[Hire date]],TODAY(),"Y")</f>
        <v>8</v>
      </c>
      <c r="N673" s="4">
        <v>4321</v>
      </c>
      <c r="O673" s="1">
        <f>IFERROR(DATEDIF(HR_DB[[#This Row],[DOB]],HR_DB[[#This Row],[Hire date]],"Y"),"!!!")</f>
        <v>28</v>
      </c>
      <c r="P673" s="1" t="str">
        <f>IF(HR_DB[[#This Row],[Age at Hiring]]&lt;20,"!","")</f>
        <v/>
      </c>
      <c r="Q673" s="1" t="str">
        <f>IFERROR(VLOOKUP(HR_DB[[#This Row],[EmpID]],A674:$A$1002,1,TRUE),"")</f>
        <v/>
      </c>
      <c r="R673" s="1" t="str">
        <f>IFERROR(VLOOKUP(HR_DB[[#This Row],[EmpID]],$A$2:A672,1,0),"")</f>
        <v/>
      </c>
      <c r="S673" s="17"/>
      <c r="T673" s="1" t="str">
        <f ca="1">IF(HR_DB[[#This Row],[Years no.]]&lt;=7,"A) 1-7",IF(AND(HR_DB[[#This Row],[Years no.]]&gt;7,HR_DB[[#This Row],[Years no.]]&lt;=14),"B) 8-14",IF(AND(HR_DB[[#This Row],[Years no.]]&gt;14,HR_DB[[#This Row],[Years no.]]&lt;=21),"C) 15-21",IF(HR_DB[[#This Row],[Years no.]]&gt;21,"D) 22+",""))))</f>
        <v>B) 8-14</v>
      </c>
      <c r="U673" s="1" t="str">
        <f ca="1">IF(AND(HR_DB[[#This Row],[Age]]&gt;=20,HR_DB[[#This Row],[Age]]&lt;30),"20s",IF(AND(HR_DB[[#This Row],[Age]]&gt;=30,HR_DB[[#This Row],[Age]]&lt;40),"30s",IF(HR_DB[[#This Row],[Age]]&gt;=40,"40s","")))</f>
        <v>30s</v>
      </c>
    </row>
    <row r="674" spans="1:21" x14ac:dyDescent="0.35">
      <c r="A674" s="1">
        <v>56735</v>
      </c>
      <c r="B674" s="1" t="s">
        <v>1588</v>
      </c>
      <c r="C674" s="1" t="s">
        <v>1589</v>
      </c>
      <c r="D674" s="1" t="s">
        <v>35</v>
      </c>
      <c r="E674" s="1" t="str">
        <f>IF(ISODD(MID(HR_DB[[#This Row],[ID No.]],13,1)),"Male","Female")</f>
        <v>Female</v>
      </c>
      <c r="F674" s="3">
        <f>DATE(MID(HR_DB[[#This Row],[ID No.]],2,2),MID(HR_DB[[#This Row],[ID No.]],4,2),MID(HR_DB[[#This Row],[ID No.]],6,2))</f>
        <v>30864</v>
      </c>
      <c r="G674" s="1">
        <f ca="1">DATEDIF(HR_DB[[#This Row],[DOB]],TODAY(),"Y")</f>
        <v>38</v>
      </c>
      <c r="H674" s="1" t="s">
        <v>32</v>
      </c>
      <c r="I674" s="1" t="s">
        <v>41</v>
      </c>
      <c r="J674" s="1" t="s">
        <v>24</v>
      </c>
      <c r="K674" s="1" t="str">
        <f>VLOOKUP(MID(HR_DB[[#This Row],[ID No.]],8,2),[1]Draft!$B$9:$C$14,2,FALSE)</f>
        <v>Alexandria</v>
      </c>
      <c r="L674" s="3">
        <v>39248</v>
      </c>
      <c r="M674" s="1">
        <f ca="1">DATEDIF(HR_DB[[#This Row],[Hire date]],TODAY(),"Y")</f>
        <v>15</v>
      </c>
      <c r="N674" s="4">
        <v>10685</v>
      </c>
      <c r="O674" s="1">
        <f>IFERROR(DATEDIF(HR_DB[[#This Row],[DOB]],HR_DB[[#This Row],[Hire date]],"Y"),"!!!")</f>
        <v>22</v>
      </c>
      <c r="P674" s="1" t="str">
        <f>IF(HR_DB[[#This Row],[Age at Hiring]]&lt;20,"!","")</f>
        <v/>
      </c>
      <c r="Q674" s="1" t="str">
        <f>IFERROR(VLOOKUP(HR_DB[[#This Row],[EmpID]],A675:$A$1002,1,TRUE),"")</f>
        <v/>
      </c>
      <c r="R674" s="1" t="str">
        <f>IFERROR(VLOOKUP(HR_DB[[#This Row],[EmpID]],$A$2:A673,1,0),"")</f>
        <v/>
      </c>
      <c r="S674" s="17"/>
      <c r="T674" s="1" t="str">
        <f ca="1">IF(HR_DB[[#This Row],[Years no.]]&lt;=7,"A) 1-7",IF(AND(HR_DB[[#This Row],[Years no.]]&gt;7,HR_DB[[#This Row],[Years no.]]&lt;=14),"B) 8-14",IF(AND(HR_DB[[#This Row],[Years no.]]&gt;14,HR_DB[[#This Row],[Years no.]]&lt;=21),"C) 15-21",IF(HR_DB[[#This Row],[Years no.]]&gt;21,"D) 22+",""))))</f>
        <v>C) 15-21</v>
      </c>
      <c r="U674" s="1" t="str">
        <f ca="1">IF(AND(HR_DB[[#This Row],[Age]]&gt;=20,HR_DB[[#This Row],[Age]]&lt;30),"20s",IF(AND(HR_DB[[#This Row],[Age]]&gt;=30,HR_DB[[#This Row],[Age]]&lt;40),"30s",IF(HR_DB[[#This Row],[Age]]&gt;=40,"40s","")))</f>
        <v>30s</v>
      </c>
    </row>
    <row r="675" spans="1:21" x14ac:dyDescent="0.35">
      <c r="A675" s="1">
        <v>56745</v>
      </c>
      <c r="B675" s="1" t="s">
        <v>738</v>
      </c>
      <c r="C675" s="1" t="s">
        <v>739</v>
      </c>
      <c r="D675" s="1" t="s">
        <v>62</v>
      </c>
      <c r="E675" s="1" t="str">
        <f>IF(ISODD(MID(HR_DB[[#This Row],[ID No.]],13,1)),"Male","Female")</f>
        <v>Male</v>
      </c>
      <c r="F675" s="3">
        <f>DATE(MID(HR_DB[[#This Row],[ID No.]],2,2),MID(HR_DB[[#This Row],[ID No.]],4,2),MID(HR_DB[[#This Row],[ID No.]],6,2))</f>
        <v>30078</v>
      </c>
      <c r="G675" s="1">
        <f ca="1">DATEDIF(HR_DB[[#This Row],[DOB]],TODAY(),"Y")</f>
        <v>40</v>
      </c>
      <c r="H675" s="1" t="s">
        <v>17</v>
      </c>
      <c r="I675" s="1" t="s">
        <v>18</v>
      </c>
      <c r="J675" s="1" t="s">
        <v>44</v>
      </c>
      <c r="K675" s="1" t="str">
        <f>VLOOKUP(MID(HR_DB[[#This Row],[ID No.]],8,2),[1]Draft!$B$9:$C$14,2,FALSE)</f>
        <v>Cairo</v>
      </c>
      <c r="L675" s="3">
        <v>40200</v>
      </c>
      <c r="M675" s="1">
        <f ca="1">DATEDIF(HR_DB[[#This Row],[Hire date]],TODAY(),"Y")</f>
        <v>12</v>
      </c>
      <c r="N675" s="4">
        <v>23824</v>
      </c>
      <c r="O675" s="1">
        <f>IFERROR(DATEDIF(HR_DB[[#This Row],[DOB]],HR_DB[[#This Row],[Hire date]],"Y"),"!!!")</f>
        <v>27</v>
      </c>
      <c r="P675" s="1" t="str">
        <f>IF(HR_DB[[#This Row],[Age at Hiring]]&lt;20,"!","")</f>
        <v/>
      </c>
      <c r="Q675" s="1" t="str">
        <f>IFERROR(VLOOKUP(HR_DB[[#This Row],[EmpID]],A676:$A$1002,1,TRUE),"")</f>
        <v/>
      </c>
      <c r="R675" s="1" t="str">
        <f>IFERROR(VLOOKUP(HR_DB[[#This Row],[EmpID]],$A$2:A674,1,0),"")</f>
        <v/>
      </c>
      <c r="S675" s="17"/>
      <c r="T675" s="1" t="str">
        <f ca="1">IF(HR_DB[[#This Row],[Years no.]]&lt;=7,"A) 1-7",IF(AND(HR_DB[[#This Row],[Years no.]]&gt;7,HR_DB[[#This Row],[Years no.]]&lt;=14),"B) 8-14",IF(AND(HR_DB[[#This Row],[Years no.]]&gt;14,HR_DB[[#This Row],[Years no.]]&lt;=21),"C) 15-21",IF(HR_DB[[#This Row],[Years no.]]&gt;21,"D) 22+",""))))</f>
        <v>B) 8-14</v>
      </c>
      <c r="U675" s="1" t="str">
        <f ca="1">IF(AND(HR_DB[[#This Row],[Age]]&gt;=20,HR_DB[[#This Row],[Age]]&lt;30),"20s",IF(AND(HR_DB[[#This Row],[Age]]&gt;=30,HR_DB[[#This Row],[Age]]&lt;40),"30s",IF(HR_DB[[#This Row],[Age]]&gt;=40,"40s","")))</f>
        <v>40s</v>
      </c>
    </row>
    <row r="676" spans="1:21" x14ac:dyDescent="0.35">
      <c r="A676" s="1">
        <v>56784</v>
      </c>
      <c r="B676" s="1" t="s">
        <v>884</v>
      </c>
      <c r="C676" s="1" t="s">
        <v>885</v>
      </c>
      <c r="D676" s="1" t="s">
        <v>62</v>
      </c>
      <c r="E676" s="1" t="str">
        <f>IF(ISODD(MID(HR_DB[[#This Row],[ID No.]],13,1)),"Male","Female")</f>
        <v>Male</v>
      </c>
      <c r="F676" s="3">
        <f>DATE(MID(HR_DB[[#This Row],[ID No.]],2,2),MID(HR_DB[[#This Row],[ID No.]],4,2),MID(HR_DB[[#This Row],[ID No.]],6,2))</f>
        <v>29804</v>
      </c>
      <c r="G676" s="1">
        <f ca="1">DATEDIF(HR_DB[[#This Row],[DOB]],TODAY(),"Y")</f>
        <v>40</v>
      </c>
      <c r="H676" s="1" t="s">
        <v>32</v>
      </c>
      <c r="I676" s="1" t="s">
        <v>41</v>
      </c>
      <c r="J676" s="1" t="s">
        <v>28</v>
      </c>
      <c r="K676" s="1" t="str">
        <f>VLOOKUP(MID(HR_DB[[#This Row],[ID No.]],8,2),[1]Draft!$B$9:$C$14,2,FALSE)</f>
        <v>Sharqia</v>
      </c>
      <c r="L676" s="7">
        <v>36430</v>
      </c>
      <c r="M676" s="1">
        <f ca="1">DATEDIF(HR_DB[[#This Row],[Hire date]],TODAY(),"Y")</f>
        <v>22</v>
      </c>
      <c r="N676" s="4">
        <v>11004</v>
      </c>
      <c r="O676" s="6">
        <f>IFERROR(DATEDIF(HR_DB[[#This Row],[DOB]],HR_DB[[#This Row],[Hire date]],"Y"),"!!!")</f>
        <v>18</v>
      </c>
      <c r="P676" s="6" t="str">
        <f>IF(HR_DB[[#This Row],[Age at Hiring]]&lt;20,"!","")</f>
        <v>!</v>
      </c>
      <c r="Q676" s="1" t="str">
        <f>IFERROR(VLOOKUP(HR_DB[[#This Row],[EmpID]],A677:$A$1002,1,TRUE),"")</f>
        <v/>
      </c>
      <c r="R676" s="1" t="str">
        <f>IFERROR(VLOOKUP(HR_DB[[#This Row],[EmpID]],$A$2:A675,1,0),"")</f>
        <v/>
      </c>
      <c r="S676" s="17"/>
      <c r="T676" s="1" t="str">
        <f ca="1">IF(HR_DB[[#This Row],[Years no.]]&lt;=7,"A) 1-7",IF(AND(HR_DB[[#This Row],[Years no.]]&gt;7,HR_DB[[#This Row],[Years no.]]&lt;=14),"B) 8-14",IF(AND(HR_DB[[#This Row],[Years no.]]&gt;14,HR_DB[[#This Row],[Years no.]]&lt;=21),"C) 15-21",IF(HR_DB[[#This Row],[Years no.]]&gt;21,"D) 22+",""))))</f>
        <v>D) 22+</v>
      </c>
      <c r="U676" s="1" t="str">
        <f ca="1">IF(AND(HR_DB[[#This Row],[Age]]&gt;=20,HR_DB[[#This Row],[Age]]&lt;30),"20s",IF(AND(HR_DB[[#This Row],[Age]]&gt;=30,HR_DB[[#This Row],[Age]]&lt;40),"30s",IF(HR_DB[[#This Row],[Age]]&gt;=40,"40s","")))</f>
        <v>40s</v>
      </c>
    </row>
    <row r="677" spans="1:21" x14ac:dyDescent="0.35">
      <c r="A677" s="1">
        <v>56798</v>
      </c>
      <c r="B677" s="1" t="s">
        <v>95</v>
      </c>
      <c r="C677" s="1" t="s">
        <v>96</v>
      </c>
      <c r="D677" s="1" t="s">
        <v>31</v>
      </c>
      <c r="E677" s="1" t="str">
        <f>IF(ISODD(MID(HR_DB[[#This Row],[ID No.]],13,1)),"Male","Female")</f>
        <v>Male</v>
      </c>
      <c r="F677" s="3">
        <f>DATE(MID(HR_DB[[#This Row],[ID No.]],2,2),MID(HR_DB[[#This Row],[ID No.]],4,2),MID(HR_DB[[#This Row],[ID No.]],6,2))</f>
        <v>34840</v>
      </c>
      <c r="G677" s="1">
        <f ca="1">DATEDIF(HR_DB[[#This Row],[DOB]],TODAY(),"Y")</f>
        <v>27</v>
      </c>
      <c r="H677" s="1" t="s">
        <v>17</v>
      </c>
      <c r="I677" s="1" t="s">
        <v>23</v>
      </c>
      <c r="J677" s="1" t="s">
        <v>19</v>
      </c>
      <c r="K677" s="1" t="str">
        <f>VLOOKUP(MID(HR_DB[[#This Row],[ID No.]],8,2),[1]Draft!$B$9:$C$14,2,FALSE)</f>
        <v>Cairo</v>
      </c>
      <c r="L677" s="7">
        <v>34896</v>
      </c>
      <c r="M677" s="1">
        <f ca="1">DATEDIF(HR_DB[[#This Row],[Hire date]],TODAY(),"Y")</f>
        <v>27</v>
      </c>
      <c r="N677" s="4">
        <v>4735</v>
      </c>
      <c r="O677" s="6">
        <f>IFERROR(DATEDIF(HR_DB[[#This Row],[DOB]],HR_DB[[#This Row],[Hire date]],"Y"),"!!!")</f>
        <v>0</v>
      </c>
      <c r="P677" s="6" t="str">
        <f>IF(HR_DB[[#This Row],[Age at Hiring]]&lt;20,"!","")</f>
        <v>!</v>
      </c>
      <c r="Q677" s="1" t="str">
        <f>IFERROR(VLOOKUP(HR_DB[[#This Row],[EmpID]],A678:$A$1002,1,TRUE),"")</f>
        <v/>
      </c>
      <c r="R677" s="1" t="str">
        <f>IFERROR(VLOOKUP(HR_DB[[#This Row],[EmpID]],$A$2:A676,1,0),"")</f>
        <v/>
      </c>
      <c r="S677" s="17"/>
      <c r="T677" s="1" t="str">
        <f ca="1">IF(HR_DB[[#This Row],[Years no.]]&lt;=7,"A) 1-7",IF(AND(HR_DB[[#This Row],[Years no.]]&gt;7,HR_DB[[#This Row],[Years no.]]&lt;=14),"B) 8-14",IF(AND(HR_DB[[#This Row],[Years no.]]&gt;14,HR_DB[[#This Row],[Years no.]]&lt;=21),"C) 15-21",IF(HR_DB[[#This Row],[Years no.]]&gt;21,"D) 22+",""))))</f>
        <v>D) 22+</v>
      </c>
      <c r="U677" s="1" t="str">
        <f ca="1">IF(AND(HR_DB[[#This Row],[Age]]&gt;=20,HR_DB[[#This Row],[Age]]&lt;30),"20s",IF(AND(HR_DB[[#This Row],[Age]]&gt;=30,HR_DB[[#This Row],[Age]]&lt;40),"30s",IF(HR_DB[[#This Row],[Age]]&gt;=40,"40s","")))</f>
        <v>20s</v>
      </c>
    </row>
    <row r="678" spans="1:21" x14ac:dyDescent="0.35">
      <c r="A678" s="1">
        <v>56803</v>
      </c>
      <c r="B678" s="1" t="s">
        <v>304</v>
      </c>
      <c r="C678" s="1" t="s">
        <v>305</v>
      </c>
      <c r="D678" s="1" t="s">
        <v>92</v>
      </c>
      <c r="E678" s="1" t="str">
        <f>IF(ISODD(MID(HR_DB[[#This Row],[ID No.]],13,1)),"Male","Female")</f>
        <v>Male</v>
      </c>
      <c r="F678" s="3">
        <f>DATE(MID(HR_DB[[#This Row],[ID No.]],2,2),MID(HR_DB[[#This Row],[ID No.]],4,2),MID(HR_DB[[#This Row],[ID No.]],6,2))</f>
        <v>31889</v>
      </c>
      <c r="G678" s="1">
        <f ca="1">DATEDIF(HR_DB[[#This Row],[DOB]],TODAY(),"Y")</f>
        <v>35</v>
      </c>
      <c r="H678" s="1" t="s">
        <v>17</v>
      </c>
      <c r="I678" s="1" t="s">
        <v>18</v>
      </c>
      <c r="J678" s="1" t="s">
        <v>19</v>
      </c>
      <c r="K678" s="1" t="str">
        <f>VLOOKUP(MID(HR_DB[[#This Row],[ID No.]],8,2),[1]Draft!$B$9:$C$14,2,FALSE)</f>
        <v>Cairo</v>
      </c>
      <c r="L678" s="7">
        <v>36479</v>
      </c>
      <c r="M678" s="1">
        <f ca="1">DATEDIF(HR_DB[[#This Row],[Hire date]],TODAY(),"Y")</f>
        <v>22</v>
      </c>
      <c r="N678" s="4">
        <v>18373</v>
      </c>
      <c r="O678" s="6">
        <f>IFERROR(DATEDIF(HR_DB[[#This Row],[DOB]],HR_DB[[#This Row],[Hire date]],"Y"),"!!!")</f>
        <v>12</v>
      </c>
      <c r="P678" s="6" t="str">
        <f>IF(HR_DB[[#This Row],[Age at Hiring]]&lt;20,"!","")</f>
        <v>!</v>
      </c>
      <c r="Q678" s="1" t="str">
        <f>IFERROR(VLOOKUP(HR_DB[[#This Row],[EmpID]],A679:$A$1002,1,TRUE),"")</f>
        <v/>
      </c>
      <c r="R678" s="1" t="str">
        <f>IFERROR(VLOOKUP(HR_DB[[#This Row],[EmpID]],$A$2:A677,1,0),"")</f>
        <v/>
      </c>
      <c r="S678" s="17"/>
      <c r="T678" s="1" t="str">
        <f ca="1">IF(HR_DB[[#This Row],[Years no.]]&lt;=7,"A) 1-7",IF(AND(HR_DB[[#This Row],[Years no.]]&gt;7,HR_DB[[#This Row],[Years no.]]&lt;=14),"B) 8-14",IF(AND(HR_DB[[#This Row],[Years no.]]&gt;14,HR_DB[[#This Row],[Years no.]]&lt;=21),"C) 15-21",IF(HR_DB[[#This Row],[Years no.]]&gt;21,"D) 22+",""))))</f>
        <v>D) 22+</v>
      </c>
      <c r="U678" s="1" t="str">
        <f ca="1">IF(AND(HR_DB[[#This Row],[Age]]&gt;=20,HR_DB[[#This Row],[Age]]&lt;30),"20s",IF(AND(HR_DB[[#This Row],[Age]]&gt;=30,HR_DB[[#This Row],[Age]]&lt;40),"30s",IF(HR_DB[[#This Row],[Age]]&gt;=40,"40s","")))</f>
        <v>30s</v>
      </c>
    </row>
    <row r="679" spans="1:21" x14ac:dyDescent="0.35">
      <c r="A679" s="1">
        <v>56812</v>
      </c>
      <c r="B679" s="1" t="s">
        <v>368</v>
      </c>
      <c r="C679" s="1" t="s">
        <v>369</v>
      </c>
      <c r="D679" s="1" t="s">
        <v>35</v>
      </c>
      <c r="E679" s="1" t="str">
        <f>IF(ISODD(MID(HR_DB[[#This Row],[ID No.]],13,1)),"Male","Female")</f>
        <v>Male</v>
      </c>
      <c r="F679" s="3">
        <f>DATE(MID(HR_DB[[#This Row],[ID No.]],2,2),MID(HR_DB[[#This Row],[ID No.]],4,2),MID(HR_DB[[#This Row],[ID No.]],6,2))</f>
        <v>35031</v>
      </c>
      <c r="G679" s="1">
        <f ca="1">DATEDIF(HR_DB[[#This Row],[DOB]],TODAY(),"Y")</f>
        <v>26</v>
      </c>
      <c r="H679" s="1" t="s">
        <v>17</v>
      </c>
      <c r="I679" s="1" t="s">
        <v>23</v>
      </c>
      <c r="J679" s="1" t="s">
        <v>28</v>
      </c>
      <c r="K679" s="1" t="str">
        <f>VLOOKUP(MID(HR_DB[[#This Row],[ID No.]],8,2),[1]Draft!$B$9:$C$14,2,FALSE)</f>
        <v>Cairo</v>
      </c>
      <c r="L679" s="7">
        <v>37799</v>
      </c>
      <c r="M679" s="1">
        <f ca="1">DATEDIF(HR_DB[[#This Row],[Hire date]],TODAY(),"Y")</f>
        <v>19</v>
      </c>
      <c r="N679" s="4">
        <v>5141</v>
      </c>
      <c r="O679" s="6">
        <f>IFERROR(DATEDIF(HR_DB[[#This Row],[DOB]],HR_DB[[#This Row],[Hire date]],"Y"),"!!!")</f>
        <v>7</v>
      </c>
      <c r="P679" s="6" t="str">
        <f>IF(HR_DB[[#This Row],[Age at Hiring]]&lt;20,"!","")</f>
        <v>!</v>
      </c>
      <c r="Q679" s="1" t="str">
        <f>IFERROR(VLOOKUP(HR_DB[[#This Row],[EmpID]],A680:$A$1002,1,TRUE),"")</f>
        <v/>
      </c>
      <c r="R679" s="1" t="str">
        <f>IFERROR(VLOOKUP(HR_DB[[#This Row],[EmpID]],$A$2:A678,1,0),"")</f>
        <v/>
      </c>
      <c r="S679" s="17"/>
      <c r="T679" s="1" t="str">
        <f ca="1">IF(HR_DB[[#This Row],[Years no.]]&lt;=7,"A) 1-7",IF(AND(HR_DB[[#This Row],[Years no.]]&gt;7,HR_DB[[#This Row],[Years no.]]&lt;=14),"B) 8-14",IF(AND(HR_DB[[#This Row],[Years no.]]&gt;14,HR_DB[[#This Row],[Years no.]]&lt;=21),"C) 15-21",IF(HR_DB[[#This Row],[Years no.]]&gt;21,"D) 22+",""))))</f>
        <v>C) 15-21</v>
      </c>
      <c r="U679" s="1" t="str">
        <f ca="1">IF(AND(HR_DB[[#This Row],[Age]]&gt;=20,HR_DB[[#This Row],[Age]]&lt;30),"20s",IF(AND(HR_DB[[#This Row],[Age]]&gt;=30,HR_DB[[#This Row],[Age]]&lt;40),"30s",IF(HR_DB[[#This Row],[Age]]&gt;=40,"40s","")))</f>
        <v>20s</v>
      </c>
    </row>
    <row r="680" spans="1:21" x14ac:dyDescent="0.35">
      <c r="A680" s="1">
        <v>56829</v>
      </c>
      <c r="B680" s="1" t="s">
        <v>930</v>
      </c>
      <c r="C680" s="1" t="s">
        <v>931</v>
      </c>
      <c r="D680" s="1" t="s">
        <v>143</v>
      </c>
      <c r="E680" s="1" t="str">
        <f>IF(ISODD(MID(HR_DB[[#This Row],[ID No.]],13,1)),"Male","Female")</f>
        <v>Male</v>
      </c>
      <c r="F680" s="3">
        <f>DATE(MID(HR_DB[[#This Row],[ID No.]],2,2),MID(HR_DB[[#This Row],[ID No.]],4,2),MID(HR_DB[[#This Row],[ID No.]],6,2))</f>
        <v>32905</v>
      </c>
      <c r="G680" s="1">
        <f ca="1">DATEDIF(HR_DB[[#This Row],[DOB]],TODAY(),"Y")</f>
        <v>32</v>
      </c>
      <c r="H680" s="1" t="s">
        <v>32</v>
      </c>
      <c r="I680" s="1" t="s">
        <v>23</v>
      </c>
      <c r="J680" s="1" t="s">
        <v>44</v>
      </c>
      <c r="K680" s="1" t="str">
        <f>VLOOKUP(MID(HR_DB[[#This Row],[ID No.]],8,2),[1]Draft!$B$9:$C$14,2,FALSE)</f>
        <v>Alexandria</v>
      </c>
      <c r="L680" s="7">
        <v>38112</v>
      </c>
      <c r="M680" s="1">
        <f ca="1">DATEDIF(HR_DB[[#This Row],[Hire date]],TODAY(),"Y")</f>
        <v>18</v>
      </c>
      <c r="N680" s="4">
        <v>3305</v>
      </c>
      <c r="O680" s="6">
        <f>IFERROR(DATEDIF(HR_DB[[#This Row],[DOB]],HR_DB[[#This Row],[Hire date]],"Y"),"!!!")</f>
        <v>14</v>
      </c>
      <c r="P680" s="6" t="str">
        <f>IF(HR_DB[[#This Row],[Age at Hiring]]&lt;20,"!","")</f>
        <v>!</v>
      </c>
      <c r="Q680" s="1" t="str">
        <f>IFERROR(VLOOKUP(HR_DB[[#This Row],[EmpID]],A681:$A$1002,1,TRUE),"")</f>
        <v/>
      </c>
      <c r="R680" s="1" t="str">
        <f>IFERROR(VLOOKUP(HR_DB[[#This Row],[EmpID]],$A$2:A679,1,0),"")</f>
        <v/>
      </c>
      <c r="S680" s="17"/>
      <c r="T680" s="1" t="str">
        <f ca="1">IF(HR_DB[[#This Row],[Years no.]]&lt;=7,"A) 1-7",IF(AND(HR_DB[[#This Row],[Years no.]]&gt;7,HR_DB[[#This Row],[Years no.]]&lt;=14),"B) 8-14",IF(AND(HR_DB[[#This Row],[Years no.]]&gt;14,HR_DB[[#This Row],[Years no.]]&lt;=21),"C) 15-21",IF(HR_DB[[#This Row],[Years no.]]&gt;21,"D) 22+",""))))</f>
        <v>C) 15-21</v>
      </c>
      <c r="U680" s="1" t="str">
        <f ca="1">IF(AND(HR_DB[[#This Row],[Age]]&gt;=20,HR_DB[[#This Row],[Age]]&lt;30),"20s",IF(AND(HR_DB[[#This Row],[Age]]&gt;=30,HR_DB[[#This Row],[Age]]&lt;40),"30s",IF(HR_DB[[#This Row],[Age]]&gt;=40,"40s","")))</f>
        <v>30s</v>
      </c>
    </row>
    <row r="681" spans="1:21" x14ac:dyDescent="0.35">
      <c r="A681" s="1">
        <v>56856</v>
      </c>
      <c r="B681" s="1" t="s">
        <v>428</v>
      </c>
      <c r="C681" s="1" t="s">
        <v>429</v>
      </c>
      <c r="D681" s="1" t="s">
        <v>27</v>
      </c>
      <c r="E681" s="1" t="str">
        <f>IF(ISODD(MID(HR_DB[[#This Row],[ID No.]],13,1)),"Male","Female")</f>
        <v>Male</v>
      </c>
      <c r="F681" s="3">
        <f>DATE(MID(HR_DB[[#This Row],[ID No.]],2,2),MID(HR_DB[[#This Row],[ID No.]],4,2),MID(HR_DB[[#This Row],[ID No.]],6,2))</f>
        <v>27919</v>
      </c>
      <c r="G681" s="1">
        <f ca="1">DATEDIF(HR_DB[[#This Row],[DOB]],TODAY(),"Y")</f>
        <v>46</v>
      </c>
      <c r="H681" s="1" t="s">
        <v>32</v>
      </c>
      <c r="I681" s="1" t="s">
        <v>23</v>
      </c>
      <c r="J681" s="1" t="s">
        <v>19</v>
      </c>
      <c r="K681" s="1" t="str">
        <f>VLOOKUP(MID(HR_DB[[#This Row],[ID No.]],8,2),[1]Draft!$B$9:$C$14,2,FALSE)</f>
        <v>Cairo</v>
      </c>
      <c r="L681" s="3">
        <v>40203</v>
      </c>
      <c r="M681" s="1">
        <f ca="1">DATEDIF(HR_DB[[#This Row],[Hire date]],TODAY(),"Y")</f>
        <v>12</v>
      </c>
      <c r="N681" s="4">
        <v>5946</v>
      </c>
      <c r="O681" s="1">
        <f>IFERROR(DATEDIF(HR_DB[[#This Row],[DOB]],HR_DB[[#This Row],[Hire date]],"Y"),"!!!")</f>
        <v>33</v>
      </c>
      <c r="P681" s="1" t="str">
        <f>IF(HR_DB[[#This Row],[Age at Hiring]]&lt;20,"!","")</f>
        <v/>
      </c>
      <c r="Q681" s="1" t="str">
        <f>IFERROR(VLOOKUP(HR_DB[[#This Row],[EmpID]],A682:$A$1002,1,TRUE),"")</f>
        <v/>
      </c>
      <c r="R681" s="1" t="str">
        <f>IFERROR(VLOOKUP(HR_DB[[#This Row],[EmpID]],$A$2:A680,1,0),"")</f>
        <v/>
      </c>
      <c r="S681" s="17"/>
      <c r="T681" s="1" t="str">
        <f ca="1">IF(HR_DB[[#This Row],[Years no.]]&lt;=7,"A) 1-7",IF(AND(HR_DB[[#This Row],[Years no.]]&gt;7,HR_DB[[#This Row],[Years no.]]&lt;=14),"B) 8-14",IF(AND(HR_DB[[#This Row],[Years no.]]&gt;14,HR_DB[[#This Row],[Years no.]]&lt;=21),"C) 15-21",IF(HR_DB[[#This Row],[Years no.]]&gt;21,"D) 22+",""))))</f>
        <v>B) 8-14</v>
      </c>
      <c r="U681" s="1" t="str">
        <f ca="1">IF(AND(HR_DB[[#This Row],[Age]]&gt;=20,HR_DB[[#This Row],[Age]]&lt;30),"20s",IF(AND(HR_DB[[#This Row],[Age]]&gt;=30,HR_DB[[#This Row],[Age]]&lt;40),"30s",IF(HR_DB[[#This Row],[Age]]&gt;=40,"40s","")))</f>
        <v>40s</v>
      </c>
    </row>
    <row r="682" spans="1:21" x14ac:dyDescent="0.35">
      <c r="A682" s="1">
        <v>56858</v>
      </c>
      <c r="B682" s="1" t="s">
        <v>194</v>
      </c>
      <c r="C682" s="2" t="s">
        <v>195</v>
      </c>
      <c r="D682" s="1" t="s">
        <v>16</v>
      </c>
      <c r="E682" s="1" t="str">
        <f>IF(ISODD(MID(HR_DB[[#This Row],[ID No.]],13,1)),"Male","Female")</f>
        <v>Female</v>
      </c>
      <c r="F682" s="3">
        <f>DATE(MID(HR_DB[[#This Row],[ID No.]],2,2),MID(HR_DB[[#This Row],[ID No.]],4,2),MID(HR_DB[[#This Row],[ID No.]],6,2))</f>
        <v>30046</v>
      </c>
      <c r="G682" s="1">
        <f ca="1">DATEDIF(HR_DB[[#This Row],[DOB]],TODAY(),"Y")</f>
        <v>40</v>
      </c>
      <c r="H682" s="1" t="s">
        <v>32</v>
      </c>
      <c r="I682" s="1" t="s">
        <v>23</v>
      </c>
      <c r="J682" s="1" t="s">
        <v>28</v>
      </c>
      <c r="K682" s="1" t="str">
        <f>VLOOKUP(MID(HR_DB[[#This Row],[ID No.]],8,2),[1]Draft!$B$9:$C$14,2,FALSE)</f>
        <v>Cairo</v>
      </c>
      <c r="L682" s="7">
        <v>35671</v>
      </c>
      <c r="M682" s="1">
        <f ca="1">DATEDIF(HR_DB[[#This Row],[Hire date]],TODAY(),"Y")</f>
        <v>24</v>
      </c>
      <c r="N682" s="4">
        <v>6359</v>
      </c>
      <c r="O682" s="6">
        <f>IFERROR(DATEDIF(HR_DB[[#This Row],[DOB]],HR_DB[[#This Row],[Hire date]],"Y"),"!!!")</f>
        <v>15</v>
      </c>
      <c r="P682" s="6" t="str">
        <f>IF(HR_DB[[#This Row],[Age at Hiring]]&lt;20,"!","")</f>
        <v>!</v>
      </c>
      <c r="Q682" s="1" t="str">
        <f>IFERROR(VLOOKUP(HR_DB[[#This Row],[EmpID]],A683:$A$1002,1,TRUE),"")</f>
        <v/>
      </c>
      <c r="R682" s="1" t="str">
        <f>IFERROR(VLOOKUP(HR_DB[[#This Row],[EmpID]],$A$2:A681,1,0),"")</f>
        <v/>
      </c>
      <c r="S682" s="17"/>
      <c r="T682" s="1" t="str">
        <f ca="1">IF(HR_DB[[#This Row],[Years no.]]&lt;=7,"A) 1-7",IF(AND(HR_DB[[#This Row],[Years no.]]&gt;7,HR_DB[[#This Row],[Years no.]]&lt;=14),"B) 8-14",IF(AND(HR_DB[[#This Row],[Years no.]]&gt;14,HR_DB[[#This Row],[Years no.]]&lt;=21),"C) 15-21",IF(HR_DB[[#This Row],[Years no.]]&gt;21,"D) 22+",""))))</f>
        <v>D) 22+</v>
      </c>
      <c r="U682" s="1" t="str">
        <f ca="1">IF(AND(HR_DB[[#This Row],[Age]]&gt;=20,HR_DB[[#This Row],[Age]]&lt;30),"20s",IF(AND(HR_DB[[#This Row],[Age]]&gt;=30,HR_DB[[#This Row],[Age]]&lt;40),"30s",IF(HR_DB[[#This Row],[Age]]&gt;=40,"40s","")))</f>
        <v>40s</v>
      </c>
    </row>
    <row r="683" spans="1:21" x14ac:dyDescent="0.35">
      <c r="A683" s="1">
        <v>56862</v>
      </c>
      <c r="B683" s="1" t="s">
        <v>276</v>
      </c>
      <c r="C683" s="2" t="s">
        <v>277</v>
      </c>
      <c r="D683" s="1" t="s">
        <v>38</v>
      </c>
      <c r="E683" s="1" t="str">
        <f>IF(ISODD(MID(HR_DB[[#This Row],[ID No.]],13,1)),"Male","Female")</f>
        <v>Female</v>
      </c>
      <c r="F683" s="3">
        <f>DATE(MID(HR_DB[[#This Row],[ID No.]],2,2),MID(HR_DB[[#This Row],[ID No.]],4,2),MID(HR_DB[[#This Row],[ID No.]],6,2))</f>
        <v>35039</v>
      </c>
      <c r="G683" s="1">
        <f ca="1">DATEDIF(HR_DB[[#This Row],[DOB]],TODAY(),"Y")</f>
        <v>26</v>
      </c>
      <c r="H683" s="1" t="s">
        <v>17</v>
      </c>
      <c r="I683" s="1" t="s">
        <v>23</v>
      </c>
      <c r="J683" s="1" t="s">
        <v>24</v>
      </c>
      <c r="K683" s="1" t="str">
        <f>VLOOKUP(MID(HR_DB[[#This Row],[ID No.]],8,2),[1]Draft!$B$9:$C$14,2,FALSE)</f>
        <v>Cairo</v>
      </c>
      <c r="L683" s="7">
        <v>40808</v>
      </c>
      <c r="M683" s="1">
        <f ca="1">DATEDIF(HR_DB[[#This Row],[Hire date]],TODAY(),"Y")</f>
        <v>10</v>
      </c>
      <c r="N683" s="4">
        <v>4795</v>
      </c>
      <c r="O683" s="6">
        <f>IFERROR(DATEDIF(HR_DB[[#This Row],[DOB]],HR_DB[[#This Row],[Hire date]],"Y"),"!!!")</f>
        <v>15</v>
      </c>
      <c r="P683" s="6" t="str">
        <f>IF(HR_DB[[#This Row],[Age at Hiring]]&lt;20,"!","")</f>
        <v>!</v>
      </c>
      <c r="Q683" s="1" t="str">
        <f>IFERROR(VLOOKUP(HR_DB[[#This Row],[EmpID]],A684:$A$1002,1,TRUE),"")</f>
        <v/>
      </c>
      <c r="R683" s="1" t="str">
        <f>IFERROR(VLOOKUP(HR_DB[[#This Row],[EmpID]],$A$2:A682,1,0),"")</f>
        <v/>
      </c>
      <c r="S683" s="17"/>
      <c r="T683" s="1" t="str">
        <f ca="1">IF(HR_DB[[#This Row],[Years no.]]&lt;=7,"A) 1-7",IF(AND(HR_DB[[#This Row],[Years no.]]&gt;7,HR_DB[[#This Row],[Years no.]]&lt;=14),"B) 8-14",IF(AND(HR_DB[[#This Row],[Years no.]]&gt;14,HR_DB[[#This Row],[Years no.]]&lt;=21),"C) 15-21",IF(HR_DB[[#This Row],[Years no.]]&gt;21,"D) 22+",""))))</f>
        <v>B) 8-14</v>
      </c>
      <c r="U683" s="1" t="str">
        <f ca="1">IF(AND(HR_DB[[#This Row],[Age]]&gt;=20,HR_DB[[#This Row],[Age]]&lt;30),"20s",IF(AND(HR_DB[[#This Row],[Age]]&gt;=30,HR_DB[[#This Row],[Age]]&lt;40),"30s",IF(HR_DB[[#This Row],[Age]]&gt;=40,"40s","")))</f>
        <v>20s</v>
      </c>
    </row>
    <row r="684" spans="1:21" x14ac:dyDescent="0.35">
      <c r="A684" s="1">
        <v>56869</v>
      </c>
      <c r="B684" s="1" t="s">
        <v>158</v>
      </c>
      <c r="C684" s="1" t="s">
        <v>159</v>
      </c>
      <c r="D684" s="1" t="s">
        <v>16</v>
      </c>
      <c r="E684" s="1" t="str">
        <f>IF(ISODD(MID(HR_DB[[#This Row],[ID No.]],13,1)),"Male","Female")</f>
        <v>Female</v>
      </c>
      <c r="F684" s="3">
        <f>DATE(MID(HR_DB[[#This Row],[ID No.]],2,2),MID(HR_DB[[#This Row],[ID No.]],4,2),MID(HR_DB[[#This Row],[ID No.]],6,2))</f>
        <v>34800</v>
      </c>
      <c r="G684" s="1">
        <f ca="1">DATEDIF(HR_DB[[#This Row],[DOB]],TODAY(),"Y")</f>
        <v>27</v>
      </c>
      <c r="H684" s="1" t="s">
        <v>17</v>
      </c>
      <c r="I684" s="1" t="s">
        <v>23</v>
      </c>
      <c r="J684" s="1" t="s">
        <v>28</v>
      </c>
      <c r="K684" s="1" t="str">
        <f>VLOOKUP(MID(HR_DB[[#This Row],[ID No.]],8,2),[1]Draft!$B$9:$C$14,2,FALSE)</f>
        <v>Cairo</v>
      </c>
      <c r="L684" s="7">
        <v>35830</v>
      </c>
      <c r="M684" s="1">
        <f ca="1">DATEDIF(HR_DB[[#This Row],[Hire date]],TODAY(),"Y")</f>
        <v>24</v>
      </c>
      <c r="N684" s="4">
        <v>4163</v>
      </c>
      <c r="O684" s="6">
        <f>IFERROR(DATEDIF(HR_DB[[#This Row],[DOB]],HR_DB[[#This Row],[Hire date]],"Y"),"!!!")</f>
        <v>2</v>
      </c>
      <c r="P684" s="6" t="str">
        <f>IF(HR_DB[[#This Row],[Age at Hiring]]&lt;20,"!","")</f>
        <v>!</v>
      </c>
      <c r="Q684" s="1" t="str">
        <f>IFERROR(VLOOKUP(HR_DB[[#This Row],[EmpID]],A685:$A$1002,1,TRUE),"")</f>
        <v/>
      </c>
      <c r="R684" s="1" t="str">
        <f>IFERROR(VLOOKUP(HR_DB[[#This Row],[EmpID]],$A$2:A683,1,0),"")</f>
        <v/>
      </c>
      <c r="S684" s="17"/>
      <c r="T684" s="1" t="str">
        <f ca="1">IF(HR_DB[[#This Row],[Years no.]]&lt;=7,"A) 1-7",IF(AND(HR_DB[[#This Row],[Years no.]]&gt;7,HR_DB[[#This Row],[Years no.]]&lt;=14),"B) 8-14",IF(AND(HR_DB[[#This Row],[Years no.]]&gt;14,HR_DB[[#This Row],[Years no.]]&lt;=21),"C) 15-21",IF(HR_DB[[#This Row],[Years no.]]&gt;21,"D) 22+",""))))</f>
        <v>D) 22+</v>
      </c>
      <c r="U684" s="1" t="str">
        <f ca="1">IF(AND(HR_DB[[#This Row],[Age]]&gt;=20,HR_DB[[#This Row],[Age]]&lt;30),"20s",IF(AND(HR_DB[[#This Row],[Age]]&gt;=30,HR_DB[[#This Row],[Age]]&lt;40),"30s",IF(HR_DB[[#This Row],[Age]]&gt;=40,"40s","")))</f>
        <v>20s</v>
      </c>
    </row>
    <row r="685" spans="1:21" x14ac:dyDescent="0.35">
      <c r="A685" s="1">
        <v>56874</v>
      </c>
      <c r="B685" s="1" t="s">
        <v>1156</v>
      </c>
      <c r="C685" s="1" t="s">
        <v>1157</v>
      </c>
      <c r="D685" s="1" t="s">
        <v>92</v>
      </c>
      <c r="E685" s="1" t="str">
        <f>IF(ISODD(MID(HR_DB[[#This Row],[ID No.]],13,1)),"Male","Female")</f>
        <v>Male</v>
      </c>
      <c r="F685" s="3">
        <f>DATE(MID(HR_DB[[#This Row],[ID No.]],2,2),MID(HR_DB[[#This Row],[ID No.]],4,2),MID(HR_DB[[#This Row],[ID No.]],6,2))</f>
        <v>30915</v>
      </c>
      <c r="G685" s="1">
        <f ca="1">DATEDIF(HR_DB[[#This Row],[DOB]],TODAY(),"Y")</f>
        <v>37</v>
      </c>
      <c r="H685" s="1" t="s">
        <v>17</v>
      </c>
      <c r="I685" s="1" t="s">
        <v>23</v>
      </c>
      <c r="J685" s="1" t="s">
        <v>67</v>
      </c>
      <c r="K685" s="1" t="str">
        <f>VLOOKUP(MID(HR_DB[[#This Row],[ID No.]],8,2),[1]Draft!$B$9:$C$14,2,FALSE)</f>
        <v>Ismailia</v>
      </c>
      <c r="L685" s="3">
        <v>41262</v>
      </c>
      <c r="M685" s="1">
        <f ca="1">DATEDIF(HR_DB[[#This Row],[Hire date]],TODAY(),"Y")</f>
        <v>9</v>
      </c>
      <c r="N685" s="4">
        <v>6193</v>
      </c>
      <c r="O685" s="1">
        <f>IFERROR(DATEDIF(HR_DB[[#This Row],[DOB]],HR_DB[[#This Row],[Hire date]],"Y"),"!!!")</f>
        <v>28</v>
      </c>
      <c r="P685" s="1" t="str">
        <f>IF(HR_DB[[#This Row],[Age at Hiring]]&lt;20,"!","")</f>
        <v/>
      </c>
      <c r="Q685" s="1" t="str">
        <f>IFERROR(VLOOKUP(HR_DB[[#This Row],[EmpID]],A686:$A$1002,1,TRUE),"")</f>
        <v/>
      </c>
      <c r="R685" s="1" t="str">
        <f>IFERROR(VLOOKUP(HR_DB[[#This Row],[EmpID]],$A$2:A684,1,0),"")</f>
        <v/>
      </c>
      <c r="S685" s="17"/>
      <c r="T685" s="1" t="str">
        <f ca="1">IF(HR_DB[[#This Row],[Years no.]]&lt;=7,"A) 1-7",IF(AND(HR_DB[[#This Row],[Years no.]]&gt;7,HR_DB[[#This Row],[Years no.]]&lt;=14),"B) 8-14",IF(AND(HR_DB[[#This Row],[Years no.]]&gt;14,HR_DB[[#This Row],[Years no.]]&lt;=21),"C) 15-21",IF(HR_DB[[#This Row],[Years no.]]&gt;21,"D) 22+",""))))</f>
        <v>B) 8-14</v>
      </c>
      <c r="U685" s="1" t="str">
        <f ca="1">IF(AND(HR_DB[[#This Row],[Age]]&gt;=20,HR_DB[[#This Row],[Age]]&lt;30),"20s",IF(AND(HR_DB[[#This Row],[Age]]&gt;=30,HR_DB[[#This Row],[Age]]&lt;40),"30s",IF(HR_DB[[#This Row],[Age]]&gt;=40,"40s","")))</f>
        <v>30s</v>
      </c>
    </row>
    <row r="686" spans="1:21" x14ac:dyDescent="0.35">
      <c r="A686" s="1">
        <v>56886</v>
      </c>
      <c r="B686" s="1" t="s">
        <v>434</v>
      </c>
      <c r="C686" s="2" t="s">
        <v>435</v>
      </c>
      <c r="D686" s="1" t="s">
        <v>49</v>
      </c>
      <c r="E686" s="1" t="str">
        <f>IF(ISODD(MID(HR_DB[[#This Row],[ID No.]],13,1)),"Male","Female")</f>
        <v>Male</v>
      </c>
      <c r="F686" s="3">
        <f>DATE(MID(HR_DB[[#This Row],[ID No.]],2,2),MID(HR_DB[[#This Row],[ID No.]],4,2),MID(HR_DB[[#This Row],[ID No.]],6,2))</f>
        <v>30717</v>
      </c>
      <c r="G686" s="1">
        <f ca="1">DATEDIF(HR_DB[[#This Row],[DOB]],TODAY(),"Y")</f>
        <v>38</v>
      </c>
      <c r="H686" s="1" t="s">
        <v>17</v>
      </c>
      <c r="I686" s="1" t="s">
        <v>23</v>
      </c>
      <c r="J686" s="1" t="s">
        <v>19</v>
      </c>
      <c r="K686" s="1" t="str">
        <f>VLOOKUP(MID(HR_DB[[#This Row],[ID No.]],8,2),[1]Draft!$B$9:$C$14,2,FALSE)</f>
        <v>Cairo</v>
      </c>
      <c r="L686" s="3">
        <v>39922</v>
      </c>
      <c r="M686" s="1">
        <f ca="1">DATEDIF(HR_DB[[#This Row],[Hire date]],TODAY(),"Y")</f>
        <v>13</v>
      </c>
      <c r="N686" s="4">
        <v>5135</v>
      </c>
      <c r="O686" s="1">
        <f>IFERROR(DATEDIF(HR_DB[[#This Row],[DOB]],HR_DB[[#This Row],[Hire date]],"Y"),"!!!")</f>
        <v>25</v>
      </c>
      <c r="P686" s="1" t="str">
        <f>IF(HR_DB[[#This Row],[Age at Hiring]]&lt;20,"!","")</f>
        <v/>
      </c>
      <c r="Q686" s="1" t="str">
        <f>IFERROR(VLOOKUP(HR_DB[[#This Row],[EmpID]],A687:$A$1002,1,TRUE),"")</f>
        <v/>
      </c>
      <c r="R686" s="1" t="str">
        <f>IFERROR(VLOOKUP(HR_DB[[#This Row],[EmpID]],$A$2:A685,1,0),"")</f>
        <v/>
      </c>
      <c r="S686" s="17"/>
      <c r="T686" s="1" t="str">
        <f ca="1">IF(HR_DB[[#This Row],[Years no.]]&lt;=7,"A) 1-7",IF(AND(HR_DB[[#This Row],[Years no.]]&gt;7,HR_DB[[#This Row],[Years no.]]&lt;=14),"B) 8-14",IF(AND(HR_DB[[#This Row],[Years no.]]&gt;14,HR_DB[[#This Row],[Years no.]]&lt;=21),"C) 15-21",IF(HR_DB[[#This Row],[Years no.]]&gt;21,"D) 22+",""))))</f>
        <v>B) 8-14</v>
      </c>
      <c r="U686" s="1" t="str">
        <f ca="1">IF(AND(HR_DB[[#This Row],[Age]]&gt;=20,HR_DB[[#This Row],[Age]]&lt;30),"20s",IF(AND(HR_DB[[#This Row],[Age]]&gt;=30,HR_DB[[#This Row],[Age]]&lt;40),"30s",IF(HR_DB[[#This Row],[Age]]&gt;=40,"40s","")))</f>
        <v>30s</v>
      </c>
    </row>
    <row r="687" spans="1:21" x14ac:dyDescent="0.35">
      <c r="A687" s="1">
        <v>56888</v>
      </c>
      <c r="B687" s="1" t="s">
        <v>1948</v>
      </c>
      <c r="C687" s="1" t="s">
        <v>1949</v>
      </c>
      <c r="D687" s="1" t="s">
        <v>49</v>
      </c>
      <c r="E687" s="1" t="str">
        <f>IF(ISODD(MID(HR_DB[[#This Row],[ID No.]],13,1)),"Male","Female")</f>
        <v>Male</v>
      </c>
      <c r="F687" s="3">
        <f>DATE(MID(HR_DB[[#This Row],[ID No.]],2,2),MID(HR_DB[[#This Row],[ID No.]],4,2),MID(HR_DB[[#This Row],[ID No.]],6,2))</f>
        <v>34975</v>
      </c>
      <c r="G687" s="1">
        <f ca="1">DATEDIF(HR_DB[[#This Row],[DOB]],TODAY(),"Y")</f>
        <v>26</v>
      </c>
      <c r="H687" s="1" t="s">
        <v>32</v>
      </c>
      <c r="I687" s="1" t="s">
        <v>41</v>
      </c>
      <c r="J687" s="1" t="s">
        <v>28</v>
      </c>
      <c r="K687" s="1" t="str">
        <f>VLOOKUP(MID(HR_DB[[#This Row],[ID No.]],8,2),[1]Draft!$B$9:$C$14,2,FALSE)</f>
        <v>Alexandria</v>
      </c>
      <c r="L687" s="7">
        <v>37558</v>
      </c>
      <c r="M687" s="1">
        <f ca="1">DATEDIF(HR_DB[[#This Row],[Hire date]],TODAY(),"Y")</f>
        <v>19</v>
      </c>
      <c r="N687" s="4">
        <v>10944</v>
      </c>
      <c r="O687" s="6">
        <f>IFERROR(DATEDIF(HR_DB[[#This Row],[DOB]],HR_DB[[#This Row],[Hire date]],"Y"),"!!!")</f>
        <v>7</v>
      </c>
      <c r="P687" s="6" t="str">
        <f>IF(HR_DB[[#This Row],[Age at Hiring]]&lt;20,"!","")</f>
        <v>!</v>
      </c>
      <c r="Q687" s="1" t="str">
        <f>IFERROR(VLOOKUP(HR_DB[[#This Row],[EmpID]],A688:$A$1002,1,TRUE),"")</f>
        <v/>
      </c>
      <c r="R687" s="1" t="str">
        <f>IFERROR(VLOOKUP(HR_DB[[#This Row],[EmpID]],$A$2:A686,1,0),"")</f>
        <v/>
      </c>
      <c r="S687" s="17"/>
      <c r="T687" s="1" t="str">
        <f ca="1">IF(HR_DB[[#This Row],[Years no.]]&lt;=7,"A) 1-7",IF(AND(HR_DB[[#This Row],[Years no.]]&gt;7,HR_DB[[#This Row],[Years no.]]&lt;=14),"B) 8-14",IF(AND(HR_DB[[#This Row],[Years no.]]&gt;14,HR_DB[[#This Row],[Years no.]]&lt;=21),"C) 15-21",IF(HR_DB[[#This Row],[Years no.]]&gt;21,"D) 22+",""))))</f>
        <v>C) 15-21</v>
      </c>
      <c r="U687" s="1" t="str">
        <f ca="1">IF(AND(HR_DB[[#This Row],[Age]]&gt;=20,HR_DB[[#This Row],[Age]]&lt;30),"20s",IF(AND(HR_DB[[#This Row],[Age]]&gt;=30,HR_DB[[#This Row],[Age]]&lt;40),"30s",IF(HR_DB[[#This Row],[Age]]&gt;=40,"40s","")))</f>
        <v>20s</v>
      </c>
    </row>
    <row r="688" spans="1:21" x14ac:dyDescent="0.35">
      <c r="A688" s="1">
        <v>56899</v>
      </c>
      <c r="B688" s="1" t="s">
        <v>962</v>
      </c>
      <c r="C688" s="1" t="s">
        <v>963</v>
      </c>
      <c r="D688" s="1" t="s">
        <v>92</v>
      </c>
      <c r="E688" s="1" t="str">
        <f>IF(ISODD(MID(HR_DB[[#This Row],[ID No.]],13,1)),"Male","Female")</f>
        <v>Male</v>
      </c>
      <c r="F688" s="3">
        <f>DATE(MID(HR_DB[[#This Row],[ID No.]],2,2),MID(HR_DB[[#This Row],[ID No.]],4,2),MID(HR_DB[[#This Row],[ID No.]],6,2))</f>
        <v>29526</v>
      </c>
      <c r="G688" s="1">
        <f ca="1">DATEDIF(HR_DB[[#This Row],[DOB]],TODAY(),"Y")</f>
        <v>41</v>
      </c>
      <c r="H688" s="1" t="s">
        <v>17</v>
      </c>
      <c r="I688" s="1" t="s">
        <v>41</v>
      </c>
      <c r="J688" s="1" t="s">
        <v>28</v>
      </c>
      <c r="K688" s="1" t="str">
        <f>VLOOKUP(MID(HR_DB[[#This Row],[ID No.]],8,2),[1]Draft!$B$9:$C$14,2,FALSE)</f>
        <v>Alexandria</v>
      </c>
      <c r="L688" s="3">
        <v>39518</v>
      </c>
      <c r="M688" s="1">
        <f ca="1">DATEDIF(HR_DB[[#This Row],[Hire date]],TODAY(),"Y")</f>
        <v>14</v>
      </c>
      <c r="N688" s="4">
        <v>13451</v>
      </c>
      <c r="O688" s="1">
        <f>IFERROR(DATEDIF(HR_DB[[#This Row],[DOB]],HR_DB[[#This Row],[Hire date]],"Y"),"!!!")</f>
        <v>27</v>
      </c>
      <c r="P688" s="1" t="str">
        <f>IF(HR_DB[[#This Row],[Age at Hiring]]&lt;20,"!","")</f>
        <v/>
      </c>
      <c r="Q688" s="1" t="str">
        <f>IFERROR(VLOOKUP(HR_DB[[#This Row],[EmpID]],A689:$A$1002,1,TRUE),"")</f>
        <v/>
      </c>
      <c r="R688" s="1" t="str">
        <f>IFERROR(VLOOKUP(HR_DB[[#This Row],[EmpID]],$A$2:A687,1,0),"")</f>
        <v/>
      </c>
      <c r="S688" s="17"/>
      <c r="T688" s="1" t="str">
        <f ca="1">IF(HR_DB[[#This Row],[Years no.]]&lt;=7,"A) 1-7",IF(AND(HR_DB[[#This Row],[Years no.]]&gt;7,HR_DB[[#This Row],[Years no.]]&lt;=14),"B) 8-14",IF(AND(HR_DB[[#This Row],[Years no.]]&gt;14,HR_DB[[#This Row],[Years no.]]&lt;=21),"C) 15-21",IF(HR_DB[[#This Row],[Years no.]]&gt;21,"D) 22+",""))))</f>
        <v>B) 8-14</v>
      </c>
      <c r="U688" s="1" t="str">
        <f ca="1">IF(AND(HR_DB[[#This Row],[Age]]&gt;=20,HR_DB[[#This Row],[Age]]&lt;30),"20s",IF(AND(HR_DB[[#This Row],[Age]]&gt;=30,HR_DB[[#This Row],[Age]]&lt;40),"30s",IF(HR_DB[[#This Row],[Age]]&gt;=40,"40s","")))</f>
        <v>40s</v>
      </c>
    </row>
    <row r="689" spans="1:21" x14ac:dyDescent="0.35">
      <c r="A689" s="1">
        <v>56920</v>
      </c>
      <c r="B689" s="1" t="s">
        <v>1068</v>
      </c>
      <c r="C689" s="1" t="s">
        <v>1069</v>
      </c>
      <c r="D689" s="1" t="s">
        <v>22</v>
      </c>
      <c r="E689" s="1" t="str">
        <f>IF(ISODD(MID(HR_DB[[#This Row],[ID No.]],13,1)),"Male","Female")</f>
        <v>Male</v>
      </c>
      <c r="F689" s="3">
        <f>DATE(MID(HR_DB[[#This Row],[ID No.]],2,2),MID(HR_DB[[#This Row],[ID No.]],4,2),MID(HR_DB[[#This Row],[ID No.]],6,2))</f>
        <v>34991</v>
      </c>
      <c r="G689" s="1">
        <f ca="1">DATEDIF(HR_DB[[#This Row],[DOB]],TODAY(),"Y")</f>
        <v>26</v>
      </c>
      <c r="H689" s="1" t="s">
        <v>32</v>
      </c>
      <c r="I689" s="1" t="s">
        <v>23</v>
      </c>
      <c r="J689" s="1" t="s">
        <v>44</v>
      </c>
      <c r="K689" s="1" t="str">
        <f>VLOOKUP(MID(HR_DB[[#This Row],[ID No.]],8,2),[1]Draft!$B$9:$C$14,2,FALSE)</f>
        <v>Sharqia</v>
      </c>
      <c r="L689" s="7">
        <v>40370</v>
      </c>
      <c r="M689" s="1">
        <f ca="1">DATEDIF(HR_DB[[#This Row],[Hire date]],TODAY(),"Y")</f>
        <v>12</v>
      </c>
      <c r="N689" s="4">
        <v>4994</v>
      </c>
      <c r="O689" s="6">
        <f>IFERROR(DATEDIF(HR_DB[[#This Row],[DOB]],HR_DB[[#This Row],[Hire date]],"Y"),"!!!")</f>
        <v>14</v>
      </c>
      <c r="P689" s="6" t="str">
        <f>IF(HR_DB[[#This Row],[Age at Hiring]]&lt;20,"!","")</f>
        <v>!</v>
      </c>
      <c r="Q689" s="1" t="str">
        <f>IFERROR(VLOOKUP(HR_DB[[#This Row],[EmpID]],A690:$A$1002,1,TRUE),"")</f>
        <v/>
      </c>
      <c r="R689" s="1" t="str">
        <f>IFERROR(VLOOKUP(HR_DB[[#This Row],[EmpID]],$A$2:A688,1,0),"")</f>
        <v/>
      </c>
      <c r="S689" s="17"/>
      <c r="T689" s="1" t="str">
        <f ca="1">IF(HR_DB[[#This Row],[Years no.]]&lt;=7,"A) 1-7",IF(AND(HR_DB[[#This Row],[Years no.]]&gt;7,HR_DB[[#This Row],[Years no.]]&lt;=14),"B) 8-14",IF(AND(HR_DB[[#This Row],[Years no.]]&gt;14,HR_DB[[#This Row],[Years no.]]&lt;=21),"C) 15-21",IF(HR_DB[[#This Row],[Years no.]]&gt;21,"D) 22+",""))))</f>
        <v>B) 8-14</v>
      </c>
      <c r="U689" s="1" t="str">
        <f ca="1">IF(AND(HR_DB[[#This Row],[Age]]&gt;=20,HR_DB[[#This Row],[Age]]&lt;30),"20s",IF(AND(HR_DB[[#This Row],[Age]]&gt;=30,HR_DB[[#This Row],[Age]]&lt;40),"30s",IF(HR_DB[[#This Row],[Age]]&gt;=40,"40s","")))</f>
        <v>20s</v>
      </c>
    </row>
    <row r="690" spans="1:21" x14ac:dyDescent="0.35">
      <c r="A690" s="6">
        <v>56941</v>
      </c>
      <c r="B690" s="1" t="s">
        <v>682</v>
      </c>
      <c r="C690" s="1" t="s">
        <v>683</v>
      </c>
      <c r="D690" s="1" t="s">
        <v>49</v>
      </c>
      <c r="E690" s="1" t="str">
        <f>IF(ISODD(MID(HR_DB[[#This Row],[ID No.]],13,1)),"Male","Female")</f>
        <v>Male</v>
      </c>
      <c r="F690" s="3">
        <f>DATE(MID(HR_DB[[#This Row],[ID No.]],2,2),MID(HR_DB[[#This Row],[ID No.]],4,2),MID(HR_DB[[#This Row],[ID No.]],6,2))</f>
        <v>35045</v>
      </c>
      <c r="G690" s="1">
        <f ca="1">DATEDIF(HR_DB[[#This Row],[DOB]],TODAY(),"Y")</f>
        <v>26</v>
      </c>
      <c r="H690" s="1" t="s">
        <v>32</v>
      </c>
      <c r="I690" s="1" t="s">
        <v>23</v>
      </c>
      <c r="J690" s="1" t="s">
        <v>67</v>
      </c>
      <c r="K690" s="1" t="str">
        <f>VLOOKUP(MID(HR_DB[[#This Row],[ID No.]],8,2),[1]Draft!$B$9:$C$14,2,FALSE)</f>
        <v>Cairo</v>
      </c>
      <c r="L690" s="7">
        <v>39666</v>
      </c>
      <c r="M690" s="1">
        <f ca="1">DATEDIF(HR_DB[[#This Row],[Hire date]],TODAY(),"Y")</f>
        <v>13</v>
      </c>
      <c r="N690" s="4">
        <v>5130</v>
      </c>
      <c r="O690" s="6">
        <f>IFERROR(DATEDIF(HR_DB[[#This Row],[DOB]],HR_DB[[#This Row],[Hire date]],"Y"),"!!!")</f>
        <v>12</v>
      </c>
      <c r="P690" s="6" t="str">
        <f>IF(HR_DB[[#This Row],[Age at Hiring]]&lt;20,"!","")</f>
        <v>!</v>
      </c>
      <c r="Q690" s="6">
        <f>IFERROR(VLOOKUP(HR_DB[[#This Row],[EmpID]],A691:$A$1002,1,TRUE),"")</f>
        <v>56941</v>
      </c>
      <c r="R690" s="1" t="str">
        <f>IFERROR(VLOOKUP(HR_DB[[#This Row],[EmpID]],$A$2:A689,1,0),"")</f>
        <v/>
      </c>
      <c r="S690" s="17">
        <v>1</v>
      </c>
      <c r="T690" s="1" t="str">
        <f ca="1">IF(HR_DB[[#This Row],[Years no.]]&lt;=7,"A) 1-7",IF(AND(HR_DB[[#This Row],[Years no.]]&gt;7,HR_DB[[#This Row],[Years no.]]&lt;=14),"B) 8-14",IF(AND(HR_DB[[#This Row],[Years no.]]&gt;14,HR_DB[[#This Row],[Years no.]]&lt;=21),"C) 15-21",IF(HR_DB[[#This Row],[Years no.]]&gt;21,"D) 22+",""))))</f>
        <v>B) 8-14</v>
      </c>
      <c r="U690" s="1" t="str">
        <f ca="1">IF(AND(HR_DB[[#This Row],[Age]]&gt;=20,HR_DB[[#This Row],[Age]]&lt;30),"20s",IF(AND(HR_DB[[#This Row],[Age]]&gt;=30,HR_DB[[#This Row],[Age]]&lt;40),"30s",IF(HR_DB[[#This Row],[Age]]&gt;=40,"40s","")))</f>
        <v>20s</v>
      </c>
    </row>
    <row r="691" spans="1:21" x14ac:dyDescent="0.35">
      <c r="A691" s="18">
        <v>56941</v>
      </c>
      <c r="B691" s="1" t="s">
        <v>1516</v>
      </c>
      <c r="C691" s="1" t="s">
        <v>1517</v>
      </c>
      <c r="D691" s="1" t="s">
        <v>35</v>
      </c>
      <c r="E691" s="1" t="str">
        <f>IF(ISODD(MID(HR_DB[[#This Row],[ID No.]],13,1)),"Male","Female")</f>
        <v>Male</v>
      </c>
      <c r="F691" s="3">
        <f>DATE(MID(HR_DB[[#This Row],[ID No.]],2,2),MID(HR_DB[[#This Row],[ID No.]],4,2),MID(HR_DB[[#This Row],[ID No.]],6,2))</f>
        <v>30141</v>
      </c>
      <c r="G691" s="1">
        <f ca="1">DATEDIF(HR_DB[[#This Row],[DOB]],TODAY(),"Y")</f>
        <v>40</v>
      </c>
      <c r="H691" s="1" t="s">
        <v>17</v>
      </c>
      <c r="I691" s="1" t="s">
        <v>23</v>
      </c>
      <c r="J691" s="1" t="s">
        <v>28</v>
      </c>
      <c r="K691" s="1" t="str">
        <f>VLOOKUP(MID(HR_DB[[#This Row],[ID No.]],8,2),[1]Draft!$B$9:$C$14,2,FALSE)</f>
        <v>Giza</v>
      </c>
      <c r="L691" s="3">
        <v>40380</v>
      </c>
      <c r="M691" s="1">
        <f ca="1">DATEDIF(HR_DB[[#This Row],[Hire date]],TODAY(),"Y")</f>
        <v>12</v>
      </c>
      <c r="N691" s="4">
        <v>5485</v>
      </c>
      <c r="O691" s="1">
        <f>IFERROR(DATEDIF(HR_DB[[#This Row],[DOB]],HR_DB[[#This Row],[Hire date]],"Y"),"!!!")</f>
        <v>28</v>
      </c>
      <c r="P691" s="1" t="str">
        <f>IF(HR_DB[[#This Row],[Age at Hiring]]&lt;20,"!","")</f>
        <v/>
      </c>
      <c r="Q691" s="1" t="str">
        <f>IFERROR(VLOOKUP(HR_DB[[#This Row],[EmpID]],A692:$A$1002,1,TRUE),"")</f>
        <v/>
      </c>
      <c r="R691" s="16">
        <f>IFERROR(VLOOKUP(HR_DB[[#This Row],[EmpID]],$A$2:A690,1,0),"")</f>
        <v>56941</v>
      </c>
      <c r="S691" s="17">
        <v>2</v>
      </c>
      <c r="T691" s="1" t="str">
        <f ca="1">IF(HR_DB[[#This Row],[Years no.]]&lt;=7,"A) 1-7",IF(AND(HR_DB[[#This Row],[Years no.]]&gt;7,HR_DB[[#This Row],[Years no.]]&lt;=14),"B) 8-14",IF(AND(HR_DB[[#This Row],[Years no.]]&gt;14,HR_DB[[#This Row],[Years no.]]&lt;=21),"C) 15-21",IF(HR_DB[[#This Row],[Years no.]]&gt;21,"D) 22+",""))))</f>
        <v>B) 8-14</v>
      </c>
      <c r="U691" s="1" t="str">
        <f ca="1">IF(AND(HR_DB[[#This Row],[Age]]&gt;=20,HR_DB[[#This Row],[Age]]&lt;30),"20s",IF(AND(HR_DB[[#This Row],[Age]]&gt;=30,HR_DB[[#This Row],[Age]]&lt;40),"30s",IF(HR_DB[[#This Row],[Age]]&gt;=40,"40s","")))</f>
        <v>40s</v>
      </c>
    </row>
    <row r="692" spans="1:21" x14ac:dyDescent="0.35">
      <c r="A692" s="1">
        <v>56956</v>
      </c>
      <c r="B692" s="1" t="s">
        <v>622</v>
      </c>
      <c r="C692" s="1" t="s">
        <v>623</v>
      </c>
      <c r="D692" s="1" t="s">
        <v>27</v>
      </c>
      <c r="E692" s="1" t="str">
        <f>IF(ISODD(MID(HR_DB[[#This Row],[ID No.]],13,1)),"Male","Female")</f>
        <v>Male</v>
      </c>
      <c r="F692" s="3">
        <f>DATE(MID(HR_DB[[#This Row],[ID No.]],2,2),MID(HR_DB[[#This Row],[ID No.]],4,2),MID(HR_DB[[#This Row],[ID No.]],6,2))</f>
        <v>34948</v>
      </c>
      <c r="G692" s="1">
        <f ca="1">DATEDIF(HR_DB[[#This Row],[DOB]],TODAY(),"Y")</f>
        <v>26</v>
      </c>
      <c r="H692" s="1" t="s">
        <v>32</v>
      </c>
      <c r="I692" s="1" t="s">
        <v>23</v>
      </c>
      <c r="J692" s="1" t="s">
        <v>44</v>
      </c>
      <c r="K692" s="1" t="str">
        <f>VLOOKUP(MID(HR_DB[[#This Row],[ID No.]],8,2),[1]Draft!$B$9:$C$14,2,FALSE)</f>
        <v>Cairo</v>
      </c>
      <c r="L692" s="7">
        <v>37939</v>
      </c>
      <c r="M692" s="1">
        <f ca="1">DATEDIF(HR_DB[[#This Row],[Hire date]],TODAY(),"Y")</f>
        <v>18</v>
      </c>
      <c r="N692" s="4">
        <v>6651</v>
      </c>
      <c r="O692" s="6">
        <f>IFERROR(DATEDIF(HR_DB[[#This Row],[DOB]],HR_DB[[#This Row],[Hire date]],"Y"),"!!!")</f>
        <v>8</v>
      </c>
      <c r="P692" s="6" t="str">
        <f>IF(HR_DB[[#This Row],[Age at Hiring]]&lt;20,"!","")</f>
        <v>!</v>
      </c>
      <c r="Q692" s="1" t="str">
        <f>IFERROR(VLOOKUP(HR_DB[[#This Row],[EmpID]],A693:$A$1002,1,TRUE),"")</f>
        <v/>
      </c>
      <c r="R692" s="1" t="str">
        <f>IFERROR(VLOOKUP(HR_DB[[#This Row],[EmpID]],$A$2:A691,1,0),"")</f>
        <v/>
      </c>
      <c r="S692" s="17"/>
      <c r="T692" s="1" t="str">
        <f ca="1">IF(HR_DB[[#This Row],[Years no.]]&lt;=7,"A) 1-7",IF(AND(HR_DB[[#This Row],[Years no.]]&gt;7,HR_DB[[#This Row],[Years no.]]&lt;=14),"B) 8-14",IF(AND(HR_DB[[#This Row],[Years no.]]&gt;14,HR_DB[[#This Row],[Years no.]]&lt;=21),"C) 15-21",IF(HR_DB[[#This Row],[Years no.]]&gt;21,"D) 22+",""))))</f>
        <v>C) 15-21</v>
      </c>
      <c r="U692" s="1" t="str">
        <f ca="1">IF(AND(HR_DB[[#This Row],[Age]]&gt;=20,HR_DB[[#This Row],[Age]]&lt;30),"20s",IF(AND(HR_DB[[#This Row],[Age]]&gt;=30,HR_DB[[#This Row],[Age]]&lt;40),"30s",IF(HR_DB[[#This Row],[Age]]&gt;=40,"40s","")))</f>
        <v>20s</v>
      </c>
    </row>
    <row r="693" spans="1:21" x14ac:dyDescent="0.35">
      <c r="A693" s="1">
        <v>56958</v>
      </c>
      <c r="B693" s="1" t="s">
        <v>722</v>
      </c>
      <c r="C693" s="1" t="s">
        <v>723</v>
      </c>
      <c r="D693" s="1" t="s">
        <v>35</v>
      </c>
      <c r="E693" s="1" t="str">
        <f>IF(ISODD(MID(HR_DB[[#This Row],[ID No.]],13,1)),"Male","Female")</f>
        <v>Male</v>
      </c>
      <c r="F693" s="3">
        <f>DATE(MID(HR_DB[[#This Row],[ID No.]],2,2),MID(HR_DB[[#This Row],[ID No.]],4,2),MID(HR_DB[[#This Row],[ID No.]],6,2))</f>
        <v>32514</v>
      </c>
      <c r="G693" s="1">
        <f ca="1">DATEDIF(HR_DB[[#This Row],[DOB]],TODAY(),"Y")</f>
        <v>33</v>
      </c>
      <c r="H693" s="1" t="s">
        <v>17</v>
      </c>
      <c r="I693" s="1" t="s">
        <v>23</v>
      </c>
      <c r="J693" s="1" t="s">
        <v>24</v>
      </c>
      <c r="K693" s="1" t="str">
        <f>VLOOKUP(MID(HR_DB[[#This Row],[ID No.]],8,2),[1]Draft!$B$9:$C$14,2,FALSE)</f>
        <v>Cairo</v>
      </c>
      <c r="L693" s="7">
        <v>38512</v>
      </c>
      <c r="M693" s="1">
        <f ca="1">DATEDIF(HR_DB[[#This Row],[Hire date]],TODAY(),"Y")</f>
        <v>17</v>
      </c>
      <c r="N693" s="4">
        <v>3152</v>
      </c>
      <c r="O693" s="6">
        <f>IFERROR(DATEDIF(HR_DB[[#This Row],[DOB]],HR_DB[[#This Row],[Hire date]],"Y"),"!!!")</f>
        <v>16</v>
      </c>
      <c r="P693" s="6" t="str">
        <f>IF(HR_DB[[#This Row],[Age at Hiring]]&lt;20,"!","")</f>
        <v>!</v>
      </c>
      <c r="Q693" s="1" t="str">
        <f>IFERROR(VLOOKUP(HR_DB[[#This Row],[EmpID]],A694:$A$1002,1,TRUE),"")</f>
        <v/>
      </c>
      <c r="R693" s="1" t="str">
        <f>IFERROR(VLOOKUP(HR_DB[[#This Row],[EmpID]],$A$2:A692,1,0),"")</f>
        <v/>
      </c>
      <c r="S693" s="17"/>
      <c r="T693" s="1" t="str">
        <f ca="1">IF(HR_DB[[#This Row],[Years no.]]&lt;=7,"A) 1-7",IF(AND(HR_DB[[#This Row],[Years no.]]&gt;7,HR_DB[[#This Row],[Years no.]]&lt;=14),"B) 8-14",IF(AND(HR_DB[[#This Row],[Years no.]]&gt;14,HR_DB[[#This Row],[Years no.]]&lt;=21),"C) 15-21",IF(HR_DB[[#This Row],[Years no.]]&gt;21,"D) 22+",""))))</f>
        <v>C) 15-21</v>
      </c>
      <c r="U693" s="1" t="str">
        <f ca="1">IF(AND(HR_DB[[#This Row],[Age]]&gt;=20,HR_DB[[#This Row],[Age]]&lt;30),"20s",IF(AND(HR_DB[[#This Row],[Age]]&gt;=30,HR_DB[[#This Row],[Age]]&lt;40),"30s",IF(HR_DB[[#This Row],[Age]]&gt;=40,"40s","")))</f>
        <v>30s</v>
      </c>
    </row>
    <row r="694" spans="1:21" x14ac:dyDescent="0.35">
      <c r="A694" s="1">
        <v>56978</v>
      </c>
      <c r="B694" s="1" t="s">
        <v>286</v>
      </c>
      <c r="C694" s="1" t="s">
        <v>287</v>
      </c>
      <c r="D694" s="1" t="s">
        <v>35</v>
      </c>
      <c r="E694" s="1" t="str">
        <f>IF(ISODD(MID(HR_DB[[#This Row],[ID No.]],13,1)),"Male","Female")</f>
        <v>Male</v>
      </c>
      <c r="F694" s="3">
        <f>DATE(MID(HR_DB[[#This Row],[ID No.]],2,2),MID(HR_DB[[#This Row],[ID No.]],4,2),MID(HR_DB[[#This Row],[ID No.]],6,2))</f>
        <v>29975</v>
      </c>
      <c r="G694" s="1">
        <f ca="1">DATEDIF(HR_DB[[#This Row],[DOB]],TODAY(),"Y")</f>
        <v>40</v>
      </c>
      <c r="H694" s="1" t="s">
        <v>17</v>
      </c>
      <c r="I694" s="1" t="s">
        <v>18</v>
      </c>
      <c r="J694" s="1" t="s">
        <v>24</v>
      </c>
      <c r="K694" s="1" t="str">
        <f>VLOOKUP(MID(HR_DB[[#This Row],[ID No.]],8,2),[1]Draft!$B$9:$C$14,2,FALSE)</f>
        <v>Cairo</v>
      </c>
      <c r="L694" s="7">
        <v>36954</v>
      </c>
      <c r="M694" s="1">
        <f ca="1">DATEDIF(HR_DB[[#This Row],[Hire date]],TODAY(),"Y")</f>
        <v>21</v>
      </c>
      <c r="N694" s="4">
        <v>22646</v>
      </c>
      <c r="O694" s="6">
        <f>IFERROR(DATEDIF(HR_DB[[#This Row],[DOB]],HR_DB[[#This Row],[Hire date]],"Y"),"!!!")</f>
        <v>19</v>
      </c>
      <c r="P694" s="6" t="str">
        <f>IF(HR_DB[[#This Row],[Age at Hiring]]&lt;20,"!","")</f>
        <v>!</v>
      </c>
      <c r="Q694" s="1" t="str">
        <f>IFERROR(VLOOKUP(HR_DB[[#This Row],[EmpID]],A695:$A$1002,1,TRUE),"")</f>
        <v/>
      </c>
      <c r="R694" s="1" t="str">
        <f>IFERROR(VLOOKUP(HR_DB[[#This Row],[EmpID]],$A$2:A693,1,0),"")</f>
        <v/>
      </c>
      <c r="S694" s="17"/>
      <c r="T694" s="1" t="str">
        <f ca="1">IF(HR_DB[[#This Row],[Years no.]]&lt;=7,"A) 1-7",IF(AND(HR_DB[[#This Row],[Years no.]]&gt;7,HR_DB[[#This Row],[Years no.]]&lt;=14),"B) 8-14",IF(AND(HR_DB[[#This Row],[Years no.]]&gt;14,HR_DB[[#This Row],[Years no.]]&lt;=21),"C) 15-21",IF(HR_DB[[#This Row],[Years no.]]&gt;21,"D) 22+",""))))</f>
        <v>C) 15-21</v>
      </c>
      <c r="U694" s="1" t="str">
        <f ca="1">IF(AND(HR_DB[[#This Row],[Age]]&gt;=20,HR_DB[[#This Row],[Age]]&lt;30),"20s",IF(AND(HR_DB[[#This Row],[Age]]&gt;=30,HR_DB[[#This Row],[Age]]&lt;40),"30s",IF(HR_DB[[#This Row],[Age]]&gt;=40,"40s","")))</f>
        <v>40s</v>
      </c>
    </row>
    <row r="695" spans="1:21" x14ac:dyDescent="0.35">
      <c r="A695" s="1">
        <v>56999</v>
      </c>
      <c r="B695" s="1" t="s">
        <v>1676</v>
      </c>
      <c r="C695" s="1" t="s">
        <v>1677</v>
      </c>
      <c r="D695" s="1" t="s">
        <v>62</v>
      </c>
      <c r="E695" s="1" t="str">
        <f>IF(ISODD(MID(HR_DB[[#This Row],[ID No.]],13,1)),"Male","Female")</f>
        <v>Male</v>
      </c>
      <c r="F695" s="3">
        <f>DATE(MID(HR_DB[[#This Row],[ID No.]],2,2),MID(HR_DB[[#This Row],[ID No.]],4,2),MID(HR_DB[[#This Row],[ID No.]],6,2))</f>
        <v>35006</v>
      </c>
      <c r="G695" s="1">
        <f ca="1">DATEDIF(HR_DB[[#This Row],[DOB]],TODAY(),"Y")</f>
        <v>26</v>
      </c>
      <c r="H695" s="1" t="s">
        <v>32</v>
      </c>
      <c r="I695" s="1" t="s">
        <v>18</v>
      </c>
      <c r="J695" s="1" t="s">
        <v>44</v>
      </c>
      <c r="K695" s="1" t="str">
        <f>VLOOKUP(MID(HR_DB[[#This Row],[ID No.]],8,2),[1]Draft!$B$9:$C$14,2,FALSE)</f>
        <v>Monufia</v>
      </c>
      <c r="L695" s="7">
        <v>41047</v>
      </c>
      <c r="M695" s="1">
        <f ca="1">DATEDIF(HR_DB[[#This Row],[Hire date]],TODAY(),"Y")</f>
        <v>10</v>
      </c>
      <c r="N695" s="4">
        <v>26651</v>
      </c>
      <c r="O695" s="6">
        <f>IFERROR(DATEDIF(HR_DB[[#This Row],[DOB]],HR_DB[[#This Row],[Hire date]],"Y"),"!!!")</f>
        <v>16</v>
      </c>
      <c r="P695" s="6" t="str">
        <f>IF(HR_DB[[#This Row],[Age at Hiring]]&lt;20,"!","")</f>
        <v>!</v>
      </c>
      <c r="Q695" s="1" t="str">
        <f>IFERROR(VLOOKUP(HR_DB[[#This Row],[EmpID]],A696:$A$1002,1,TRUE),"")</f>
        <v/>
      </c>
      <c r="R695" s="1" t="str">
        <f>IFERROR(VLOOKUP(HR_DB[[#This Row],[EmpID]],$A$2:A694,1,0),"")</f>
        <v/>
      </c>
      <c r="S695" s="17"/>
      <c r="T695" s="1" t="str">
        <f ca="1">IF(HR_DB[[#This Row],[Years no.]]&lt;=7,"A) 1-7",IF(AND(HR_DB[[#This Row],[Years no.]]&gt;7,HR_DB[[#This Row],[Years no.]]&lt;=14),"B) 8-14",IF(AND(HR_DB[[#This Row],[Years no.]]&gt;14,HR_DB[[#This Row],[Years no.]]&lt;=21),"C) 15-21",IF(HR_DB[[#This Row],[Years no.]]&gt;21,"D) 22+",""))))</f>
        <v>B) 8-14</v>
      </c>
      <c r="U695" s="1" t="str">
        <f ca="1">IF(AND(HR_DB[[#This Row],[Age]]&gt;=20,HR_DB[[#This Row],[Age]]&lt;30),"20s",IF(AND(HR_DB[[#This Row],[Age]]&gt;=30,HR_DB[[#This Row],[Age]]&lt;40),"30s",IF(HR_DB[[#This Row],[Age]]&gt;=40,"40s","")))</f>
        <v>20s</v>
      </c>
    </row>
    <row r="696" spans="1:21" x14ac:dyDescent="0.35">
      <c r="A696" s="1">
        <v>57008</v>
      </c>
      <c r="B696" s="1" t="s">
        <v>1708</v>
      </c>
      <c r="C696" s="1" t="s">
        <v>1709</v>
      </c>
      <c r="D696" s="1" t="s">
        <v>38</v>
      </c>
      <c r="E696" s="1" t="str">
        <f>IF(ISODD(MID(HR_DB[[#This Row],[ID No.]],13,1)),"Male","Female")</f>
        <v>Male</v>
      </c>
      <c r="F696" s="3">
        <f>DATE(MID(HR_DB[[#This Row],[ID No.]],2,2),MID(HR_DB[[#This Row],[ID No.]],4,2),MID(HR_DB[[#This Row],[ID No.]],6,2))</f>
        <v>34017</v>
      </c>
      <c r="G696" s="1">
        <f ca="1">DATEDIF(HR_DB[[#This Row],[DOB]],TODAY(),"Y")</f>
        <v>29</v>
      </c>
      <c r="H696" s="1" t="s">
        <v>32</v>
      </c>
      <c r="I696" s="1" t="s">
        <v>23</v>
      </c>
      <c r="J696" s="1" t="s">
        <v>19</v>
      </c>
      <c r="K696" s="1" t="str">
        <f>VLOOKUP(MID(HR_DB[[#This Row],[ID No.]],8,2),[1]Draft!$B$9:$C$14,2,FALSE)</f>
        <v>Cairo</v>
      </c>
      <c r="L696" s="3">
        <v>42145</v>
      </c>
      <c r="M696" s="1">
        <f ca="1">DATEDIF(HR_DB[[#This Row],[Hire date]],TODAY(),"Y")</f>
        <v>7</v>
      </c>
      <c r="N696" s="4">
        <v>6361</v>
      </c>
      <c r="O696" s="1">
        <f>IFERROR(DATEDIF(HR_DB[[#This Row],[DOB]],HR_DB[[#This Row],[Hire date]],"Y"),"!!!")</f>
        <v>22</v>
      </c>
      <c r="P696" s="1" t="str">
        <f>IF(HR_DB[[#This Row],[Age at Hiring]]&lt;20,"!","")</f>
        <v/>
      </c>
      <c r="Q696" s="1" t="str">
        <f>IFERROR(VLOOKUP(HR_DB[[#This Row],[EmpID]],A697:$A$1002,1,TRUE),"")</f>
        <v/>
      </c>
      <c r="R696" s="1" t="str">
        <f>IFERROR(VLOOKUP(HR_DB[[#This Row],[EmpID]],$A$2:A695,1,0),"")</f>
        <v/>
      </c>
      <c r="S696" s="17"/>
      <c r="T696" s="1" t="str">
        <f ca="1">IF(HR_DB[[#This Row],[Years no.]]&lt;=7,"A) 1-7",IF(AND(HR_DB[[#This Row],[Years no.]]&gt;7,HR_DB[[#This Row],[Years no.]]&lt;=14),"B) 8-14",IF(AND(HR_DB[[#This Row],[Years no.]]&gt;14,HR_DB[[#This Row],[Years no.]]&lt;=21),"C) 15-21",IF(HR_DB[[#This Row],[Years no.]]&gt;21,"D) 22+",""))))</f>
        <v>A) 1-7</v>
      </c>
      <c r="U696" s="1" t="str">
        <f ca="1">IF(AND(HR_DB[[#This Row],[Age]]&gt;=20,HR_DB[[#This Row],[Age]]&lt;30),"20s",IF(AND(HR_DB[[#This Row],[Age]]&gt;=30,HR_DB[[#This Row],[Age]]&lt;40),"30s",IF(HR_DB[[#This Row],[Age]]&gt;=40,"40s","")))</f>
        <v>20s</v>
      </c>
    </row>
    <row r="697" spans="1:21" x14ac:dyDescent="0.35">
      <c r="A697" s="6">
        <v>57030</v>
      </c>
      <c r="B697" s="1" t="s">
        <v>1036</v>
      </c>
      <c r="C697" s="1" t="s">
        <v>1037</v>
      </c>
      <c r="D697" s="1" t="s">
        <v>35</v>
      </c>
      <c r="E697" s="1" t="str">
        <f>IF(ISODD(MID(HR_DB[[#This Row],[ID No.]],13,1)),"Male","Female")</f>
        <v>Male</v>
      </c>
      <c r="F697" s="3">
        <f>DATE(MID(HR_DB[[#This Row],[ID No.]],2,2),MID(HR_DB[[#This Row],[ID No.]],4,2),MID(HR_DB[[#This Row],[ID No.]],6,2))</f>
        <v>31512</v>
      </c>
      <c r="G697" s="1">
        <f ca="1">DATEDIF(HR_DB[[#This Row],[DOB]],TODAY(),"Y")</f>
        <v>36</v>
      </c>
      <c r="H697" s="1" t="s">
        <v>32</v>
      </c>
      <c r="I697" s="1" t="s">
        <v>23</v>
      </c>
      <c r="J697" s="1" t="s">
        <v>28</v>
      </c>
      <c r="K697" s="1" t="str">
        <f>VLOOKUP(MID(HR_DB[[#This Row],[ID No.]],8,2),[1]Draft!$B$9:$C$14,2,FALSE)</f>
        <v>Cairo</v>
      </c>
      <c r="L697" s="3">
        <v>40357</v>
      </c>
      <c r="M697" s="1">
        <f ca="1">DATEDIF(HR_DB[[#This Row],[Hire date]],TODAY(),"Y")</f>
        <v>12</v>
      </c>
      <c r="N697" s="4">
        <v>5638</v>
      </c>
      <c r="O697" s="1">
        <f>IFERROR(DATEDIF(HR_DB[[#This Row],[DOB]],HR_DB[[#This Row],[Hire date]],"Y"),"!!!")</f>
        <v>24</v>
      </c>
      <c r="P697" s="1" t="str">
        <f>IF(HR_DB[[#This Row],[Age at Hiring]]&lt;20,"!","")</f>
        <v/>
      </c>
      <c r="Q697" s="6">
        <f>IFERROR(VLOOKUP(HR_DB[[#This Row],[EmpID]],A698:$A$1002,1,TRUE),"")</f>
        <v>57030</v>
      </c>
      <c r="R697" s="1" t="str">
        <f>IFERROR(VLOOKUP(HR_DB[[#This Row],[EmpID]],$A$2:A696,1,0),"")</f>
        <v/>
      </c>
      <c r="S697" s="17">
        <v>1</v>
      </c>
      <c r="T697" s="1" t="str">
        <f ca="1">IF(HR_DB[[#This Row],[Years no.]]&lt;=7,"A) 1-7",IF(AND(HR_DB[[#This Row],[Years no.]]&gt;7,HR_DB[[#This Row],[Years no.]]&lt;=14),"B) 8-14",IF(AND(HR_DB[[#This Row],[Years no.]]&gt;14,HR_DB[[#This Row],[Years no.]]&lt;=21),"C) 15-21",IF(HR_DB[[#This Row],[Years no.]]&gt;21,"D) 22+",""))))</f>
        <v>B) 8-14</v>
      </c>
      <c r="U697" s="1" t="str">
        <f ca="1">IF(AND(HR_DB[[#This Row],[Age]]&gt;=20,HR_DB[[#This Row],[Age]]&lt;30),"20s",IF(AND(HR_DB[[#This Row],[Age]]&gt;=30,HR_DB[[#This Row],[Age]]&lt;40),"30s",IF(HR_DB[[#This Row],[Age]]&gt;=40,"40s","")))</f>
        <v>30s</v>
      </c>
    </row>
    <row r="698" spans="1:21" x14ac:dyDescent="0.35">
      <c r="A698" s="18">
        <v>57030</v>
      </c>
      <c r="B698" s="1" t="s">
        <v>1364</v>
      </c>
      <c r="C698" s="1" t="s">
        <v>1365</v>
      </c>
      <c r="D698" s="1" t="s">
        <v>143</v>
      </c>
      <c r="E698" s="1" t="str">
        <f>IF(ISODD(MID(HR_DB[[#This Row],[ID No.]],13,1)),"Male","Female")</f>
        <v>Male</v>
      </c>
      <c r="F698" s="3">
        <f>DATE(MID(HR_DB[[#This Row],[ID No.]],2,2),MID(HR_DB[[#This Row],[ID No.]],4,2),MID(HR_DB[[#This Row],[ID No.]],6,2))</f>
        <v>28379</v>
      </c>
      <c r="G698" s="1">
        <f ca="1">DATEDIF(HR_DB[[#This Row],[DOB]],TODAY(),"Y")</f>
        <v>44</v>
      </c>
      <c r="H698" s="1" t="s">
        <v>17</v>
      </c>
      <c r="I698" s="1" t="s">
        <v>18</v>
      </c>
      <c r="J698" s="1" t="s">
        <v>19</v>
      </c>
      <c r="K698" s="1" t="str">
        <f>VLOOKUP(MID(HR_DB[[#This Row],[ID No.]],8,2),[1]Draft!$B$9:$C$14,2,FALSE)</f>
        <v>Giza</v>
      </c>
      <c r="L698" s="3">
        <v>42237</v>
      </c>
      <c r="M698" s="1">
        <f ca="1">DATEDIF(HR_DB[[#This Row],[Hire date]],TODAY(),"Y")</f>
        <v>6</v>
      </c>
      <c r="N698" s="4">
        <v>22692</v>
      </c>
      <c r="O698" s="1">
        <f>IFERROR(DATEDIF(HR_DB[[#This Row],[DOB]],HR_DB[[#This Row],[Hire date]],"Y"),"!!!")</f>
        <v>37</v>
      </c>
      <c r="P698" s="1" t="str">
        <f>IF(HR_DB[[#This Row],[Age at Hiring]]&lt;20,"!","")</f>
        <v/>
      </c>
      <c r="Q698" s="1" t="str">
        <f>IFERROR(VLOOKUP(HR_DB[[#This Row],[EmpID]],A699:$A$1002,1,TRUE),"")</f>
        <v/>
      </c>
      <c r="R698" s="16">
        <f>IFERROR(VLOOKUP(HR_DB[[#This Row],[EmpID]],$A$2:A697,1,0),"")</f>
        <v>57030</v>
      </c>
      <c r="S698" s="17">
        <v>2</v>
      </c>
      <c r="T698" s="1" t="str">
        <f ca="1">IF(HR_DB[[#This Row],[Years no.]]&lt;=7,"A) 1-7",IF(AND(HR_DB[[#This Row],[Years no.]]&gt;7,HR_DB[[#This Row],[Years no.]]&lt;=14),"B) 8-14",IF(AND(HR_DB[[#This Row],[Years no.]]&gt;14,HR_DB[[#This Row],[Years no.]]&lt;=21),"C) 15-21",IF(HR_DB[[#This Row],[Years no.]]&gt;21,"D) 22+",""))))</f>
        <v>A) 1-7</v>
      </c>
      <c r="U698" s="1" t="str">
        <f ca="1">IF(AND(HR_DB[[#This Row],[Age]]&gt;=20,HR_DB[[#This Row],[Age]]&lt;30),"20s",IF(AND(HR_DB[[#This Row],[Age]]&gt;=30,HR_DB[[#This Row],[Age]]&lt;40),"30s",IF(HR_DB[[#This Row],[Age]]&gt;=40,"40s","")))</f>
        <v>40s</v>
      </c>
    </row>
    <row r="699" spans="1:21" x14ac:dyDescent="0.35">
      <c r="A699" s="1">
        <v>57034</v>
      </c>
      <c r="B699" s="1" t="s">
        <v>616</v>
      </c>
      <c r="C699" s="1" t="s">
        <v>617</v>
      </c>
      <c r="D699" s="1" t="s">
        <v>92</v>
      </c>
      <c r="E699" s="1" t="str">
        <f>IF(ISODD(MID(HR_DB[[#This Row],[ID No.]],13,1)),"Male","Female")</f>
        <v>Male</v>
      </c>
      <c r="F699" s="3">
        <f>DATE(MID(HR_DB[[#This Row],[ID No.]],2,2),MID(HR_DB[[#This Row],[ID No.]],4,2),MID(HR_DB[[#This Row],[ID No.]],6,2))</f>
        <v>27223</v>
      </c>
      <c r="G699" s="1">
        <f ca="1">DATEDIF(HR_DB[[#This Row],[DOB]],TODAY(),"Y")</f>
        <v>48</v>
      </c>
      <c r="H699" s="1" t="s">
        <v>32</v>
      </c>
      <c r="I699" s="1" t="s">
        <v>18</v>
      </c>
      <c r="J699" s="1" t="s">
        <v>44</v>
      </c>
      <c r="K699" s="1" t="str">
        <f>VLOOKUP(MID(HR_DB[[#This Row],[ID No.]],8,2),[1]Draft!$B$9:$C$14,2,FALSE)</f>
        <v>Cairo</v>
      </c>
      <c r="L699" s="3">
        <v>38242</v>
      </c>
      <c r="M699" s="1">
        <f ca="1">DATEDIF(HR_DB[[#This Row],[Hire date]],TODAY(),"Y")</f>
        <v>17</v>
      </c>
      <c r="N699" s="4">
        <v>18892</v>
      </c>
      <c r="O699" s="1">
        <f>IFERROR(DATEDIF(HR_DB[[#This Row],[DOB]],HR_DB[[#This Row],[Hire date]],"Y"),"!!!")</f>
        <v>30</v>
      </c>
      <c r="P699" s="1" t="str">
        <f>IF(HR_DB[[#This Row],[Age at Hiring]]&lt;20,"!","")</f>
        <v/>
      </c>
      <c r="Q699" s="1" t="str">
        <f>IFERROR(VLOOKUP(HR_DB[[#This Row],[EmpID]],A700:$A$1002,1,TRUE),"")</f>
        <v/>
      </c>
      <c r="R699" s="1" t="str">
        <f>IFERROR(VLOOKUP(HR_DB[[#This Row],[EmpID]],$A$2:A698,1,0),"")</f>
        <v/>
      </c>
      <c r="S699" s="17"/>
      <c r="T699" s="1" t="str">
        <f ca="1">IF(HR_DB[[#This Row],[Years no.]]&lt;=7,"A) 1-7",IF(AND(HR_DB[[#This Row],[Years no.]]&gt;7,HR_DB[[#This Row],[Years no.]]&lt;=14),"B) 8-14",IF(AND(HR_DB[[#This Row],[Years no.]]&gt;14,HR_DB[[#This Row],[Years no.]]&lt;=21),"C) 15-21",IF(HR_DB[[#This Row],[Years no.]]&gt;21,"D) 22+",""))))</f>
        <v>C) 15-21</v>
      </c>
      <c r="U699" s="1" t="str">
        <f ca="1">IF(AND(HR_DB[[#This Row],[Age]]&gt;=20,HR_DB[[#This Row],[Age]]&lt;30),"20s",IF(AND(HR_DB[[#This Row],[Age]]&gt;=30,HR_DB[[#This Row],[Age]]&lt;40),"30s",IF(HR_DB[[#This Row],[Age]]&gt;=40,"40s","")))</f>
        <v>40s</v>
      </c>
    </row>
    <row r="700" spans="1:21" x14ac:dyDescent="0.35">
      <c r="A700" s="1">
        <v>57060</v>
      </c>
      <c r="B700" s="1" t="s">
        <v>1836</v>
      </c>
      <c r="C700" s="1" t="s">
        <v>1837</v>
      </c>
      <c r="D700" s="1" t="s">
        <v>38</v>
      </c>
      <c r="E700" s="1" t="str">
        <f>IF(ISODD(MID(HR_DB[[#This Row],[ID No.]],13,1)),"Male","Female")</f>
        <v>Female</v>
      </c>
      <c r="F700" s="3">
        <f>DATE(MID(HR_DB[[#This Row],[ID No.]],2,2),MID(HR_DB[[#This Row],[ID No.]],4,2),MID(HR_DB[[#This Row],[ID No.]],6,2))</f>
        <v>33149</v>
      </c>
      <c r="G700" s="1">
        <f ca="1">DATEDIF(HR_DB[[#This Row],[DOB]],TODAY(),"Y")</f>
        <v>31</v>
      </c>
      <c r="H700" s="1" t="s">
        <v>17</v>
      </c>
      <c r="I700" s="1" t="s">
        <v>41</v>
      </c>
      <c r="J700" s="1" t="s">
        <v>24</v>
      </c>
      <c r="K700" s="1" t="str">
        <f>VLOOKUP(MID(HR_DB[[#This Row],[ID No.]],8,2),[1]Draft!$B$9:$C$14,2,FALSE)</f>
        <v>Ismailia</v>
      </c>
      <c r="L700" s="7">
        <v>37909</v>
      </c>
      <c r="M700" s="1">
        <f ca="1">DATEDIF(HR_DB[[#This Row],[Hire date]],TODAY(),"Y")</f>
        <v>18</v>
      </c>
      <c r="N700" s="4">
        <v>10986</v>
      </c>
      <c r="O700" s="6">
        <f>IFERROR(DATEDIF(HR_DB[[#This Row],[DOB]],HR_DB[[#This Row],[Hire date]],"Y"),"!!!")</f>
        <v>13</v>
      </c>
      <c r="P700" s="6" t="str">
        <f>IF(HR_DB[[#This Row],[Age at Hiring]]&lt;20,"!","")</f>
        <v>!</v>
      </c>
      <c r="Q700" s="1" t="str">
        <f>IFERROR(VLOOKUP(HR_DB[[#This Row],[EmpID]],A701:$A$1002,1,TRUE),"")</f>
        <v/>
      </c>
      <c r="R700" s="1" t="str">
        <f>IFERROR(VLOOKUP(HR_DB[[#This Row],[EmpID]],$A$2:A699,1,0),"")</f>
        <v/>
      </c>
      <c r="S700" s="17"/>
      <c r="T700" s="1" t="str">
        <f ca="1">IF(HR_DB[[#This Row],[Years no.]]&lt;=7,"A) 1-7",IF(AND(HR_DB[[#This Row],[Years no.]]&gt;7,HR_DB[[#This Row],[Years no.]]&lt;=14),"B) 8-14",IF(AND(HR_DB[[#This Row],[Years no.]]&gt;14,HR_DB[[#This Row],[Years no.]]&lt;=21),"C) 15-21",IF(HR_DB[[#This Row],[Years no.]]&gt;21,"D) 22+",""))))</f>
        <v>C) 15-21</v>
      </c>
      <c r="U700" s="1" t="str">
        <f ca="1">IF(AND(HR_DB[[#This Row],[Age]]&gt;=20,HR_DB[[#This Row],[Age]]&lt;30),"20s",IF(AND(HR_DB[[#This Row],[Age]]&gt;=30,HR_DB[[#This Row],[Age]]&lt;40),"30s",IF(HR_DB[[#This Row],[Age]]&gt;=40,"40s","")))</f>
        <v>30s</v>
      </c>
    </row>
    <row r="701" spans="1:21" x14ac:dyDescent="0.35">
      <c r="A701" s="1">
        <v>57061</v>
      </c>
      <c r="B701" s="1" t="s">
        <v>432</v>
      </c>
      <c r="C701" s="1" t="s">
        <v>433</v>
      </c>
      <c r="D701" s="1" t="s">
        <v>38</v>
      </c>
      <c r="E701" s="1" t="str">
        <f>IF(ISODD(MID(HR_DB[[#This Row],[ID No.]],13,1)),"Male","Female")</f>
        <v>Male</v>
      </c>
      <c r="F701" s="3">
        <f>DATE(MID(HR_DB[[#This Row],[ID No.]],2,2),MID(HR_DB[[#This Row],[ID No.]],4,2),MID(HR_DB[[#This Row],[ID No.]],6,2))</f>
        <v>34433</v>
      </c>
      <c r="G701" s="1">
        <f ca="1">DATEDIF(HR_DB[[#This Row],[DOB]],TODAY(),"Y")</f>
        <v>28</v>
      </c>
      <c r="H701" s="1" t="s">
        <v>32</v>
      </c>
      <c r="I701" s="1" t="s">
        <v>23</v>
      </c>
      <c r="J701" s="1" t="s">
        <v>44</v>
      </c>
      <c r="K701" s="1" t="str">
        <f>VLOOKUP(MID(HR_DB[[#This Row],[ID No.]],8,2),[1]Draft!$B$9:$C$14,2,FALSE)</f>
        <v>Cairo</v>
      </c>
      <c r="L701" s="7">
        <v>36325</v>
      </c>
      <c r="M701" s="1">
        <f ca="1">DATEDIF(HR_DB[[#This Row],[Hire date]],TODAY(),"Y")</f>
        <v>23</v>
      </c>
      <c r="N701" s="4">
        <v>4950</v>
      </c>
      <c r="O701" s="6">
        <f>IFERROR(DATEDIF(HR_DB[[#This Row],[DOB]],HR_DB[[#This Row],[Hire date]],"Y"),"!!!")</f>
        <v>5</v>
      </c>
      <c r="P701" s="6" t="str">
        <f>IF(HR_DB[[#This Row],[Age at Hiring]]&lt;20,"!","")</f>
        <v>!</v>
      </c>
      <c r="Q701" s="1" t="str">
        <f>IFERROR(VLOOKUP(HR_DB[[#This Row],[EmpID]],A702:$A$1002,1,TRUE),"")</f>
        <v/>
      </c>
      <c r="R701" s="1" t="str">
        <f>IFERROR(VLOOKUP(HR_DB[[#This Row],[EmpID]],$A$2:A700,1,0),"")</f>
        <v/>
      </c>
      <c r="S701" s="17"/>
      <c r="T701" s="1" t="str">
        <f ca="1">IF(HR_DB[[#This Row],[Years no.]]&lt;=7,"A) 1-7",IF(AND(HR_DB[[#This Row],[Years no.]]&gt;7,HR_DB[[#This Row],[Years no.]]&lt;=14),"B) 8-14",IF(AND(HR_DB[[#This Row],[Years no.]]&gt;14,HR_DB[[#This Row],[Years no.]]&lt;=21),"C) 15-21",IF(HR_DB[[#This Row],[Years no.]]&gt;21,"D) 22+",""))))</f>
        <v>D) 22+</v>
      </c>
      <c r="U701" s="1" t="str">
        <f ca="1">IF(AND(HR_DB[[#This Row],[Age]]&gt;=20,HR_DB[[#This Row],[Age]]&lt;30),"20s",IF(AND(HR_DB[[#This Row],[Age]]&gt;=30,HR_DB[[#This Row],[Age]]&lt;40),"30s",IF(HR_DB[[#This Row],[Age]]&gt;=40,"40s","")))</f>
        <v>20s</v>
      </c>
    </row>
    <row r="702" spans="1:21" x14ac:dyDescent="0.35">
      <c r="A702" s="1">
        <v>57099</v>
      </c>
      <c r="B702" s="1" t="s">
        <v>342</v>
      </c>
      <c r="C702" s="1" t="s">
        <v>343</v>
      </c>
      <c r="D702" s="1" t="s">
        <v>38</v>
      </c>
      <c r="E702" s="1" t="str">
        <f>IF(ISODD(MID(HR_DB[[#This Row],[ID No.]],13,1)),"Male","Female")</f>
        <v>Male</v>
      </c>
      <c r="F702" s="3">
        <f>DATE(MID(HR_DB[[#This Row],[ID No.]],2,2),MID(HR_DB[[#This Row],[ID No.]],4,2),MID(HR_DB[[#This Row],[ID No.]],6,2))</f>
        <v>34703</v>
      </c>
      <c r="G702" s="1">
        <f ca="1">DATEDIF(HR_DB[[#This Row],[DOB]],TODAY(),"Y")</f>
        <v>27</v>
      </c>
      <c r="H702" s="1" t="s">
        <v>32</v>
      </c>
      <c r="I702" s="1" t="s">
        <v>23</v>
      </c>
      <c r="J702" s="1" t="s">
        <v>28</v>
      </c>
      <c r="K702" s="1" t="str">
        <f>VLOOKUP(MID(HR_DB[[#This Row],[ID No.]],8,2),[1]Draft!$B$9:$C$14,2,FALSE)</f>
        <v>Cairo</v>
      </c>
      <c r="L702" s="7">
        <v>36483</v>
      </c>
      <c r="M702" s="1">
        <f ca="1">DATEDIF(HR_DB[[#This Row],[Hire date]],TODAY(),"Y")</f>
        <v>22</v>
      </c>
      <c r="N702" s="4">
        <v>6699</v>
      </c>
      <c r="O702" s="6">
        <f>IFERROR(DATEDIF(HR_DB[[#This Row],[DOB]],HR_DB[[#This Row],[Hire date]],"Y"),"!!!")</f>
        <v>4</v>
      </c>
      <c r="P702" s="6" t="str">
        <f>IF(HR_DB[[#This Row],[Age at Hiring]]&lt;20,"!","")</f>
        <v>!</v>
      </c>
      <c r="Q702" s="1" t="str">
        <f>IFERROR(VLOOKUP(HR_DB[[#This Row],[EmpID]],A703:$A$1002,1,TRUE),"")</f>
        <v/>
      </c>
      <c r="R702" s="1" t="str">
        <f>IFERROR(VLOOKUP(HR_DB[[#This Row],[EmpID]],$A$2:A701,1,0),"")</f>
        <v/>
      </c>
      <c r="S702" s="17"/>
      <c r="T702" s="1" t="str">
        <f ca="1">IF(HR_DB[[#This Row],[Years no.]]&lt;=7,"A) 1-7",IF(AND(HR_DB[[#This Row],[Years no.]]&gt;7,HR_DB[[#This Row],[Years no.]]&lt;=14),"B) 8-14",IF(AND(HR_DB[[#This Row],[Years no.]]&gt;14,HR_DB[[#This Row],[Years no.]]&lt;=21),"C) 15-21",IF(HR_DB[[#This Row],[Years no.]]&gt;21,"D) 22+",""))))</f>
        <v>D) 22+</v>
      </c>
      <c r="U702" s="1" t="str">
        <f ca="1">IF(AND(HR_DB[[#This Row],[Age]]&gt;=20,HR_DB[[#This Row],[Age]]&lt;30),"20s",IF(AND(HR_DB[[#This Row],[Age]]&gt;=30,HR_DB[[#This Row],[Age]]&lt;40),"30s",IF(HR_DB[[#This Row],[Age]]&gt;=40,"40s","")))</f>
        <v>20s</v>
      </c>
    </row>
    <row r="703" spans="1:21" x14ac:dyDescent="0.35">
      <c r="A703" s="1">
        <v>57106</v>
      </c>
      <c r="B703" s="1" t="s">
        <v>1246</v>
      </c>
      <c r="C703" s="1" t="s">
        <v>1247</v>
      </c>
      <c r="D703" s="1" t="s">
        <v>35</v>
      </c>
      <c r="E703" s="1" t="str">
        <f>IF(ISODD(MID(HR_DB[[#This Row],[ID No.]],13,1)),"Male","Female")</f>
        <v>Male</v>
      </c>
      <c r="F703" s="3">
        <f>DATE(MID(HR_DB[[#This Row],[ID No.]],2,2),MID(HR_DB[[#This Row],[ID No.]],4,2),MID(HR_DB[[#This Row],[ID No.]],6,2))</f>
        <v>33930</v>
      </c>
      <c r="G703" s="1">
        <f ca="1">DATEDIF(HR_DB[[#This Row],[DOB]],TODAY(),"Y")</f>
        <v>29</v>
      </c>
      <c r="H703" s="1" t="s">
        <v>17</v>
      </c>
      <c r="I703" s="1" t="s">
        <v>23</v>
      </c>
      <c r="J703" s="1" t="s">
        <v>19</v>
      </c>
      <c r="K703" s="1" t="str">
        <f>VLOOKUP(MID(HR_DB[[#This Row],[ID No.]],8,2),[1]Draft!$B$9:$C$14,2,FALSE)</f>
        <v>Monufia</v>
      </c>
      <c r="L703" s="7">
        <v>37935</v>
      </c>
      <c r="M703" s="1">
        <f ca="1">DATEDIF(HR_DB[[#This Row],[Hire date]],TODAY(),"Y")</f>
        <v>18</v>
      </c>
      <c r="N703" s="4">
        <v>6527</v>
      </c>
      <c r="O703" s="6">
        <f>IFERROR(DATEDIF(HR_DB[[#This Row],[DOB]],HR_DB[[#This Row],[Hire date]],"Y"),"!!!")</f>
        <v>10</v>
      </c>
      <c r="P703" s="6" t="str">
        <f>IF(HR_DB[[#This Row],[Age at Hiring]]&lt;20,"!","")</f>
        <v>!</v>
      </c>
      <c r="Q703" s="1" t="str">
        <f>IFERROR(VLOOKUP(HR_DB[[#This Row],[EmpID]],A704:$A$1002,1,TRUE),"")</f>
        <v/>
      </c>
      <c r="R703" s="1" t="str">
        <f>IFERROR(VLOOKUP(HR_DB[[#This Row],[EmpID]],$A$2:A702,1,0),"")</f>
        <v/>
      </c>
      <c r="S703" s="17"/>
      <c r="T703" s="1" t="str">
        <f ca="1">IF(HR_DB[[#This Row],[Years no.]]&lt;=7,"A) 1-7",IF(AND(HR_DB[[#This Row],[Years no.]]&gt;7,HR_DB[[#This Row],[Years no.]]&lt;=14),"B) 8-14",IF(AND(HR_DB[[#This Row],[Years no.]]&gt;14,HR_DB[[#This Row],[Years no.]]&lt;=21),"C) 15-21",IF(HR_DB[[#This Row],[Years no.]]&gt;21,"D) 22+",""))))</f>
        <v>C) 15-21</v>
      </c>
      <c r="U703" s="1" t="str">
        <f ca="1">IF(AND(HR_DB[[#This Row],[Age]]&gt;=20,HR_DB[[#This Row],[Age]]&lt;30),"20s",IF(AND(HR_DB[[#This Row],[Age]]&gt;=30,HR_DB[[#This Row],[Age]]&lt;40),"30s",IF(HR_DB[[#This Row],[Age]]&gt;=40,"40s","")))</f>
        <v>20s</v>
      </c>
    </row>
    <row r="704" spans="1:21" x14ac:dyDescent="0.35">
      <c r="A704" s="1">
        <v>57114</v>
      </c>
      <c r="B704" s="1" t="s">
        <v>320</v>
      </c>
      <c r="C704" s="1" t="s">
        <v>321</v>
      </c>
      <c r="D704" s="1" t="s">
        <v>38</v>
      </c>
      <c r="E704" s="1" t="str">
        <f>IF(ISODD(MID(HR_DB[[#This Row],[ID No.]],13,1)),"Male","Female")</f>
        <v>Female</v>
      </c>
      <c r="F704" s="3">
        <f>DATE(MID(HR_DB[[#This Row],[ID No.]],2,2),MID(HR_DB[[#This Row],[ID No.]],4,2),MID(HR_DB[[#This Row],[ID No.]],6,2))</f>
        <v>28688</v>
      </c>
      <c r="G704" s="1">
        <f ca="1">DATEDIF(HR_DB[[#This Row],[DOB]],TODAY(),"Y")</f>
        <v>44</v>
      </c>
      <c r="H704" s="1" t="s">
        <v>32</v>
      </c>
      <c r="I704" s="1" t="s">
        <v>23</v>
      </c>
      <c r="J704" s="1" t="s">
        <v>44</v>
      </c>
      <c r="K704" s="1" t="str">
        <f>VLOOKUP(MID(HR_DB[[#This Row],[ID No.]],8,2),[1]Draft!$B$9:$C$14,2,FALSE)</f>
        <v>Cairo</v>
      </c>
      <c r="L704" s="3">
        <v>41850</v>
      </c>
      <c r="M704" s="1">
        <f ca="1">DATEDIF(HR_DB[[#This Row],[Hire date]],TODAY(),"Y")</f>
        <v>8</v>
      </c>
      <c r="N704" s="4">
        <v>5881</v>
      </c>
      <c r="O704" s="1">
        <f>IFERROR(DATEDIF(HR_DB[[#This Row],[DOB]],HR_DB[[#This Row],[Hire date]],"Y"),"!!!")</f>
        <v>36</v>
      </c>
      <c r="P704" s="1" t="str">
        <f>IF(HR_DB[[#This Row],[Age at Hiring]]&lt;20,"!","")</f>
        <v/>
      </c>
      <c r="Q704" s="1" t="str">
        <f>IFERROR(VLOOKUP(HR_DB[[#This Row],[EmpID]],A705:$A$1002,1,TRUE),"")</f>
        <v/>
      </c>
      <c r="R704" s="1" t="str">
        <f>IFERROR(VLOOKUP(HR_DB[[#This Row],[EmpID]],$A$2:A703,1,0),"")</f>
        <v/>
      </c>
      <c r="S704" s="17"/>
      <c r="T704" s="1" t="str">
        <f ca="1">IF(HR_DB[[#This Row],[Years no.]]&lt;=7,"A) 1-7",IF(AND(HR_DB[[#This Row],[Years no.]]&gt;7,HR_DB[[#This Row],[Years no.]]&lt;=14),"B) 8-14",IF(AND(HR_DB[[#This Row],[Years no.]]&gt;14,HR_DB[[#This Row],[Years no.]]&lt;=21),"C) 15-21",IF(HR_DB[[#This Row],[Years no.]]&gt;21,"D) 22+",""))))</f>
        <v>B) 8-14</v>
      </c>
      <c r="U704" s="1" t="str">
        <f ca="1">IF(AND(HR_DB[[#This Row],[Age]]&gt;=20,HR_DB[[#This Row],[Age]]&lt;30),"20s",IF(AND(HR_DB[[#This Row],[Age]]&gt;=30,HR_DB[[#This Row],[Age]]&lt;40),"30s",IF(HR_DB[[#This Row],[Age]]&gt;=40,"40s","")))</f>
        <v>40s</v>
      </c>
    </row>
    <row r="705" spans="1:21" x14ac:dyDescent="0.35">
      <c r="A705" s="1">
        <v>57127</v>
      </c>
      <c r="B705" s="1" t="s">
        <v>1650</v>
      </c>
      <c r="C705" s="1" t="s">
        <v>1651</v>
      </c>
      <c r="D705" s="1" t="s">
        <v>92</v>
      </c>
      <c r="E705" s="1" t="str">
        <f>IF(ISODD(MID(HR_DB[[#This Row],[ID No.]],13,1)),"Male","Female")</f>
        <v>Female</v>
      </c>
      <c r="F705" s="3">
        <f>DATE(MID(HR_DB[[#This Row],[ID No.]],2,2),MID(HR_DB[[#This Row],[ID No.]],4,2),MID(HR_DB[[#This Row],[ID No.]],6,2))</f>
        <v>27385</v>
      </c>
      <c r="G705" s="1">
        <f ca="1">DATEDIF(HR_DB[[#This Row],[DOB]],TODAY(),"Y")</f>
        <v>47</v>
      </c>
      <c r="H705" s="1" t="s">
        <v>17</v>
      </c>
      <c r="I705" s="1" t="s">
        <v>18</v>
      </c>
      <c r="J705" s="1" t="s">
        <v>24</v>
      </c>
      <c r="K705" s="1" t="str">
        <f>VLOOKUP(MID(HR_DB[[#This Row],[ID No.]],8,2),[1]Draft!$B$9:$C$14,2,FALSE)</f>
        <v>Ismailia</v>
      </c>
      <c r="L705" s="3">
        <v>40318</v>
      </c>
      <c r="M705" s="1">
        <f ca="1">DATEDIF(HR_DB[[#This Row],[Hire date]],TODAY(),"Y")</f>
        <v>12</v>
      </c>
      <c r="N705" s="4">
        <v>19161</v>
      </c>
      <c r="O705" s="1">
        <f>IFERROR(DATEDIF(HR_DB[[#This Row],[DOB]],HR_DB[[#This Row],[Hire date]],"Y"),"!!!")</f>
        <v>35</v>
      </c>
      <c r="P705" s="1" t="str">
        <f>IF(HR_DB[[#This Row],[Age at Hiring]]&lt;20,"!","")</f>
        <v/>
      </c>
      <c r="Q705" s="1" t="str">
        <f>IFERROR(VLOOKUP(HR_DB[[#This Row],[EmpID]],A706:$A$1002,1,TRUE),"")</f>
        <v/>
      </c>
      <c r="R705" s="1" t="str">
        <f>IFERROR(VLOOKUP(HR_DB[[#This Row],[EmpID]],$A$2:A704,1,0),"")</f>
        <v/>
      </c>
      <c r="S705" s="17"/>
      <c r="T705" s="1" t="str">
        <f ca="1">IF(HR_DB[[#This Row],[Years no.]]&lt;=7,"A) 1-7",IF(AND(HR_DB[[#This Row],[Years no.]]&gt;7,HR_DB[[#This Row],[Years no.]]&lt;=14),"B) 8-14",IF(AND(HR_DB[[#This Row],[Years no.]]&gt;14,HR_DB[[#This Row],[Years no.]]&lt;=21),"C) 15-21",IF(HR_DB[[#This Row],[Years no.]]&gt;21,"D) 22+",""))))</f>
        <v>B) 8-14</v>
      </c>
      <c r="U705" s="1" t="str">
        <f ca="1">IF(AND(HR_DB[[#This Row],[Age]]&gt;=20,HR_DB[[#This Row],[Age]]&lt;30),"20s",IF(AND(HR_DB[[#This Row],[Age]]&gt;=30,HR_DB[[#This Row],[Age]]&lt;40),"30s",IF(HR_DB[[#This Row],[Age]]&gt;=40,"40s","")))</f>
        <v>40s</v>
      </c>
    </row>
    <row r="706" spans="1:21" x14ac:dyDescent="0.35">
      <c r="A706" s="1">
        <v>57138</v>
      </c>
      <c r="B706" s="1" t="s">
        <v>1390</v>
      </c>
      <c r="C706" s="1" t="s">
        <v>1391</v>
      </c>
      <c r="D706" s="1" t="s">
        <v>35</v>
      </c>
      <c r="E706" s="1" t="str">
        <f>IF(ISODD(MID(HR_DB[[#This Row],[ID No.]],13,1)),"Male","Female")</f>
        <v>Female</v>
      </c>
      <c r="F706" s="3">
        <f>DATE(MID(HR_DB[[#This Row],[ID No.]],2,2),MID(HR_DB[[#This Row],[ID No.]],4,2),MID(HR_DB[[#This Row],[ID No.]],6,2))</f>
        <v>31555</v>
      </c>
      <c r="G706" s="1">
        <f ca="1">DATEDIF(HR_DB[[#This Row],[DOB]],TODAY(),"Y")</f>
        <v>36</v>
      </c>
      <c r="H706" s="1" t="s">
        <v>17</v>
      </c>
      <c r="I706" s="1" t="s">
        <v>23</v>
      </c>
      <c r="J706" s="1" t="s">
        <v>24</v>
      </c>
      <c r="K706" s="1" t="str">
        <f>VLOOKUP(MID(HR_DB[[#This Row],[ID No.]],8,2),[1]Draft!$B$9:$C$14,2,FALSE)</f>
        <v>Giza</v>
      </c>
      <c r="L706" s="3">
        <v>39396</v>
      </c>
      <c r="M706" s="1">
        <f ca="1">DATEDIF(HR_DB[[#This Row],[Hire date]],TODAY(),"Y")</f>
        <v>14</v>
      </c>
      <c r="N706" s="4">
        <v>4154</v>
      </c>
      <c r="O706" s="1">
        <f>IFERROR(DATEDIF(HR_DB[[#This Row],[DOB]],HR_DB[[#This Row],[Hire date]],"Y"),"!!!")</f>
        <v>21</v>
      </c>
      <c r="P706" s="1" t="str">
        <f>IF(HR_DB[[#This Row],[Age at Hiring]]&lt;20,"!","")</f>
        <v/>
      </c>
      <c r="Q706" s="1" t="str">
        <f>IFERROR(VLOOKUP(HR_DB[[#This Row],[EmpID]],A707:$A$1002,1,TRUE),"")</f>
        <v/>
      </c>
      <c r="R706" s="1" t="str">
        <f>IFERROR(VLOOKUP(HR_DB[[#This Row],[EmpID]],$A$2:A705,1,0),"")</f>
        <v/>
      </c>
      <c r="S706" s="17"/>
      <c r="T706" s="1" t="str">
        <f ca="1">IF(HR_DB[[#This Row],[Years no.]]&lt;=7,"A) 1-7",IF(AND(HR_DB[[#This Row],[Years no.]]&gt;7,HR_DB[[#This Row],[Years no.]]&lt;=14),"B) 8-14",IF(AND(HR_DB[[#This Row],[Years no.]]&gt;14,HR_DB[[#This Row],[Years no.]]&lt;=21),"C) 15-21",IF(HR_DB[[#This Row],[Years no.]]&gt;21,"D) 22+",""))))</f>
        <v>B) 8-14</v>
      </c>
      <c r="U706" s="1" t="str">
        <f ca="1">IF(AND(HR_DB[[#This Row],[Age]]&gt;=20,HR_DB[[#This Row],[Age]]&lt;30),"20s",IF(AND(HR_DB[[#This Row],[Age]]&gt;=30,HR_DB[[#This Row],[Age]]&lt;40),"30s",IF(HR_DB[[#This Row],[Age]]&gt;=40,"40s","")))</f>
        <v>30s</v>
      </c>
    </row>
    <row r="707" spans="1:21" x14ac:dyDescent="0.35">
      <c r="A707" s="1">
        <v>57141</v>
      </c>
      <c r="B707" s="1" t="s">
        <v>1174</v>
      </c>
      <c r="C707" s="1" t="s">
        <v>1175</v>
      </c>
      <c r="D707" s="1" t="s">
        <v>62</v>
      </c>
      <c r="E707" s="1" t="str">
        <f>IF(ISODD(MID(HR_DB[[#This Row],[ID No.]],13,1)),"Male","Female")</f>
        <v>Female</v>
      </c>
      <c r="F707" s="3">
        <f>DATE(MID(HR_DB[[#This Row],[ID No.]],2,2),MID(HR_DB[[#This Row],[ID No.]],4,2),MID(HR_DB[[#This Row],[ID No.]],6,2))</f>
        <v>30522</v>
      </c>
      <c r="G707" s="1">
        <f ca="1">DATEDIF(HR_DB[[#This Row],[DOB]],TODAY(),"Y")</f>
        <v>39</v>
      </c>
      <c r="H707" s="1" t="s">
        <v>17</v>
      </c>
      <c r="I707" s="1" t="s">
        <v>23</v>
      </c>
      <c r="J707" s="1" t="s">
        <v>67</v>
      </c>
      <c r="K707" s="1" t="str">
        <f>VLOOKUP(MID(HR_DB[[#This Row],[ID No.]],8,2),[1]Draft!$B$9:$C$14,2,FALSE)</f>
        <v>Alexandria</v>
      </c>
      <c r="L707" s="7">
        <v>35599</v>
      </c>
      <c r="M707" s="1">
        <f ca="1">DATEDIF(HR_DB[[#This Row],[Hire date]],TODAY(),"Y")</f>
        <v>25</v>
      </c>
      <c r="N707" s="4">
        <v>3425</v>
      </c>
      <c r="O707" s="6">
        <f>IFERROR(DATEDIF(HR_DB[[#This Row],[DOB]],HR_DB[[#This Row],[Hire date]],"Y"),"!!!")</f>
        <v>13</v>
      </c>
      <c r="P707" s="6" t="str">
        <f>IF(HR_DB[[#This Row],[Age at Hiring]]&lt;20,"!","")</f>
        <v>!</v>
      </c>
      <c r="Q707" s="1" t="str">
        <f>IFERROR(VLOOKUP(HR_DB[[#This Row],[EmpID]],A708:$A$1002,1,TRUE),"")</f>
        <v/>
      </c>
      <c r="R707" s="1" t="str">
        <f>IFERROR(VLOOKUP(HR_DB[[#This Row],[EmpID]],$A$2:A706,1,0),"")</f>
        <v/>
      </c>
      <c r="S707" s="17"/>
      <c r="T707" s="1" t="str">
        <f ca="1">IF(HR_DB[[#This Row],[Years no.]]&lt;=7,"A) 1-7",IF(AND(HR_DB[[#This Row],[Years no.]]&gt;7,HR_DB[[#This Row],[Years no.]]&lt;=14),"B) 8-14",IF(AND(HR_DB[[#This Row],[Years no.]]&gt;14,HR_DB[[#This Row],[Years no.]]&lt;=21),"C) 15-21",IF(HR_DB[[#This Row],[Years no.]]&gt;21,"D) 22+",""))))</f>
        <v>D) 22+</v>
      </c>
      <c r="U707" s="1" t="str">
        <f ca="1">IF(AND(HR_DB[[#This Row],[Age]]&gt;=20,HR_DB[[#This Row],[Age]]&lt;30),"20s",IF(AND(HR_DB[[#This Row],[Age]]&gt;=30,HR_DB[[#This Row],[Age]]&lt;40),"30s",IF(HR_DB[[#This Row],[Age]]&gt;=40,"40s","")))</f>
        <v>30s</v>
      </c>
    </row>
    <row r="708" spans="1:21" x14ac:dyDescent="0.35">
      <c r="A708" s="1">
        <v>57149</v>
      </c>
      <c r="B708" s="1" t="s">
        <v>2016</v>
      </c>
      <c r="C708" s="1" t="s">
        <v>2017</v>
      </c>
      <c r="D708" s="1" t="s">
        <v>27</v>
      </c>
      <c r="E708" s="1" t="str">
        <f>IF(ISODD(MID(HR_DB[[#This Row],[ID No.]],13,1)),"Male","Female")</f>
        <v>Male</v>
      </c>
      <c r="F708" s="3">
        <f>DATE(MID(HR_DB[[#This Row],[ID No.]],2,2),MID(HR_DB[[#This Row],[ID No.]],4,2),MID(HR_DB[[#This Row],[ID No.]],6,2))</f>
        <v>28114</v>
      </c>
      <c r="G708" s="1">
        <f ca="1">DATEDIF(HR_DB[[#This Row],[DOB]],TODAY(),"Y")</f>
        <v>45</v>
      </c>
      <c r="H708" s="1" t="s">
        <v>32</v>
      </c>
      <c r="I708" s="1" t="s">
        <v>41</v>
      </c>
      <c r="J708" s="1" t="s">
        <v>19</v>
      </c>
      <c r="K708" s="1" t="str">
        <f>VLOOKUP(MID(HR_DB[[#This Row],[ID No.]],8,2),[1]Draft!$B$9:$C$14,2,FALSE)</f>
        <v>Ismailia</v>
      </c>
      <c r="L708" s="3">
        <v>36804</v>
      </c>
      <c r="M708" s="1">
        <f ca="1">DATEDIF(HR_DB[[#This Row],[Hire date]],TODAY(),"Y")</f>
        <v>21</v>
      </c>
      <c r="N708" s="4">
        <v>14913</v>
      </c>
      <c r="O708" s="1">
        <f>IFERROR(DATEDIF(HR_DB[[#This Row],[DOB]],HR_DB[[#This Row],[Hire date]],"Y"),"!!!")</f>
        <v>23</v>
      </c>
      <c r="P708" s="1" t="str">
        <f>IF(HR_DB[[#This Row],[Age at Hiring]]&lt;20,"!","")</f>
        <v/>
      </c>
      <c r="Q708" s="1" t="str">
        <f>IFERROR(VLOOKUP(HR_DB[[#This Row],[EmpID]],A709:$A$1002,1,TRUE),"")</f>
        <v/>
      </c>
      <c r="R708" s="1" t="str">
        <f>IFERROR(VLOOKUP(HR_DB[[#This Row],[EmpID]],$A$2:A707,1,0),"")</f>
        <v/>
      </c>
      <c r="S708" s="17"/>
      <c r="T708" s="1" t="str">
        <f ca="1">IF(HR_DB[[#This Row],[Years no.]]&lt;=7,"A) 1-7",IF(AND(HR_DB[[#This Row],[Years no.]]&gt;7,HR_DB[[#This Row],[Years no.]]&lt;=14),"B) 8-14",IF(AND(HR_DB[[#This Row],[Years no.]]&gt;14,HR_DB[[#This Row],[Years no.]]&lt;=21),"C) 15-21",IF(HR_DB[[#This Row],[Years no.]]&gt;21,"D) 22+",""))))</f>
        <v>C) 15-21</v>
      </c>
      <c r="U708" s="1" t="str">
        <f ca="1">IF(AND(HR_DB[[#This Row],[Age]]&gt;=20,HR_DB[[#This Row],[Age]]&lt;30),"20s",IF(AND(HR_DB[[#This Row],[Age]]&gt;=30,HR_DB[[#This Row],[Age]]&lt;40),"30s",IF(HR_DB[[#This Row],[Age]]&gt;=40,"40s","")))</f>
        <v>40s</v>
      </c>
    </row>
    <row r="709" spans="1:21" x14ac:dyDescent="0.35">
      <c r="A709" s="1">
        <v>57163</v>
      </c>
      <c r="B709" s="1" t="s">
        <v>1266</v>
      </c>
      <c r="C709" s="1" t="s">
        <v>1267</v>
      </c>
      <c r="D709" s="1" t="s">
        <v>35</v>
      </c>
      <c r="E709" s="1" t="str">
        <f>IF(ISODD(MID(HR_DB[[#This Row],[ID No.]],13,1)),"Male","Female")</f>
        <v>Female</v>
      </c>
      <c r="F709" s="3">
        <f>DATE(MID(HR_DB[[#This Row],[ID No.]],2,2),MID(HR_DB[[#This Row],[ID No.]],4,2),MID(HR_DB[[#This Row],[ID No.]],6,2))</f>
        <v>33854</v>
      </c>
      <c r="G709" s="1">
        <f ca="1">DATEDIF(HR_DB[[#This Row],[DOB]],TODAY(),"Y")</f>
        <v>29</v>
      </c>
      <c r="H709" s="1" t="s">
        <v>32</v>
      </c>
      <c r="I709" s="1" t="s">
        <v>41</v>
      </c>
      <c r="J709" s="1" t="s">
        <v>28</v>
      </c>
      <c r="K709" s="1" t="str">
        <f>VLOOKUP(MID(HR_DB[[#This Row],[ID No.]],8,2),[1]Draft!$B$9:$C$14,2,FALSE)</f>
        <v>Sharqia</v>
      </c>
      <c r="L709" s="7">
        <v>40487</v>
      </c>
      <c r="M709" s="1">
        <f ca="1">DATEDIF(HR_DB[[#This Row],[Hire date]],TODAY(),"Y")</f>
        <v>11</v>
      </c>
      <c r="N709" s="4">
        <v>12589</v>
      </c>
      <c r="O709" s="6">
        <f>IFERROR(DATEDIF(HR_DB[[#This Row],[DOB]],HR_DB[[#This Row],[Hire date]],"Y"),"!!!")</f>
        <v>18</v>
      </c>
      <c r="P709" s="6" t="str">
        <f>IF(HR_DB[[#This Row],[Age at Hiring]]&lt;20,"!","")</f>
        <v>!</v>
      </c>
      <c r="Q709" s="1" t="str">
        <f>IFERROR(VLOOKUP(HR_DB[[#This Row],[EmpID]],A710:$A$1002,1,TRUE),"")</f>
        <v/>
      </c>
      <c r="R709" s="1" t="str">
        <f>IFERROR(VLOOKUP(HR_DB[[#This Row],[EmpID]],$A$2:A708,1,0),"")</f>
        <v/>
      </c>
      <c r="S709" s="17"/>
      <c r="T709" s="1" t="str">
        <f ca="1">IF(HR_DB[[#This Row],[Years no.]]&lt;=7,"A) 1-7",IF(AND(HR_DB[[#This Row],[Years no.]]&gt;7,HR_DB[[#This Row],[Years no.]]&lt;=14),"B) 8-14",IF(AND(HR_DB[[#This Row],[Years no.]]&gt;14,HR_DB[[#This Row],[Years no.]]&lt;=21),"C) 15-21",IF(HR_DB[[#This Row],[Years no.]]&gt;21,"D) 22+",""))))</f>
        <v>B) 8-14</v>
      </c>
      <c r="U709" s="1" t="str">
        <f ca="1">IF(AND(HR_DB[[#This Row],[Age]]&gt;=20,HR_DB[[#This Row],[Age]]&lt;30),"20s",IF(AND(HR_DB[[#This Row],[Age]]&gt;=30,HR_DB[[#This Row],[Age]]&lt;40),"30s",IF(HR_DB[[#This Row],[Age]]&gt;=40,"40s","")))</f>
        <v>20s</v>
      </c>
    </row>
    <row r="710" spans="1:21" x14ac:dyDescent="0.35">
      <c r="A710" s="1">
        <v>57170</v>
      </c>
      <c r="B710" s="1" t="s">
        <v>2018</v>
      </c>
      <c r="C710" s="1" t="s">
        <v>2019</v>
      </c>
      <c r="D710" s="1" t="s">
        <v>62</v>
      </c>
      <c r="E710" s="1" t="str">
        <f>IF(ISODD(MID(HR_DB[[#This Row],[ID No.]],13,1)),"Male","Female")</f>
        <v>Male</v>
      </c>
      <c r="F710" s="3">
        <f>DATE(MID(HR_DB[[#This Row],[ID No.]],2,2),MID(HR_DB[[#This Row],[ID No.]],4,2),MID(HR_DB[[#This Row],[ID No.]],6,2))</f>
        <v>30911</v>
      </c>
      <c r="G710" s="1">
        <f ca="1">DATEDIF(HR_DB[[#This Row],[DOB]],TODAY(),"Y")</f>
        <v>37</v>
      </c>
      <c r="H710" s="1" t="s">
        <v>32</v>
      </c>
      <c r="I710" s="1" t="s">
        <v>23</v>
      </c>
      <c r="J710" s="1" t="s">
        <v>67</v>
      </c>
      <c r="K710" s="1" t="str">
        <f>VLOOKUP(MID(HR_DB[[#This Row],[ID No.]],8,2),[1]Draft!$B$9:$C$14,2,FALSE)</f>
        <v>Ismailia</v>
      </c>
      <c r="L710" s="3">
        <v>40580</v>
      </c>
      <c r="M710" s="1">
        <f ca="1">DATEDIF(HR_DB[[#This Row],[Hire date]],TODAY(),"Y")</f>
        <v>11</v>
      </c>
      <c r="N710" s="4">
        <v>5445</v>
      </c>
      <c r="O710" s="1">
        <f>IFERROR(DATEDIF(HR_DB[[#This Row],[DOB]],HR_DB[[#This Row],[Hire date]],"Y"),"!!!")</f>
        <v>26</v>
      </c>
      <c r="P710" s="1" t="str">
        <f>IF(HR_DB[[#This Row],[Age at Hiring]]&lt;20,"!","")</f>
        <v/>
      </c>
      <c r="Q710" s="1" t="str">
        <f>IFERROR(VLOOKUP(HR_DB[[#This Row],[EmpID]],A711:$A$1002,1,TRUE),"")</f>
        <v/>
      </c>
      <c r="R710" s="1" t="str">
        <f>IFERROR(VLOOKUP(HR_DB[[#This Row],[EmpID]],$A$2:A709,1,0),"")</f>
        <v/>
      </c>
      <c r="S710" s="17"/>
      <c r="T710" s="1" t="str">
        <f ca="1">IF(HR_DB[[#This Row],[Years no.]]&lt;=7,"A) 1-7",IF(AND(HR_DB[[#This Row],[Years no.]]&gt;7,HR_DB[[#This Row],[Years no.]]&lt;=14),"B) 8-14",IF(AND(HR_DB[[#This Row],[Years no.]]&gt;14,HR_DB[[#This Row],[Years no.]]&lt;=21),"C) 15-21",IF(HR_DB[[#This Row],[Years no.]]&gt;21,"D) 22+",""))))</f>
        <v>B) 8-14</v>
      </c>
      <c r="U710" s="1" t="str">
        <f ca="1">IF(AND(HR_DB[[#This Row],[Age]]&gt;=20,HR_DB[[#This Row],[Age]]&lt;30),"20s",IF(AND(HR_DB[[#This Row],[Age]]&gt;=30,HR_DB[[#This Row],[Age]]&lt;40),"30s",IF(HR_DB[[#This Row],[Age]]&gt;=40,"40s","")))</f>
        <v>30s</v>
      </c>
    </row>
    <row r="711" spans="1:21" x14ac:dyDescent="0.35">
      <c r="A711" s="1">
        <v>57179</v>
      </c>
      <c r="B711" s="1" t="s">
        <v>137</v>
      </c>
      <c r="C711" s="1" t="s">
        <v>138</v>
      </c>
      <c r="D711" s="1" t="s">
        <v>27</v>
      </c>
      <c r="E711" s="1" t="str">
        <f>IF(ISODD(MID(HR_DB[[#This Row],[ID No.]],13,1)),"Male","Female")</f>
        <v>Male</v>
      </c>
      <c r="F711" s="3">
        <f>DATE(MID(HR_DB[[#This Row],[ID No.]],2,2),MID(HR_DB[[#This Row],[ID No.]],4,2),MID(HR_DB[[#This Row],[ID No.]],6,2))</f>
        <v>34508</v>
      </c>
      <c r="G711" s="1">
        <f ca="1">DATEDIF(HR_DB[[#This Row],[DOB]],TODAY(),"Y")</f>
        <v>28</v>
      </c>
      <c r="H711" s="1" t="s">
        <v>32</v>
      </c>
      <c r="I711" s="1" t="s">
        <v>23</v>
      </c>
      <c r="J711" s="1" t="s">
        <v>24</v>
      </c>
      <c r="K711" s="1" t="str">
        <f>VLOOKUP(MID(HR_DB[[#This Row],[ID No.]],8,2),[1]Draft!$B$9:$C$14,2,FALSE)</f>
        <v>Cairo</v>
      </c>
      <c r="L711" s="7">
        <v>34968</v>
      </c>
      <c r="M711" s="1">
        <f ca="1">DATEDIF(HR_DB[[#This Row],[Hire date]],TODAY(),"Y")</f>
        <v>26</v>
      </c>
      <c r="N711" s="4">
        <v>3384</v>
      </c>
      <c r="O711" s="6">
        <f>IFERROR(DATEDIF(HR_DB[[#This Row],[DOB]],HR_DB[[#This Row],[Hire date]],"Y"),"!!!")</f>
        <v>1</v>
      </c>
      <c r="P711" s="6" t="str">
        <f>IF(HR_DB[[#This Row],[Age at Hiring]]&lt;20,"!","")</f>
        <v>!</v>
      </c>
      <c r="Q711" s="1" t="str">
        <f>IFERROR(VLOOKUP(HR_DB[[#This Row],[EmpID]],A712:$A$1002,1,TRUE),"")</f>
        <v/>
      </c>
      <c r="R711" s="1" t="str">
        <f>IFERROR(VLOOKUP(HR_DB[[#This Row],[EmpID]],$A$2:A710,1,0),"")</f>
        <v/>
      </c>
      <c r="S711" s="17"/>
      <c r="T711" s="1" t="str">
        <f ca="1">IF(HR_DB[[#This Row],[Years no.]]&lt;=7,"A) 1-7",IF(AND(HR_DB[[#This Row],[Years no.]]&gt;7,HR_DB[[#This Row],[Years no.]]&lt;=14),"B) 8-14",IF(AND(HR_DB[[#This Row],[Years no.]]&gt;14,HR_DB[[#This Row],[Years no.]]&lt;=21),"C) 15-21",IF(HR_DB[[#This Row],[Years no.]]&gt;21,"D) 22+",""))))</f>
        <v>D) 22+</v>
      </c>
      <c r="U711" s="1" t="str">
        <f ca="1">IF(AND(HR_DB[[#This Row],[Age]]&gt;=20,HR_DB[[#This Row],[Age]]&lt;30),"20s",IF(AND(HR_DB[[#This Row],[Age]]&gt;=30,HR_DB[[#This Row],[Age]]&lt;40),"30s",IF(HR_DB[[#This Row],[Age]]&gt;=40,"40s","")))</f>
        <v>20s</v>
      </c>
    </row>
    <row r="712" spans="1:21" x14ac:dyDescent="0.35">
      <c r="A712" s="1">
        <v>57192</v>
      </c>
      <c r="B712" s="1" t="s">
        <v>290</v>
      </c>
      <c r="C712" s="1" t="s">
        <v>291</v>
      </c>
      <c r="D712" s="1" t="s">
        <v>62</v>
      </c>
      <c r="E712" s="1" t="str">
        <f>IF(ISODD(MID(HR_DB[[#This Row],[ID No.]],13,1)),"Male","Female")</f>
        <v>Male</v>
      </c>
      <c r="F712" s="3">
        <f>DATE(MID(HR_DB[[#This Row],[ID No.]],2,2),MID(HR_DB[[#This Row],[ID No.]],4,2),MID(HR_DB[[#This Row],[ID No.]],6,2))</f>
        <v>32939</v>
      </c>
      <c r="G712" s="1">
        <f ca="1">DATEDIF(HR_DB[[#This Row],[DOB]],TODAY(),"Y")</f>
        <v>32</v>
      </c>
      <c r="H712" s="1" t="s">
        <v>17</v>
      </c>
      <c r="I712" s="1" t="s">
        <v>23</v>
      </c>
      <c r="J712" s="1" t="s">
        <v>44</v>
      </c>
      <c r="K712" s="1" t="str">
        <f>VLOOKUP(MID(HR_DB[[#This Row],[ID No.]],8,2),[1]Draft!$B$9:$C$14,2,FALSE)</f>
        <v>Cairo</v>
      </c>
      <c r="L712" s="7">
        <v>35983</v>
      </c>
      <c r="M712" s="1">
        <f ca="1">DATEDIF(HR_DB[[#This Row],[Hire date]],TODAY(),"Y")</f>
        <v>24</v>
      </c>
      <c r="N712" s="4">
        <v>3431</v>
      </c>
      <c r="O712" s="6">
        <f>IFERROR(DATEDIF(HR_DB[[#This Row],[DOB]],HR_DB[[#This Row],[Hire date]],"Y"),"!!!")</f>
        <v>8</v>
      </c>
      <c r="P712" s="6" t="str">
        <f>IF(HR_DB[[#This Row],[Age at Hiring]]&lt;20,"!","")</f>
        <v>!</v>
      </c>
      <c r="Q712" s="1" t="str">
        <f>IFERROR(VLOOKUP(HR_DB[[#This Row],[EmpID]],A713:$A$1002,1,TRUE),"")</f>
        <v/>
      </c>
      <c r="R712" s="1" t="str">
        <f>IFERROR(VLOOKUP(HR_DB[[#This Row],[EmpID]],$A$2:A711,1,0),"")</f>
        <v/>
      </c>
      <c r="S712" s="17"/>
      <c r="T712" s="1" t="str">
        <f ca="1">IF(HR_DB[[#This Row],[Years no.]]&lt;=7,"A) 1-7",IF(AND(HR_DB[[#This Row],[Years no.]]&gt;7,HR_DB[[#This Row],[Years no.]]&lt;=14),"B) 8-14",IF(AND(HR_DB[[#This Row],[Years no.]]&gt;14,HR_DB[[#This Row],[Years no.]]&lt;=21),"C) 15-21",IF(HR_DB[[#This Row],[Years no.]]&gt;21,"D) 22+",""))))</f>
        <v>D) 22+</v>
      </c>
      <c r="U712" s="1" t="str">
        <f ca="1">IF(AND(HR_DB[[#This Row],[Age]]&gt;=20,HR_DB[[#This Row],[Age]]&lt;30),"20s",IF(AND(HR_DB[[#This Row],[Age]]&gt;=30,HR_DB[[#This Row],[Age]]&lt;40),"30s",IF(HR_DB[[#This Row],[Age]]&gt;=40,"40s","")))</f>
        <v>30s</v>
      </c>
    </row>
    <row r="713" spans="1:21" x14ac:dyDescent="0.35">
      <c r="A713" s="1">
        <v>57195</v>
      </c>
      <c r="B713" s="1" t="s">
        <v>986</v>
      </c>
      <c r="C713" s="1" t="s">
        <v>987</v>
      </c>
      <c r="D713" s="1" t="s">
        <v>31</v>
      </c>
      <c r="E713" s="1" t="str">
        <f>IF(ISODD(MID(HR_DB[[#This Row],[ID No.]],13,1)),"Male","Female")</f>
        <v>Female</v>
      </c>
      <c r="F713" s="3">
        <f>DATE(MID(HR_DB[[#This Row],[ID No.]],2,2),MID(HR_DB[[#This Row],[ID No.]],4,2),MID(HR_DB[[#This Row],[ID No.]],6,2))</f>
        <v>29077</v>
      </c>
      <c r="G713" s="1">
        <f ca="1">DATEDIF(HR_DB[[#This Row],[DOB]],TODAY(),"Y")</f>
        <v>42</v>
      </c>
      <c r="H713" s="1" t="s">
        <v>32</v>
      </c>
      <c r="I713" s="1" t="s">
        <v>23</v>
      </c>
      <c r="J713" s="1" t="s">
        <v>44</v>
      </c>
      <c r="K713" s="1" t="str">
        <f>VLOOKUP(MID(HR_DB[[#This Row],[ID No.]],8,2),[1]Draft!$B$9:$C$14,2,FALSE)</f>
        <v>Sharqia</v>
      </c>
      <c r="L713" s="3">
        <v>42052</v>
      </c>
      <c r="M713" s="1">
        <f ca="1">DATEDIF(HR_DB[[#This Row],[Hire date]],TODAY(),"Y")</f>
        <v>7</v>
      </c>
      <c r="N713" s="4">
        <v>4225</v>
      </c>
      <c r="O713" s="1">
        <f>IFERROR(DATEDIF(HR_DB[[#This Row],[DOB]],HR_DB[[#This Row],[Hire date]],"Y"),"!!!")</f>
        <v>35</v>
      </c>
      <c r="P713" s="1" t="str">
        <f>IF(HR_DB[[#This Row],[Age at Hiring]]&lt;20,"!","")</f>
        <v/>
      </c>
      <c r="Q713" s="1" t="str">
        <f>IFERROR(VLOOKUP(HR_DB[[#This Row],[EmpID]],A714:$A$1002,1,TRUE),"")</f>
        <v/>
      </c>
      <c r="R713" s="1" t="str">
        <f>IFERROR(VLOOKUP(HR_DB[[#This Row],[EmpID]],$A$2:A712,1,0),"")</f>
        <v/>
      </c>
      <c r="S713" s="17"/>
      <c r="T713" s="1" t="str">
        <f ca="1">IF(HR_DB[[#This Row],[Years no.]]&lt;=7,"A) 1-7",IF(AND(HR_DB[[#This Row],[Years no.]]&gt;7,HR_DB[[#This Row],[Years no.]]&lt;=14),"B) 8-14",IF(AND(HR_DB[[#This Row],[Years no.]]&gt;14,HR_DB[[#This Row],[Years no.]]&lt;=21),"C) 15-21",IF(HR_DB[[#This Row],[Years no.]]&gt;21,"D) 22+",""))))</f>
        <v>A) 1-7</v>
      </c>
      <c r="U713" s="1" t="str">
        <f ca="1">IF(AND(HR_DB[[#This Row],[Age]]&gt;=20,HR_DB[[#This Row],[Age]]&lt;30),"20s",IF(AND(HR_DB[[#This Row],[Age]]&gt;=30,HR_DB[[#This Row],[Age]]&lt;40),"30s",IF(HR_DB[[#This Row],[Age]]&gt;=40,"40s","")))</f>
        <v>40s</v>
      </c>
    </row>
    <row r="714" spans="1:21" x14ac:dyDescent="0.35">
      <c r="A714" s="1">
        <v>57198</v>
      </c>
      <c r="B714" s="1" t="s">
        <v>1976</v>
      </c>
      <c r="C714" s="1" t="s">
        <v>1977</v>
      </c>
      <c r="D714" s="1" t="s">
        <v>27</v>
      </c>
      <c r="E714" s="1" t="str">
        <f>IF(ISODD(MID(HR_DB[[#This Row],[ID No.]],13,1)),"Male","Female")</f>
        <v>Male</v>
      </c>
      <c r="F714" s="3">
        <f>DATE(MID(HR_DB[[#This Row],[ID No.]],2,2),MID(HR_DB[[#This Row],[ID No.]],4,2),MID(HR_DB[[#This Row],[ID No.]],6,2))</f>
        <v>30767</v>
      </c>
      <c r="G714" s="1">
        <f ca="1">DATEDIF(HR_DB[[#This Row],[DOB]],TODAY(),"Y")</f>
        <v>38</v>
      </c>
      <c r="H714" s="1" t="s">
        <v>32</v>
      </c>
      <c r="I714" s="1" t="s">
        <v>23</v>
      </c>
      <c r="J714" s="1" t="s">
        <v>19</v>
      </c>
      <c r="K714" s="1" t="str">
        <f>VLOOKUP(MID(HR_DB[[#This Row],[ID No.]],8,2),[1]Draft!$B$9:$C$14,2,FALSE)</f>
        <v>Sharqia</v>
      </c>
      <c r="L714" s="3">
        <v>41573</v>
      </c>
      <c r="M714" s="1">
        <f ca="1">DATEDIF(HR_DB[[#This Row],[Hire date]],TODAY(),"Y")</f>
        <v>8</v>
      </c>
      <c r="N714" s="4">
        <v>6581</v>
      </c>
      <c r="O714" s="1">
        <f>IFERROR(DATEDIF(HR_DB[[#This Row],[DOB]],HR_DB[[#This Row],[Hire date]],"Y"),"!!!")</f>
        <v>29</v>
      </c>
      <c r="P714" s="1" t="str">
        <f>IF(HR_DB[[#This Row],[Age at Hiring]]&lt;20,"!","")</f>
        <v/>
      </c>
      <c r="Q714" s="1" t="str">
        <f>IFERROR(VLOOKUP(HR_DB[[#This Row],[EmpID]],A715:$A$1002,1,TRUE),"")</f>
        <v/>
      </c>
      <c r="R714" s="1" t="str">
        <f>IFERROR(VLOOKUP(HR_DB[[#This Row],[EmpID]],$A$2:A713,1,0),"")</f>
        <v/>
      </c>
      <c r="S714" s="17"/>
      <c r="T714" s="1" t="str">
        <f ca="1">IF(HR_DB[[#This Row],[Years no.]]&lt;=7,"A) 1-7",IF(AND(HR_DB[[#This Row],[Years no.]]&gt;7,HR_DB[[#This Row],[Years no.]]&lt;=14),"B) 8-14",IF(AND(HR_DB[[#This Row],[Years no.]]&gt;14,HR_DB[[#This Row],[Years no.]]&lt;=21),"C) 15-21",IF(HR_DB[[#This Row],[Years no.]]&gt;21,"D) 22+",""))))</f>
        <v>B) 8-14</v>
      </c>
      <c r="U714" s="1" t="str">
        <f ca="1">IF(AND(HR_DB[[#This Row],[Age]]&gt;=20,HR_DB[[#This Row],[Age]]&lt;30),"20s",IF(AND(HR_DB[[#This Row],[Age]]&gt;=30,HR_DB[[#This Row],[Age]]&lt;40),"30s",IF(HR_DB[[#This Row],[Age]]&gt;=40,"40s","")))</f>
        <v>30s</v>
      </c>
    </row>
    <row r="715" spans="1:21" x14ac:dyDescent="0.35">
      <c r="A715" s="1">
        <v>57207</v>
      </c>
      <c r="B715" s="1" t="s">
        <v>660</v>
      </c>
      <c r="C715" s="1" t="s">
        <v>661</v>
      </c>
      <c r="D715" s="1" t="s">
        <v>62</v>
      </c>
      <c r="E715" s="1" t="str">
        <f>IF(ISODD(MID(HR_DB[[#This Row],[ID No.]],13,1)),"Male","Female")</f>
        <v>Male</v>
      </c>
      <c r="F715" s="3">
        <f>DATE(MID(HR_DB[[#This Row],[ID No.]],2,2),MID(HR_DB[[#This Row],[ID No.]],4,2),MID(HR_DB[[#This Row],[ID No.]],6,2))</f>
        <v>34748</v>
      </c>
      <c r="G715" s="1">
        <f ca="1">DATEDIF(HR_DB[[#This Row],[DOB]],TODAY(),"Y")</f>
        <v>27</v>
      </c>
      <c r="H715" s="1" t="s">
        <v>17</v>
      </c>
      <c r="I715" s="1" t="s">
        <v>23</v>
      </c>
      <c r="J715" s="1" t="s">
        <v>44</v>
      </c>
      <c r="K715" s="1" t="str">
        <f>VLOOKUP(MID(HR_DB[[#This Row],[ID No.]],8,2),[1]Draft!$B$9:$C$14,2,FALSE)</f>
        <v>Cairo</v>
      </c>
      <c r="L715" s="7">
        <v>35100</v>
      </c>
      <c r="M715" s="1">
        <f ca="1">DATEDIF(HR_DB[[#This Row],[Hire date]],TODAY(),"Y")</f>
        <v>26</v>
      </c>
      <c r="N715" s="4">
        <v>5826</v>
      </c>
      <c r="O715" s="6">
        <f>IFERROR(DATEDIF(HR_DB[[#This Row],[DOB]],HR_DB[[#This Row],[Hire date]],"Y"),"!!!")</f>
        <v>0</v>
      </c>
      <c r="P715" s="6" t="str">
        <f>IF(HR_DB[[#This Row],[Age at Hiring]]&lt;20,"!","")</f>
        <v>!</v>
      </c>
      <c r="Q715" s="1" t="str">
        <f>IFERROR(VLOOKUP(HR_DB[[#This Row],[EmpID]],A716:$A$1002,1,TRUE),"")</f>
        <v/>
      </c>
      <c r="R715" s="1" t="str">
        <f>IFERROR(VLOOKUP(HR_DB[[#This Row],[EmpID]],$A$2:A714,1,0),"")</f>
        <v/>
      </c>
      <c r="S715" s="17"/>
      <c r="T715" s="1" t="str">
        <f ca="1">IF(HR_DB[[#This Row],[Years no.]]&lt;=7,"A) 1-7",IF(AND(HR_DB[[#This Row],[Years no.]]&gt;7,HR_DB[[#This Row],[Years no.]]&lt;=14),"B) 8-14",IF(AND(HR_DB[[#This Row],[Years no.]]&gt;14,HR_DB[[#This Row],[Years no.]]&lt;=21),"C) 15-21",IF(HR_DB[[#This Row],[Years no.]]&gt;21,"D) 22+",""))))</f>
        <v>D) 22+</v>
      </c>
      <c r="U715" s="1" t="str">
        <f ca="1">IF(AND(HR_DB[[#This Row],[Age]]&gt;=20,HR_DB[[#This Row],[Age]]&lt;30),"20s",IF(AND(HR_DB[[#This Row],[Age]]&gt;=30,HR_DB[[#This Row],[Age]]&lt;40),"30s",IF(HR_DB[[#This Row],[Age]]&gt;=40,"40s","")))</f>
        <v>20s</v>
      </c>
    </row>
    <row r="716" spans="1:21" x14ac:dyDescent="0.35">
      <c r="A716" s="1">
        <v>57210</v>
      </c>
      <c r="B716" s="1" t="s">
        <v>480</v>
      </c>
      <c r="C716" s="1" t="s">
        <v>481</v>
      </c>
      <c r="D716" s="1" t="s">
        <v>143</v>
      </c>
      <c r="E716" s="1" t="str">
        <f>IF(ISODD(MID(HR_DB[[#This Row],[ID No.]],13,1)),"Male","Female")</f>
        <v>Male</v>
      </c>
      <c r="F716" s="3">
        <f>DATE(MID(HR_DB[[#This Row],[ID No.]],2,2),MID(HR_DB[[#This Row],[ID No.]],4,2),MID(HR_DB[[#This Row],[ID No.]],6,2))</f>
        <v>29870</v>
      </c>
      <c r="G716" s="1">
        <f ca="1">DATEDIF(HR_DB[[#This Row],[DOB]],TODAY(),"Y")</f>
        <v>40</v>
      </c>
      <c r="H716" s="1" t="s">
        <v>32</v>
      </c>
      <c r="I716" s="1" t="s">
        <v>23</v>
      </c>
      <c r="J716" s="1" t="s">
        <v>44</v>
      </c>
      <c r="K716" s="1" t="str">
        <f>VLOOKUP(MID(HR_DB[[#This Row],[ID No.]],8,2),[1]Draft!$B$9:$C$14,2,FALSE)</f>
        <v>Cairo</v>
      </c>
      <c r="L716" s="3">
        <v>40976</v>
      </c>
      <c r="M716" s="1">
        <f ca="1">DATEDIF(HR_DB[[#This Row],[Hire date]],TODAY(),"Y")</f>
        <v>10</v>
      </c>
      <c r="N716" s="4">
        <v>6526</v>
      </c>
      <c r="O716" s="1">
        <f>IFERROR(DATEDIF(HR_DB[[#This Row],[DOB]],HR_DB[[#This Row],[Hire date]],"Y"),"!!!")</f>
        <v>30</v>
      </c>
      <c r="P716" s="1" t="str">
        <f>IF(HR_DB[[#This Row],[Age at Hiring]]&lt;20,"!","")</f>
        <v/>
      </c>
      <c r="Q716" s="1" t="str">
        <f>IFERROR(VLOOKUP(HR_DB[[#This Row],[EmpID]],A717:$A$1002,1,TRUE),"")</f>
        <v/>
      </c>
      <c r="R716" s="1" t="str">
        <f>IFERROR(VLOOKUP(HR_DB[[#This Row],[EmpID]],$A$2:A715,1,0),"")</f>
        <v/>
      </c>
      <c r="S716" s="17"/>
      <c r="T716" s="1" t="str">
        <f ca="1">IF(HR_DB[[#This Row],[Years no.]]&lt;=7,"A) 1-7",IF(AND(HR_DB[[#This Row],[Years no.]]&gt;7,HR_DB[[#This Row],[Years no.]]&lt;=14),"B) 8-14",IF(AND(HR_DB[[#This Row],[Years no.]]&gt;14,HR_DB[[#This Row],[Years no.]]&lt;=21),"C) 15-21",IF(HR_DB[[#This Row],[Years no.]]&gt;21,"D) 22+",""))))</f>
        <v>B) 8-14</v>
      </c>
      <c r="U716" s="1" t="str">
        <f ca="1">IF(AND(HR_DB[[#This Row],[Age]]&gt;=20,HR_DB[[#This Row],[Age]]&lt;30),"20s",IF(AND(HR_DB[[#This Row],[Age]]&gt;=30,HR_DB[[#This Row],[Age]]&lt;40),"30s",IF(HR_DB[[#This Row],[Age]]&gt;=40,"40s","")))</f>
        <v>40s</v>
      </c>
    </row>
    <row r="717" spans="1:21" x14ac:dyDescent="0.35">
      <c r="A717" s="1">
        <v>57212</v>
      </c>
      <c r="B717" s="1" t="s">
        <v>996</v>
      </c>
      <c r="C717" s="1" t="s">
        <v>997</v>
      </c>
      <c r="D717" s="1" t="s">
        <v>143</v>
      </c>
      <c r="E717" s="1" t="str">
        <f>IF(ISODD(MID(HR_DB[[#This Row],[ID No.]],13,1)),"Male","Female")</f>
        <v>Male</v>
      </c>
      <c r="F717" s="3">
        <f>DATE(MID(HR_DB[[#This Row],[ID No.]],2,2),MID(HR_DB[[#This Row],[ID No.]],4,2),MID(HR_DB[[#This Row],[ID No.]],6,2))</f>
        <v>29637</v>
      </c>
      <c r="G717" s="1">
        <f ca="1">DATEDIF(HR_DB[[#This Row],[DOB]],TODAY(),"Y")</f>
        <v>41</v>
      </c>
      <c r="H717" s="1" t="s">
        <v>17</v>
      </c>
      <c r="I717" s="1" t="s">
        <v>23</v>
      </c>
      <c r="J717" s="1" t="s">
        <v>19</v>
      </c>
      <c r="K717" s="1" t="str">
        <f>VLOOKUP(MID(HR_DB[[#This Row],[ID No.]],8,2),[1]Draft!$B$9:$C$14,2,FALSE)</f>
        <v>Alexandria</v>
      </c>
      <c r="L717" s="3">
        <v>41115</v>
      </c>
      <c r="M717" s="1">
        <f ca="1">DATEDIF(HR_DB[[#This Row],[Hire date]],TODAY(),"Y")</f>
        <v>10</v>
      </c>
      <c r="N717" s="4">
        <v>4548</v>
      </c>
      <c r="O717" s="1">
        <f>IFERROR(DATEDIF(HR_DB[[#This Row],[DOB]],HR_DB[[#This Row],[Hire date]],"Y"),"!!!")</f>
        <v>31</v>
      </c>
      <c r="P717" s="1" t="str">
        <f>IF(HR_DB[[#This Row],[Age at Hiring]]&lt;20,"!","")</f>
        <v/>
      </c>
      <c r="Q717" s="1" t="str">
        <f>IFERROR(VLOOKUP(HR_DB[[#This Row],[EmpID]],A718:$A$1002,1,TRUE),"")</f>
        <v/>
      </c>
      <c r="R717" s="1" t="str">
        <f>IFERROR(VLOOKUP(HR_DB[[#This Row],[EmpID]],$A$2:A716,1,0),"")</f>
        <v/>
      </c>
      <c r="S717" s="17"/>
      <c r="T717" s="1" t="str">
        <f ca="1">IF(HR_DB[[#This Row],[Years no.]]&lt;=7,"A) 1-7",IF(AND(HR_DB[[#This Row],[Years no.]]&gt;7,HR_DB[[#This Row],[Years no.]]&lt;=14),"B) 8-14",IF(AND(HR_DB[[#This Row],[Years no.]]&gt;14,HR_DB[[#This Row],[Years no.]]&lt;=21),"C) 15-21",IF(HR_DB[[#This Row],[Years no.]]&gt;21,"D) 22+",""))))</f>
        <v>B) 8-14</v>
      </c>
      <c r="U717" s="1" t="str">
        <f ca="1">IF(AND(HR_DB[[#This Row],[Age]]&gt;=20,HR_DB[[#This Row],[Age]]&lt;30),"20s",IF(AND(HR_DB[[#This Row],[Age]]&gt;=30,HR_DB[[#This Row],[Age]]&lt;40),"30s",IF(HR_DB[[#This Row],[Age]]&gt;=40,"40s","")))</f>
        <v>40s</v>
      </c>
    </row>
    <row r="718" spans="1:21" x14ac:dyDescent="0.35">
      <c r="A718" s="1">
        <v>57221</v>
      </c>
      <c r="B718" s="1" t="s">
        <v>532</v>
      </c>
      <c r="C718" s="1" t="s">
        <v>533</v>
      </c>
      <c r="D718" s="1" t="s">
        <v>35</v>
      </c>
      <c r="E718" s="1" t="str">
        <f>IF(ISODD(MID(HR_DB[[#This Row],[ID No.]],13,1)),"Male","Female")</f>
        <v>Male</v>
      </c>
      <c r="F718" s="3">
        <f>DATE(MID(HR_DB[[#This Row],[ID No.]],2,2),MID(HR_DB[[#This Row],[ID No.]],4,2),MID(HR_DB[[#This Row],[ID No.]],6,2))</f>
        <v>34793</v>
      </c>
      <c r="G718" s="1">
        <f ca="1">DATEDIF(HR_DB[[#This Row],[DOB]],TODAY(),"Y")</f>
        <v>27</v>
      </c>
      <c r="H718" s="1" t="s">
        <v>17</v>
      </c>
      <c r="I718" s="1" t="s">
        <v>23</v>
      </c>
      <c r="J718" s="1" t="s">
        <v>19</v>
      </c>
      <c r="K718" s="1" t="str">
        <f>VLOOKUP(MID(HR_DB[[#This Row],[ID No.]],8,2),[1]Draft!$B$9:$C$14,2,FALSE)</f>
        <v>Cairo</v>
      </c>
      <c r="L718" s="7">
        <v>41870</v>
      </c>
      <c r="M718" s="1">
        <f ca="1">DATEDIF(HR_DB[[#This Row],[Hire date]],TODAY(),"Y")</f>
        <v>7</v>
      </c>
      <c r="N718" s="4">
        <v>4322</v>
      </c>
      <c r="O718" s="6">
        <f>IFERROR(DATEDIF(HR_DB[[#This Row],[DOB]],HR_DB[[#This Row],[Hire date]],"Y"),"!!!")</f>
        <v>19</v>
      </c>
      <c r="P718" s="6" t="str">
        <f>IF(HR_DB[[#This Row],[Age at Hiring]]&lt;20,"!","")</f>
        <v>!</v>
      </c>
      <c r="Q718" s="1" t="str">
        <f>IFERROR(VLOOKUP(HR_DB[[#This Row],[EmpID]],A719:$A$1002,1,TRUE),"")</f>
        <v/>
      </c>
      <c r="R718" s="1" t="str">
        <f>IFERROR(VLOOKUP(HR_DB[[#This Row],[EmpID]],$A$2:A717,1,0),"")</f>
        <v/>
      </c>
      <c r="S718" s="17"/>
      <c r="T718" s="1" t="str">
        <f ca="1">IF(HR_DB[[#This Row],[Years no.]]&lt;=7,"A) 1-7",IF(AND(HR_DB[[#This Row],[Years no.]]&gt;7,HR_DB[[#This Row],[Years no.]]&lt;=14),"B) 8-14",IF(AND(HR_DB[[#This Row],[Years no.]]&gt;14,HR_DB[[#This Row],[Years no.]]&lt;=21),"C) 15-21",IF(HR_DB[[#This Row],[Years no.]]&gt;21,"D) 22+",""))))</f>
        <v>A) 1-7</v>
      </c>
      <c r="U718" s="1" t="str">
        <f ca="1">IF(AND(HR_DB[[#This Row],[Age]]&gt;=20,HR_DB[[#This Row],[Age]]&lt;30),"20s",IF(AND(HR_DB[[#This Row],[Age]]&gt;=30,HR_DB[[#This Row],[Age]]&lt;40),"30s",IF(HR_DB[[#This Row],[Age]]&gt;=40,"40s","")))</f>
        <v>20s</v>
      </c>
    </row>
    <row r="719" spans="1:21" x14ac:dyDescent="0.35">
      <c r="A719" s="1">
        <v>57227</v>
      </c>
      <c r="B719" s="1" t="s">
        <v>232</v>
      </c>
      <c r="C719" s="1" t="s">
        <v>233</v>
      </c>
      <c r="D719" s="1" t="s">
        <v>49</v>
      </c>
      <c r="E719" s="1" t="str">
        <f>IF(ISODD(MID(HR_DB[[#This Row],[ID No.]],13,1)),"Male","Female")</f>
        <v>Male</v>
      </c>
      <c r="F719" s="3">
        <f>DATE(MID(HR_DB[[#This Row],[ID No.]],2,2),MID(HR_DB[[#This Row],[ID No.]],4,2),MID(HR_DB[[#This Row],[ID No.]],6,2))</f>
        <v>34995</v>
      </c>
      <c r="G719" s="1">
        <f ca="1">DATEDIF(HR_DB[[#This Row],[DOB]],TODAY(),"Y")</f>
        <v>26</v>
      </c>
      <c r="H719" s="1" t="s">
        <v>17</v>
      </c>
      <c r="I719" s="1" t="s">
        <v>23</v>
      </c>
      <c r="J719" s="1" t="s">
        <v>24</v>
      </c>
      <c r="K719" s="1" t="str">
        <f>VLOOKUP(MID(HR_DB[[#This Row],[ID No.]],8,2),[1]Draft!$B$9:$C$14,2,FALSE)</f>
        <v>Cairo</v>
      </c>
      <c r="L719" s="7">
        <v>36043</v>
      </c>
      <c r="M719" s="1">
        <f ca="1">DATEDIF(HR_DB[[#This Row],[Hire date]],TODAY(),"Y")</f>
        <v>23</v>
      </c>
      <c r="N719" s="4">
        <v>3114</v>
      </c>
      <c r="O719" s="6">
        <f>IFERROR(DATEDIF(HR_DB[[#This Row],[DOB]],HR_DB[[#This Row],[Hire date]],"Y"),"!!!")</f>
        <v>2</v>
      </c>
      <c r="P719" s="6" t="str">
        <f>IF(HR_DB[[#This Row],[Age at Hiring]]&lt;20,"!","")</f>
        <v>!</v>
      </c>
      <c r="Q719" s="1" t="str">
        <f>IFERROR(VLOOKUP(HR_DB[[#This Row],[EmpID]],A720:$A$1002,1,TRUE),"")</f>
        <v/>
      </c>
      <c r="R719" s="1" t="str">
        <f>IFERROR(VLOOKUP(HR_DB[[#This Row],[EmpID]],$A$2:A718,1,0),"")</f>
        <v/>
      </c>
      <c r="S719" s="17"/>
      <c r="T719" s="1" t="str">
        <f ca="1">IF(HR_DB[[#This Row],[Years no.]]&lt;=7,"A) 1-7",IF(AND(HR_DB[[#This Row],[Years no.]]&gt;7,HR_DB[[#This Row],[Years no.]]&lt;=14),"B) 8-14",IF(AND(HR_DB[[#This Row],[Years no.]]&gt;14,HR_DB[[#This Row],[Years no.]]&lt;=21),"C) 15-21",IF(HR_DB[[#This Row],[Years no.]]&gt;21,"D) 22+",""))))</f>
        <v>D) 22+</v>
      </c>
      <c r="U719" s="1" t="str">
        <f ca="1">IF(AND(HR_DB[[#This Row],[Age]]&gt;=20,HR_DB[[#This Row],[Age]]&lt;30),"20s",IF(AND(HR_DB[[#This Row],[Age]]&gt;=30,HR_DB[[#This Row],[Age]]&lt;40),"30s",IF(HR_DB[[#This Row],[Age]]&gt;=40,"40s","")))</f>
        <v>20s</v>
      </c>
    </row>
    <row r="720" spans="1:21" x14ac:dyDescent="0.35">
      <c r="A720" s="1">
        <v>57239</v>
      </c>
      <c r="B720" s="1" t="s">
        <v>1438</v>
      </c>
      <c r="C720" s="1" t="s">
        <v>1439</v>
      </c>
      <c r="D720" s="1" t="s">
        <v>143</v>
      </c>
      <c r="E720" s="1" t="str">
        <f>IF(ISODD(MID(HR_DB[[#This Row],[ID No.]],13,1)),"Male","Female")</f>
        <v>Female</v>
      </c>
      <c r="F720" s="3">
        <f>DATE(MID(HR_DB[[#This Row],[ID No.]],2,2),MID(HR_DB[[#This Row],[ID No.]],4,2),MID(HR_DB[[#This Row],[ID No.]],6,2))</f>
        <v>29726</v>
      </c>
      <c r="G720" s="1">
        <f ca="1">DATEDIF(HR_DB[[#This Row],[DOB]],TODAY(),"Y")</f>
        <v>41</v>
      </c>
      <c r="H720" s="1" t="s">
        <v>17</v>
      </c>
      <c r="I720" s="1" t="s">
        <v>23</v>
      </c>
      <c r="J720" s="1" t="s">
        <v>67</v>
      </c>
      <c r="K720" s="1" t="str">
        <f>VLOOKUP(MID(HR_DB[[#This Row],[ID No.]],8,2),[1]Draft!$B$9:$C$14,2,FALSE)</f>
        <v>Alexandria</v>
      </c>
      <c r="L720" s="7">
        <v>36496</v>
      </c>
      <c r="M720" s="1">
        <f ca="1">DATEDIF(HR_DB[[#This Row],[Hire date]],TODAY(),"Y")</f>
        <v>22</v>
      </c>
      <c r="N720" s="4">
        <v>4962</v>
      </c>
      <c r="O720" s="6">
        <f>IFERROR(DATEDIF(HR_DB[[#This Row],[DOB]],HR_DB[[#This Row],[Hire date]],"Y"),"!!!")</f>
        <v>18</v>
      </c>
      <c r="P720" s="6" t="str">
        <f>IF(HR_DB[[#This Row],[Age at Hiring]]&lt;20,"!","")</f>
        <v>!</v>
      </c>
      <c r="Q720" s="1" t="str">
        <f>IFERROR(VLOOKUP(HR_DB[[#This Row],[EmpID]],A721:$A$1002,1,TRUE),"")</f>
        <v/>
      </c>
      <c r="R720" s="1" t="str">
        <f>IFERROR(VLOOKUP(HR_DB[[#This Row],[EmpID]],$A$2:A719,1,0),"")</f>
        <v/>
      </c>
      <c r="S720" s="17"/>
      <c r="T720" s="1" t="str">
        <f ca="1">IF(HR_DB[[#This Row],[Years no.]]&lt;=7,"A) 1-7",IF(AND(HR_DB[[#This Row],[Years no.]]&gt;7,HR_DB[[#This Row],[Years no.]]&lt;=14),"B) 8-14",IF(AND(HR_DB[[#This Row],[Years no.]]&gt;14,HR_DB[[#This Row],[Years no.]]&lt;=21),"C) 15-21",IF(HR_DB[[#This Row],[Years no.]]&gt;21,"D) 22+",""))))</f>
        <v>D) 22+</v>
      </c>
      <c r="U720" s="1" t="str">
        <f ca="1">IF(AND(HR_DB[[#This Row],[Age]]&gt;=20,HR_DB[[#This Row],[Age]]&lt;30),"20s",IF(AND(HR_DB[[#This Row],[Age]]&gt;=30,HR_DB[[#This Row],[Age]]&lt;40),"30s",IF(HR_DB[[#This Row],[Age]]&gt;=40,"40s","")))</f>
        <v>40s</v>
      </c>
    </row>
    <row r="721" spans="1:21" x14ac:dyDescent="0.35">
      <c r="A721" s="1">
        <v>57242</v>
      </c>
      <c r="B721" s="1" t="s">
        <v>712</v>
      </c>
      <c r="C721" s="1" t="s">
        <v>713</v>
      </c>
      <c r="D721" s="1" t="s">
        <v>49</v>
      </c>
      <c r="E721" s="1" t="str">
        <f>IF(ISODD(MID(HR_DB[[#This Row],[ID No.]],13,1)),"Male","Female")</f>
        <v>Male</v>
      </c>
      <c r="F721" s="3">
        <f>DATE(MID(HR_DB[[#This Row],[ID No.]],2,2),MID(HR_DB[[#This Row],[ID No.]],4,2),MID(HR_DB[[#This Row],[ID No.]],6,2))</f>
        <v>27885</v>
      </c>
      <c r="G721" s="1">
        <f ca="1">DATEDIF(HR_DB[[#This Row],[DOB]],TODAY(),"Y")</f>
        <v>46</v>
      </c>
      <c r="H721" s="1" t="s">
        <v>17</v>
      </c>
      <c r="I721" s="1" t="s">
        <v>23</v>
      </c>
      <c r="J721" s="1" t="s">
        <v>44</v>
      </c>
      <c r="K721" s="1" t="str">
        <f>VLOOKUP(MID(HR_DB[[#This Row],[ID No.]],8,2),[1]Draft!$B$9:$C$14,2,FALSE)</f>
        <v>Cairo</v>
      </c>
      <c r="L721" s="3">
        <v>37153</v>
      </c>
      <c r="M721" s="1">
        <f ca="1">DATEDIF(HR_DB[[#This Row],[Hire date]],TODAY(),"Y")</f>
        <v>20</v>
      </c>
      <c r="N721" s="4">
        <v>6193</v>
      </c>
      <c r="O721" s="1">
        <f>IFERROR(DATEDIF(HR_DB[[#This Row],[DOB]],HR_DB[[#This Row],[Hire date]],"Y"),"!!!")</f>
        <v>25</v>
      </c>
      <c r="P721" s="1" t="str">
        <f>IF(HR_DB[[#This Row],[Age at Hiring]]&lt;20,"!","")</f>
        <v/>
      </c>
      <c r="Q721" s="1" t="str">
        <f>IFERROR(VLOOKUP(HR_DB[[#This Row],[EmpID]],A722:$A$1002,1,TRUE),"")</f>
        <v/>
      </c>
      <c r="R721" s="1" t="str">
        <f>IFERROR(VLOOKUP(HR_DB[[#This Row],[EmpID]],$A$2:A720,1,0),"")</f>
        <v/>
      </c>
      <c r="S721" s="17"/>
      <c r="T721" s="1" t="str">
        <f ca="1">IF(HR_DB[[#This Row],[Years no.]]&lt;=7,"A) 1-7",IF(AND(HR_DB[[#This Row],[Years no.]]&gt;7,HR_DB[[#This Row],[Years no.]]&lt;=14),"B) 8-14",IF(AND(HR_DB[[#This Row],[Years no.]]&gt;14,HR_DB[[#This Row],[Years no.]]&lt;=21),"C) 15-21",IF(HR_DB[[#This Row],[Years no.]]&gt;21,"D) 22+",""))))</f>
        <v>C) 15-21</v>
      </c>
      <c r="U721" s="1" t="str">
        <f ca="1">IF(AND(HR_DB[[#This Row],[Age]]&gt;=20,HR_DB[[#This Row],[Age]]&lt;30),"20s",IF(AND(HR_DB[[#This Row],[Age]]&gt;=30,HR_DB[[#This Row],[Age]]&lt;40),"30s",IF(HR_DB[[#This Row],[Age]]&gt;=40,"40s","")))</f>
        <v>40s</v>
      </c>
    </row>
    <row r="722" spans="1:21" x14ac:dyDescent="0.35">
      <c r="A722" s="1">
        <v>57243</v>
      </c>
      <c r="B722" s="1" t="s">
        <v>1790</v>
      </c>
      <c r="C722" s="1" t="s">
        <v>1791</v>
      </c>
      <c r="D722" s="1" t="s">
        <v>16</v>
      </c>
      <c r="E722" s="1" t="str">
        <f>IF(ISODD(MID(HR_DB[[#This Row],[ID No.]],13,1)),"Male","Female")</f>
        <v>Male</v>
      </c>
      <c r="F722" s="3">
        <f>DATE(MID(HR_DB[[#This Row],[ID No.]],2,2),MID(HR_DB[[#This Row],[ID No.]],4,2),MID(HR_DB[[#This Row],[ID No.]],6,2))</f>
        <v>32364</v>
      </c>
      <c r="G722" s="1">
        <f ca="1">DATEDIF(HR_DB[[#This Row],[DOB]],TODAY(),"Y")</f>
        <v>33</v>
      </c>
      <c r="H722" s="1" t="s">
        <v>17</v>
      </c>
      <c r="I722" s="1" t="s">
        <v>41</v>
      </c>
      <c r="J722" s="1" t="s">
        <v>19</v>
      </c>
      <c r="K722" s="1" t="str">
        <f>VLOOKUP(MID(HR_DB[[#This Row],[ID No.]],8,2),[1]Draft!$B$9:$C$14,2,FALSE)</f>
        <v>Cairo</v>
      </c>
      <c r="L722" s="3">
        <v>41208</v>
      </c>
      <c r="M722" s="1">
        <f ca="1">DATEDIF(HR_DB[[#This Row],[Hire date]],TODAY(),"Y")</f>
        <v>9</v>
      </c>
      <c r="N722" s="4">
        <v>13430</v>
      </c>
      <c r="O722" s="1">
        <f>IFERROR(DATEDIF(HR_DB[[#This Row],[DOB]],HR_DB[[#This Row],[Hire date]],"Y"),"!!!")</f>
        <v>24</v>
      </c>
      <c r="P722" s="1" t="str">
        <f>IF(HR_DB[[#This Row],[Age at Hiring]]&lt;20,"!","")</f>
        <v/>
      </c>
      <c r="Q722" s="1" t="str">
        <f>IFERROR(VLOOKUP(HR_DB[[#This Row],[EmpID]],A723:$A$1002,1,TRUE),"")</f>
        <v/>
      </c>
      <c r="R722" s="1" t="str">
        <f>IFERROR(VLOOKUP(HR_DB[[#This Row],[EmpID]],$A$2:A721,1,0),"")</f>
        <v/>
      </c>
      <c r="S722" s="17"/>
      <c r="T722" s="1" t="str">
        <f ca="1">IF(HR_DB[[#This Row],[Years no.]]&lt;=7,"A) 1-7",IF(AND(HR_DB[[#This Row],[Years no.]]&gt;7,HR_DB[[#This Row],[Years no.]]&lt;=14),"B) 8-14",IF(AND(HR_DB[[#This Row],[Years no.]]&gt;14,HR_DB[[#This Row],[Years no.]]&lt;=21),"C) 15-21",IF(HR_DB[[#This Row],[Years no.]]&gt;21,"D) 22+",""))))</f>
        <v>B) 8-14</v>
      </c>
      <c r="U722" s="1" t="str">
        <f ca="1">IF(AND(HR_DB[[#This Row],[Age]]&gt;=20,HR_DB[[#This Row],[Age]]&lt;30),"20s",IF(AND(HR_DB[[#This Row],[Age]]&gt;=30,HR_DB[[#This Row],[Age]]&lt;40),"30s",IF(HR_DB[[#This Row],[Age]]&gt;=40,"40s","")))</f>
        <v>30s</v>
      </c>
    </row>
    <row r="723" spans="1:21" x14ac:dyDescent="0.35">
      <c r="A723" s="1">
        <v>57263</v>
      </c>
      <c r="B723" s="1" t="s">
        <v>316</v>
      </c>
      <c r="C723" s="1" t="s">
        <v>317</v>
      </c>
      <c r="D723" s="1" t="s">
        <v>16</v>
      </c>
      <c r="E723" s="1" t="str">
        <f>IF(ISODD(MID(HR_DB[[#This Row],[ID No.]],13,1)),"Male","Female")</f>
        <v>Male</v>
      </c>
      <c r="F723" s="3">
        <f>DATE(MID(HR_DB[[#This Row],[ID No.]],2,2),MID(HR_DB[[#This Row],[ID No.]],4,2),MID(HR_DB[[#This Row],[ID No.]],6,2))</f>
        <v>28957</v>
      </c>
      <c r="G723" s="1">
        <f ca="1">DATEDIF(HR_DB[[#This Row],[DOB]],TODAY(),"Y")</f>
        <v>43</v>
      </c>
      <c r="H723" s="1" t="s">
        <v>32</v>
      </c>
      <c r="I723" s="1" t="s">
        <v>18</v>
      </c>
      <c r="J723" s="1" t="s">
        <v>19</v>
      </c>
      <c r="K723" s="1" t="str">
        <f>VLOOKUP(MID(HR_DB[[#This Row],[ID No.]],8,2),[1]Draft!$B$9:$C$14,2,FALSE)</f>
        <v>Cairo</v>
      </c>
      <c r="L723" s="7">
        <v>35809</v>
      </c>
      <c r="M723" s="1">
        <f ca="1">DATEDIF(HR_DB[[#This Row],[Hire date]],TODAY(),"Y")</f>
        <v>24</v>
      </c>
      <c r="N723" s="4">
        <v>17453</v>
      </c>
      <c r="O723" s="6">
        <f>IFERROR(DATEDIF(HR_DB[[#This Row],[DOB]],HR_DB[[#This Row],[Hire date]],"Y"),"!!!")</f>
        <v>18</v>
      </c>
      <c r="P723" s="6" t="str">
        <f>IF(HR_DB[[#This Row],[Age at Hiring]]&lt;20,"!","")</f>
        <v>!</v>
      </c>
      <c r="Q723" s="1" t="str">
        <f>IFERROR(VLOOKUP(HR_DB[[#This Row],[EmpID]],A724:$A$1002,1,TRUE),"")</f>
        <v/>
      </c>
      <c r="R723" s="1" t="str">
        <f>IFERROR(VLOOKUP(HR_DB[[#This Row],[EmpID]],$A$2:A722,1,0),"")</f>
        <v/>
      </c>
      <c r="S723" s="17"/>
      <c r="T723" s="1" t="str">
        <f ca="1">IF(HR_DB[[#This Row],[Years no.]]&lt;=7,"A) 1-7",IF(AND(HR_DB[[#This Row],[Years no.]]&gt;7,HR_DB[[#This Row],[Years no.]]&lt;=14),"B) 8-14",IF(AND(HR_DB[[#This Row],[Years no.]]&gt;14,HR_DB[[#This Row],[Years no.]]&lt;=21),"C) 15-21",IF(HR_DB[[#This Row],[Years no.]]&gt;21,"D) 22+",""))))</f>
        <v>D) 22+</v>
      </c>
      <c r="U723" s="1" t="str">
        <f ca="1">IF(AND(HR_DB[[#This Row],[Age]]&gt;=20,HR_DB[[#This Row],[Age]]&lt;30),"20s",IF(AND(HR_DB[[#This Row],[Age]]&gt;=30,HR_DB[[#This Row],[Age]]&lt;40),"30s",IF(HR_DB[[#This Row],[Age]]&gt;=40,"40s","")))</f>
        <v>40s</v>
      </c>
    </row>
    <row r="724" spans="1:21" x14ac:dyDescent="0.35">
      <c r="A724" s="1">
        <v>57276</v>
      </c>
      <c r="B724" s="1" t="s">
        <v>1044</v>
      </c>
      <c r="C724" s="1" t="s">
        <v>1045</v>
      </c>
      <c r="D724" s="1" t="s">
        <v>27</v>
      </c>
      <c r="E724" s="1" t="str">
        <f>IF(ISODD(MID(HR_DB[[#This Row],[ID No.]],13,1)),"Male","Female")</f>
        <v>Female</v>
      </c>
      <c r="F724" s="3">
        <f>DATE(MID(HR_DB[[#This Row],[ID No.]],2,2),MID(HR_DB[[#This Row],[ID No.]],4,2),MID(HR_DB[[#This Row],[ID No.]],6,2))</f>
        <v>31892</v>
      </c>
      <c r="G724" s="1">
        <f ca="1">DATEDIF(HR_DB[[#This Row],[DOB]],TODAY(),"Y")</f>
        <v>35</v>
      </c>
      <c r="H724" s="1" t="s">
        <v>17</v>
      </c>
      <c r="I724" s="1" t="s">
        <v>23</v>
      </c>
      <c r="J724" s="1" t="s">
        <v>19</v>
      </c>
      <c r="K724" s="1" t="str">
        <f>VLOOKUP(MID(HR_DB[[#This Row],[ID No.]],8,2),[1]Draft!$B$9:$C$14,2,FALSE)</f>
        <v>Monufia</v>
      </c>
      <c r="L724" s="7">
        <v>38459</v>
      </c>
      <c r="M724" s="1">
        <f ca="1">DATEDIF(HR_DB[[#This Row],[Hire date]],TODAY(),"Y")</f>
        <v>17</v>
      </c>
      <c r="N724" s="4">
        <v>5390</v>
      </c>
      <c r="O724" s="6">
        <f>IFERROR(DATEDIF(HR_DB[[#This Row],[DOB]],HR_DB[[#This Row],[Hire date]],"Y"),"!!!")</f>
        <v>17</v>
      </c>
      <c r="P724" s="6" t="str">
        <f>IF(HR_DB[[#This Row],[Age at Hiring]]&lt;20,"!","")</f>
        <v>!</v>
      </c>
      <c r="Q724" s="1" t="str">
        <f>IFERROR(VLOOKUP(HR_DB[[#This Row],[EmpID]],A725:$A$1002,1,TRUE),"")</f>
        <v/>
      </c>
      <c r="R724" s="1" t="str">
        <f>IFERROR(VLOOKUP(HR_DB[[#This Row],[EmpID]],$A$2:A723,1,0),"")</f>
        <v/>
      </c>
      <c r="S724" s="17"/>
      <c r="T724" s="1" t="str">
        <f ca="1">IF(HR_DB[[#This Row],[Years no.]]&lt;=7,"A) 1-7",IF(AND(HR_DB[[#This Row],[Years no.]]&gt;7,HR_DB[[#This Row],[Years no.]]&lt;=14),"B) 8-14",IF(AND(HR_DB[[#This Row],[Years no.]]&gt;14,HR_DB[[#This Row],[Years no.]]&lt;=21),"C) 15-21",IF(HR_DB[[#This Row],[Years no.]]&gt;21,"D) 22+",""))))</f>
        <v>C) 15-21</v>
      </c>
      <c r="U724" s="1" t="str">
        <f ca="1">IF(AND(HR_DB[[#This Row],[Age]]&gt;=20,HR_DB[[#This Row],[Age]]&lt;30),"20s",IF(AND(HR_DB[[#This Row],[Age]]&gt;=30,HR_DB[[#This Row],[Age]]&lt;40),"30s",IF(HR_DB[[#This Row],[Age]]&gt;=40,"40s","")))</f>
        <v>30s</v>
      </c>
    </row>
    <row r="725" spans="1:21" x14ac:dyDescent="0.35">
      <c r="A725" s="6">
        <v>57286</v>
      </c>
      <c r="B725" s="1" t="s">
        <v>1762</v>
      </c>
      <c r="C725" s="1" t="s">
        <v>1763</v>
      </c>
      <c r="D725" s="1" t="s">
        <v>35</v>
      </c>
      <c r="E725" s="1" t="str">
        <f>IF(ISODD(MID(HR_DB[[#This Row],[ID No.]],13,1)),"Male","Female")</f>
        <v>Male</v>
      </c>
      <c r="F725" s="3">
        <f>DATE(MID(HR_DB[[#This Row],[ID No.]],2,2),MID(HR_DB[[#This Row],[ID No.]],4,2),MID(HR_DB[[#This Row],[ID No.]],6,2))</f>
        <v>34736</v>
      </c>
      <c r="G725" s="1">
        <f ca="1">DATEDIF(HR_DB[[#This Row],[DOB]],TODAY(),"Y")</f>
        <v>27</v>
      </c>
      <c r="H725" s="1" t="s">
        <v>17</v>
      </c>
      <c r="I725" s="1" t="s">
        <v>18</v>
      </c>
      <c r="J725" s="1" t="s">
        <v>28</v>
      </c>
      <c r="K725" s="1" t="str">
        <f>VLOOKUP(MID(HR_DB[[#This Row],[ID No.]],8,2),[1]Draft!$B$9:$C$14,2,FALSE)</f>
        <v>Monufia</v>
      </c>
      <c r="L725" s="7">
        <v>37808</v>
      </c>
      <c r="M725" s="1">
        <f ca="1">DATEDIF(HR_DB[[#This Row],[Hire date]],TODAY(),"Y")</f>
        <v>19</v>
      </c>
      <c r="N725" s="4">
        <v>25572</v>
      </c>
      <c r="O725" s="6">
        <f>IFERROR(DATEDIF(HR_DB[[#This Row],[DOB]],HR_DB[[#This Row],[Hire date]],"Y"),"!!!")</f>
        <v>8</v>
      </c>
      <c r="P725" s="6" t="str">
        <f>IF(HR_DB[[#This Row],[Age at Hiring]]&lt;20,"!","")</f>
        <v>!</v>
      </c>
      <c r="Q725" s="6">
        <f>IFERROR(VLOOKUP(HR_DB[[#This Row],[EmpID]],A726:$A$1002,1,TRUE),"")</f>
        <v>57286</v>
      </c>
      <c r="R725" s="1" t="str">
        <f>IFERROR(VLOOKUP(HR_DB[[#This Row],[EmpID]],$A$2:A724,1,0),"")</f>
        <v/>
      </c>
      <c r="S725" s="17">
        <v>1</v>
      </c>
      <c r="T725" s="1" t="str">
        <f ca="1">IF(HR_DB[[#This Row],[Years no.]]&lt;=7,"A) 1-7",IF(AND(HR_DB[[#This Row],[Years no.]]&gt;7,HR_DB[[#This Row],[Years no.]]&lt;=14),"B) 8-14",IF(AND(HR_DB[[#This Row],[Years no.]]&gt;14,HR_DB[[#This Row],[Years no.]]&lt;=21),"C) 15-21",IF(HR_DB[[#This Row],[Years no.]]&gt;21,"D) 22+",""))))</f>
        <v>C) 15-21</v>
      </c>
      <c r="U725" s="1" t="str">
        <f ca="1">IF(AND(HR_DB[[#This Row],[Age]]&gt;=20,HR_DB[[#This Row],[Age]]&lt;30),"20s",IF(AND(HR_DB[[#This Row],[Age]]&gt;=30,HR_DB[[#This Row],[Age]]&lt;40),"30s",IF(HR_DB[[#This Row],[Age]]&gt;=40,"40s","")))</f>
        <v>20s</v>
      </c>
    </row>
    <row r="726" spans="1:21" x14ac:dyDescent="0.35">
      <c r="A726" s="18">
        <v>57286</v>
      </c>
      <c r="B726" s="1" t="s">
        <v>1860</v>
      </c>
      <c r="C726" s="1" t="s">
        <v>1861</v>
      </c>
      <c r="D726" s="1" t="s">
        <v>35</v>
      </c>
      <c r="E726" s="1" t="str">
        <f>IF(ISODD(MID(HR_DB[[#This Row],[ID No.]],13,1)),"Male","Female")</f>
        <v>Male</v>
      </c>
      <c r="F726" s="3">
        <f>DATE(MID(HR_DB[[#This Row],[ID No.]],2,2),MID(HR_DB[[#This Row],[ID No.]],4,2),MID(HR_DB[[#This Row],[ID No.]],6,2))</f>
        <v>30280</v>
      </c>
      <c r="G726" s="1">
        <f ca="1">DATEDIF(HR_DB[[#This Row],[DOB]],TODAY(),"Y")</f>
        <v>39</v>
      </c>
      <c r="H726" s="1" t="s">
        <v>32</v>
      </c>
      <c r="I726" s="1" t="s">
        <v>23</v>
      </c>
      <c r="J726" s="1" t="s">
        <v>19</v>
      </c>
      <c r="K726" s="1" t="str">
        <f>VLOOKUP(MID(HR_DB[[#This Row],[ID No.]],8,2),[1]Draft!$B$9:$C$14,2,FALSE)</f>
        <v>Ismailia</v>
      </c>
      <c r="L726" s="3">
        <v>37955</v>
      </c>
      <c r="M726" s="1">
        <f ca="1">DATEDIF(HR_DB[[#This Row],[Hire date]],TODAY(),"Y")</f>
        <v>18</v>
      </c>
      <c r="N726" s="4">
        <v>4068</v>
      </c>
      <c r="O726" s="1">
        <f>IFERROR(DATEDIF(HR_DB[[#This Row],[DOB]],HR_DB[[#This Row],[Hire date]],"Y"),"!!!")</f>
        <v>21</v>
      </c>
      <c r="P726" s="1" t="str">
        <f>IF(HR_DB[[#This Row],[Age at Hiring]]&lt;20,"!","")</f>
        <v/>
      </c>
      <c r="Q726" s="1" t="str">
        <f>IFERROR(VLOOKUP(HR_DB[[#This Row],[EmpID]],A727:$A$1002,1,TRUE),"")</f>
        <v/>
      </c>
      <c r="R726" s="16">
        <f>IFERROR(VLOOKUP(HR_DB[[#This Row],[EmpID]],$A$2:A725,1,0),"")</f>
        <v>57286</v>
      </c>
      <c r="S726" s="17">
        <v>2</v>
      </c>
      <c r="T726" s="1" t="str">
        <f ca="1">IF(HR_DB[[#This Row],[Years no.]]&lt;=7,"A) 1-7",IF(AND(HR_DB[[#This Row],[Years no.]]&gt;7,HR_DB[[#This Row],[Years no.]]&lt;=14),"B) 8-14",IF(AND(HR_DB[[#This Row],[Years no.]]&gt;14,HR_DB[[#This Row],[Years no.]]&lt;=21),"C) 15-21",IF(HR_DB[[#This Row],[Years no.]]&gt;21,"D) 22+",""))))</f>
        <v>C) 15-21</v>
      </c>
      <c r="U726" s="1" t="str">
        <f ca="1">IF(AND(HR_DB[[#This Row],[Age]]&gt;=20,HR_DB[[#This Row],[Age]]&lt;30),"20s",IF(AND(HR_DB[[#This Row],[Age]]&gt;=30,HR_DB[[#This Row],[Age]]&lt;40),"30s",IF(HR_DB[[#This Row],[Age]]&gt;=40,"40s","")))</f>
        <v>30s</v>
      </c>
    </row>
    <row r="727" spans="1:21" x14ac:dyDescent="0.35">
      <c r="A727" s="1">
        <v>57330</v>
      </c>
      <c r="B727" s="1" t="s">
        <v>1288</v>
      </c>
      <c r="C727" s="1" t="s">
        <v>1289</v>
      </c>
      <c r="D727" s="1" t="s">
        <v>49</v>
      </c>
      <c r="E727" s="1" t="str">
        <f>IF(ISODD(MID(HR_DB[[#This Row],[ID No.]],13,1)),"Male","Female")</f>
        <v>Male</v>
      </c>
      <c r="F727" s="3">
        <f>DATE(MID(HR_DB[[#This Row],[ID No.]],2,2),MID(HR_DB[[#This Row],[ID No.]],4,2),MID(HR_DB[[#This Row],[ID No.]],6,2))</f>
        <v>34357</v>
      </c>
      <c r="G727" s="1">
        <f ca="1">DATEDIF(HR_DB[[#This Row],[DOB]],TODAY(),"Y")</f>
        <v>28</v>
      </c>
      <c r="H727" s="1" t="s">
        <v>17</v>
      </c>
      <c r="I727" s="1" t="s">
        <v>23</v>
      </c>
      <c r="J727" s="1" t="s">
        <v>24</v>
      </c>
      <c r="K727" s="1" t="str">
        <f>VLOOKUP(MID(HR_DB[[#This Row],[ID No.]],8,2),[1]Draft!$B$9:$C$14,2,FALSE)</f>
        <v>Cairo</v>
      </c>
      <c r="L727" s="3">
        <v>42116</v>
      </c>
      <c r="M727" s="1">
        <f ca="1">DATEDIF(HR_DB[[#This Row],[Hire date]],TODAY(),"Y")</f>
        <v>7</v>
      </c>
      <c r="N727" s="4">
        <v>5499</v>
      </c>
      <c r="O727" s="1">
        <f>IFERROR(DATEDIF(HR_DB[[#This Row],[DOB]],HR_DB[[#This Row],[Hire date]],"Y"),"!!!")</f>
        <v>21</v>
      </c>
      <c r="P727" s="1" t="str">
        <f>IF(HR_DB[[#This Row],[Age at Hiring]]&lt;20,"!","")</f>
        <v/>
      </c>
      <c r="Q727" s="1" t="str">
        <f>IFERROR(VLOOKUP(HR_DB[[#This Row],[EmpID]],A728:$A$1002,1,TRUE),"")</f>
        <v/>
      </c>
      <c r="R727" s="1" t="str">
        <f>IFERROR(VLOOKUP(HR_DB[[#This Row],[EmpID]],$A$2:A726,1,0),"")</f>
        <v/>
      </c>
      <c r="S727" s="17"/>
      <c r="T727" s="1" t="str">
        <f ca="1">IF(HR_DB[[#This Row],[Years no.]]&lt;=7,"A) 1-7",IF(AND(HR_DB[[#This Row],[Years no.]]&gt;7,HR_DB[[#This Row],[Years no.]]&lt;=14),"B) 8-14",IF(AND(HR_DB[[#This Row],[Years no.]]&gt;14,HR_DB[[#This Row],[Years no.]]&lt;=21),"C) 15-21",IF(HR_DB[[#This Row],[Years no.]]&gt;21,"D) 22+",""))))</f>
        <v>A) 1-7</v>
      </c>
      <c r="U727" s="1" t="str">
        <f ca="1">IF(AND(HR_DB[[#This Row],[Age]]&gt;=20,HR_DB[[#This Row],[Age]]&lt;30),"20s",IF(AND(HR_DB[[#This Row],[Age]]&gt;=30,HR_DB[[#This Row],[Age]]&lt;40),"30s",IF(HR_DB[[#This Row],[Age]]&gt;=40,"40s","")))</f>
        <v>20s</v>
      </c>
    </row>
    <row r="728" spans="1:21" x14ac:dyDescent="0.35">
      <c r="A728" s="1">
        <v>57334</v>
      </c>
      <c r="B728" s="1" t="s">
        <v>1070</v>
      </c>
      <c r="C728" s="1" t="s">
        <v>1071</v>
      </c>
      <c r="D728" s="1" t="s">
        <v>92</v>
      </c>
      <c r="E728" s="1" t="str">
        <f>IF(ISODD(MID(HR_DB[[#This Row],[ID No.]],13,1)),"Male","Female")</f>
        <v>Male</v>
      </c>
      <c r="F728" s="3">
        <f>DATE(MID(HR_DB[[#This Row],[ID No.]],2,2),MID(HR_DB[[#This Row],[ID No.]],4,2),MID(HR_DB[[#This Row],[ID No.]],6,2))</f>
        <v>32433</v>
      </c>
      <c r="G728" s="1">
        <f ca="1">DATEDIF(HR_DB[[#This Row],[DOB]],TODAY(),"Y")</f>
        <v>33</v>
      </c>
      <c r="H728" s="1" t="s">
        <v>32</v>
      </c>
      <c r="I728" s="1" t="s">
        <v>18</v>
      </c>
      <c r="J728" s="1" t="s">
        <v>67</v>
      </c>
      <c r="K728" s="1" t="str">
        <f>VLOOKUP(MID(HR_DB[[#This Row],[ID No.]],8,2),[1]Draft!$B$9:$C$14,2,FALSE)</f>
        <v>Cairo</v>
      </c>
      <c r="L728" s="7">
        <v>39092</v>
      </c>
      <c r="M728" s="1">
        <f ca="1">DATEDIF(HR_DB[[#This Row],[Hire date]],TODAY(),"Y")</f>
        <v>15</v>
      </c>
      <c r="N728" s="4">
        <v>27240</v>
      </c>
      <c r="O728" s="6">
        <f>IFERROR(DATEDIF(HR_DB[[#This Row],[DOB]],HR_DB[[#This Row],[Hire date]],"Y"),"!!!")</f>
        <v>18</v>
      </c>
      <c r="P728" s="6" t="str">
        <f>IF(HR_DB[[#This Row],[Age at Hiring]]&lt;20,"!","")</f>
        <v>!</v>
      </c>
      <c r="Q728" s="1" t="str">
        <f>IFERROR(VLOOKUP(HR_DB[[#This Row],[EmpID]],A729:$A$1002,1,TRUE),"")</f>
        <v/>
      </c>
      <c r="R728" s="1" t="str">
        <f>IFERROR(VLOOKUP(HR_DB[[#This Row],[EmpID]],$A$2:A727,1,0),"")</f>
        <v/>
      </c>
      <c r="S728" s="17"/>
      <c r="T728" s="1" t="str">
        <f ca="1">IF(HR_DB[[#This Row],[Years no.]]&lt;=7,"A) 1-7",IF(AND(HR_DB[[#This Row],[Years no.]]&gt;7,HR_DB[[#This Row],[Years no.]]&lt;=14),"B) 8-14",IF(AND(HR_DB[[#This Row],[Years no.]]&gt;14,HR_DB[[#This Row],[Years no.]]&lt;=21),"C) 15-21",IF(HR_DB[[#This Row],[Years no.]]&gt;21,"D) 22+",""))))</f>
        <v>C) 15-21</v>
      </c>
      <c r="U728" s="1" t="str">
        <f ca="1">IF(AND(HR_DB[[#This Row],[Age]]&gt;=20,HR_DB[[#This Row],[Age]]&lt;30),"20s",IF(AND(HR_DB[[#This Row],[Age]]&gt;=30,HR_DB[[#This Row],[Age]]&lt;40),"30s",IF(HR_DB[[#This Row],[Age]]&gt;=40,"40s","")))</f>
        <v>30s</v>
      </c>
    </row>
    <row r="729" spans="1:21" x14ac:dyDescent="0.35">
      <c r="A729" s="1">
        <v>57337</v>
      </c>
      <c r="B729" s="1" t="s">
        <v>25</v>
      </c>
      <c r="C729" s="1" t="s">
        <v>26</v>
      </c>
      <c r="D729" s="1" t="s">
        <v>27</v>
      </c>
      <c r="E729" s="1" t="str">
        <f>IF(ISODD(MID(HR_DB[[#This Row],[ID No.]],13,1)),"Male","Female")</f>
        <v>Male</v>
      </c>
      <c r="F729" s="3">
        <f>DATE(MID(HR_DB[[#This Row],[ID No.]],2,2),MID(HR_DB[[#This Row],[ID No.]],4,2),MID(HR_DB[[#This Row],[ID No.]],6,2))</f>
        <v>33886</v>
      </c>
      <c r="G729" s="1">
        <f ca="1">DATEDIF(HR_DB[[#This Row],[DOB]],TODAY(),"Y")</f>
        <v>29</v>
      </c>
      <c r="H729" s="1" t="s">
        <v>17</v>
      </c>
      <c r="I729" s="1" t="s">
        <v>23</v>
      </c>
      <c r="J729" s="1" t="s">
        <v>28</v>
      </c>
      <c r="K729" s="1" t="str">
        <f>VLOOKUP(MID(HR_DB[[#This Row],[ID No.]],8,2),[1]Draft!$B$9:$C$14,2,FALSE)</f>
        <v>Giza</v>
      </c>
      <c r="L729" s="7">
        <v>40920</v>
      </c>
      <c r="M729" s="1">
        <f ca="1">DATEDIF(HR_DB[[#This Row],[Hire date]],TODAY(),"Y")</f>
        <v>10</v>
      </c>
      <c r="N729" s="4">
        <v>3009</v>
      </c>
      <c r="O729" s="6">
        <f>IFERROR(DATEDIF(HR_DB[[#This Row],[DOB]],HR_DB[[#This Row],[Hire date]],"Y"),"!!!")</f>
        <v>19</v>
      </c>
      <c r="P729" s="6" t="str">
        <f>IF(HR_DB[[#This Row],[Age at Hiring]]&lt;20,"!","")</f>
        <v>!</v>
      </c>
      <c r="Q729" s="1" t="str">
        <f>IFERROR(VLOOKUP(HR_DB[[#This Row],[EmpID]],A730:$A$1002,1,TRUE),"")</f>
        <v/>
      </c>
      <c r="R729" s="1" t="str">
        <f>IFERROR(VLOOKUP(HR_DB[[#This Row],[EmpID]],$A$2:A728,1,0),"")</f>
        <v/>
      </c>
      <c r="S729" s="17"/>
      <c r="T729" s="1" t="str">
        <f ca="1">IF(HR_DB[[#This Row],[Years no.]]&lt;=7,"A) 1-7",IF(AND(HR_DB[[#This Row],[Years no.]]&gt;7,HR_DB[[#This Row],[Years no.]]&lt;=14),"B) 8-14",IF(AND(HR_DB[[#This Row],[Years no.]]&gt;14,HR_DB[[#This Row],[Years no.]]&lt;=21),"C) 15-21",IF(HR_DB[[#This Row],[Years no.]]&gt;21,"D) 22+",""))))</f>
        <v>B) 8-14</v>
      </c>
      <c r="U729" s="1" t="str">
        <f ca="1">IF(AND(HR_DB[[#This Row],[Age]]&gt;=20,HR_DB[[#This Row],[Age]]&lt;30),"20s",IF(AND(HR_DB[[#This Row],[Age]]&gt;=30,HR_DB[[#This Row],[Age]]&lt;40),"30s",IF(HR_DB[[#This Row],[Age]]&gt;=40,"40s","")))</f>
        <v>20s</v>
      </c>
    </row>
    <row r="730" spans="1:21" x14ac:dyDescent="0.35">
      <c r="A730" s="1">
        <v>57354</v>
      </c>
      <c r="B730" s="1" t="s">
        <v>1548</v>
      </c>
      <c r="C730" s="1" t="s">
        <v>1549</v>
      </c>
      <c r="D730" s="1" t="s">
        <v>143</v>
      </c>
      <c r="E730" s="1" t="str">
        <f>IF(ISODD(MID(HR_DB[[#This Row],[ID No.]],13,1)),"Male","Female")</f>
        <v>Male</v>
      </c>
      <c r="F730" s="3">
        <f>DATE(MID(HR_DB[[#This Row],[ID No.]],2,2),MID(HR_DB[[#This Row],[ID No.]],4,2),MID(HR_DB[[#This Row],[ID No.]],6,2))</f>
        <v>33461</v>
      </c>
      <c r="G730" s="1">
        <f ca="1">DATEDIF(HR_DB[[#This Row],[DOB]],TODAY(),"Y")</f>
        <v>30</v>
      </c>
      <c r="H730" s="1" t="s">
        <v>32</v>
      </c>
      <c r="I730" s="1" t="s">
        <v>23</v>
      </c>
      <c r="J730" s="1" t="s">
        <v>19</v>
      </c>
      <c r="K730" s="1" t="str">
        <f>VLOOKUP(MID(HR_DB[[#This Row],[ID No.]],8,2),[1]Draft!$B$9:$C$14,2,FALSE)</f>
        <v>Alexandria</v>
      </c>
      <c r="L730" s="3">
        <v>42249</v>
      </c>
      <c r="M730" s="1">
        <f ca="1">DATEDIF(HR_DB[[#This Row],[Hire date]],TODAY(),"Y")</f>
        <v>6</v>
      </c>
      <c r="N730" s="4">
        <v>6563</v>
      </c>
      <c r="O730" s="1">
        <f>IFERROR(DATEDIF(HR_DB[[#This Row],[DOB]],HR_DB[[#This Row],[Hire date]],"Y"),"!!!")</f>
        <v>24</v>
      </c>
      <c r="P730" s="1" t="str">
        <f>IF(HR_DB[[#This Row],[Age at Hiring]]&lt;20,"!","")</f>
        <v/>
      </c>
      <c r="Q730" s="1" t="str">
        <f>IFERROR(VLOOKUP(HR_DB[[#This Row],[EmpID]],A731:$A$1002,1,TRUE),"")</f>
        <v/>
      </c>
      <c r="R730" s="1" t="str">
        <f>IFERROR(VLOOKUP(HR_DB[[#This Row],[EmpID]],$A$2:A729,1,0),"")</f>
        <v/>
      </c>
      <c r="S730" s="17"/>
      <c r="T730" s="1" t="str">
        <f ca="1">IF(HR_DB[[#This Row],[Years no.]]&lt;=7,"A) 1-7",IF(AND(HR_DB[[#This Row],[Years no.]]&gt;7,HR_DB[[#This Row],[Years no.]]&lt;=14),"B) 8-14",IF(AND(HR_DB[[#This Row],[Years no.]]&gt;14,HR_DB[[#This Row],[Years no.]]&lt;=21),"C) 15-21",IF(HR_DB[[#This Row],[Years no.]]&gt;21,"D) 22+",""))))</f>
        <v>A) 1-7</v>
      </c>
      <c r="U730" s="1" t="str">
        <f ca="1">IF(AND(HR_DB[[#This Row],[Age]]&gt;=20,HR_DB[[#This Row],[Age]]&lt;30),"20s",IF(AND(HR_DB[[#This Row],[Age]]&gt;=30,HR_DB[[#This Row],[Age]]&lt;40),"30s",IF(HR_DB[[#This Row],[Age]]&gt;=40,"40s","")))</f>
        <v>30s</v>
      </c>
    </row>
    <row r="731" spans="1:21" x14ac:dyDescent="0.35">
      <c r="A731" s="1">
        <v>57355</v>
      </c>
      <c r="B731" s="1" t="s">
        <v>1848</v>
      </c>
      <c r="C731" s="1" t="s">
        <v>1849</v>
      </c>
      <c r="D731" s="1" t="s">
        <v>38</v>
      </c>
      <c r="E731" s="1" t="str">
        <f>IF(ISODD(MID(HR_DB[[#This Row],[ID No.]],13,1)),"Male","Female")</f>
        <v>Female</v>
      </c>
      <c r="F731" s="3">
        <f>DATE(MID(HR_DB[[#This Row],[ID No.]],2,2),MID(HR_DB[[#This Row],[ID No.]],4,2),MID(HR_DB[[#This Row],[ID No.]],6,2))</f>
        <v>30996</v>
      </c>
      <c r="G731" s="1">
        <f ca="1">DATEDIF(HR_DB[[#This Row],[DOB]],TODAY(),"Y")</f>
        <v>37</v>
      </c>
      <c r="H731" s="1" t="s">
        <v>17</v>
      </c>
      <c r="I731" s="1" t="s">
        <v>23</v>
      </c>
      <c r="J731" s="1" t="s">
        <v>67</v>
      </c>
      <c r="K731" s="1" t="str">
        <f>VLOOKUP(MID(HR_DB[[#This Row],[ID No.]],8,2),[1]Draft!$B$9:$C$14,2,FALSE)</f>
        <v>Ismailia</v>
      </c>
      <c r="L731" s="3">
        <v>39135</v>
      </c>
      <c r="M731" s="1">
        <f ca="1">DATEDIF(HR_DB[[#This Row],[Hire date]],TODAY(),"Y")</f>
        <v>15</v>
      </c>
      <c r="N731" s="4">
        <v>4091</v>
      </c>
      <c r="O731" s="1">
        <f>IFERROR(DATEDIF(HR_DB[[#This Row],[DOB]],HR_DB[[#This Row],[Hire date]],"Y"),"!!!")</f>
        <v>22</v>
      </c>
      <c r="P731" s="1" t="str">
        <f>IF(HR_DB[[#This Row],[Age at Hiring]]&lt;20,"!","")</f>
        <v/>
      </c>
      <c r="Q731" s="1" t="str">
        <f>IFERROR(VLOOKUP(HR_DB[[#This Row],[EmpID]],A732:$A$1002,1,TRUE),"")</f>
        <v/>
      </c>
      <c r="R731" s="1" t="str">
        <f>IFERROR(VLOOKUP(HR_DB[[#This Row],[EmpID]],$A$2:A730,1,0),"")</f>
        <v/>
      </c>
      <c r="S731" s="17"/>
      <c r="T731" s="1" t="str">
        <f ca="1">IF(HR_DB[[#This Row],[Years no.]]&lt;=7,"A) 1-7",IF(AND(HR_DB[[#This Row],[Years no.]]&gt;7,HR_DB[[#This Row],[Years no.]]&lt;=14),"B) 8-14",IF(AND(HR_DB[[#This Row],[Years no.]]&gt;14,HR_DB[[#This Row],[Years no.]]&lt;=21),"C) 15-21",IF(HR_DB[[#This Row],[Years no.]]&gt;21,"D) 22+",""))))</f>
        <v>C) 15-21</v>
      </c>
      <c r="U731" s="1" t="str">
        <f ca="1">IF(AND(HR_DB[[#This Row],[Age]]&gt;=20,HR_DB[[#This Row],[Age]]&lt;30),"20s",IF(AND(HR_DB[[#This Row],[Age]]&gt;=30,HR_DB[[#This Row],[Age]]&lt;40),"30s",IF(HR_DB[[#This Row],[Age]]&gt;=40,"40s","")))</f>
        <v>30s</v>
      </c>
    </row>
    <row r="732" spans="1:21" x14ac:dyDescent="0.35">
      <c r="A732" s="1">
        <v>57363</v>
      </c>
      <c r="B732" s="1" t="s">
        <v>1230</v>
      </c>
      <c r="C732" s="1" t="s">
        <v>1231</v>
      </c>
      <c r="D732" s="1" t="s">
        <v>27</v>
      </c>
      <c r="E732" s="1" t="str">
        <f>IF(ISODD(MID(HR_DB[[#This Row],[ID No.]],13,1)),"Male","Female")</f>
        <v>Male</v>
      </c>
      <c r="F732" s="3">
        <f>DATE(MID(HR_DB[[#This Row],[ID No.]],2,2),MID(HR_DB[[#This Row],[ID No.]],4,2),MID(HR_DB[[#This Row],[ID No.]],6,2))</f>
        <v>31861</v>
      </c>
      <c r="G732" s="1">
        <f ca="1">DATEDIF(HR_DB[[#This Row],[DOB]],TODAY(),"Y")</f>
        <v>35</v>
      </c>
      <c r="H732" s="1" t="s">
        <v>17</v>
      </c>
      <c r="I732" s="1" t="s">
        <v>41</v>
      </c>
      <c r="J732" s="1" t="s">
        <v>24</v>
      </c>
      <c r="K732" s="1" t="str">
        <f>VLOOKUP(MID(HR_DB[[#This Row],[ID No.]],8,2),[1]Draft!$B$9:$C$14,2,FALSE)</f>
        <v>Ismailia</v>
      </c>
      <c r="L732" s="7">
        <v>37769</v>
      </c>
      <c r="M732" s="1">
        <f ca="1">DATEDIF(HR_DB[[#This Row],[Hire date]],TODAY(),"Y")</f>
        <v>19</v>
      </c>
      <c r="N732" s="4">
        <v>10057</v>
      </c>
      <c r="O732" s="6">
        <f>IFERROR(DATEDIF(HR_DB[[#This Row],[DOB]],HR_DB[[#This Row],[Hire date]],"Y"),"!!!")</f>
        <v>16</v>
      </c>
      <c r="P732" s="6" t="str">
        <f>IF(HR_DB[[#This Row],[Age at Hiring]]&lt;20,"!","")</f>
        <v>!</v>
      </c>
      <c r="Q732" s="1" t="str">
        <f>IFERROR(VLOOKUP(HR_DB[[#This Row],[EmpID]],A733:$A$1002,1,TRUE),"")</f>
        <v/>
      </c>
      <c r="R732" s="1" t="str">
        <f>IFERROR(VLOOKUP(HR_DB[[#This Row],[EmpID]],$A$2:A731,1,0),"")</f>
        <v/>
      </c>
      <c r="S732" s="17"/>
      <c r="T732" s="1" t="str">
        <f ca="1">IF(HR_DB[[#This Row],[Years no.]]&lt;=7,"A) 1-7",IF(AND(HR_DB[[#This Row],[Years no.]]&gt;7,HR_DB[[#This Row],[Years no.]]&lt;=14),"B) 8-14",IF(AND(HR_DB[[#This Row],[Years no.]]&gt;14,HR_DB[[#This Row],[Years no.]]&lt;=21),"C) 15-21",IF(HR_DB[[#This Row],[Years no.]]&gt;21,"D) 22+",""))))</f>
        <v>C) 15-21</v>
      </c>
      <c r="U732" s="1" t="str">
        <f ca="1">IF(AND(HR_DB[[#This Row],[Age]]&gt;=20,HR_DB[[#This Row],[Age]]&lt;30),"20s",IF(AND(HR_DB[[#This Row],[Age]]&gt;=30,HR_DB[[#This Row],[Age]]&lt;40),"30s",IF(HR_DB[[#This Row],[Age]]&gt;=40,"40s","")))</f>
        <v>30s</v>
      </c>
    </row>
    <row r="733" spans="1:21" x14ac:dyDescent="0.35">
      <c r="A733" s="1">
        <v>57369</v>
      </c>
      <c r="B733" s="1" t="s">
        <v>1664</v>
      </c>
      <c r="C733" s="1" t="s">
        <v>1665</v>
      </c>
      <c r="D733" s="1" t="s">
        <v>62</v>
      </c>
      <c r="E733" s="1" t="str">
        <f>IF(ISODD(MID(HR_DB[[#This Row],[ID No.]],13,1)),"Male","Female")</f>
        <v>Male</v>
      </c>
      <c r="F733" s="3">
        <f>DATE(MID(HR_DB[[#This Row],[ID No.]],2,2),MID(HR_DB[[#This Row],[ID No.]],4,2),MID(HR_DB[[#This Row],[ID No.]],6,2))</f>
        <v>33589</v>
      </c>
      <c r="G733" s="1">
        <f ca="1">DATEDIF(HR_DB[[#This Row],[DOB]],TODAY(),"Y")</f>
        <v>30</v>
      </c>
      <c r="H733" s="1" t="s">
        <v>17</v>
      </c>
      <c r="I733" s="1" t="s">
        <v>23</v>
      </c>
      <c r="J733" s="1" t="s">
        <v>24</v>
      </c>
      <c r="K733" s="1" t="str">
        <f>VLOOKUP(MID(HR_DB[[#This Row],[ID No.]],8,2),[1]Draft!$B$9:$C$14,2,FALSE)</f>
        <v>Alexandria</v>
      </c>
      <c r="L733" s="7">
        <v>40694</v>
      </c>
      <c r="M733" s="1">
        <f ca="1">DATEDIF(HR_DB[[#This Row],[Hire date]],TODAY(),"Y")</f>
        <v>11</v>
      </c>
      <c r="N733" s="4">
        <v>5557</v>
      </c>
      <c r="O733" s="6">
        <f>IFERROR(DATEDIF(HR_DB[[#This Row],[DOB]],HR_DB[[#This Row],[Hire date]],"Y"),"!!!")</f>
        <v>19</v>
      </c>
      <c r="P733" s="6" t="str">
        <f>IF(HR_DB[[#This Row],[Age at Hiring]]&lt;20,"!","")</f>
        <v>!</v>
      </c>
      <c r="Q733" s="1" t="str">
        <f>IFERROR(VLOOKUP(HR_DB[[#This Row],[EmpID]],A734:$A$1002,1,TRUE),"")</f>
        <v/>
      </c>
      <c r="R733" s="1" t="str">
        <f>IFERROR(VLOOKUP(HR_DB[[#This Row],[EmpID]],$A$2:A732,1,0),"")</f>
        <v/>
      </c>
      <c r="S733" s="17"/>
      <c r="T733" s="1" t="str">
        <f ca="1">IF(HR_DB[[#This Row],[Years no.]]&lt;=7,"A) 1-7",IF(AND(HR_DB[[#This Row],[Years no.]]&gt;7,HR_DB[[#This Row],[Years no.]]&lt;=14),"B) 8-14",IF(AND(HR_DB[[#This Row],[Years no.]]&gt;14,HR_DB[[#This Row],[Years no.]]&lt;=21),"C) 15-21",IF(HR_DB[[#This Row],[Years no.]]&gt;21,"D) 22+",""))))</f>
        <v>B) 8-14</v>
      </c>
      <c r="U733" s="1" t="str">
        <f ca="1">IF(AND(HR_DB[[#This Row],[Age]]&gt;=20,HR_DB[[#This Row],[Age]]&lt;30),"20s",IF(AND(HR_DB[[#This Row],[Age]]&gt;=30,HR_DB[[#This Row],[Age]]&lt;40),"30s",IF(HR_DB[[#This Row],[Age]]&gt;=40,"40s","")))</f>
        <v>30s</v>
      </c>
    </row>
    <row r="734" spans="1:21" x14ac:dyDescent="0.35">
      <c r="A734" s="1">
        <v>57372</v>
      </c>
      <c r="B734" s="1" t="s">
        <v>894</v>
      </c>
      <c r="C734" s="1" t="s">
        <v>895</v>
      </c>
      <c r="D734" s="1" t="s">
        <v>143</v>
      </c>
      <c r="E734" s="1" t="str">
        <f>IF(ISODD(MID(HR_DB[[#This Row],[ID No.]],13,1)),"Male","Female")</f>
        <v>Male</v>
      </c>
      <c r="F734" s="3">
        <f>DATE(MID(HR_DB[[#This Row],[ID No.]],2,2),MID(HR_DB[[#This Row],[ID No.]],4,2),MID(HR_DB[[#This Row],[ID No.]],6,2))</f>
        <v>34552</v>
      </c>
      <c r="G734" s="1">
        <f ca="1">DATEDIF(HR_DB[[#This Row],[DOB]],TODAY(),"Y")</f>
        <v>27</v>
      </c>
      <c r="H734" s="1" t="s">
        <v>17</v>
      </c>
      <c r="I734" s="1" t="s">
        <v>23</v>
      </c>
      <c r="J734" s="1" t="s">
        <v>67</v>
      </c>
      <c r="K734" s="1" t="str">
        <f>VLOOKUP(MID(HR_DB[[#This Row],[ID No.]],8,2),[1]Draft!$B$9:$C$14,2,FALSE)</f>
        <v>Sharqia</v>
      </c>
      <c r="L734" s="7">
        <v>41563</v>
      </c>
      <c r="M734" s="1">
        <f ca="1">DATEDIF(HR_DB[[#This Row],[Hire date]],TODAY(),"Y")</f>
        <v>8</v>
      </c>
      <c r="N734" s="4">
        <v>3391</v>
      </c>
      <c r="O734" s="6">
        <f>IFERROR(DATEDIF(HR_DB[[#This Row],[DOB]],HR_DB[[#This Row],[Hire date]],"Y"),"!!!")</f>
        <v>19</v>
      </c>
      <c r="P734" s="6" t="str">
        <f>IF(HR_DB[[#This Row],[Age at Hiring]]&lt;20,"!","")</f>
        <v>!</v>
      </c>
      <c r="Q734" s="1" t="str">
        <f>IFERROR(VLOOKUP(HR_DB[[#This Row],[EmpID]],A735:$A$1002,1,TRUE),"")</f>
        <v/>
      </c>
      <c r="R734" s="1" t="str">
        <f>IFERROR(VLOOKUP(HR_DB[[#This Row],[EmpID]],$A$2:A733,1,0),"")</f>
        <v/>
      </c>
      <c r="S734" s="17"/>
      <c r="T734" s="1" t="str">
        <f ca="1">IF(HR_DB[[#This Row],[Years no.]]&lt;=7,"A) 1-7",IF(AND(HR_DB[[#This Row],[Years no.]]&gt;7,HR_DB[[#This Row],[Years no.]]&lt;=14),"B) 8-14",IF(AND(HR_DB[[#This Row],[Years no.]]&gt;14,HR_DB[[#This Row],[Years no.]]&lt;=21),"C) 15-21",IF(HR_DB[[#This Row],[Years no.]]&gt;21,"D) 22+",""))))</f>
        <v>B) 8-14</v>
      </c>
      <c r="U734" s="1" t="str">
        <f ca="1">IF(AND(HR_DB[[#This Row],[Age]]&gt;=20,HR_DB[[#This Row],[Age]]&lt;30),"20s",IF(AND(HR_DB[[#This Row],[Age]]&gt;=30,HR_DB[[#This Row],[Age]]&lt;40),"30s",IF(HR_DB[[#This Row],[Age]]&gt;=40,"40s","")))</f>
        <v>20s</v>
      </c>
    </row>
    <row r="735" spans="1:21" x14ac:dyDescent="0.35">
      <c r="A735" s="1">
        <v>57373</v>
      </c>
      <c r="B735" s="1" t="s">
        <v>698</v>
      </c>
      <c r="C735" s="1" t="s">
        <v>699</v>
      </c>
      <c r="D735" s="1" t="s">
        <v>49</v>
      </c>
      <c r="E735" s="1" t="str">
        <f>IF(ISODD(MID(HR_DB[[#This Row],[ID No.]],13,1)),"Male","Female")</f>
        <v>Male</v>
      </c>
      <c r="F735" s="3">
        <f>DATE(MID(HR_DB[[#This Row],[ID No.]],2,2),MID(HR_DB[[#This Row],[ID No.]],4,2),MID(HR_DB[[#This Row],[ID No.]],6,2))</f>
        <v>34994</v>
      </c>
      <c r="G735" s="1">
        <f ca="1">DATEDIF(HR_DB[[#This Row],[DOB]],TODAY(),"Y")</f>
        <v>26</v>
      </c>
      <c r="H735" s="1" t="s">
        <v>17</v>
      </c>
      <c r="I735" s="1" t="s">
        <v>41</v>
      </c>
      <c r="J735" s="1" t="s">
        <v>67</v>
      </c>
      <c r="K735" s="1" t="str">
        <f>VLOOKUP(MID(HR_DB[[#This Row],[ID No.]],8,2),[1]Draft!$B$9:$C$14,2,FALSE)</f>
        <v>Cairo</v>
      </c>
      <c r="L735" s="7">
        <v>35362</v>
      </c>
      <c r="M735" s="1">
        <f ca="1">DATEDIF(HR_DB[[#This Row],[Hire date]],TODAY(),"Y")</f>
        <v>25</v>
      </c>
      <c r="N735" s="4">
        <v>10433</v>
      </c>
      <c r="O735" s="6">
        <f>IFERROR(DATEDIF(HR_DB[[#This Row],[DOB]],HR_DB[[#This Row],[Hire date]],"Y"),"!!!")</f>
        <v>1</v>
      </c>
      <c r="P735" s="6" t="str">
        <f>IF(HR_DB[[#This Row],[Age at Hiring]]&lt;20,"!","")</f>
        <v>!</v>
      </c>
      <c r="Q735" s="1" t="str">
        <f>IFERROR(VLOOKUP(HR_DB[[#This Row],[EmpID]],A736:$A$1002,1,TRUE),"")</f>
        <v/>
      </c>
      <c r="R735" s="1" t="str">
        <f>IFERROR(VLOOKUP(HR_DB[[#This Row],[EmpID]],$A$2:A734,1,0),"")</f>
        <v/>
      </c>
      <c r="S735" s="17"/>
      <c r="T735" s="1" t="str">
        <f ca="1">IF(HR_DB[[#This Row],[Years no.]]&lt;=7,"A) 1-7",IF(AND(HR_DB[[#This Row],[Years no.]]&gt;7,HR_DB[[#This Row],[Years no.]]&lt;=14),"B) 8-14",IF(AND(HR_DB[[#This Row],[Years no.]]&gt;14,HR_DB[[#This Row],[Years no.]]&lt;=21),"C) 15-21",IF(HR_DB[[#This Row],[Years no.]]&gt;21,"D) 22+",""))))</f>
        <v>D) 22+</v>
      </c>
      <c r="U735" s="1" t="str">
        <f ca="1">IF(AND(HR_DB[[#This Row],[Age]]&gt;=20,HR_DB[[#This Row],[Age]]&lt;30),"20s",IF(AND(HR_DB[[#This Row],[Age]]&gt;=30,HR_DB[[#This Row],[Age]]&lt;40),"30s",IF(HR_DB[[#This Row],[Age]]&gt;=40,"40s","")))</f>
        <v>20s</v>
      </c>
    </row>
    <row r="736" spans="1:21" x14ac:dyDescent="0.35">
      <c r="A736" s="1">
        <v>57378</v>
      </c>
      <c r="B736" s="1" t="s">
        <v>1986</v>
      </c>
      <c r="C736" s="1" t="s">
        <v>1987</v>
      </c>
      <c r="D736" s="1" t="s">
        <v>35</v>
      </c>
      <c r="E736" s="1" t="str">
        <f>IF(ISODD(MID(HR_DB[[#This Row],[ID No.]],13,1)),"Male","Female")</f>
        <v>Male</v>
      </c>
      <c r="F736" s="3">
        <f>DATE(MID(HR_DB[[#This Row],[ID No.]],2,2),MID(HR_DB[[#This Row],[ID No.]],4,2),MID(HR_DB[[#This Row],[ID No.]],6,2))</f>
        <v>34843</v>
      </c>
      <c r="G736" s="1">
        <f ca="1">DATEDIF(HR_DB[[#This Row],[DOB]],TODAY(),"Y")</f>
        <v>27</v>
      </c>
      <c r="H736" s="1" t="s">
        <v>17</v>
      </c>
      <c r="I736" s="1" t="s">
        <v>18</v>
      </c>
      <c r="J736" s="1" t="s">
        <v>24</v>
      </c>
      <c r="K736" s="1" t="str">
        <f>VLOOKUP(MID(HR_DB[[#This Row],[ID No.]],8,2),[1]Draft!$B$9:$C$14,2,FALSE)</f>
        <v>Cairo</v>
      </c>
      <c r="L736" s="7">
        <v>41703</v>
      </c>
      <c r="M736" s="1">
        <f ca="1">DATEDIF(HR_DB[[#This Row],[Hire date]],TODAY(),"Y")</f>
        <v>8</v>
      </c>
      <c r="N736" s="4">
        <v>15419</v>
      </c>
      <c r="O736" s="6">
        <f>IFERROR(DATEDIF(HR_DB[[#This Row],[DOB]],HR_DB[[#This Row],[Hire date]],"Y"),"!!!")</f>
        <v>18</v>
      </c>
      <c r="P736" s="6" t="str">
        <f>IF(HR_DB[[#This Row],[Age at Hiring]]&lt;20,"!","")</f>
        <v>!</v>
      </c>
      <c r="Q736" s="1" t="str">
        <f>IFERROR(VLOOKUP(HR_DB[[#This Row],[EmpID]],A737:$A$1002,1,TRUE),"")</f>
        <v/>
      </c>
      <c r="R736" s="1" t="str">
        <f>IFERROR(VLOOKUP(HR_DB[[#This Row],[EmpID]],$A$2:A735,1,0),"")</f>
        <v/>
      </c>
      <c r="S736" s="17"/>
      <c r="T736" s="1" t="str">
        <f ca="1">IF(HR_DB[[#This Row],[Years no.]]&lt;=7,"A) 1-7",IF(AND(HR_DB[[#This Row],[Years no.]]&gt;7,HR_DB[[#This Row],[Years no.]]&lt;=14),"B) 8-14",IF(AND(HR_DB[[#This Row],[Years no.]]&gt;14,HR_DB[[#This Row],[Years no.]]&lt;=21),"C) 15-21",IF(HR_DB[[#This Row],[Years no.]]&gt;21,"D) 22+",""))))</f>
        <v>B) 8-14</v>
      </c>
      <c r="U736" s="1" t="str">
        <f ca="1">IF(AND(HR_DB[[#This Row],[Age]]&gt;=20,HR_DB[[#This Row],[Age]]&lt;30),"20s",IF(AND(HR_DB[[#This Row],[Age]]&gt;=30,HR_DB[[#This Row],[Age]]&lt;40),"30s",IF(HR_DB[[#This Row],[Age]]&gt;=40,"40s","")))</f>
        <v>20s</v>
      </c>
    </row>
    <row r="737" spans="1:21" x14ac:dyDescent="0.35">
      <c r="A737" s="1">
        <v>57396</v>
      </c>
      <c r="B737" s="1" t="s">
        <v>1746</v>
      </c>
      <c r="C737" s="1" t="s">
        <v>1747</v>
      </c>
      <c r="D737" s="1" t="s">
        <v>92</v>
      </c>
      <c r="E737" s="1" t="str">
        <f>IF(ISODD(MID(HR_DB[[#This Row],[ID No.]],13,1)),"Male","Female")</f>
        <v>Male</v>
      </c>
      <c r="F737" s="3">
        <f>DATE(MID(HR_DB[[#This Row],[ID No.]],2,2),MID(HR_DB[[#This Row],[ID No.]],4,2),MID(HR_DB[[#This Row],[ID No.]],6,2))</f>
        <v>32786</v>
      </c>
      <c r="G737" s="1">
        <f ca="1">DATEDIF(HR_DB[[#This Row],[DOB]],TODAY(),"Y")</f>
        <v>32</v>
      </c>
      <c r="H737" s="1" t="s">
        <v>32</v>
      </c>
      <c r="I737" s="1" t="s">
        <v>23</v>
      </c>
      <c r="J737" s="1" t="s">
        <v>19</v>
      </c>
      <c r="K737" s="1" t="str">
        <f>VLOOKUP(MID(HR_DB[[#This Row],[ID No.]],8,2),[1]Draft!$B$9:$C$14,2,FALSE)</f>
        <v>Giza</v>
      </c>
      <c r="L737" s="7">
        <v>35067</v>
      </c>
      <c r="M737" s="1">
        <f ca="1">DATEDIF(HR_DB[[#This Row],[Hire date]],TODAY(),"Y")</f>
        <v>26</v>
      </c>
      <c r="N737" s="4">
        <v>3309</v>
      </c>
      <c r="O737" s="6">
        <f>IFERROR(DATEDIF(HR_DB[[#This Row],[DOB]],HR_DB[[#This Row],[Hire date]],"Y"),"!!!")</f>
        <v>6</v>
      </c>
      <c r="P737" s="6" t="str">
        <f>IF(HR_DB[[#This Row],[Age at Hiring]]&lt;20,"!","")</f>
        <v>!</v>
      </c>
      <c r="Q737" s="1" t="str">
        <f>IFERROR(VLOOKUP(HR_DB[[#This Row],[EmpID]],A738:$A$1002,1,TRUE),"")</f>
        <v/>
      </c>
      <c r="R737" s="1" t="str">
        <f>IFERROR(VLOOKUP(HR_DB[[#This Row],[EmpID]],$A$2:A736,1,0),"")</f>
        <v/>
      </c>
      <c r="S737" s="17"/>
      <c r="T737" s="1" t="str">
        <f ca="1">IF(HR_DB[[#This Row],[Years no.]]&lt;=7,"A) 1-7",IF(AND(HR_DB[[#This Row],[Years no.]]&gt;7,HR_DB[[#This Row],[Years no.]]&lt;=14),"B) 8-14",IF(AND(HR_DB[[#This Row],[Years no.]]&gt;14,HR_DB[[#This Row],[Years no.]]&lt;=21),"C) 15-21",IF(HR_DB[[#This Row],[Years no.]]&gt;21,"D) 22+",""))))</f>
        <v>D) 22+</v>
      </c>
      <c r="U737" s="1" t="str">
        <f ca="1">IF(AND(HR_DB[[#This Row],[Age]]&gt;=20,HR_DB[[#This Row],[Age]]&lt;30),"20s",IF(AND(HR_DB[[#This Row],[Age]]&gt;=30,HR_DB[[#This Row],[Age]]&lt;40),"30s",IF(HR_DB[[#This Row],[Age]]&gt;=40,"40s","")))</f>
        <v>30s</v>
      </c>
    </row>
    <row r="738" spans="1:21" x14ac:dyDescent="0.35">
      <c r="A738" s="1">
        <v>57402</v>
      </c>
      <c r="B738" s="1" t="s">
        <v>1080</v>
      </c>
      <c r="C738" s="1" t="s">
        <v>1081</v>
      </c>
      <c r="D738" s="1" t="s">
        <v>38</v>
      </c>
      <c r="E738" s="1" t="str">
        <f>IF(ISODD(MID(HR_DB[[#This Row],[ID No.]],13,1)),"Male","Female")</f>
        <v>Female</v>
      </c>
      <c r="F738" s="3">
        <f>DATE(MID(HR_DB[[#This Row],[ID No.]],2,2),MID(HR_DB[[#This Row],[ID No.]],4,2),MID(HR_DB[[#This Row],[ID No.]],6,2))</f>
        <v>34194</v>
      </c>
      <c r="G738" s="1">
        <f ca="1">DATEDIF(HR_DB[[#This Row],[DOB]],TODAY(),"Y")</f>
        <v>28</v>
      </c>
      <c r="H738" s="1" t="s">
        <v>17</v>
      </c>
      <c r="I738" s="1" t="s">
        <v>23</v>
      </c>
      <c r="J738" s="1" t="s">
        <v>44</v>
      </c>
      <c r="K738" s="1" t="str">
        <f>VLOOKUP(MID(HR_DB[[#This Row],[ID No.]],8,2),[1]Draft!$B$9:$C$14,2,FALSE)</f>
        <v>Sharqia</v>
      </c>
      <c r="L738" s="7">
        <v>35618</v>
      </c>
      <c r="M738" s="1">
        <f ca="1">DATEDIF(HR_DB[[#This Row],[Hire date]],TODAY(),"Y")</f>
        <v>25</v>
      </c>
      <c r="N738" s="4">
        <v>3610</v>
      </c>
      <c r="O738" s="6">
        <f>IFERROR(DATEDIF(HR_DB[[#This Row],[DOB]],HR_DB[[#This Row],[Hire date]],"Y"),"!!!")</f>
        <v>3</v>
      </c>
      <c r="P738" s="6" t="str">
        <f>IF(HR_DB[[#This Row],[Age at Hiring]]&lt;20,"!","")</f>
        <v>!</v>
      </c>
      <c r="Q738" s="1" t="str">
        <f>IFERROR(VLOOKUP(HR_DB[[#This Row],[EmpID]],A739:$A$1002,1,TRUE),"")</f>
        <v/>
      </c>
      <c r="R738" s="1" t="str">
        <f>IFERROR(VLOOKUP(HR_DB[[#This Row],[EmpID]],$A$2:A737,1,0),"")</f>
        <v/>
      </c>
      <c r="S738" s="17"/>
      <c r="T738" s="1" t="str">
        <f ca="1">IF(HR_DB[[#This Row],[Years no.]]&lt;=7,"A) 1-7",IF(AND(HR_DB[[#This Row],[Years no.]]&gt;7,HR_DB[[#This Row],[Years no.]]&lt;=14),"B) 8-14",IF(AND(HR_DB[[#This Row],[Years no.]]&gt;14,HR_DB[[#This Row],[Years no.]]&lt;=21),"C) 15-21",IF(HR_DB[[#This Row],[Years no.]]&gt;21,"D) 22+",""))))</f>
        <v>D) 22+</v>
      </c>
      <c r="U738" s="1" t="str">
        <f ca="1">IF(AND(HR_DB[[#This Row],[Age]]&gt;=20,HR_DB[[#This Row],[Age]]&lt;30),"20s",IF(AND(HR_DB[[#This Row],[Age]]&gt;=30,HR_DB[[#This Row],[Age]]&lt;40),"30s",IF(HR_DB[[#This Row],[Age]]&gt;=40,"40s","")))</f>
        <v>20s</v>
      </c>
    </row>
    <row r="739" spans="1:21" x14ac:dyDescent="0.35">
      <c r="A739" s="1">
        <v>57409</v>
      </c>
      <c r="B739" s="1" t="s">
        <v>1542</v>
      </c>
      <c r="C739" s="1" t="s">
        <v>1543</v>
      </c>
      <c r="D739" s="1" t="s">
        <v>143</v>
      </c>
      <c r="E739" s="1" t="str">
        <f>IF(ISODD(MID(HR_DB[[#This Row],[ID No.]],13,1)),"Male","Female")</f>
        <v>Male</v>
      </c>
      <c r="F739" s="3">
        <f>DATE(MID(HR_DB[[#This Row],[ID No.]],2,2),MID(HR_DB[[#This Row],[ID No.]],4,2),MID(HR_DB[[#This Row],[ID No.]],6,2))</f>
        <v>31455</v>
      </c>
      <c r="G739" s="1">
        <f ca="1">DATEDIF(HR_DB[[#This Row],[DOB]],TODAY(),"Y")</f>
        <v>36</v>
      </c>
      <c r="H739" s="1" t="s">
        <v>17</v>
      </c>
      <c r="I739" s="1" t="s">
        <v>23</v>
      </c>
      <c r="J739" s="1" t="s">
        <v>19</v>
      </c>
      <c r="K739" s="1" t="str">
        <f>VLOOKUP(MID(HR_DB[[#This Row],[ID No.]],8,2),[1]Draft!$B$9:$C$14,2,FALSE)</f>
        <v>Giza</v>
      </c>
      <c r="L739" s="7">
        <v>35543</v>
      </c>
      <c r="M739" s="1">
        <f ca="1">DATEDIF(HR_DB[[#This Row],[Hire date]],TODAY(),"Y")</f>
        <v>25</v>
      </c>
      <c r="N739" s="4">
        <v>3507</v>
      </c>
      <c r="O739" s="6">
        <f>IFERROR(DATEDIF(HR_DB[[#This Row],[DOB]],HR_DB[[#This Row],[Hire date]],"Y"),"!!!")</f>
        <v>11</v>
      </c>
      <c r="P739" s="6" t="str">
        <f>IF(HR_DB[[#This Row],[Age at Hiring]]&lt;20,"!","")</f>
        <v>!</v>
      </c>
      <c r="Q739" s="1" t="str">
        <f>IFERROR(VLOOKUP(HR_DB[[#This Row],[EmpID]],A740:$A$1002,1,TRUE),"")</f>
        <v/>
      </c>
      <c r="R739" s="1" t="str">
        <f>IFERROR(VLOOKUP(HR_DB[[#This Row],[EmpID]],$A$2:A738,1,0),"")</f>
        <v/>
      </c>
      <c r="S739" s="17"/>
      <c r="T739" s="1" t="str">
        <f ca="1">IF(HR_DB[[#This Row],[Years no.]]&lt;=7,"A) 1-7",IF(AND(HR_DB[[#This Row],[Years no.]]&gt;7,HR_DB[[#This Row],[Years no.]]&lt;=14),"B) 8-14",IF(AND(HR_DB[[#This Row],[Years no.]]&gt;14,HR_DB[[#This Row],[Years no.]]&lt;=21),"C) 15-21",IF(HR_DB[[#This Row],[Years no.]]&gt;21,"D) 22+",""))))</f>
        <v>D) 22+</v>
      </c>
      <c r="U739" s="1" t="str">
        <f ca="1">IF(AND(HR_DB[[#This Row],[Age]]&gt;=20,HR_DB[[#This Row],[Age]]&lt;30),"20s",IF(AND(HR_DB[[#This Row],[Age]]&gt;=30,HR_DB[[#This Row],[Age]]&lt;40),"30s",IF(HR_DB[[#This Row],[Age]]&gt;=40,"40s","")))</f>
        <v>30s</v>
      </c>
    </row>
    <row r="740" spans="1:21" x14ac:dyDescent="0.35">
      <c r="A740" s="1">
        <v>57410</v>
      </c>
      <c r="B740" s="1" t="s">
        <v>406</v>
      </c>
      <c r="C740" s="1" t="s">
        <v>407</v>
      </c>
      <c r="D740" s="1" t="s">
        <v>16</v>
      </c>
      <c r="E740" s="1" t="str">
        <f>IF(ISODD(MID(HR_DB[[#This Row],[ID No.]],13,1)),"Male","Female")</f>
        <v>Male</v>
      </c>
      <c r="F740" s="3">
        <f>DATE(MID(HR_DB[[#This Row],[ID No.]],2,2),MID(HR_DB[[#This Row],[ID No.]],4,2),MID(HR_DB[[#This Row],[ID No.]],6,2))</f>
        <v>34797</v>
      </c>
      <c r="G740" s="1">
        <f ca="1">DATEDIF(HR_DB[[#This Row],[DOB]],TODAY(),"Y")</f>
        <v>27</v>
      </c>
      <c r="H740" s="1" t="s">
        <v>32</v>
      </c>
      <c r="I740" s="1" t="s">
        <v>41</v>
      </c>
      <c r="J740" s="1" t="s">
        <v>19</v>
      </c>
      <c r="K740" s="1" t="str">
        <f>VLOOKUP(MID(HR_DB[[#This Row],[ID No.]],8,2),[1]Draft!$B$9:$C$14,2,FALSE)</f>
        <v>Cairo</v>
      </c>
      <c r="L740" s="7">
        <v>37473</v>
      </c>
      <c r="M740" s="1">
        <f ca="1">DATEDIF(HR_DB[[#This Row],[Hire date]],TODAY(),"Y")</f>
        <v>19</v>
      </c>
      <c r="N740" s="4">
        <v>10684</v>
      </c>
      <c r="O740" s="6">
        <f>IFERROR(DATEDIF(HR_DB[[#This Row],[DOB]],HR_DB[[#This Row],[Hire date]],"Y"),"!!!")</f>
        <v>7</v>
      </c>
      <c r="P740" s="6" t="str">
        <f>IF(HR_DB[[#This Row],[Age at Hiring]]&lt;20,"!","")</f>
        <v>!</v>
      </c>
      <c r="Q740" s="1" t="str">
        <f>IFERROR(VLOOKUP(HR_DB[[#This Row],[EmpID]],A741:$A$1002,1,TRUE),"")</f>
        <v/>
      </c>
      <c r="R740" s="1" t="str">
        <f>IFERROR(VLOOKUP(HR_DB[[#This Row],[EmpID]],$A$2:A739,1,0),"")</f>
        <v/>
      </c>
      <c r="S740" s="17"/>
      <c r="T740" s="1" t="str">
        <f ca="1">IF(HR_DB[[#This Row],[Years no.]]&lt;=7,"A) 1-7",IF(AND(HR_DB[[#This Row],[Years no.]]&gt;7,HR_DB[[#This Row],[Years no.]]&lt;=14),"B) 8-14",IF(AND(HR_DB[[#This Row],[Years no.]]&gt;14,HR_DB[[#This Row],[Years no.]]&lt;=21),"C) 15-21",IF(HR_DB[[#This Row],[Years no.]]&gt;21,"D) 22+",""))))</f>
        <v>C) 15-21</v>
      </c>
      <c r="U740" s="1" t="str">
        <f ca="1">IF(AND(HR_DB[[#This Row],[Age]]&gt;=20,HR_DB[[#This Row],[Age]]&lt;30),"20s",IF(AND(HR_DB[[#This Row],[Age]]&gt;=30,HR_DB[[#This Row],[Age]]&lt;40),"30s",IF(HR_DB[[#This Row],[Age]]&gt;=40,"40s","")))</f>
        <v>20s</v>
      </c>
    </row>
    <row r="741" spans="1:21" x14ac:dyDescent="0.35">
      <c r="A741" s="1">
        <v>57415</v>
      </c>
      <c r="B741" s="1" t="s">
        <v>810</v>
      </c>
      <c r="C741" s="1" t="s">
        <v>811</v>
      </c>
      <c r="D741" s="1" t="s">
        <v>38</v>
      </c>
      <c r="E741" s="1" t="str">
        <f>IF(ISODD(MID(HR_DB[[#This Row],[ID No.]],13,1)),"Male","Female")</f>
        <v>Male</v>
      </c>
      <c r="F741" s="3">
        <f>DATE(MID(HR_DB[[#This Row],[ID No.]],2,2),MID(HR_DB[[#This Row],[ID No.]],4,2),MID(HR_DB[[#This Row],[ID No.]],6,2))</f>
        <v>28993</v>
      </c>
      <c r="G741" s="1">
        <f ca="1">DATEDIF(HR_DB[[#This Row],[DOB]],TODAY(),"Y")</f>
        <v>43</v>
      </c>
      <c r="H741" s="1" t="s">
        <v>17</v>
      </c>
      <c r="I741" s="1" t="s">
        <v>23</v>
      </c>
      <c r="J741" s="1" t="s">
        <v>67</v>
      </c>
      <c r="K741" s="1" t="str">
        <f>VLOOKUP(MID(HR_DB[[#This Row],[ID No.]],8,2),[1]Draft!$B$9:$C$14,2,FALSE)</f>
        <v>Sharqia</v>
      </c>
      <c r="L741" s="3">
        <v>37424</v>
      </c>
      <c r="M741" s="1">
        <f ca="1">DATEDIF(HR_DB[[#This Row],[Hire date]],TODAY(),"Y")</f>
        <v>20</v>
      </c>
      <c r="N741" s="4">
        <v>4480</v>
      </c>
      <c r="O741" s="1">
        <f>IFERROR(DATEDIF(HR_DB[[#This Row],[DOB]],HR_DB[[#This Row],[Hire date]],"Y"),"!!!")</f>
        <v>23</v>
      </c>
      <c r="P741" s="1" t="str">
        <f>IF(HR_DB[[#This Row],[Age at Hiring]]&lt;20,"!","")</f>
        <v/>
      </c>
      <c r="Q741" s="1" t="str">
        <f>IFERROR(VLOOKUP(HR_DB[[#This Row],[EmpID]],A742:$A$1002,1,TRUE),"")</f>
        <v/>
      </c>
      <c r="R741" s="1" t="str">
        <f>IFERROR(VLOOKUP(HR_DB[[#This Row],[EmpID]],$A$2:A740,1,0),"")</f>
        <v/>
      </c>
      <c r="S741" s="17"/>
      <c r="T741" s="1" t="str">
        <f ca="1">IF(HR_DB[[#This Row],[Years no.]]&lt;=7,"A) 1-7",IF(AND(HR_DB[[#This Row],[Years no.]]&gt;7,HR_DB[[#This Row],[Years no.]]&lt;=14),"B) 8-14",IF(AND(HR_DB[[#This Row],[Years no.]]&gt;14,HR_DB[[#This Row],[Years no.]]&lt;=21),"C) 15-21",IF(HR_DB[[#This Row],[Years no.]]&gt;21,"D) 22+",""))))</f>
        <v>C) 15-21</v>
      </c>
      <c r="U741" s="1" t="str">
        <f ca="1">IF(AND(HR_DB[[#This Row],[Age]]&gt;=20,HR_DB[[#This Row],[Age]]&lt;30),"20s",IF(AND(HR_DB[[#This Row],[Age]]&gt;=30,HR_DB[[#This Row],[Age]]&lt;40),"30s",IF(HR_DB[[#This Row],[Age]]&gt;=40,"40s","")))</f>
        <v>40s</v>
      </c>
    </row>
    <row r="742" spans="1:21" x14ac:dyDescent="0.35">
      <c r="A742" s="1">
        <v>57430</v>
      </c>
      <c r="B742" s="1" t="s">
        <v>294</v>
      </c>
      <c r="C742" s="1" t="s">
        <v>295</v>
      </c>
      <c r="D742" s="1" t="s">
        <v>27</v>
      </c>
      <c r="E742" s="1" t="str">
        <f>IF(ISODD(MID(HR_DB[[#This Row],[ID No.]],13,1)),"Male","Female")</f>
        <v>Female</v>
      </c>
      <c r="F742" s="3">
        <f>DATE(MID(HR_DB[[#This Row],[ID No.]],2,2),MID(HR_DB[[#This Row],[ID No.]],4,2),MID(HR_DB[[#This Row],[ID No.]],6,2))</f>
        <v>34509</v>
      </c>
      <c r="G742" s="1">
        <f ca="1">DATEDIF(HR_DB[[#This Row],[DOB]],TODAY(),"Y")</f>
        <v>28</v>
      </c>
      <c r="H742" s="1" t="s">
        <v>17</v>
      </c>
      <c r="I742" s="1" t="s">
        <v>41</v>
      </c>
      <c r="J742" s="1" t="s">
        <v>19</v>
      </c>
      <c r="K742" s="1" t="str">
        <f>VLOOKUP(MID(HR_DB[[#This Row],[ID No.]],8,2),[1]Draft!$B$9:$C$14,2,FALSE)</f>
        <v>Cairo</v>
      </c>
      <c r="L742" s="7">
        <v>41220</v>
      </c>
      <c r="M742" s="1">
        <f ca="1">DATEDIF(HR_DB[[#This Row],[Hire date]],TODAY(),"Y")</f>
        <v>9</v>
      </c>
      <c r="N742" s="4">
        <v>12526</v>
      </c>
      <c r="O742" s="6">
        <f>IFERROR(DATEDIF(HR_DB[[#This Row],[DOB]],HR_DB[[#This Row],[Hire date]],"Y"),"!!!")</f>
        <v>18</v>
      </c>
      <c r="P742" s="6" t="str">
        <f>IF(HR_DB[[#This Row],[Age at Hiring]]&lt;20,"!","")</f>
        <v>!</v>
      </c>
      <c r="Q742" s="1" t="str">
        <f>IFERROR(VLOOKUP(HR_DB[[#This Row],[EmpID]],A743:$A$1002,1,TRUE),"")</f>
        <v/>
      </c>
      <c r="R742" s="1" t="str">
        <f>IFERROR(VLOOKUP(HR_DB[[#This Row],[EmpID]],$A$2:A741,1,0),"")</f>
        <v/>
      </c>
      <c r="S742" s="17"/>
      <c r="T742" s="1" t="str">
        <f ca="1">IF(HR_DB[[#This Row],[Years no.]]&lt;=7,"A) 1-7",IF(AND(HR_DB[[#This Row],[Years no.]]&gt;7,HR_DB[[#This Row],[Years no.]]&lt;=14),"B) 8-14",IF(AND(HR_DB[[#This Row],[Years no.]]&gt;14,HR_DB[[#This Row],[Years no.]]&lt;=21),"C) 15-21",IF(HR_DB[[#This Row],[Years no.]]&gt;21,"D) 22+",""))))</f>
        <v>B) 8-14</v>
      </c>
      <c r="U742" s="1" t="str">
        <f ca="1">IF(AND(HR_DB[[#This Row],[Age]]&gt;=20,HR_DB[[#This Row],[Age]]&lt;30),"20s",IF(AND(HR_DB[[#This Row],[Age]]&gt;=30,HR_DB[[#This Row],[Age]]&lt;40),"30s",IF(HR_DB[[#This Row],[Age]]&gt;=40,"40s","")))</f>
        <v>20s</v>
      </c>
    </row>
    <row r="743" spans="1:21" x14ac:dyDescent="0.35">
      <c r="A743" s="1">
        <v>57432</v>
      </c>
      <c r="B743" s="1" t="s">
        <v>1932</v>
      </c>
      <c r="C743" s="1" t="s">
        <v>1933</v>
      </c>
      <c r="D743" s="1" t="s">
        <v>35</v>
      </c>
      <c r="E743" s="1" t="str">
        <f>IF(ISODD(MID(HR_DB[[#This Row],[ID No.]],13,1)),"Male","Female")</f>
        <v>Female</v>
      </c>
      <c r="F743" s="3">
        <f>DATE(MID(HR_DB[[#This Row],[ID No.]],2,2),MID(HR_DB[[#This Row],[ID No.]],4,2),MID(HR_DB[[#This Row],[ID No.]],6,2))</f>
        <v>32011</v>
      </c>
      <c r="G743" s="1">
        <f ca="1">DATEDIF(HR_DB[[#This Row],[DOB]],TODAY(),"Y")</f>
        <v>34</v>
      </c>
      <c r="H743" s="1" t="s">
        <v>17</v>
      </c>
      <c r="I743" s="1" t="s">
        <v>23</v>
      </c>
      <c r="J743" s="1" t="s">
        <v>24</v>
      </c>
      <c r="K743" s="1" t="str">
        <f>VLOOKUP(MID(HR_DB[[#This Row],[ID No.]],8,2),[1]Draft!$B$9:$C$14,2,FALSE)</f>
        <v>Alexandria</v>
      </c>
      <c r="L743" s="3">
        <v>41984</v>
      </c>
      <c r="M743" s="1">
        <f ca="1">DATEDIF(HR_DB[[#This Row],[Hire date]],TODAY(),"Y")</f>
        <v>7</v>
      </c>
      <c r="N743" s="4">
        <v>6312</v>
      </c>
      <c r="O743" s="1">
        <f>IFERROR(DATEDIF(HR_DB[[#This Row],[DOB]],HR_DB[[#This Row],[Hire date]],"Y"),"!!!")</f>
        <v>27</v>
      </c>
      <c r="P743" s="1" t="str">
        <f>IF(HR_DB[[#This Row],[Age at Hiring]]&lt;20,"!","")</f>
        <v/>
      </c>
      <c r="Q743" s="1" t="str">
        <f>IFERROR(VLOOKUP(HR_DB[[#This Row],[EmpID]],A744:$A$1002,1,TRUE),"")</f>
        <v/>
      </c>
      <c r="R743" s="1" t="str">
        <f>IFERROR(VLOOKUP(HR_DB[[#This Row],[EmpID]],$A$2:A742,1,0),"")</f>
        <v/>
      </c>
      <c r="S743" s="17"/>
      <c r="T743" s="1" t="str">
        <f ca="1">IF(HR_DB[[#This Row],[Years no.]]&lt;=7,"A) 1-7",IF(AND(HR_DB[[#This Row],[Years no.]]&gt;7,HR_DB[[#This Row],[Years no.]]&lt;=14),"B) 8-14",IF(AND(HR_DB[[#This Row],[Years no.]]&gt;14,HR_DB[[#This Row],[Years no.]]&lt;=21),"C) 15-21",IF(HR_DB[[#This Row],[Years no.]]&gt;21,"D) 22+",""))))</f>
        <v>A) 1-7</v>
      </c>
      <c r="U743" s="1" t="str">
        <f ca="1">IF(AND(HR_DB[[#This Row],[Age]]&gt;=20,HR_DB[[#This Row],[Age]]&lt;30),"20s",IF(AND(HR_DB[[#This Row],[Age]]&gt;=30,HR_DB[[#This Row],[Age]]&lt;40),"30s",IF(HR_DB[[#This Row],[Age]]&gt;=40,"40s","")))</f>
        <v>30s</v>
      </c>
    </row>
    <row r="744" spans="1:21" x14ac:dyDescent="0.35">
      <c r="A744" s="1">
        <v>57438</v>
      </c>
      <c r="B744" s="1" t="s">
        <v>284</v>
      </c>
      <c r="C744" s="1" t="s">
        <v>285</v>
      </c>
      <c r="D744" s="1" t="s">
        <v>35</v>
      </c>
      <c r="E744" s="1" t="str">
        <f>IF(ISODD(MID(HR_DB[[#This Row],[ID No.]],13,1)),"Male","Female")</f>
        <v>Male</v>
      </c>
      <c r="F744" s="3">
        <f>DATE(MID(HR_DB[[#This Row],[ID No.]],2,2),MID(HR_DB[[#This Row],[ID No.]],4,2),MID(HR_DB[[#This Row],[ID No.]],6,2))</f>
        <v>33412</v>
      </c>
      <c r="G744" s="1">
        <f ca="1">DATEDIF(HR_DB[[#This Row],[DOB]],TODAY(),"Y")</f>
        <v>31</v>
      </c>
      <c r="H744" s="1" t="s">
        <v>17</v>
      </c>
      <c r="I744" s="1" t="s">
        <v>23</v>
      </c>
      <c r="J744" s="1" t="s">
        <v>19</v>
      </c>
      <c r="K744" s="1" t="str">
        <f>VLOOKUP(MID(HR_DB[[#This Row],[ID No.]],8,2),[1]Draft!$B$9:$C$14,2,FALSE)</f>
        <v>Cairo</v>
      </c>
      <c r="L744" s="7">
        <v>34799</v>
      </c>
      <c r="M744" s="1">
        <f ca="1">DATEDIF(HR_DB[[#This Row],[Hire date]],TODAY(),"Y")</f>
        <v>27</v>
      </c>
      <c r="N744" s="4">
        <v>4055</v>
      </c>
      <c r="O744" s="6">
        <f>IFERROR(DATEDIF(HR_DB[[#This Row],[DOB]],HR_DB[[#This Row],[Hire date]],"Y"),"!!!")</f>
        <v>3</v>
      </c>
      <c r="P744" s="6" t="str">
        <f>IF(HR_DB[[#This Row],[Age at Hiring]]&lt;20,"!","")</f>
        <v>!</v>
      </c>
      <c r="Q744" s="1" t="str">
        <f>IFERROR(VLOOKUP(HR_DB[[#This Row],[EmpID]],A745:$A$1002,1,TRUE),"")</f>
        <v/>
      </c>
      <c r="R744" s="1" t="str">
        <f>IFERROR(VLOOKUP(HR_DB[[#This Row],[EmpID]],$A$2:A743,1,0),"")</f>
        <v/>
      </c>
      <c r="S744" s="17"/>
      <c r="T744" s="1" t="str">
        <f ca="1">IF(HR_DB[[#This Row],[Years no.]]&lt;=7,"A) 1-7",IF(AND(HR_DB[[#This Row],[Years no.]]&gt;7,HR_DB[[#This Row],[Years no.]]&lt;=14),"B) 8-14",IF(AND(HR_DB[[#This Row],[Years no.]]&gt;14,HR_DB[[#This Row],[Years no.]]&lt;=21),"C) 15-21",IF(HR_DB[[#This Row],[Years no.]]&gt;21,"D) 22+",""))))</f>
        <v>D) 22+</v>
      </c>
      <c r="U744" s="1" t="str">
        <f ca="1">IF(AND(HR_DB[[#This Row],[Age]]&gt;=20,HR_DB[[#This Row],[Age]]&lt;30),"20s",IF(AND(HR_DB[[#This Row],[Age]]&gt;=30,HR_DB[[#This Row],[Age]]&lt;40),"30s",IF(HR_DB[[#This Row],[Age]]&gt;=40,"40s","")))</f>
        <v>30s</v>
      </c>
    </row>
    <row r="745" spans="1:21" x14ac:dyDescent="0.35">
      <c r="A745" s="1">
        <v>57443</v>
      </c>
      <c r="B745" s="1" t="s">
        <v>1232</v>
      </c>
      <c r="C745" s="1" t="s">
        <v>1233</v>
      </c>
      <c r="D745" s="1" t="s">
        <v>35</v>
      </c>
      <c r="E745" s="1" t="str">
        <f>IF(ISODD(MID(HR_DB[[#This Row],[ID No.]],13,1)),"Male","Female")</f>
        <v>Male</v>
      </c>
      <c r="F745" s="3">
        <f>DATE(MID(HR_DB[[#This Row],[ID No.]],2,2),MID(HR_DB[[#This Row],[ID No.]],4,2),MID(HR_DB[[#This Row],[ID No.]],6,2))</f>
        <v>27419</v>
      </c>
      <c r="G745" s="1">
        <f ca="1">DATEDIF(HR_DB[[#This Row],[DOB]],TODAY(),"Y")</f>
        <v>47</v>
      </c>
      <c r="H745" s="1" t="s">
        <v>17</v>
      </c>
      <c r="I745" s="1" t="s">
        <v>41</v>
      </c>
      <c r="J745" s="1" t="s">
        <v>67</v>
      </c>
      <c r="K745" s="1" t="str">
        <f>VLOOKUP(MID(HR_DB[[#This Row],[ID No.]],8,2),[1]Draft!$B$9:$C$14,2,FALSE)</f>
        <v>Alexandria</v>
      </c>
      <c r="L745" s="3">
        <v>38500</v>
      </c>
      <c r="M745" s="1">
        <f ca="1">DATEDIF(HR_DB[[#This Row],[Hire date]],TODAY(),"Y")</f>
        <v>17</v>
      </c>
      <c r="N745" s="4">
        <v>11769</v>
      </c>
      <c r="O745" s="1">
        <f>IFERROR(DATEDIF(HR_DB[[#This Row],[DOB]],HR_DB[[#This Row],[Hire date]],"Y"),"!!!")</f>
        <v>30</v>
      </c>
      <c r="P745" s="1" t="str">
        <f>IF(HR_DB[[#This Row],[Age at Hiring]]&lt;20,"!","")</f>
        <v/>
      </c>
      <c r="Q745" s="1" t="str">
        <f>IFERROR(VLOOKUP(HR_DB[[#This Row],[EmpID]],A746:$A$1002,1,TRUE),"")</f>
        <v/>
      </c>
      <c r="R745" s="1" t="str">
        <f>IFERROR(VLOOKUP(HR_DB[[#This Row],[EmpID]],$A$2:A744,1,0),"")</f>
        <v/>
      </c>
      <c r="S745" s="17"/>
      <c r="T745" s="1" t="str">
        <f ca="1">IF(HR_DB[[#This Row],[Years no.]]&lt;=7,"A) 1-7",IF(AND(HR_DB[[#This Row],[Years no.]]&gt;7,HR_DB[[#This Row],[Years no.]]&lt;=14),"B) 8-14",IF(AND(HR_DB[[#This Row],[Years no.]]&gt;14,HR_DB[[#This Row],[Years no.]]&lt;=21),"C) 15-21",IF(HR_DB[[#This Row],[Years no.]]&gt;21,"D) 22+",""))))</f>
        <v>C) 15-21</v>
      </c>
      <c r="U745" s="1" t="str">
        <f ca="1">IF(AND(HR_DB[[#This Row],[Age]]&gt;=20,HR_DB[[#This Row],[Age]]&lt;30),"20s",IF(AND(HR_DB[[#This Row],[Age]]&gt;=30,HR_DB[[#This Row],[Age]]&lt;40),"30s",IF(HR_DB[[#This Row],[Age]]&gt;=40,"40s","")))</f>
        <v>40s</v>
      </c>
    </row>
    <row r="746" spans="1:21" x14ac:dyDescent="0.35">
      <c r="A746" s="1">
        <v>57460</v>
      </c>
      <c r="B746" s="1" t="s">
        <v>1084</v>
      </c>
      <c r="C746" s="1" t="s">
        <v>1085</v>
      </c>
      <c r="D746" s="1" t="s">
        <v>143</v>
      </c>
      <c r="E746" s="1" t="str">
        <f>IF(ISODD(MID(HR_DB[[#This Row],[ID No.]],13,1)),"Male","Female")</f>
        <v>Male</v>
      </c>
      <c r="F746" s="3">
        <f>DATE(MID(HR_DB[[#This Row],[ID No.]],2,2),MID(HR_DB[[#This Row],[ID No.]],4,2),MID(HR_DB[[#This Row],[ID No.]],6,2))</f>
        <v>33893</v>
      </c>
      <c r="G746" s="1">
        <f ca="1">DATEDIF(HR_DB[[#This Row],[DOB]],TODAY(),"Y")</f>
        <v>29</v>
      </c>
      <c r="H746" s="1" t="s">
        <v>17</v>
      </c>
      <c r="I746" s="1" t="s">
        <v>23</v>
      </c>
      <c r="J746" s="1" t="s">
        <v>44</v>
      </c>
      <c r="K746" s="1" t="str">
        <f>VLOOKUP(MID(HR_DB[[#This Row],[ID No.]],8,2),[1]Draft!$B$9:$C$14,2,FALSE)</f>
        <v>Ismailia</v>
      </c>
      <c r="L746" s="7">
        <v>38722</v>
      </c>
      <c r="M746" s="1">
        <f ca="1">DATEDIF(HR_DB[[#This Row],[Hire date]],TODAY(),"Y")</f>
        <v>16</v>
      </c>
      <c r="N746" s="4">
        <v>4178</v>
      </c>
      <c r="O746" s="6">
        <f>IFERROR(DATEDIF(HR_DB[[#This Row],[DOB]],HR_DB[[#This Row],[Hire date]],"Y"),"!!!")</f>
        <v>13</v>
      </c>
      <c r="P746" s="6" t="str">
        <f>IF(HR_DB[[#This Row],[Age at Hiring]]&lt;20,"!","")</f>
        <v>!</v>
      </c>
      <c r="Q746" s="1" t="str">
        <f>IFERROR(VLOOKUP(HR_DB[[#This Row],[EmpID]],A747:$A$1002,1,TRUE),"")</f>
        <v/>
      </c>
      <c r="R746" s="1" t="str">
        <f>IFERROR(VLOOKUP(HR_DB[[#This Row],[EmpID]],$A$2:A745,1,0),"")</f>
        <v/>
      </c>
      <c r="S746" s="17"/>
      <c r="T746" s="1" t="str">
        <f ca="1">IF(HR_DB[[#This Row],[Years no.]]&lt;=7,"A) 1-7",IF(AND(HR_DB[[#This Row],[Years no.]]&gt;7,HR_DB[[#This Row],[Years no.]]&lt;=14),"B) 8-14",IF(AND(HR_DB[[#This Row],[Years no.]]&gt;14,HR_DB[[#This Row],[Years no.]]&lt;=21),"C) 15-21",IF(HR_DB[[#This Row],[Years no.]]&gt;21,"D) 22+",""))))</f>
        <v>C) 15-21</v>
      </c>
      <c r="U746" s="1" t="str">
        <f ca="1">IF(AND(HR_DB[[#This Row],[Age]]&gt;=20,HR_DB[[#This Row],[Age]]&lt;30),"20s",IF(AND(HR_DB[[#This Row],[Age]]&gt;=30,HR_DB[[#This Row],[Age]]&lt;40),"30s",IF(HR_DB[[#This Row],[Age]]&gt;=40,"40s","")))</f>
        <v>20s</v>
      </c>
    </row>
    <row r="747" spans="1:21" x14ac:dyDescent="0.35">
      <c r="A747" s="1">
        <v>57464</v>
      </c>
      <c r="B747" s="1" t="s">
        <v>1504</v>
      </c>
      <c r="C747" s="1" t="s">
        <v>1505</v>
      </c>
      <c r="D747" s="1" t="s">
        <v>49</v>
      </c>
      <c r="E747" s="1" t="str">
        <f>IF(ISODD(MID(HR_DB[[#This Row],[ID No.]],13,1)),"Male","Female")</f>
        <v>Female</v>
      </c>
      <c r="F747" s="3">
        <f>DATE(MID(HR_DB[[#This Row],[ID No.]],2,2),MID(HR_DB[[#This Row],[ID No.]],4,2),MID(HR_DB[[#This Row],[ID No.]],6,2))</f>
        <v>31945</v>
      </c>
      <c r="G747" s="1">
        <f ca="1">DATEDIF(HR_DB[[#This Row],[DOB]],TODAY(),"Y")</f>
        <v>35</v>
      </c>
      <c r="H747" s="1" t="s">
        <v>32</v>
      </c>
      <c r="I747" s="1" t="s">
        <v>41</v>
      </c>
      <c r="J747" s="1" t="s">
        <v>28</v>
      </c>
      <c r="K747" s="1" t="str">
        <f>VLOOKUP(MID(HR_DB[[#This Row],[ID No.]],8,2),[1]Draft!$B$9:$C$14,2,FALSE)</f>
        <v>Ismailia</v>
      </c>
      <c r="L747" s="3">
        <v>41539</v>
      </c>
      <c r="M747" s="1">
        <f ca="1">DATEDIF(HR_DB[[#This Row],[Hire date]],TODAY(),"Y")</f>
        <v>8</v>
      </c>
      <c r="N747" s="4">
        <v>11602</v>
      </c>
      <c r="O747" s="1">
        <f>IFERROR(DATEDIF(HR_DB[[#This Row],[DOB]],HR_DB[[#This Row],[Hire date]],"Y"),"!!!")</f>
        <v>26</v>
      </c>
      <c r="P747" s="1" t="str">
        <f>IF(HR_DB[[#This Row],[Age at Hiring]]&lt;20,"!","")</f>
        <v/>
      </c>
      <c r="Q747" s="1" t="str">
        <f>IFERROR(VLOOKUP(HR_DB[[#This Row],[EmpID]],A748:$A$1002,1,TRUE),"")</f>
        <v/>
      </c>
      <c r="R747" s="1" t="str">
        <f>IFERROR(VLOOKUP(HR_DB[[#This Row],[EmpID]],$A$2:A746,1,0),"")</f>
        <v/>
      </c>
      <c r="S747" s="17"/>
      <c r="T747" s="1" t="str">
        <f ca="1">IF(HR_DB[[#This Row],[Years no.]]&lt;=7,"A) 1-7",IF(AND(HR_DB[[#This Row],[Years no.]]&gt;7,HR_DB[[#This Row],[Years no.]]&lt;=14),"B) 8-14",IF(AND(HR_DB[[#This Row],[Years no.]]&gt;14,HR_DB[[#This Row],[Years no.]]&lt;=21),"C) 15-21",IF(HR_DB[[#This Row],[Years no.]]&gt;21,"D) 22+",""))))</f>
        <v>B) 8-14</v>
      </c>
      <c r="U747" s="1" t="str">
        <f ca="1">IF(AND(HR_DB[[#This Row],[Age]]&gt;=20,HR_DB[[#This Row],[Age]]&lt;30),"20s",IF(AND(HR_DB[[#This Row],[Age]]&gt;=30,HR_DB[[#This Row],[Age]]&lt;40),"30s",IF(HR_DB[[#This Row],[Age]]&gt;=40,"40s","")))</f>
        <v>30s</v>
      </c>
    </row>
    <row r="748" spans="1:21" x14ac:dyDescent="0.35">
      <c r="A748" s="1">
        <v>57509</v>
      </c>
      <c r="B748" s="1" t="s">
        <v>1560</v>
      </c>
      <c r="C748" s="1" t="s">
        <v>1561</v>
      </c>
      <c r="D748" s="1" t="s">
        <v>38</v>
      </c>
      <c r="E748" s="1" t="str">
        <f>IF(ISODD(MID(HR_DB[[#This Row],[ID No.]],13,1)),"Male","Female")</f>
        <v>Male</v>
      </c>
      <c r="F748" s="3">
        <f>DATE(MID(HR_DB[[#This Row],[ID No.]],2,2),MID(HR_DB[[#This Row],[ID No.]],4,2),MID(HR_DB[[#This Row],[ID No.]],6,2))</f>
        <v>34310</v>
      </c>
      <c r="G748" s="1">
        <f ca="1">DATEDIF(HR_DB[[#This Row],[DOB]],TODAY(),"Y")</f>
        <v>28</v>
      </c>
      <c r="H748" s="1" t="s">
        <v>17</v>
      </c>
      <c r="I748" s="1" t="s">
        <v>41</v>
      </c>
      <c r="J748" s="1" t="s">
        <v>44</v>
      </c>
      <c r="K748" s="1" t="str">
        <f>VLOOKUP(MID(HR_DB[[#This Row],[ID No.]],8,2),[1]Draft!$B$9:$C$14,2,FALSE)</f>
        <v>Cairo</v>
      </c>
      <c r="L748" s="7">
        <v>38396</v>
      </c>
      <c r="M748" s="1">
        <f ca="1">DATEDIF(HR_DB[[#This Row],[Hire date]],TODAY(),"Y")</f>
        <v>17</v>
      </c>
      <c r="N748" s="4">
        <v>12840</v>
      </c>
      <c r="O748" s="6">
        <f>IFERROR(DATEDIF(HR_DB[[#This Row],[DOB]],HR_DB[[#This Row],[Hire date]],"Y"),"!!!")</f>
        <v>11</v>
      </c>
      <c r="P748" s="6" t="str">
        <f>IF(HR_DB[[#This Row],[Age at Hiring]]&lt;20,"!","")</f>
        <v>!</v>
      </c>
      <c r="Q748" s="1" t="str">
        <f>IFERROR(VLOOKUP(HR_DB[[#This Row],[EmpID]],A749:$A$1002,1,TRUE),"")</f>
        <v/>
      </c>
      <c r="R748" s="1" t="str">
        <f>IFERROR(VLOOKUP(HR_DB[[#This Row],[EmpID]],$A$2:A747,1,0),"")</f>
        <v/>
      </c>
      <c r="S748" s="17"/>
      <c r="T748" s="1" t="str">
        <f ca="1">IF(HR_DB[[#This Row],[Years no.]]&lt;=7,"A) 1-7",IF(AND(HR_DB[[#This Row],[Years no.]]&gt;7,HR_DB[[#This Row],[Years no.]]&lt;=14),"B) 8-14",IF(AND(HR_DB[[#This Row],[Years no.]]&gt;14,HR_DB[[#This Row],[Years no.]]&lt;=21),"C) 15-21",IF(HR_DB[[#This Row],[Years no.]]&gt;21,"D) 22+",""))))</f>
        <v>C) 15-21</v>
      </c>
      <c r="U748" s="1" t="str">
        <f ca="1">IF(AND(HR_DB[[#This Row],[Age]]&gt;=20,HR_DB[[#This Row],[Age]]&lt;30),"20s",IF(AND(HR_DB[[#This Row],[Age]]&gt;=30,HR_DB[[#This Row],[Age]]&lt;40),"30s",IF(HR_DB[[#This Row],[Age]]&gt;=40,"40s","")))</f>
        <v>20s</v>
      </c>
    </row>
    <row r="749" spans="1:21" x14ac:dyDescent="0.35">
      <c r="A749" s="1">
        <v>57529</v>
      </c>
      <c r="B749" s="1" t="s">
        <v>366</v>
      </c>
      <c r="C749" s="1" t="s">
        <v>367</v>
      </c>
      <c r="D749" s="1" t="s">
        <v>16</v>
      </c>
      <c r="E749" s="1" t="str">
        <f>IF(ISODD(MID(HR_DB[[#This Row],[ID No.]],13,1)),"Male","Female")</f>
        <v>Male</v>
      </c>
      <c r="F749" s="3">
        <f>DATE(MID(HR_DB[[#This Row],[ID No.]],2,2),MID(HR_DB[[#This Row],[ID No.]],4,2),MID(HR_DB[[#This Row],[ID No.]],6,2))</f>
        <v>34732</v>
      </c>
      <c r="G749" s="1">
        <f ca="1">DATEDIF(HR_DB[[#This Row],[DOB]],TODAY(),"Y")</f>
        <v>27</v>
      </c>
      <c r="H749" s="1" t="s">
        <v>17</v>
      </c>
      <c r="I749" s="1" t="s">
        <v>23</v>
      </c>
      <c r="J749" s="1" t="s">
        <v>67</v>
      </c>
      <c r="K749" s="1" t="str">
        <f>VLOOKUP(MID(HR_DB[[#This Row],[ID No.]],8,2),[1]Draft!$B$9:$C$14,2,FALSE)</f>
        <v>Cairo</v>
      </c>
      <c r="L749" s="7">
        <v>38837</v>
      </c>
      <c r="M749" s="1">
        <f ca="1">DATEDIF(HR_DB[[#This Row],[Hire date]],TODAY(),"Y")</f>
        <v>16</v>
      </c>
      <c r="N749" s="4">
        <v>3054</v>
      </c>
      <c r="O749" s="6">
        <f>IFERROR(DATEDIF(HR_DB[[#This Row],[DOB]],HR_DB[[#This Row],[Hire date]],"Y"),"!!!")</f>
        <v>11</v>
      </c>
      <c r="P749" s="6" t="str">
        <f>IF(HR_DB[[#This Row],[Age at Hiring]]&lt;20,"!","")</f>
        <v>!</v>
      </c>
      <c r="Q749" s="1" t="str">
        <f>IFERROR(VLOOKUP(HR_DB[[#This Row],[EmpID]],A750:$A$1002,1,TRUE),"")</f>
        <v/>
      </c>
      <c r="R749" s="1" t="str">
        <f>IFERROR(VLOOKUP(HR_DB[[#This Row],[EmpID]],$A$2:A748,1,0),"")</f>
        <v/>
      </c>
      <c r="S749" s="17"/>
      <c r="T749" s="1" t="str">
        <f ca="1">IF(HR_DB[[#This Row],[Years no.]]&lt;=7,"A) 1-7",IF(AND(HR_DB[[#This Row],[Years no.]]&gt;7,HR_DB[[#This Row],[Years no.]]&lt;=14),"B) 8-14",IF(AND(HR_DB[[#This Row],[Years no.]]&gt;14,HR_DB[[#This Row],[Years no.]]&lt;=21),"C) 15-21",IF(HR_DB[[#This Row],[Years no.]]&gt;21,"D) 22+",""))))</f>
        <v>C) 15-21</v>
      </c>
      <c r="U749" s="1" t="str">
        <f ca="1">IF(AND(HR_DB[[#This Row],[Age]]&gt;=20,HR_DB[[#This Row],[Age]]&lt;30),"20s",IF(AND(HR_DB[[#This Row],[Age]]&gt;=30,HR_DB[[#This Row],[Age]]&lt;40),"30s",IF(HR_DB[[#This Row],[Age]]&gt;=40,"40s","")))</f>
        <v>20s</v>
      </c>
    </row>
    <row r="750" spans="1:21" x14ac:dyDescent="0.35">
      <c r="A750" s="1">
        <v>57535</v>
      </c>
      <c r="B750" s="1" t="s">
        <v>834</v>
      </c>
      <c r="C750" s="1" t="s">
        <v>835</v>
      </c>
      <c r="D750" s="1" t="s">
        <v>49</v>
      </c>
      <c r="E750" s="1" t="str">
        <f>IF(ISODD(MID(HR_DB[[#This Row],[ID No.]],13,1)),"Male","Female")</f>
        <v>Male</v>
      </c>
      <c r="F750" s="3">
        <f>DATE(MID(HR_DB[[#This Row],[ID No.]],2,2),MID(HR_DB[[#This Row],[ID No.]],4,2),MID(HR_DB[[#This Row],[ID No.]],6,2))</f>
        <v>34867</v>
      </c>
      <c r="G750" s="1">
        <f ca="1">DATEDIF(HR_DB[[#This Row],[DOB]],TODAY(),"Y")</f>
        <v>27</v>
      </c>
      <c r="H750" s="1" t="s">
        <v>17</v>
      </c>
      <c r="I750" s="1" t="s">
        <v>23</v>
      </c>
      <c r="J750" s="1" t="s">
        <v>67</v>
      </c>
      <c r="K750" s="1" t="str">
        <f>VLOOKUP(MID(HR_DB[[#This Row],[ID No.]],8,2),[1]Draft!$B$9:$C$14,2,FALSE)</f>
        <v>Cairo</v>
      </c>
      <c r="L750" s="7">
        <v>36472</v>
      </c>
      <c r="M750" s="1">
        <f ca="1">DATEDIF(HR_DB[[#This Row],[Hire date]],TODAY(),"Y")</f>
        <v>22</v>
      </c>
      <c r="N750" s="4">
        <v>5314</v>
      </c>
      <c r="O750" s="6">
        <f>IFERROR(DATEDIF(HR_DB[[#This Row],[DOB]],HR_DB[[#This Row],[Hire date]],"Y"),"!!!")</f>
        <v>4</v>
      </c>
      <c r="P750" s="6" t="str">
        <f>IF(HR_DB[[#This Row],[Age at Hiring]]&lt;20,"!","")</f>
        <v>!</v>
      </c>
      <c r="Q750" s="1" t="str">
        <f>IFERROR(VLOOKUP(HR_DB[[#This Row],[EmpID]],A751:$A$1002,1,TRUE),"")</f>
        <v/>
      </c>
      <c r="R750" s="1" t="str">
        <f>IFERROR(VLOOKUP(HR_DB[[#This Row],[EmpID]],$A$2:A749,1,0),"")</f>
        <v/>
      </c>
      <c r="S750" s="17"/>
      <c r="T750" s="1" t="str">
        <f ca="1">IF(HR_DB[[#This Row],[Years no.]]&lt;=7,"A) 1-7",IF(AND(HR_DB[[#This Row],[Years no.]]&gt;7,HR_DB[[#This Row],[Years no.]]&lt;=14),"B) 8-14",IF(AND(HR_DB[[#This Row],[Years no.]]&gt;14,HR_DB[[#This Row],[Years no.]]&lt;=21),"C) 15-21",IF(HR_DB[[#This Row],[Years no.]]&gt;21,"D) 22+",""))))</f>
        <v>D) 22+</v>
      </c>
      <c r="U750" s="1" t="str">
        <f ca="1">IF(AND(HR_DB[[#This Row],[Age]]&gt;=20,HR_DB[[#This Row],[Age]]&lt;30),"20s",IF(AND(HR_DB[[#This Row],[Age]]&gt;=30,HR_DB[[#This Row],[Age]]&lt;40),"30s",IF(HR_DB[[#This Row],[Age]]&gt;=40,"40s","")))</f>
        <v>20s</v>
      </c>
    </row>
    <row r="751" spans="1:21" x14ac:dyDescent="0.35">
      <c r="A751" s="1">
        <v>57541</v>
      </c>
      <c r="B751" s="1" t="s">
        <v>508</v>
      </c>
      <c r="C751" s="1" t="s">
        <v>509</v>
      </c>
      <c r="D751" s="1" t="s">
        <v>38</v>
      </c>
      <c r="E751" s="1" t="str">
        <f>IF(ISODD(MID(HR_DB[[#This Row],[ID No.]],13,1)),"Male","Female")</f>
        <v>Male</v>
      </c>
      <c r="F751" s="3">
        <f>DATE(MID(HR_DB[[#This Row],[ID No.]],2,2),MID(HR_DB[[#This Row],[ID No.]],4,2),MID(HR_DB[[#This Row],[ID No.]],6,2))</f>
        <v>35049</v>
      </c>
      <c r="G751" s="1">
        <f ca="1">DATEDIF(HR_DB[[#This Row],[DOB]],TODAY(),"Y")</f>
        <v>26</v>
      </c>
      <c r="H751" s="1" t="s">
        <v>17</v>
      </c>
      <c r="I751" s="1" t="s">
        <v>41</v>
      </c>
      <c r="J751" s="1" t="s">
        <v>28</v>
      </c>
      <c r="K751" s="1" t="str">
        <f>VLOOKUP(MID(HR_DB[[#This Row],[ID No.]],8,2),[1]Draft!$B$9:$C$14,2,FALSE)</f>
        <v>Cairo</v>
      </c>
      <c r="L751" s="7">
        <v>41648</v>
      </c>
      <c r="M751" s="1">
        <f ca="1">DATEDIF(HR_DB[[#This Row],[Hire date]],TODAY(),"Y")</f>
        <v>8</v>
      </c>
      <c r="N751" s="4">
        <v>12345</v>
      </c>
      <c r="O751" s="6">
        <f>IFERROR(DATEDIF(HR_DB[[#This Row],[DOB]],HR_DB[[#This Row],[Hire date]],"Y"),"!!!")</f>
        <v>18</v>
      </c>
      <c r="P751" s="6" t="str">
        <f>IF(HR_DB[[#This Row],[Age at Hiring]]&lt;20,"!","")</f>
        <v>!</v>
      </c>
      <c r="Q751" s="1" t="str">
        <f>IFERROR(VLOOKUP(HR_DB[[#This Row],[EmpID]],A752:$A$1002,1,TRUE),"")</f>
        <v/>
      </c>
      <c r="R751" s="1" t="str">
        <f>IFERROR(VLOOKUP(HR_DB[[#This Row],[EmpID]],$A$2:A750,1,0),"")</f>
        <v/>
      </c>
      <c r="S751" s="17"/>
      <c r="T751" s="1" t="str">
        <f ca="1">IF(HR_DB[[#This Row],[Years no.]]&lt;=7,"A) 1-7",IF(AND(HR_DB[[#This Row],[Years no.]]&gt;7,HR_DB[[#This Row],[Years no.]]&lt;=14),"B) 8-14",IF(AND(HR_DB[[#This Row],[Years no.]]&gt;14,HR_DB[[#This Row],[Years no.]]&lt;=21),"C) 15-21",IF(HR_DB[[#This Row],[Years no.]]&gt;21,"D) 22+",""))))</f>
        <v>B) 8-14</v>
      </c>
      <c r="U751" s="1" t="str">
        <f ca="1">IF(AND(HR_DB[[#This Row],[Age]]&gt;=20,HR_DB[[#This Row],[Age]]&lt;30),"20s",IF(AND(HR_DB[[#This Row],[Age]]&gt;=30,HR_DB[[#This Row],[Age]]&lt;40),"30s",IF(HR_DB[[#This Row],[Age]]&gt;=40,"40s","")))</f>
        <v>20s</v>
      </c>
    </row>
    <row r="752" spans="1:21" x14ac:dyDescent="0.35">
      <c r="A752" s="1">
        <v>57543</v>
      </c>
      <c r="B752" s="1" t="s">
        <v>426</v>
      </c>
      <c r="C752" s="1" t="s">
        <v>427</v>
      </c>
      <c r="D752" s="1" t="s">
        <v>92</v>
      </c>
      <c r="E752" s="1" t="str">
        <f>IF(ISODD(MID(HR_DB[[#This Row],[ID No.]],13,1)),"Male","Female")</f>
        <v>Male</v>
      </c>
      <c r="F752" s="3">
        <f>DATE(MID(HR_DB[[#This Row],[ID No.]],2,2),MID(HR_DB[[#This Row],[ID No.]],4,2),MID(HR_DB[[#This Row],[ID No.]],6,2))</f>
        <v>34529</v>
      </c>
      <c r="G752" s="1">
        <f ca="1">DATEDIF(HR_DB[[#This Row],[DOB]],TODAY(),"Y")</f>
        <v>28</v>
      </c>
      <c r="H752" s="1" t="s">
        <v>17</v>
      </c>
      <c r="I752" s="1" t="s">
        <v>23</v>
      </c>
      <c r="J752" s="1" t="s">
        <v>24</v>
      </c>
      <c r="K752" s="1" t="str">
        <f>VLOOKUP(MID(HR_DB[[#This Row],[ID No.]],8,2),[1]Draft!$B$9:$C$14,2,FALSE)</f>
        <v>Cairo</v>
      </c>
      <c r="L752" s="7">
        <v>38617</v>
      </c>
      <c r="M752" s="1">
        <f ca="1">DATEDIF(HR_DB[[#This Row],[Hire date]],TODAY(),"Y")</f>
        <v>16</v>
      </c>
      <c r="N752" s="4">
        <v>3114</v>
      </c>
      <c r="O752" s="6">
        <f>IFERROR(DATEDIF(HR_DB[[#This Row],[DOB]],HR_DB[[#This Row],[Hire date]],"Y"),"!!!")</f>
        <v>11</v>
      </c>
      <c r="P752" s="6" t="str">
        <f>IF(HR_DB[[#This Row],[Age at Hiring]]&lt;20,"!","")</f>
        <v>!</v>
      </c>
      <c r="Q752" s="1" t="str">
        <f>IFERROR(VLOOKUP(HR_DB[[#This Row],[EmpID]],A753:$A$1002,1,TRUE),"")</f>
        <v/>
      </c>
      <c r="R752" s="1" t="str">
        <f>IFERROR(VLOOKUP(HR_DB[[#This Row],[EmpID]],$A$2:A751,1,0),"")</f>
        <v/>
      </c>
      <c r="S752" s="17"/>
      <c r="T752" s="1" t="str">
        <f ca="1">IF(HR_DB[[#This Row],[Years no.]]&lt;=7,"A) 1-7",IF(AND(HR_DB[[#This Row],[Years no.]]&gt;7,HR_DB[[#This Row],[Years no.]]&lt;=14),"B) 8-14",IF(AND(HR_DB[[#This Row],[Years no.]]&gt;14,HR_DB[[#This Row],[Years no.]]&lt;=21),"C) 15-21",IF(HR_DB[[#This Row],[Years no.]]&gt;21,"D) 22+",""))))</f>
        <v>C) 15-21</v>
      </c>
      <c r="U752" s="1" t="str">
        <f ca="1">IF(AND(HR_DB[[#This Row],[Age]]&gt;=20,HR_DB[[#This Row],[Age]]&lt;30),"20s",IF(AND(HR_DB[[#This Row],[Age]]&gt;=30,HR_DB[[#This Row],[Age]]&lt;40),"30s",IF(HR_DB[[#This Row],[Age]]&gt;=40,"40s","")))</f>
        <v>20s</v>
      </c>
    </row>
    <row r="753" spans="1:21" x14ac:dyDescent="0.35">
      <c r="A753" s="1">
        <v>57544</v>
      </c>
      <c r="B753" s="1" t="s">
        <v>572</v>
      </c>
      <c r="C753" s="1" t="s">
        <v>573</v>
      </c>
      <c r="D753" s="1" t="s">
        <v>35</v>
      </c>
      <c r="E753" s="1" t="str">
        <f>IF(ISODD(MID(HR_DB[[#This Row],[ID No.]],13,1)),"Male","Female")</f>
        <v>Male</v>
      </c>
      <c r="F753" s="3">
        <f>DATE(MID(HR_DB[[#This Row],[ID No.]],2,2),MID(HR_DB[[#This Row],[ID No.]],4,2),MID(HR_DB[[#This Row],[ID No.]],6,2))</f>
        <v>34876</v>
      </c>
      <c r="G753" s="1">
        <f ca="1">DATEDIF(HR_DB[[#This Row],[DOB]],TODAY(),"Y")</f>
        <v>27</v>
      </c>
      <c r="H753" s="1" t="s">
        <v>17</v>
      </c>
      <c r="I753" s="1" t="s">
        <v>41</v>
      </c>
      <c r="J753" s="1" t="s">
        <v>67</v>
      </c>
      <c r="K753" s="1" t="str">
        <f>VLOOKUP(MID(HR_DB[[#This Row],[ID No.]],8,2),[1]Draft!$B$9:$C$14,2,FALSE)</f>
        <v>Cairo</v>
      </c>
      <c r="L753" s="7">
        <v>39989</v>
      </c>
      <c r="M753" s="1">
        <f ca="1">DATEDIF(HR_DB[[#This Row],[Hire date]],TODAY(),"Y")</f>
        <v>13</v>
      </c>
      <c r="N753" s="4">
        <v>11735</v>
      </c>
      <c r="O753" s="6">
        <f>IFERROR(DATEDIF(HR_DB[[#This Row],[DOB]],HR_DB[[#This Row],[Hire date]],"Y"),"!!!")</f>
        <v>13</v>
      </c>
      <c r="P753" s="6" t="str">
        <f>IF(HR_DB[[#This Row],[Age at Hiring]]&lt;20,"!","")</f>
        <v>!</v>
      </c>
      <c r="Q753" s="1" t="str">
        <f>IFERROR(VLOOKUP(HR_DB[[#This Row],[EmpID]],A754:$A$1002,1,TRUE),"")</f>
        <v/>
      </c>
      <c r="R753" s="1" t="str">
        <f>IFERROR(VLOOKUP(HR_DB[[#This Row],[EmpID]],$A$2:A752,1,0),"")</f>
        <v/>
      </c>
      <c r="S753" s="17"/>
      <c r="T753" s="1" t="str">
        <f ca="1">IF(HR_DB[[#This Row],[Years no.]]&lt;=7,"A) 1-7",IF(AND(HR_DB[[#This Row],[Years no.]]&gt;7,HR_DB[[#This Row],[Years no.]]&lt;=14),"B) 8-14",IF(AND(HR_DB[[#This Row],[Years no.]]&gt;14,HR_DB[[#This Row],[Years no.]]&lt;=21),"C) 15-21",IF(HR_DB[[#This Row],[Years no.]]&gt;21,"D) 22+",""))))</f>
        <v>B) 8-14</v>
      </c>
      <c r="U753" s="1" t="str">
        <f ca="1">IF(AND(HR_DB[[#This Row],[Age]]&gt;=20,HR_DB[[#This Row],[Age]]&lt;30),"20s",IF(AND(HR_DB[[#This Row],[Age]]&gt;=30,HR_DB[[#This Row],[Age]]&lt;40),"30s",IF(HR_DB[[#This Row],[Age]]&gt;=40,"40s","")))</f>
        <v>20s</v>
      </c>
    </row>
    <row r="754" spans="1:21" x14ac:dyDescent="0.35">
      <c r="A754" s="1">
        <v>57558</v>
      </c>
      <c r="B754" s="1" t="s">
        <v>1526</v>
      </c>
      <c r="C754" s="1" t="s">
        <v>1527</v>
      </c>
      <c r="D754" s="1" t="s">
        <v>16</v>
      </c>
      <c r="E754" s="1" t="str">
        <f>IF(ISODD(MID(HR_DB[[#This Row],[ID No.]],13,1)),"Male","Female")</f>
        <v>Female</v>
      </c>
      <c r="F754" s="3">
        <f>DATE(MID(HR_DB[[#This Row],[ID No.]],2,2),MID(HR_DB[[#This Row],[ID No.]],4,2),MID(HR_DB[[#This Row],[ID No.]],6,2))</f>
        <v>28620</v>
      </c>
      <c r="G754" s="1">
        <f ca="1">DATEDIF(HR_DB[[#This Row],[DOB]],TODAY(),"Y")</f>
        <v>44</v>
      </c>
      <c r="H754" s="1" t="s">
        <v>32</v>
      </c>
      <c r="I754" s="1" t="s">
        <v>18</v>
      </c>
      <c r="J754" s="1" t="s">
        <v>24</v>
      </c>
      <c r="K754" s="1" t="str">
        <f>VLOOKUP(MID(HR_DB[[#This Row],[ID No.]],8,2),[1]Draft!$B$9:$C$14,2,FALSE)</f>
        <v>Monufia</v>
      </c>
      <c r="L754" s="3">
        <v>42165</v>
      </c>
      <c r="M754" s="1">
        <f ca="1">DATEDIF(HR_DB[[#This Row],[Hire date]],TODAY(),"Y")</f>
        <v>7</v>
      </c>
      <c r="N754" s="4">
        <v>20407</v>
      </c>
      <c r="O754" s="1">
        <f>IFERROR(DATEDIF(HR_DB[[#This Row],[DOB]],HR_DB[[#This Row],[Hire date]],"Y"),"!!!")</f>
        <v>37</v>
      </c>
      <c r="P754" s="1" t="str">
        <f>IF(HR_DB[[#This Row],[Age at Hiring]]&lt;20,"!","")</f>
        <v/>
      </c>
      <c r="Q754" s="1" t="str">
        <f>IFERROR(VLOOKUP(HR_DB[[#This Row],[EmpID]],A755:$A$1002,1,TRUE),"")</f>
        <v/>
      </c>
      <c r="R754" s="1" t="str">
        <f>IFERROR(VLOOKUP(HR_DB[[#This Row],[EmpID]],$A$2:A753,1,0),"")</f>
        <v/>
      </c>
      <c r="S754" s="17"/>
      <c r="T754" s="1" t="str">
        <f ca="1">IF(HR_DB[[#This Row],[Years no.]]&lt;=7,"A) 1-7",IF(AND(HR_DB[[#This Row],[Years no.]]&gt;7,HR_DB[[#This Row],[Years no.]]&lt;=14),"B) 8-14",IF(AND(HR_DB[[#This Row],[Years no.]]&gt;14,HR_DB[[#This Row],[Years no.]]&lt;=21),"C) 15-21",IF(HR_DB[[#This Row],[Years no.]]&gt;21,"D) 22+",""))))</f>
        <v>A) 1-7</v>
      </c>
      <c r="U754" s="1" t="str">
        <f ca="1">IF(AND(HR_DB[[#This Row],[Age]]&gt;=20,HR_DB[[#This Row],[Age]]&lt;30),"20s",IF(AND(HR_DB[[#This Row],[Age]]&gt;=30,HR_DB[[#This Row],[Age]]&lt;40),"30s",IF(HR_DB[[#This Row],[Age]]&gt;=40,"40s","")))</f>
        <v>40s</v>
      </c>
    </row>
    <row r="755" spans="1:21" x14ac:dyDescent="0.35">
      <c r="A755" s="1">
        <v>57568</v>
      </c>
      <c r="B755" s="1" t="s">
        <v>880</v>
      </c>
      <c r="C755" s="1" t="s">
        <v>881</v>
      </c>
      <c r="D755" s="1" t="s">
        <v>38</v>
      </c>
      <c r="E755" s="1" t="str">
        <f>IF(ISODD(MID(HR_DB[[#This Row],[ID No.]],13,1)),"Male","Female")</f>
        <v>Male</v>
      </c>
      <c r="F755" s="3">
        <f>DATE(MID(HR_DB[[#This Row],[ID No.]],2,2),MID(HR_DB[[#This Row],[ID No.]],4,2),MID(HR_DB[[#This Row],[ID No.]],6,2))</f>
        <v>32739</v>
      </c>
      <c r="G755" s="1">
        <f ca="1">DATEDIF(HR_DB[[#This Row],[DOB]],TODAY(),"Y")</f>
        <v>32</v>
      </c>
      <c r="H755" s="1" t="s">
        <v>17</v>
      </c>
      <c r="I755" s="1" t="s">
        <v>23</v>
      </c>
      <c r="J755" s="1" t="s">
        <v>19</v>
      </c>
      <c r="K755" s="1" t="str">
        <f>VLOOKUP(MID(HR_DB[[#This Row],[ID No.]],8,2),[1]Draft!$B$9:$C$14,2,FALSE)</f>
        <v>Alexandria</v>
      </c>
      <c r="L755" s="3">
        <v>42184</v>
      </c>
      <c r="M755" s="1">
        <f ca="1">DATEDIF(HR_DB[[#This Row],[Hire date]],TODAY(),"Y")</f>
        <v>7</v>
      </c>
      <c r="N755" s="4">
        <v>4556</v>
      </c>
      <c r="O755" s="1">
        <f>IFERROR(DATEDIF(HR_DB[[#This Row],[DOB]],HR_DB[[#This Row],[Hire date]],"Y"),"!!!")</f>
        <v>25</v>
      </c>
      <c r="P755" s="1" t="str">
        <f>IF(HR_DB[[#This Row],[Age at Hiring]]&lt;20,"!","")</f>
        <v/>
      </c>
      <c r="Q755" s="1" t="str">
        <f>IFERROR(VLOOKUP(HR_DB[[#This Row],[EmpID]],A756:$A$1002,1,TRUE),"")</f>
        <v/>
      </c>
      <c r="R755" s="1" t="str">
        <f>IFERROR(VLOOKUP(HR_DB[[#This Row],[EmpID]],$A$2:A754,1,0),"")</f>
        <v/>
      </c>
      <c r="S755" s="17"/>
      <c r="T755" s="1" t="str">
        <f ca="1">IF(HR_DB[[#This Row],[Years no.]]&lt;=7,"A) 1-7",IF(AND(HR_DB[[#This Row],[Years no.]]&gt;7,HR_DB[[#This Row],[Years no.]]&lt;=14),"B) 8-14",IF(AND(HR_DB[[#This Row],[Years no.]]&gt;14,HR_DB[[#This Row],[Years no.]]&lt;=21),"C) 15-21",IF(HR_DB[[#This Row],[Years no.]]&gt;21,"D) 22+",""))))</f>
        <v>A) 1-7</v>
      </c>
      <c r="U755" s="1" t="str">
        <f ca="1">IF(AND(HR_DB[[#This Row],[Age]]&gt;=20,HR_DB[[#This Row],[Age]]&lt;30),"20s",IF(AND(HR_DB[[#This Row],[Age]]&gt;=30,HR_DB[[#This Row],[Age]]&lt;40),"30s",IF(HR_DB[[#This Row],[Age]]&gt;=40,"40s","")))</f>
        <v>30s</v>
      </c>
    </row>
    <row r="756" spans="1:21" x14ac:dyDescent="0.35">
      <c r="A756" s="1">
        <v>57571</v>
      </c>
      <c r="B756" s="1" t="s">
        <v>314</v>
      </c>
      <c r="C756" s="1" t="s">
        <v>315</v>
      </c>
      <c r="D756" s="1" t="s">
        <v>35</v>
      </c>
      <c r="E756" s="1" t="str">
        <f>IF(ISODD(MID(HR_DB[[#This Row],[ID No.]],13,1)),"Male","Female")</f>
        <v>Male</v>
      </c>
      <c r="F756" s="3">
        <f>DATE(MID(HR_DB[[#This Row],[ID No.]],2,2),MID(HR_DB[[#This Row],[ID No.]],4,2),MID(HR_DB[[#This Row],[ID No.]],6,2))</f>
        <v>33976</v>
      </c>
      <c r="G756" s="1">
        <f ca="1">DATEDIF(HR_DB[[#This Row],[DOB]],TODAY(),"Y")</f>
        <v>29</v>
      </c>
      <c r="H756" s="1" t="s">
        <v>17</v>
      </c>
      <c r="I756" s="1" t="s">
        <v>23</v>
      </c>
      <c r="J756" s="1" t="s">
        <v>24</v>
      </c>
      <c r="K756" s="1" t="str">
        <f>VLOOKUP(MID(HR_DB[[#This Row],[ID No.]],8,2),[1]Draft!$B$9:$C$14,2,FALSE)</f>
        <v>Cairo</v>
      </c>
      <c r="L756" s="7">
        <v>37978</v>
      </c>
      <c r="M756" s="1">
        <f ca="1">DATEDIF(HR_DB[[#This Row],[Hire date]],TODAY(),"Y")</f>
        <v>18</v>
      </c>
      <c r="N756" s="4">
        <v>3577</v>
      </c>
      <c r="O756" s="6">
        <f>IFERROR(DATEDIF(HR_DB[[#This Row],[DOB]],HR_DB[[#This Row],[Hire date]],"Y"),"!!!")</f>
        <v>10</v>
      </c>
      <c r="P756" s="6" t="str">
        <f>IF(HR_DB[[#This Row],[Age at Hiring]]&lt;20,"!","")</f>
        <v>!</v>
      </c>
      <c r="Q756" s="1" t="str">
        <f>IFERROR(VLOOKUP(HR_DB[[#This Row],[EmpID]],A757:$A$1002,1,TRUE),"")</f>
        <v/>
      </c>
      <c r="R756" s="1" t="str">
        <f>IFERROR(VLOOKUP(HR_DB[[#This Row],[EmpID]],$A$2:A755,1,0),"")</f>
        <v/>
      </c>
      <c r="S756" s="17"/>
      <c r="T756" s="1" t="str">
        <f ca="1">IF(HR_DB[[#This Row],[Years no.]]&lt;=7,"A) 1-7",IF(AND(HR_DB[[#This Row],[Years no.]]&gt;7,HR_DB[[#This Row],[Years no.]]&lt;=14),"B) 8-14",IF(AND(HR_DB[[#This Row],[Years no.]]&gt;14,HR_DB[[#This Row],[Years no.]]&lt;=21),"C) 15-21",IF(HR_DB[[#This Row],[Years no.]]&gt;21,"D) 22+",""))))</f>
        <v>C) 15-21</v>
      </c>
      <c r="U756" s="1" t="str">
        <f ca="1">IF(AND(HR_DB[[#This Row],[Age]]&gt;=20,HR_DB[[#This Row],[Age]]&lt;30),"20s",IF(AND(HR_DB[[#This Row],[Age]]&gt;=30,HR_DB[[#This Row],[Age]]&lt;40),"30s",IF(HR_DB[[#This Row],[Age]]&gt;=40,"40s","")))</f>
        <v>20s</v>
      </c>
    </row>
    <row r="757" spans="1:21" x14ac:dyDescent="0.35">
      <c r="A757" s="1">
        <v>57574</v>
      </c>
      <c r="B757" s="1" t="s">
        <v>196</v>
      </c>
      <c r="C757" s="1" t="s">
        <v>197</v>
      </c>
      <c r="D757" s="1" t="s">
        <v>16</v>
      </c>
      <c r="E757" s="1" t="str">
        <f>IF(ISODD(MID(HR_DB[[#This Row],[ID No.]],13,1)),"Male","Female")</f>
        <v>Female</v>
      </c>
      <c r="F757" s="3">
        <f>DATE(MID(HR_DB[[#This Row],[ID No.]],2,2),MID(HR_DB[[#This Row],[ID No.]],4,2),MID(HR_DB[[#This Row],[ID No.]],6,2))</f>
        <v>29910</v>
      </c>
      <c r="G757" s="1">
        <f ca="1">DATEDIF(HR_DB[[#This Row],[DOB]],TODAY(),"Y")</f>
        <v>40</v>
      </c>
      <c r="H757" s="1" t="s">
        <v>32</v>
      </c>
      <c r="I757" s="1" t="s">
        <v>41</v>
      </c>
      <c r="J757" s="1" t="s">
        <v>44</v>
      </c>
      <c r="K757" s="1" t="str">
        <f>VLOOKUP(MID(HR_DB[[#This Row],[ID No.]],8,2),[1]Draft!$B$9:$C$14,2,FALSE)</f>
        <v>Cairo</v>
      </c>
      <c r="L757" s="3">
        <v>38768</v>
      </c>
      <c r="M757" s="1">
        <f ca="1">DATEDIF(HR_DB[[#This Row],[Hire date]],TODAY(),"Y")</f>
        <v>16</v>
      </c>
      <c r="N757" s="4">
        <v>14324</v>
      </c>
      <c r="O757" s="1">
        <f>IFERROR(DATEDIF(HR_DB[[#This Row],[DOB]],HR_DB[[#This Row],[Hire date]],"Y"),"!!!")</f>
        <v>24</v>
      </c>
      <c r="P757" s="1" t="str">
        <f>IF(HR_DB[[#This Row],[Age at Hiring]]&lt;20,"!","")</f>
        <v/>
      </c>
      <c r="Q757" s="1" t="str">
        <f>IFERROR(VLOOKUP(HR_DB[[#This Row],[EmpID]],A758:$A$1002,1,TRUE),"")</f>
        <v/>
      </c>
      <c r="R757" s="1" t="str">
        <f>IFERROR(VLOOKUP(HR_DB[[#This Row],[EmpID]],$A$2:A756,1,0),"")</f>
        <v/>
      </c>
      <c r="S757" s="17"/>
      <c r="T757" s="1" t="str">
        <f ca="1">IF(HR_DB[[#This Row],[Years no.]]&lt;=7,"A) 1-7",IF(AND(HR_DB[[#This Row],[Years no.]]&gt;7,HR_DB[[#This Row],[Years no.]]&lt;=14),"B) 8-14",IF(AND(HR_DB[[#This Row],[Years no.]]&gt;14,HR_DB[[#This Row],[Years no.]]&lt;=21),"C) 15-21",IF(HR_DB[[#This Row],[Years no.]]&gt;21,"D) 22+",""))))</f>
        <v>C) 15-21</v>
      </c>
      <c r="U757" s="1" t="str">
        <f ca="1">IF(AND(HR_DB[[#This Row],[Age]]&gt;=20,HR_DB[[#This Row],[Age]]&lt;30),"20s",IF(AND(HR_DB[[#This Row],[Age]]&gt;=30,HR_DB[[#This Row],[Age]]&lt;40),"30s",IF(HR_DB[[#This Row],[Age]]&gt;=40,"40s","")))</f>
        <v>40s</v>
      </c>
    </row>
    <row r="758" spans="1:21" x14ac:dyDescent="0.35">
      <c r="A758" s="1">
        <v>57592</v>
      </c>
      <c r="B758" s="1" t="s">
        <v>39</v>
      </c>
      <c r="C758" s="1" t="s">
        <v>40</v>
      </c>
      <c r="D758" s="1" t="s">
        <v>16</v>
      </c>
      <c r="E758" s="1" t="str">
        <f>IF(ISODD(MID(HR_DB[[#This Row],[ID No.]],13,1)),"Male","Female")</f>
        <v>Female</v>
      </c>
      <c r="F758" s="3">
        <f>DATE(MID(HR_DB[[#This Row],[ID No.]],2,2),MID(HR_DB[[#This Row],[ID No.]],4,2),MID(HR_DB[[#This Row],[ID No.]],6,2))</f>
        <v>27613</v>
      </c>
      <c r="G758" s="1">
        <f ca="1">DATEDIF(HR_DB[[#This Row],[DOB]],TODAY(),"Y")</f>
        <v>46</v>
      </c>
      <c r="H758" s="1" t="s">
        <v>17</v>
      </c>
      <c r="I758" s="1" t="s">
        <v>41</v>
      </c>
      <c r="J758" s="1" t="s">
        <v>28</v>
      </c>
      <c r="K758" s="1" t="str">
        <f>VLOOKUP(MID(HR_DB[[#This Row],[ID No.]],8,2),[1]Draft!$B$9:$C$14,2,FALSE)</f>
        <v>Sharqia</v>
      </c>
      <c r="L758" s="3">
        <v>36913</v>
      </c>
      <c r="M758" s="1">
        <f ca="1">DATEDIF(HR_DB[[#This Row],[Hire date]],TODAY(),"Y")</f>
        <v>21</v>
      </c>
      <c r="N758" s="4">
        <v>12074</v>
      </c>
      <c r="O758" s="1">
        <f>IFERROR(DATEDIF(HR_DB[[#This Row],[DOB]],HR_DB[[#This Row],[Hire date]],"Y"),"!!!")</f>
        <v>25</v>
      </c>
      <c r="P758" s="1" t="str">
        <f>IF(HR_DB[[#This Row],[Age at Hiring]]&lt;20,"!","")</f>
        <v/>
      </c>
      <c r="Q758" s="1" t="str">
        <f>IFERROR(VLOOKUP(HR_DB[[#This Row],[EmpID]],A759:$A$1002,1,TRUE),"")</f>
        <v/>
      </c>
      <c r="R758" s="1" t="str">
        <f>IFERROR(VLOOKUP(HR_DB[[#This Row],[EmpID]],$A$2:A757,1,0),"")</f>
        <v/>
      </c>
      <c r="S758" s="17"/>
      <c r="T758" s="1" t="str">
        <f ca="1">IF(HR_DB[[#This Row],[Years no.]]&lt;=7,"A) 1-7",IF(AND(HR_DB[[#This Row],[Years no.]]&gt;7,HR_DB[[#This Row],[Years no.]]&lt;=14),"B) 8-14",IF(AND(HR_DB[[#This Row],[Years no.]]&gt;14,HR_DB[[#This Row],[Years no.]]&lt;=21),"C) 15-21",IF(HR_DB[[#This Row],[Years no.]]&gt;21,"D) 22+",""))))</f>
        <v>C) 15-21</v>
      </c>
      <c r="U758" s="1" t="str">
        <f ca="1">IF(AND(HR_DB[[#This Row],[Age]]&gt;=20,HR_DB[[#This Row],[Age]]&lt;30),"20s",IF(AND(HR_DB[[#This Row],[Age]]&gt;=30,HR_DB[[#This Row],[Age]]&lt;40),"30s",IF(HR_DB[[#This Row],[Age]]&gt;=40,"40s","")))</f>
        <v>40s</v>
      </c>
    </row>
    <row r="759" spans="1:21" x14ac:dyDescent="0.35">
      <c r="A759" s="1">
        <v>57613</v>
      </c>
      <c r="B759" s="1" t="s">
        <v>544</v>
      </c>
      <c r="C759" s="1" t="s">
        <v>545</v>
      </c>
      <c r="D759" s="1" t="s">
        <v>27</v>
      </c>
      <c r="E759" s="1" t="str">
        <f>IF(ISODD(MID(HR_DB[[#This Row],[ID No.]],13,1)),"Male","Female")</f>
        <v>Male</v>
      </c>
      <c r="F759" s="3">
        <f>DATE(MID(HR_DB[[#This Row],[ID No.]],2,2),MID(HR_DB[[#This Row],[ID No.]],4,2),MID(HR_DB[[#This Row],[ID No.]],6,2))</f>
        <v>35041</v>
      </c>
      <c r="G759" s="1">
        <f ca="1">DATEDIF(HR_DB[[#This Row],[DOB]],TODAY(),"Y")</f>
        <v>26</v>
      </c>
      <c r="H759" s="1" t="s">
        <v>32</v>
      </c>
      <c r="I759" s="1" t="s">
        <v>23</v>
      </c>
      <c r="J759" s="1" t="s">
        <v>24</v>
      </c>
      <c r="K759" s="1" t="str">
        <f>VLOOKUP(MID(HR_DB[[#This Row],[ID No.]],8,2),[1]Draft!$B$9:$C$14,2,FALSE)</f>
        <v>Cairo</v>
      </c>
      <c r="L759" s="7">
        <v>41309</v>
      </c>
      <c r="M759" s="1">
        <f ca="1">DATEDIF(HR_DB[[#This Row],[Hire date]],TODAY(),"Y")</f>
        <v>9</v>
      </c>
      <c r="N759" s="4">
        <v>6959</v>
      </c>
      <c r="O759" s="6">
        <f>IFERROR(DATEDIF(HR_DB[[#This Row],[DOB]],HR_DB[[#This Row],[Hire date]],"Y"),"!!!")</f>
        <v>17</v>
      </c>
      <c r="P759" s="6" t="str">
        <f>IF(HR_DB[[#This Row],[Age at Hiring]]&lt;20,"!","")</f>
        <v>!</v>
      </c>
      <c r="Q759" s="1" t="str">
        <f>IFERROR(VLOOKUP(HR_DB[[#This Row],[EmpID]],A760:$A$1002,1,TRUE),"")</f>
        <v/>
      </c>
      <c r="R759" s="1" t="str">
        <f>IFERROR(VLOOKUP(HR_DB[[#This Row],[EmpID]],$A$2:A758,1,0),"")</f>
        <v/>
      </c>
      <c r="S759" s="17"/>
      <c r="T759" s="1" t="str">
        <f ca="1">IF(HR_DB[[#This Row],[Years no.]]&lt;=7,"A) 1-7",IF(AND(HR_DB[[#This Row],[Years no.]]&gt;7,HR_DB[[#This Row],[Years no.]]&lt;=14),"B) 8-14",IF(AND(HR_DB[[#This Row],[Years no.]]&gt;14,HR_DB[[#This Row],[Years no.]]&lt;=21),"C) 15-21",IF(HR_DB[[#This Row],[Years no.]]&gt;21,"D) 22+",""))))</f>
        <v>B) 8-14</v>
      </c>
      <c r="U759" s="1" t="str">
        <f ca="1">IF(AND(HR_DB[[#This Row],[Age]]&gt;=20,HR_DB[[#This Row],[Age]]&lt;30),"20s",IF(AND(HR_DB[[#This Row],[Age]]&gt;=30,HR_DB[[#This Row],[Age]]&lt;40),"30s",IF(HR_DB[[#This Row],[Age]]&gt;=40,"40s","")))</f>
        <v>20s</v>
      </c>
    </row>
    <row r="760" spans="1:21" x14ac:dyDescent="0.35">
      <c r="A760" s="1">
        <v>57614</v>
      </c>
      <c r="B760" s="1" t="s">
        <v>246</v>
      </c>
      <c r="C760" s="1" t="s">
        <v>247</v>
      </c>
      <c r="D760" s="1" t="s">
        <v>16</v>
      </c>
      <c r="E760" s="1" t="str">
        <f>IF(ISODD(MID(HR_DB[[#This Row],[ID No.]],13,1)),"Male","Female")</f>
        <v>Male</v>
      </c>
      <c r="F760" s="3">
        <f>DATE(MID(HR_DB[[#This Row],[ID No.]],2,2),MID(HR_DB[[#This Row],[ID No.]],4,2),MID(HR_DB[[#This Row],[ID No.]],6,2))</f>
        <v>34860</v>
      </c>
      <c r="G760" s="1">
        <f ca="1">DATEDIF(HR_DB[[#This Row],[DOB]],TODAY(),"Y")</f>
        <v>27</v>
      </c>
      <c r="H760" s="1" t="s">
        <v>32</v>
      </c>
      <c r="I760" s="1" t="s">
        <v>41</v>
      </c>
      <c r="J760" s="1" t="s">
        <v>44</v>
      </c>
      <c r="K760" s="1" t="str">
        <f>VLOOKUP(MID(HR_DB[[#This Row],[ID No.]],8,2),[1]Draft!$B$9:$C$14,2,FALSE)</f>
        <v>Cairo</v>
      </c>
      <c r="L760" s="7">
        <v>40299</v>
      </c>
      <c r="M760" s="1">
        <f ca="1">DATEDIF(HR_DB[[#This Row],[Hire date]],TODAY(),"Y")</f>
        <v>12</v>
      </c>
      <c r="N760" s="4">
        <v>13927</v>
      </c>
      <c r="O760" s="6">
        <f>IFERROR(DATEDIF(HR_DB[[#This Row],[DOB]],HR_DB[[#This Row],[Hire date]],"Y"),"!!!")</f>
        <v>14</v>
      </c>
      <c r="P760" s="6" t="str">
        <f>IF(HR_DB[[#This Row],[Age at Hiring]]&lt;20,"!","")</f>
        <v>!</v>
      </c>
      <c r="Q760" s="1" t="str">
        <f>IFERROR(VLOOKUP(HR_DB[[#This Row],[EmpID]],A761:$A$1002,1,TRUE),"")</f>
        <v/>
      </c>
      <c r="R760" s="1" t="str">
        <f>IFERROR(VLOOKUP(HR_DB[[#This Row],[EmpID]],$A$2:A759,1,0),"")</f>
        <v/>
      </c>
      <c r="S760" s="17"/>
      <c r="T760" s="1" t="str">
        <f ca="1">IF(HR_DB[[#This Row],[Years no.]]&lt;=7,"A) 1-7",IF(AND(HR_DB[[#This Row],[Years no.]]&gt;7,HR_DB[[#This Row],[Years no.]]&lt;=14),"B) 8-14",IF(AND(HR_DB[[#This Row],[Years no.]]&gt;14,HR_DB[[#This Row],[Years no.]]&lt;=21),"C) 15-21",IF(HR_DB[[#This Row],[Years no.]]&gt;21,"D) 22+",""))))</f>
        <v>B) 8-14</v>
      </c>
      <c r="U760" s="1" t="str">
        <f ca="1">IF(AND(HR_DB[[#This Row],[Age]]&gt;=20,HR_DB[[#This Row],[Age]]&lt;30),"20s",IF(AND(HR_DB[[#This Row],[Age]]&gt;=30,HR_DB[[#This Row],[Age]]&lt;40),"30s",IF(HR_DB[[#This Row],[Age]]&gt;=40,"40s","")))</f>
        <v>20s</v>
      </c>
    </row>
    <row r="761" spans="1:21" x14ac:dyDescent="0.35">
      <c r="A761" s="1">
        <v>57617</v>
      </c>
      <c r="B761" s="1" t="s">
        <v>1686</v>
      </c>
      <c r="C761" s="1" t="s">
        <v>1687</v>
      </c>
      <c r="D761" s="1" t="s">
        <v>49</v>
      </c>
      <c r="E761" s="1" t="str">
        <f>IF(ISODD(MID(HR_DB[[#This Row],[ID No.]],13,1)),"Male","Female")</f>
        <v>Female</v>
      </c>
      <c r="F761" s="3">
        <f>DATE(MID(HR_DB[[#This Row],[ID No.]],2,2),MID(HR_DB[[#This Row],[ID No.]],4,2),MID(HR_DB[[#This Row],[ID No.]],6,2))</f>
        <v>31853</v>
      </c>
      <c r="G761" s="1">
        <f ca="1">DATEDIF(HR_DB[[#This Row],[DOB]],TODAY(),"Y")</f>
        <v>35</v>
      </c>
      <c r="H761" s="1" t="s">
        <v>17</v>
      </c>
      <c r="I761" s="1" t="s">
        <v>41</v>
      </c>
      <c r="J761" s="1" t="s">
        <v>44</v>
      </c>
      <c r="K761" s="1" t="str">
        <f>VLOOKUP(MID(HR_DB[[#This Row],[ID No.]],8,2),[1]Draft!$B$9:$C$14,2,FALSE)</f>
        <v>Monufia</v>
      </c>
      <c r="L761" s="3">
        <v>40545</v>
      </c>
      <c r="M761" s="1">
        <f ca="1">DATEDIF(HR_DB[[#This Row],[Hire date]],TODAY(),"Y")</f>
        <v>11</v>
      </c>
      <c r="N761" s="4">
        <v>13384</v>
      </c>
      <c r="O761" s="1">
        <f>IFERROR(DATEDIF(HR_DB[[#This Row],[DOB]],HR_DB[[#This Row],[Hire date]],"Y"),"!!!")</f>
        <v>23</v>
      </c>
      <c r="P761" s="1" t="str">
        <f>IF(HR_DB[[#This Row],[Age at Hiring]]&lt;20,"!","")</f>
        <v/>
      </c>
      <c r="Q761" s="1" t="str">
        <f>IFERROR(VLOOKUP(HR_DB[[#This Row],[EmpID]],A762:$A$1002,1,TRUE),"")</f>
        <v/>
      </c>
      <c r="R761" s="1" t="str">
        <f>IFERROR(VLOOKUP(HR_DB[[#This Row],[EmpID]],$A$2:A760,1,0),"")</f>
        <v/>
      </c>
      <c r="S761" s="17"/>
      <c r="T761" s="1" t="str">
        <f ca="1">IF(HR_DB[[#This Row],[Years no.]]&lt;=7,"A) 1-7",IF(AND(HR_DB[[#This Row],[Years no.]]&gt;7,HR_DB[[#This Row],[Years no.]]&lt;=14),"B) 8-14",IF(AND(HR_DB[[#This Row],[Years no.]]&gt;14,HR_DB[[#This Row],[Years no.]]&lt;=21),"C) 15-21",IF(HR_DB[[#This Row],[Years no.]]&gt;21,"D) 22+",""))))</f>
        <v>B) 8-14</v>
      </c>
      <c r="U761" s="1" t="str">
        <f ca="1">IF(AND(HR_DB[[#This Row],[Age]]&gt;=20,HR_DB[[#This Row],[Age]]&lt;30),"20s",IF(AND(HR_DB[[#This Row],[Age]]&gt;=30,HR_DB[[#This Row],[Age]]&lt;40),"30s",IF(HR_DB[[#This Row],[Age]]&gt;=40,"40s","")))</f>
        <v>30s</v>
      </c>
    </row>
    <row r="762" spans="1:21" x14ac:dyDescent="0.35">
      <c r="A762" s="1">
        <v>57628</v>
      </c>
      <c r="B762" s="1" t="s">
        <v>1786</v>
      </c>
      <c r="C762" s="1" t="s">
        <v>1787</v>
      </c>
      <c r="D762" s="1" t="s">
        <v>38</v>
      </c>
      <c r="E762" s="1" t="str">
        <f>IF(ISODD(MID(HR_DB[[#This Row],[ID No.]],13,1)),"Male","Female")</f>
        <v>Female</v>
      </c>
      <c r="F762" s="3">
        <f>DATE(MID(HR_DB[[#This Row],[ID No.]],2,2),MID(HR_DB[[#This Row],[ID No.]],4,2),MID(HR_DB[[#This Row],[ID No.]],6,2))</f>
        <v>32420</v>
      </c>
      <c r="G762" s="1">
        <f ca="1">DATEDIF(HR_DB[[#This Row],[DOB]],TODAY(),"Y")</f>
        <v>33</v>
      </c>
      <c r="H762" s="1" t="s">
        <v>32</v>
      </c>
      <c r="I762" s="1" t="s">
        <v>23</v>
      </c>
      <c r="J762" s="1" t="s">
        <v>44</v>
      </c>
      <c r="K762" s="1" t="str">
        <f>VLOOKUP(MID(HR_DB[[#This Row],[ID No.]],8,2),[1]Draft!$B$9:$C$14,2,FALSE)</f>
        <v>Sharqia</v>
      </c>
      <c r="L762" s="7">
        <v>35396</v>
      </c>
      <c r="M762" s="1">
        <f ca="1">DATEDIF(HR_DB[[#This Row],[Hire date]],TODAY(),"Y")</f>
        <v>25</v>
      </c>
      <c r="N762" s="4">
        <v>6628</v>
      </c>
      <c r="O762" s="6">
        <f>IFERROR(DATEDIF(HR_DB[[#This Row],[DOB]],HR_DB[[#This Row],[Hire date]],"Y"),"!!!")</f>
        <v>8</v>
      </c>
      <c r="P762" s="6" t="str">
        <f>IF(HR_DB[[#This Row],[Age at Hiring]]&lt;20,"!","")</f>
        <v>!</v>
      </c>
      <c r="Q762" s="1" t="str">
        <f>IFERROR(VLOOKUP(HR_DB[[#This Row],[EmpID]],A763:$A$1002,1,TRUE),"")</f>
        <v/>
      </c>
      <c r="R762" s="1" t="str">
        <f>IFERROR(VLOOKUP(HR_DB[[#This Row],[EmpID]],$A$2:A761,1,0),"")</f>
        <v/>
      </c>
      <c r="S762" s="17"/>
      <c r="T762" s="1" t="str">
        <f ca="1">IF(HR_DB[[#This Row],[Years no.]]&lt;=7,"A) 1-7",IF(AND(HR_DB[[#This Row],[Years no.]]&gt;7,HR_DB[[#This Row],[Years no.]]&lt;=14),"B) 8-14",IF(AND(HR_DB[[#This Row],[Years no.]]&gt;14,HR_DB[[#This Row],[Years no.]]&lt;=21),"C) 15-21",IF(HR_DB[[#This Row],[Years no.]]&gt;21,"D) 22+",""))))</f>
        <v>D) 22+</v>
      </c>
      <c r="U762" s="1" t="str">
        <f ca="1">IF(AND(HR_DB[[#This Row],[Age]]&gt;=20,HR_DB[[#This Row],[Age]]&lt;30),"20s",IF(AND(HR_DB[[#This Row],[Age]]&gt;=30,HR_DB[[#This Row],[Age]]&lt;40),"30s",IF(HR_DB[[#This Row],[Age]]&gt;=40,"40s","")))</f>
        <v>30s</v>
      </c>
    </row>
    <row r="763" spans="1:21" x14ac:dyDescent="0.35">
      <c r="A763" s="1">
        <v>57635</v>
      </c>
      <c r="B763" s="1" t="s">
        <v>400</v>
      </c>
      <c r="C763" s="1" t="s">
        <v>401</v>
      </c>
      <c r="D763" s="1" t="s">
        <v>35</v>
      </c>
      <c r="E763" s="1" t="str">
        <f>IF(ISODD(MID(HR_DB[[#This Row],[ID No.]],13,1)),"Male","Female")</f>
        <v>Male</v>
      </c>
      <c r="F763" s="3">
        <f>DATE(MID(HR_DB[[#This Row],[ID No.]],2,2),MID(HR_DB[[#This Row],[ID No.]],4,2),MID(HR_DB[[#This Row],[ID No.]],6,2))</f>
        <v>34998</v>
      </c>
      <c r="G763" s="1">
        <f ca="1">DATEDIF(HR_DB[[#This Row],[DOB]],TODAY(),"Y")</f>
        <v>26</v>
      </c>
      <c r="H763" s="1" t="s">
        <v>17</v>
      </c>
      <c r="I763" s="1" t="s">
        <v>18</v>
      </c>
      <c r="J763" s="1" t="s">
        <v>28</v>
      </c>
      <c r="K763" s="1" t="str">
        <f>VLOOKUP(MID(HR_DB[[#This Row],[ID No.]],8,2),[1]Draft!$B$9:$C$14,2,FALSE)</f>
        <v>Cairo</v>
      </c>
      <c r="L763" s="7">
        <v>41410</v>
      </c>
      <c r="M763" s="1">
        <f ca="1">DATEDIF(HR_DB[[#This Row],[Hire date]],TODAY(),"Y")</f>
        <v>9</v>
      </c>
      <c r="N763" s="4">
        <v>29179</v>
      </c>
      <c r="O763" s="6">
        <f>IFERROR(DATEDIF(HR_DB[[#This Row],[DOB]],HR_DB[[#This Row],[Hire date]],"Y"),"!!!")</f>
        <v>17</v>
      </c>
      <c r="P763" s="6" t="str">
        <f>IF(HR_DB[[#This Row],[Age at Hiring]]&lt;20,"!","")</f>
        <v>!</v>
      </c>
      <c r="Q763" s="1" t="str">
        <f>IFERROR(VLOOKUP(HR_DB[[#This Row],[EmpID]],A764:$A$1002,1,TRUE),"")</f>
        <v/>
      </c>
      <c r="R763" s="1" t="str">
        <f>IFERROR(VLOOKUP(HR_DB[[#This Row],[EmpID]],$A$2:A762,1,0),"")</f>
        <v/>
      </c>
      <c r="S763" s="17"/>
      <c r="T763" s="1" t="str">
        <f ca="1">IF(HR_DB[[#This Row],[Years no.]]&lt;=7,"A) 1-7",IF(AND(HR_DB[[#This Row],[Years no.]]&gt;7,HR_DB[[#This Row],[Years no.]]&lt;=14),"B) 8-14",IF(AND(HR_DB[[#This Row],[Years no.]]&gt;14,HR_DB[[#This Row],[Years no.]]&lt;=21),"C) 15-21",IF(HR_DB[[#This Row],[Years no.]]&gt;21,"D) 22+",""))))</f>
        <v>B) 8-14</v>
      </c>
      <c r="U763" s="1" t="str">
        <f ca="1">IF(AND(HR_DB[[#This Row],[Age]]&gt;=20,HR_DB[[#This Row],[Age]]&lt;30),"20s",IF(AND(HR_DB[[#This Row],[Age]]&gt;=30,HR_DB[[#This Row],[Age]]&lt;40),"30s",IF(HR_DB[[#This Row],[Age]]&gt;=40,"40s","")))</f>
        <v>20s</v>
      </c>
    </row>
    <row r="764" spans="1:21" x14ac:dyDescent="0.35">
      <c r="A764" s="6">
        <v>57638</v>
      </c>
      <c r="B764" s="1" t="s">
        <v>788</v>
      </c>
      <c r="C764" s="1" t="s">
        <v>789</v>
      </c>
      <c r="D764" s="1" t="s">
        <v>92</v>
      </c>
      <c r="E764" s="1" t="str">
        <f>IF(ISODD(MID(HR_DB[[#This Row],[ID No.]],13,1)),"Male","Female")</f>
        <v>Male</v>
      </c>
      <c r="F764" s="3">
        <f>DATE(MID(HR_DB[[#This Row],[ID No.]],2,2),MID(HR_DB[[#This Row],[ID No.]],4,2),MID(HR_DB[[#This Row],[ID No.]],6,2))</f>
        <v>30399</v>
      </c>
      <c r="G764" s="1">
        <f ca="1">DATEDIF(HR_DB[[#This Row],[DOB]],TODAY(),"Y")</f>
        <v>39</v>
      </c>
      <c r="H764" s="1" t="s">
        <v>17</v>
      </c>
      <c r="I764" s="1" t="s">
        <v>23</v>
      </c>
      <c r="J764" s="1" t="s">
        <v>67</v>
      </c>
      <c r="K764" s="1" t="str">
        <f>VLOOKUP(MID(HR_DB[[#This Row],[ID No.]],8,2),[1]Draft!$B$9:$C$14,2,FALSE)</f>
        <v>Giza</v>
      </c>
      <c r="L764" s="3">
        <v>38309</v>
      </c>
      <c r="M764" s="1">
        <f ca="1">DATEDIF(HR_DB[[#This Row],[Hire date]],TODAY(),"Y")</f>
        <v>17</v>
      </c>
      <c r="N764" s="4">
        <v>4446</v>
      </c>
      <c r="O764" s="1">
        <f>IFERROR(DATEDIF(HR_DB[[#This Row],[DOB]],HR_DB[[#This Row],[Hire date]],"Y"),"!!!")</f>
        <v>21</v>
      </c>
      <c r="P764" s="1" t="str">
        <f>IF(HR_DB[[#This Row],[Age at Hiring]]&lt;20,"!","")</f>
        <v/>
      </c>
      <c r="Q764" s="6">
        <f>IFERROR(VLOOKUP(HR_DB[[#This Row],[EmpID]],A765:$A$1002,1,TRUE),"")</f>
        <v>57638</v>
      </c>
      <c r="R764" s="1" t="str">
        <f>IFERROR(VLOOKUP(HR_DB[[#This Row],[EmpID]],$A$2:A763,1,0),"")</f>
        <v/>
      </c>
      <c r="S764" s="17">
        <v>1</v>
      </c>
      <c r="T764" s="1" t="str">
        <f ca="1">IF(HR_DB[[#This Row],[Years no.]]&lt;=7,"A) 1-7",IF(AND(HR_DB[[#This Row],[Years no.]]&gt;7,HR_DB[[#This Row],[Years no.]]&lt;=14),"B) 8-14",IF(AND(HR_DB[[#This Row],[Years no.]]&gt;14,HR_DB[[#This Row],[Years no.]]&lt;=21),"C) 15-21",IF(HR_DB[[#This Row],[Years no.]]&gt;21,"D) 22+",""))))</f>
        <v>C) 15-21</v>
      </c>
      <c r="U764" s="1" t="str">
        <f ca="1">IF(AND(HR_DB[[#This Row],[Age]]&gt;=20,HR_DB[[#This Row],[Age]]&lt;30),"20s",IF(AND(HR_DB[[#This Row],[Age]]&gt;=30,HR_DB[[#This Row],[Age]]&lt;40),"30s",IF(HR_DB[[#This Row],[Age]]&gt;=40,"40s","")))</f>
        <v>30s</v>
      </c>
    </row>
    <row r="765" spans="1:21" x14ac:dyDescent="0.35">
      <c r="A765" s="18">
        <v>57638</v>
      </c>
      <c r="B765" s="1" t="s">
        <v>1006</v>
      </c>
      <c r="C765" s="1" t="s">
        <v>1007</v>
      </c>
      <c r="D765" s="1" t="s">
        <v>143</v>
      </c>
      <c r="E765" s="1" t="str">
        <f>IF(ISODD(MID(HR_DB[[#This Row],[ID No.]],13,1)),"Male","Female")</f>
        <v>Female</v>
      </c>
      <c r="F765" s="3">
        <f>DATE(MID(HR_DB[[#This Row],[ID No.]],2,2),MID(HR_DB[[#This Row],[ID No.]],4,2),MID(HR_DB[[#This Row],[ID No.]],6,2))</f>
        <v>34246</v>
      </c>
      <c r="G765" s="1">
        <f ca="1">DATEDIF(HR_DB[[#This Row],[DOB]],TODAY(),"Y")</f>
        <v>28</v>
      </c>
      <c r="H765" s="1" t="s">
        <v>17</v>
      </c>
      <c r="I765" s="1" t="s">
        <v>18</v>
      </c>
      <c r="J765" s="1" t="s">
        <v>24</v>
      </c>
      <c r="K765" s="1" t="str">
        <f>VLOOKUP(MID(HR_DB[[#This Row],[ID No.]],8,2),[1]Draft!$B$9:$C$14,2,FALSE)</f>
        <v>Alexandria</v>
      </c>
      <c r="L765" s="3">
        <v>42000</v>
      </c>
      <c r="M765" s="1">
        <f ca="1">DATEDIF(HR_DB[[#This Row],[Hire date]],TODAY(),"Y")</f>
        <v>7</v>
      </c>
      <c r="N765" s="4">
        <v>16318</v>
      </c>
      <c r="O765" s="1">
        <f>IFERROR(DATEDIF(HR_DB[[#This Row],[DOB]],HR_DB[[#This Row],[Hire date]],"Y"),"!!!")</f>
        <v>21</v>
      </c>
      <c r="P765" s="1" t="str">
        <f>IF(HR_DB[[#This Row],[Age at Hiring]]&lt;20,"!","")</f>
        <v/>
      </c>
      <c r="Q765" s="6">
        <f>IFERROR(VLOOKUP(HR_DB[[#This Row],[EmpID]],A766:$A$1002,1,TRUE),"")</f>
        <v>57638</v>
      </c>
      <c r="R765" s="16">
        <f>IFERROR(VLOOKUP(HR_DB[[#This Row],[EmpID]],$A$2:A764,1,0),"")</f>
        <v>57638</v>
      </c>
      <c r="S765" s="17">
        <v>2</v>
      </c>
      <c r="T765" s="1" t="str">
        <f ca="1">IF(HR_DB[[#This Row],[Years no.]]&lt;=7,"A) 1-7",IF(AND(HR_DB[[#This Row],[Years no.]]&gt;7,HR_DB[[#This Row],[Years no.]]&lt;=14),"B) 8-14",IF(AND(HR_DB[[#This Row],[Years no.]]&gt;14,HR_DB[[#This Row],[Years no.]]&lt;=21),"C) 15-21",IF(HR_DB[[#This Row],[Years no.]]&gt;21,"D) 22+",""))))</f>
        <v>A) 1-7</v>
      </c>
      <c r="U765" s="1" t="str">
        <f ca="1">IF(AND(HR_DB[[#This Row],[Age]]&gt;=20,HR_DB[[#This Row],[Age]]&lt;30),"20s",IF(AND(HR_DB[[#This Row],[Age]]&gt;=30,HR_DB[[#This Row],[Age]]&lt;40),"30s",IF(HR_DB[[#This Row],[Age]]&gt;=40,"40s","")))</f>
        <v>20s</v>
      </c>
    </row>
    <row r="766" spans="1:21" x14ac:dyDescent="0.35">
      <c r="A766" s="19">
        <v>57638</v>
      </c>
      <c r="B766" s="1" t="s">
        <v>1038</v>
      </c>
      <c r="C766" s="1" t="s">
        <v>1039</v>
      </c>
      <c r="D766" s="1" t="s">
        <v>27</v>
      </c>
      <c r="E766" s="1" t="str">
        <f>IF(ISODD(MID(HR_DB[[#This Row],[ID No.]],13,1)),"Male","Female")</f>
        <v>Male</v>
      </c>
      <c r="F766" s="3">
        <f>DATE(MID(HR_DB[[#This Row],[ID No.]],2,2),MID(HR_DB[[#This Row],[ID No.]],4,2),MID(HR_DB[[#This Row],[ID No.]],6,2))</f>
        <v>28934</v>
      </c>
      <c r="G766" s="1">
        <f ca="1">DATEDIF(HR_DB[[#This Row],[DOB]],TODAY(),"Y")</f>
        <v>43</v>
      </c>
      <c r="H766" s="1" t="s">
        <v>17</v>
      </c>
      <c r="I766" s="1" t="s">
        <v>41</v>
      </c>
      <c r="J766" s="1" t="s">
        <v>67</v>
      </c>
      <c r="K766" s="1" t="str">
        <f>VLOOKUP(MID(HR_DB[[#This Row],[ID No.]],8,2),[1]Draft!$B$9:$C$14,2,FALSE)</f>
        <v>Cairo</v>
      </c>
      <c r="L766" s="3">
        <v>40877</v>
      </c>
      <c r="M766" s="1">
        <f ca="1">DATEDIF(HR_DB[[#This Row],[Hire date]],TODAY(),"Y")</f>
        <v>10</v>
      </c>
      <c r="N766" s="4">
        <v>12435</v>
      </c>
      <c r="O766" s="1">
        <f>IFERROR(DATEDIF(HR_DB[[#This Row],[DOB]],HR_DB[[#This Row],[Hire date]],"Y"),"!!!")</f>
        <v>32</v>
      </c>
      <c r="P766" s="1" t="str">
        <f>IF(HR_DB[[#This Row],[Age at Hiring]]&lt;20,"!","")</f>
        <v/>
      </c>
      <c r="Q766" s="1" t="str">
        <f>IFERROR(VLOOKUP(HR_DB[[#This Row],[EmpID]],A767:$A$1002,1,TRUE),"")</f>
        <v/>
      </c>
      <c r="R766" s="16">
        <f>IFERROR(VLOOKUP(HR_DB[[#This Row],[EmpID]],$A$2:A765,1,0),"")</f>
        <v>57638</v>
      </c>
      <c r="S766" s="17">
        <v>3</v>
      </c>
      <c r="T766" s="1" t="str">
        <f ca="1">IF(HR_DB[[#This Row],[Years no.]]&lt;=7,"A) 1-7",IF(AND(HR_DB[[#This Row],[Years no.]]&gt;7,HR_DB[[#This Row],[Years no.]]&lt;=14),"B) 8-14",IF(AND(HR_DB[[#This Row],[Years no.]]&gt;14,HR_DB[[#This Row],[Years no.]]&lt;=21),"C) 15-21",IF(HR_DB[[#This Row],[Years no.]]&gt;21,"D) 22+",""))))</f>
        <v>B) 8-14</v>
      </c>
      <c r="U766" s="1" t="str">
        <f ca="1">IF(AND(HR_DB[[#This Row],[Age]]&gt;=20,HR_DB[[#This Row],[Age]]&lt;30),"20s",IF(AND(HR_DB[[#This Row],[Age]]&gt;=30,HR_DB[[#This Row],[Age]]&lt;40),"30s",IF(HR_DB[[#This Row],[Age]]&gt;=40,"40s","")))</f>
        <v>40s</v>
      </c>
    </row>
    <row r="767" spans="1:21" x14ac:dyDescent="0.35">
      <c r="A767" s="1">
        <v>57640</v>
      </c>
      <c r="B767" s="1" t="s">
        <v>1314</v>
      </c>
      <c r="C767" s="1" t="s">
        <v>1315</v>
      </c>
      <c r="D767" s="1" t="s">
        <v>62</v>
      </c>
      <c r="E767" s="1" t="str">
        <f>IF(ISODD(MID(HR_DB[[#This Row],[ID No.]],13,1)),"Male","Female")</f>
        <v>Female</v>
      </c>
      <c r="F767" s="3">
        <f>DATE(MID(HR_DB[[#This Row],[ID No.]],2,2),MID(HR_DB[[#This Row],[ID No.]],4,2),MID(HR_DB[[#This Row],[ID No.]],6,2))</f>
        <v>34988</v>
      </c>
      <c r="G767" s="1">
        <f ca="1">DATEDIF(HR_DB[[#This Row],[DOB]],TODAY(),"Y")</f>
        <v>26</v>
      </c>
      <c r="H767" s="1" t="s">
        <v>32</v>
      </c>
      <c r="I767" s="1" t="s">
        <v>23</v>
      </c>
      <c r="J767" s="1" t="s">
        <v>24</v>
      </c>
      <c r="K767" s="1" t="str">
        <f>VLOOKUP(MID(HR_DB[[#This Row],[ID No.]],8,2),[1]Draft!$B$9:$C$14,2,FALSE)</f>
        <v>Ismailia</v>
      </c>
      <c r="L767" s="7">
        <v>40141</v>
      </c>
      <c r="M767" s="1">
        <f ca="1">DATEDIF(HR_DB[[#This Row],[Hire date]],TODAY(),"Y")</f>
        <v>12</v>
      </c>
      <c r="N767" s="4">
        <v>4817</v>
      </c>
      <c r="O767" s="6">
        <f>IFERROR(DATEDIF(HR_DB[[#This Row],[DOB]],HR_DB[[#This Row],[Hire date]],"Y"),"!!!")</f>
        <v>14</v>
      </c>
      <c r="P767" s="6" t="str">
        <f>IF(HR_DB[[#This Row],[Age at Hiring]]&lt;20,"!","")</f>
        <v>!</v>
      </c>
      <c r="Q767" s="1" t="str">
        <f>IFERROR(VLOOKUP(HR_DB[[#This Row],[EmpID]],A768:$A$1002,1,TRUE),"")</f>
        <v/>
      </c>
      <c r="R767" s="1" t="str">
        <f>IFERROR(VLOOKUP(HR_DB[[#This Row],[EmpID]],$A$2:A766,1,0),"")</f>
        <v/>
      </c>
      <c r="S767" s="17"/>
      <c r="T767" s="1" t="str">
        <f ca="1">IF(HR_DB[[#This Row],[Years no.]]&lt;=7,"A) 1-7",IF(AND(HR_DB[[#This Row],[Years no.]]&gt;7,HR_DB[[#This Row],[Years no.]]&lt;=14),"B) 8-14",IF(AND(HR_DB[[#This Row],[Years no.]]&gt;14,HR_DB[[#This Row],[Years no.]]&lt;=21),"C) 15-21",IF(HR_DB[[#This Row],[Years no.]]&gt;21,"D) 22+",""))))</f>
        <v>B) 8-14</v>
      </c>
      <c r="U767" s="1" t="str">
        <f ca="1">IF(AND(HR_DB[[#This Row],[Age]]&gt;=20,HR_DB[[#This Row],[Age]]&lt;30),"20s",IF(AND(HR_DB[[#This Row],[Age]]&gt;=30,HR_DB[[#This Row],[Age]]&lt;40),"30s",IF(HR_DB[[#This Row],[Age]]&gt;=40,"40s","")))</f>
        <v>20s</v>
      </c>
    </row>
    <row r="768" spans="1:21" x14ac:dyDescent="0.35">
      <c r="A768" s="1">
        <v>57649</v>
      </c>
      <c r="B768" s="1" t="s">
        <v>1356</v>
      </c>
      <c r="C768" s="1" t="s">
        <v>1357</v>
      </c>
      <c r="D768" s="1" t="s">
        <v>143</v>
      </c>
      <c r="E768" s="1" t="str">
        <f>IF(ISODD(MID(HR_DB[[#This Row],[ID No.]],13,1)),"Male","Female")</f>
        <v>Male</v>
      </c>
      <c r="F768" s="3">
        <f>DATE(MID(HR_DB[[#This Row],[ID No.]],2,2),MID(HR_DB[[#This Row],[ID No.]],4,2),MID(HR_DB[[#This Row],[ID No.]],6,2))</f>
        <v>30368</v>
      </c>
      <c r="G768" s="1">
        <f ca="1">DATEDIF(HR_DB[[#This Row],[DOB]],TODAY(),"Y")</f>
        <v>39</v>
      </c>
      <c r="H768" s="1" t="s">
        <v>17</v>
      </c>
      <c r="I768" s="1" t="s">
        <v>23</v>
      </c>
      <c r="J768" s="1" t="s">
        <v>44</v>
      </c>
      <c r="K768" s="1" t="str">
        <f>VLOOKUP(MID(HR_DB[[#This Row],[ID No.]],8,2),[1]Draft!$B$9:$C$14,2,FALSE)</f>
        <v>Cairo</v>
      </c>
      <c r="L768" s="3">
        <v>39533</v>
      </c>
      <c r="M768" s="1">
        <f ca="1">DATEDIF(HR_DB[[#This Row],[Hire date]],TODAY(),"Y")</f>
        <v>14</v>
      </c>
      <c r="N768" s="4">
        <v>5825</v>
      </c>
      <c r="O768" s="1">
        <f>IFERROR(DATEDIF(HR_DB[[#This Row],[DOB]],HR_DB[[#This Row],[Hire date]],"Y"),"!!!")</f>
        <v>25</v>
      </c>
      <c r="P768" s="1" t="str">
        <f>IF(HR_DB[[#This Row],[Age at Hiring]]&lt;20,"!","")</f>
        <v/>
      </c>
      <c r="Q768" s="1" t="str">
        <f>IFERROR(VLOOKUP(HR_DB[[#This Row],[EmpID]],A769:$A$1002,1,TRUE),"")</f>
        <v/>
      </c>
      <c r="R768" s="1" t="str">
        <f>IFERROR(VLOOKUP(HR_DB[[#This Row],[EmpID]],$A$2:A767,1,0),"")</f>
        <v/>
      </c>
      <c r="S768" s="17"/>
      <c r="T768" s="1" t="str">
        <f ca="1">IF(HR_DB[[#This Row],[Years no.]]&lt;=7,"A) 1-7",IF(AND(HR_DB[[#This Row],[Years no.]]&gt;7,HR_DB[[#This Row],[Years no.]]&lt;=14),"B) 8-14",IF(AND(HR_DB[[#This Row],[Years no.]]&gt;14,HR_DB[[#This Row],[Years no.]]&lt;=21),"C) 15-21",IF(HR_DB[[#This Row],[Years no.]]&gt;21,"D) 22+",""))))</f>
        <v>B) 8-14</v>
      </c>
      <c r="U768" s="1" t="str">
        <f ca="1">IF(AND(HR_DB[[#This Row],[Age]]&gt;=20,HR_DB[[#This Row],[Age]]&lt;30),"20s",IF(AND(HR_DB[[#This Row],[Age]]&gt;=30,HR_DB[[#This Row],[Age]]&lt;40),"30s",IF(HR_DB[[#This Row],[Age]]&gt;=40,"40s","")))</f>
        <v>30s</v>
      </c>
    </row>
    <row r="769" spans="1:21" x14ac:dyDescent="0.35">
      <c r="A769" s="1">
        <v>57676</v>
      </c>
      <c r="B769" s="1" t="s">
        <v>1344</v>
      </c>
      <c r="C769" s="1" t="s">
        <v>1345</v>
      </c>
      <c r="D769" s="1" t="s">
        <v>35</v>
      </c>
      <c r="E769" s="1" t="str">
        <f>IF(ISODD(MID(HR_DB[[#This Row],[ID No.]],13,1)),"Male","Female")</f>
        <v>Female</v>
      </c>
      <c r="F769" s="3">
        <f>DATE(MID(HR_DB[[#This Row],[ID No.]],2,2),MID(HR_DB[[#This Row],[ID No.]],4,2),MID(HR_DB[[#This Row],[ID No.]],6,2))</f>
        <v>28288</v>
      </c>
      <c r="G769" s="1">
        <f ca="1">DATEDIF(HR_DB[[#This Row],[DOB]],TODAY(),"Y")</f>
        <v>45</v>
      </c>
      <c r="H769" s="1" t="s">
        <v>17</v>
      </c>
      <c r="I769" s="1" t="s">
        <v>18</v>
      </c>
      <c r="J769" s="1" t="s">
        <v>24</v>
      </c>
      <c r="K769" s="1" t="str">
        <f>VLOOKUP(MID(HR_DB[[#This Row],[ID No.]],8,2),[1]Draft!$B$9:$C$14,2,FALSE)</f>
        <v>Alexandria</v>
      </c>
      <c r="L769" s="3">
        <v>38144</v>
      </c>
      <c r="M769" s="1">
        <f ca="1">DATEDIF(HR_DB[[#This Row],[Hire date]],TODAY(),"Y")</f>
        <v>18</v>
      </c>
      <c r="N769" s="4">
        <v>29911</v>
      </c>
      <c r="O769" s="1">
        <f>IFERROR(DATEDIF(HR_DB[[#This Row],[DOB]],HR_DB[[#This Row],[Hire date]],"Y"),"!!!")</f>
        <v>26</v>
      </c>
      <c r="P769" s="1" t="str">
        <f>IF(HR_DB[[#This Row],[Age at Hiring]]&lt;20,"!","")</f>
        <v/>
      </c>
      <c r="Q769" s="1" t="str">
        <f>IFERROR(VLOOKUP(HR_DB[[#This Row],[EmpID]],A770:$A$1002,1,TRUE),"")</f>
        <v/>
      </c>
      <c r="R769" s="1" t="str">
        <f>IFERROR(VLOOKUP(HR_DB[[#This Row],[EmpID]],$A$2:A768,1,0),"")</f>
        <v/>
      </c>
      <c r="S769" s="17"/>
      <c r="T769" s="1" t="str">
        <f ca="1">IF(HR_DB[[#This Row],[Years no.]]&lt;=7,"A) 1-7",IF(AND(HR_DB[[#This Row],[Years no.]]&gt;7,HR_DB[[#This Row],[Years no.]]&lt;=14),"B) 8-14",IF(AND(HR_DB[[#This Row],[Years no.]]&gt;14,HR_DB[[#This Row],[Years no.]]&lt;=21),"C) 15-21",IF(HR_DB[[#This Row],[Years no.]]&gt;21,"D) 22+",""))))</f>
        <v>C) 15-21</v>
      </c>
      <c r="U769" s="1" t="str">
        <f ca="1">IF(AND(HR_DB[[#This Row],[Age]]&gt;=20,HR_DB[[#This Row],[Age]]&lt;30),"20s",IF(AND(HR_DB[[#This Row],[Age]]&gt;=30,HR_DB[[#This Row],[Age]]&lt;40),"30s",IF(HR_DB[[#This Row],[Age]]&gt;=40,"40s","")))</f>
        <v>40s</v>
      </c>
    </row>
    <row r="770" spans="1:21" x14ac:dyDescent="0.35">
      <c r="A770" s="1">
        <v>57687</v>
      </c>
      <c r="B770" s="1" t="s">
        <v>262</v>
      </c>
      <c r="C770" s="1" t="s">
        <v>263</v>
      </c>
      <c r="D770" s="1" t="s">
        <v>35</v>
      </c>
      <c r="E770" s="1" t="str">
        <f>IF(ISODD(MID(HR_DB[[#This Row],[ID No.]],13,1)),"Male","Female")</f>
        <v>Male</v>
      </c>
      <c r="F770" s="3">
        <f>DATE(MID(HR_DB[[#This Row],[ID No.]],2,2),MID(HR_DB[[#This Row],[ID No.]],4,2),MID(HR_DB[[#This Row],[ID No.]],6,2))</f>
        <v>34930</v>
      </c>
      <c r="G770" s="1">
        <f ca="1">DATEDIF(HR_DB[[#This Row],[DOB]],TODAY(),"Y")</f>
        <v>26</v>
      </c>
      <c r="H770" s="1" t="s">
        <v>32</v>
      </c>
      <c r="I770" s="1" t="s">
        <v>23</v>
      </c>
      <c r="J770" s="1" t="s">
        <v>19</v>
      </c>
      <c r="K770" s="1" t="str">
        <f>VLOOKUP(MID(HR_DB[[#This Row],[ID No.]],8,2),[1]Draft!$B$9:$C$14,2,FALSE)</f>
        <v>Cairo</v>
      </c>
      <c r="L770" s="7">
        <v>41010</v>
      </c>
      <c r="M770" s="1">
        <f ca="1">DATEDIF(HR_DB[[#This Row],[Hire date]],TODAY(),"Y")</f>
        <v>10</v>
      </c>
      <c r="N770" s="4">
        <v>4865</v>
      </c>
      <c r="O770" s="6">
        <f>IFERROR(DATEDIF(HR_DB[[#This Row],[DOB]],HR_DB[[#This Row],[Hire date]],"Y"),"!!!")</f>
        <v>16</v>
      </c>
      <c r="P770" s="6" t="str">
        <f>IF(HR_DB[[#This Row],[Age at Hiring]]&lt;20,"!","")</f>
        <v>!</v>
      </c>
      <c r="Q770" s="1" t="str">
        <f>IFERROR(VLOOKUP(HR_DB[[#This Row],[EmpID]],A771:$A$1002,1,TRUE),"")</f>
        <v/>
      </c>
      <c r="R770" s="1" t="str">
        <f>IFERROR(VLOOKUP(HR_DB[[#This Row],[EmpID]],$A$2:A769,1,0),"")</f>
        <v/>
      </c>
      <c r="S770" s="17"/>
      <c r="T770" s="1" t="str">
        <f ca="1">IF(HR_DB[[#This Row],[Years no.]]&lt;=7,"A) 1-7",IF(AND(HR_DB[[#This Row],[Years no.]]&gt;7,HR_DB[[#This Row],[Years no.]]&lt;=14),"B) 8-14",IF(AND(HR_DB[[#This Row],[Years no.]]&gt;14,HR_DB[[#This Row],[Years no.]]&lt;=21),"C) 15-21",IF(HR_DB[[#This Row],[Years no.]]&gt;21,"D) 22+",""))))</f>
        <v>B) 8-14</v>
      </c>
      <c r="U770" s="1" t="str">
        <f ca="1">IF(AND(HR_DB[[#This Row],[Age]]&gt;=20,HR_DB[[#This Row],[Age]]&lt;30),"20s",IF(AND(HR_DB[[#This Row],[Age]]&gt;=30,HR_DB[[#This Row],[Age]]&lt;40),"30s",IF(HR_DB[[#This Row],[Age]]&gt;=40,"40s","")))</f>
        <v>20s</v>
      </c>
    </row>
    <row r="771" spans="1:21" x14ac:dyDescent="0.35">
      <c r="A771" s="1">
        <v>57695</v>
      </c>
      <c r="B771" s="1" t="s">
        <v>1694</v>
      </c>
      <c r="C771" s="1" t="s">
        <v>1695</v>
      </c>
      <c r="D771" s="1" t="s">
        <v>49</v>
      </c>
      <c r="E771" s="1" t="str">
        <f>IF(ISODD(MID(HR_DB[[#This Row],[ID No.]],13,1)),"Male","Female")</f>
        <v>Male</v>
      </c>
      <c r="F771" s="3">
        <f>DATE(MID(HR_DB[[#This Row],[ID No.]],2,2),MID(HR_DB[[#This Row],[ID No.]],4,2),MID(HR_DB[[#This Row],[ID No.]],6,2))</f>
        <v>30520</v>
      </c>
      <c r="G771" s="1">
        <f ca="1">DATEDIF(HR_DB[[#This Row],[DOB]],TODAY(),"Y")</f>
        <v>39</v>
      </c>
      <c r="H771" s="1" t="s">
        <v>32</v>
      </c>
      <c r="I771" s="1" t="s">
        <v>18</v>
      </c>
      <c r="J771" s="1" t="s">
        <v>28</v>
      </c>
      <c r="K771" s="1" t="str">
        <f>VLOOKUP(MID(HR_DB[[#This Row],[ID No.]],8,2),[1]Draft!$B$9:$C$14,2,FALSE)</f>
        <v>Ismailia</v>
      </c>
      <c r="L771" s="3">
        <v>39562</v>
      </c>
      <c r="M771" s="1">
        <f ca="1">DATEDIF(HR_DB[[#This Row],[Hire date]],TODAY(),"Y")</f>
        <v>14</v>
      </c>
      <c r="N771" s="4">
        <v>19170</v>
      </c>
      <c r="O771" s="1">
        <f>IFERROR(DATEDIF(HR_DB[[#This Row],[DOB]],HR_DB[[#This Row],[Hire date]],"Y"),"!!!")</f>
        <v>24</v>
      </c>
      <c r="P771" s="1" t="str">
        <f>IF(HR_DB[[#This Row],[Age at Hiring]]&lt;20,"!","")</f>
        <v/>
      </c>
      <c r="Q771" s="1" t="str">
        <f>IFERROR(VLOOKUP(HR_DB[[#This Row],[EmpID]],A772:$A$1002,1,TRUE),"")</f>
        <v/>
      </c>
      <c r="R771" s="1" t="str">
        <f>IFERROR(VLOOKUP(HR_DB[[#This Row],[EmpID]],$A$2:A770,1,0),"")</f>
        <v/>
      </c>
      <c r="S771" s="17"/>
      <c r="T771" s="1" t="str">
        <f ca="1">IF(HR_DB[[#This Row],[Years no.]]&lt;=7,"A) 1-7",IF(AND(HR_DB[[#This Row],[Years no.]]&gt;7,HR_DB[[#This Row],[Years no.]]&lt;=14),"B) 8-14",IF(AND(HR_DB[[#This Row],[Years no.]]&gt;14,HR_DB[[#This Row],[Years no.]]&lt;=21),"C) 15-21",IF(HR_DB[[#This Row],[Years no.]]&gt;21,"D) 22+",""))))</f>
        <v>B) 8-14</v>
      </c>
      <c r="U771" s="1" t="str">
        <f ca="1">IF(AND(HR_DB[[#This Row],[Age]]&gt;=20,HR_DB[[#This Row],[Age]]&lt;30),"20s",IF(AND(HR_DB[[#This Row],[Age]]&gt;=30,HR_DB[[#This Row],[Age]]&lt;40),"30s",IF(HR_DB[[#This Row],[Age]]&gt;=40,"40s","")))</f>
        <v>30s</v>
      </c>
    </row>
    <row r="772" spans="1:21" x14ac:dyDescent="0.35">
      <c r="A772" s="1">
        <v>57703</v>
      </c>
      <c r="B772" s="1" t="s">
        <v>694</v>
      </c>
      <c r="C772" s="1" t="s">
        <v>695</v>
      </c>
      <c r="D772" s="1" t="s">
        <v>16</v>
      </c>
      <c r="E772" s="1" t="str">
        <f>IF(ISODD(MID(HR_DB[[#This Row],[ID No.]],13,1)),"Male","Female")</f>
        <v>Male</v>
      </c>
      <c r="F772" s="3">
        <f>DATE(MID(HR_DB[[#This Row],[ID No.]],2,2),MID(HR_DB[[#This Row],[ID No.]],4,2),MID(HR_DB[[#This Row],[ID No.]],6,2))</f>
        <v>34797</v>
      </c>
      <c r="G772" s="1">
        <f ca="1">DATEDIF(HR_DB[[#This Row],[DOB]],TODAY(),"Y")</f>
        <v>27</v>
      </c>
      <c r="H772" s="1" t="s">
        <v>17</v>
      </c>
      <c r="I772" s="1" t="s">
        <v>18</v>
      </c>
      <c r="J772" s="1" t="s">
        <v>19</v>
      </c>
      <c r="K772" s="1" t="str">
        <f>VLOOKUP(MID(HR_DB[[#This Row],[ID No.]],8,2),[1]Draft!$B$9:$C$14,2,FALSE)</f>
        <v>Cairo</v>
      </c>
      <c r="L772" s="7">
        <v>37932</v>
      </c>
      <c r="M772" s="1">
        <f ca="1">DATEDIF(HR_DB[[#This Row],[Hire date]],TODAY(),"Y")</f>
        <v>18</v>
      </c>
      <c r="N772" s="4">
        <v>22676</v>
      </c>
      <c r="O772" s="6">
        <f>IFERROR(DATEDIF(HR_DB[[#This Row],[DOB]],HR_DB[[#This Row],[Hire date]],"Y"),"!!!")</f>
        <v>8</v>
      </c>
      <c r="P772" s="6" t="str">
        <f>IF(HR_DB[[#This Row],[Age at Hiring]]&lt;20,"!","")</f>
        <v>!</v>
      </c>
      <c r="Q772" s="1" t="str">
        <f>IFERROR(VLOOKUP(HR_DB[[#This Row],[EmpID]],A773:$A$1002,1,TRUE),"")</f>
        <v/>
      </c>
      <c r="R772" s="1" t="str">
        <f>IFERROR(VLOOKUP(HR_DB[[#This Row],[EmpID]],$A$2:A771,1,0),"")</f>
        <v/>
      </c>
      <c r="S772" s="17"/>
      <c r="T772" s="1" t="str">
        <f ca="1">IF(HR_DB[[#This Row],[Years no.]]&lt;=7,"A) 1-7",IF(AND(HR_DB[[#This Row],[Years no.]]&gt;7,HR_DB[[#This Row],[Years no.]]&lt;=14),"B) 8-14",IF(AND(HR_DB[[#This Row],[Years no.]]&gt;14,HR_DB[[#This Row],[Years no.]]&lt;=21),"C) 15-21",IF(HR_DB[[#This Row],[Years no.]]&gt;21,"D) 22+",""))))</f>
        <v>C) 15-21</v>
      </c>
      <c r="U772" s="1" t="str">
        <f ca="1">IF(AND(HR_DB[[#This Row],[Age]]&gt;=20,HR_DB[[#This Row],[Age]]&lt;30),"20s",IF(AND(HR_DB[[#This Row],[Age]]&gt;=30,HR_DB[[#This Row],[Age]]&lt;40),"30s",IF(HR_DB[[#This Row],[Age]]&gt;=40,"40s","")))</f>
        <v>20s</v>
      </c>
    </row>
    <row r="773" spans="1:21" x14ac:dyDescent="0.35">
      <c r="A773" s="1">
        <v>57707</v>
      </c>
      <c r="B773" s="1" t="s">
        <v>360</v>
      </c>
      <c r="C773" s="1" t="s">
        <v>361</v>
      </c>
      <c r="D773" s="1" t="s">
        <v>16</v>
      </c>
      <c r="E773" s="1" t="str">
        <f>IF(ISODD(MID(HR_DB[[#This Row],[ID No.]],13,1)),"Male","Female")</f>
        <v>Male</v>
      </c>
      <c r="F773" s="3">
        <f>DATE(MID(HR_DB[[#This Row],[ID No.]],2,2),MID(HR_DB[[#This Row],[ID No.]],4,2),MID(HR_DB[[#This Row],[ID No.]],6,2))</f>
        <v>35018</v>
      </c>
      <c r="G773" s="1">
        <f ca="1">DATEDIF(HR_DB[[#This Row],[DOB]],TODAY(),"Y")</f>
        <v>26</v>
      </c>
      <c r="H773" s="1" t="s">
        <v>17</v>
      </c>
      <c r="I773" s="1" t="s">
        <v>18</v>
      </c>
      <c r="J773" s="1" t="s">
        <v>28</v>
      </c>
      <c r="K773" s="1" t="str">
        <f>VLOOKUP(MID(HR_DB[[#This Row],[ID No.]],8,2),[1]Draft!$B$9:$C$14,2,FALSE)</f>
        <v>Cairo</v>
      </c>
      <c r="L773" s="7">
        <v>35077</v>
      </c>
      <c r="M773" s="1">
        <f ca="1">DATEDIF(HR_DB[[#This Row],[Hire date]],TODAY(),"Y")</f>
        <v>26</v>
      </c>
      <c r="N773" s="4">
        <v>20332</v>
      </c>
      <c r="O773" s="6">
        <f>IFERROR(DATEDIF(HR_DB[[#This Row],[DOB]],HR_DB[[#This Row],[Hire date]],"Y"),"!!!")</f>
        <v>0</v>
      </c>
      <c r="P773" s="6" t="str">
        <f>IF(HR_DB[[#This Row],[Age at Hiring]]&lt;20,"!","")</f>
        <v>!</v>
      </c>
      <c r="Q773" s="1" t="str">
        <f>IFERROR(VLOOKUP(HR_DB[[#This Row],[EmpID]],A774:$A$1002,1,TRUE),"")</f>
        <v/>
      </c>
      <c r="R773" s="1" t="str">
        <f>IFERROR(VLOOKUP(HR_DB[[#This Row],[EmpID]],$A$2:A772,1,0),"")</f>
        <v/>
      </c>
      <c r="S773" s="17"/>
      <c r="T773" s="1" t="str">
        <f ca="1">IF(HR_DB[[#This Row],[Years no.]]&lt;=7,"A) 1-7",IF(AND(HR_DB[[#This Row],[Years no.]]&gt;7,HR_DB[[#This Row],[Years no.]]&lt;=14),"B) 8-14",IF(AND(HR_DB[[#This Row],[Years no.]]&gt;14,HR_DB[[#This Row],[Years no.]]&lt;=21),"C) 15-21",IF(HR_DB[[#This Row],[Years no.]]&gt;21,"D) 22+",""))))</f>
        <v>D) 22+</v>
      </c>
      <c r="U773" s="1" t="str">
        <f ca="1">IF(AND(HR_DB[[#This Row],[Age]]&gt;=20,HR_DB[[#This Row],[Age]]&lt;30),"20s",IF(AND(HR_DB[[#This Row],[Age]]&gt;=30,HR_DB[[#This Row],[Age]]&lt;40),"30s",IF(HR_DB[[#This Row],[Age]]&gt;=40,"40s","")))</f>
        <v>20s</v>
      </c>
    </row>
    <row r="774" spans="1:21" x14ac:dyDescent="0.35">
      <c r="A774" s="1">
        <v>57712</v>
      </c>
      <c r="B774" s="1" t="s">
        <v>1808</v>
      </c>
      <c r="C774" s="1" t="s">
        <v>1809</v>
      </c>
      <c r="D774" s="1" t="s">
        <v>35</v>
      </c>
      <c r="E774" s="1" t="str">
        <f>IF(ISODD(MID(HR_DB[[#This Row],[ID No.]],13,1)),"Male","Female")</f>
        <v>Male</v>
      </c>
      <c r="F774" s="3">
        <f>DATE(MID(HR_DB[[#This Row],[ID No.]],2,2),MID(HR_DB[[#This Row],[ID No.]],4,2),MID(HR_DB[[#This Row],[ID No.]],6,2))</f>
        <v>33246</v>
      </c>
      <c r="G774" s="1">
        <f ca="1">DATEDIF(HR_DB[[#This Row],[DOB]],TODAY(),"Y")</f>
        <v>31</v>
      </c>
      <c r="H774" s="1" t="s">
        <v>17</v>
      </c>
      <c r="I774" s="1" t="s">
        <v>18</v>
      </c>
      <c r="J774" s="1" t="s">
        <v>24</v>
      </c>
      <c r="K774" s="1" t="str">
        <f>VLOOKUP(MID(HR_DB[[#This Row],[ID No.]],8,2),[1]Draft!$B$9:$C$14,2,FALSE)</f>
        <v>Cairo</v>
      </c>
      <c r="L774" s="7">
        <v>38818</v>
      </c>
      <c r="M774" s="1">
        <f ca="1">DATEDIF(HR_DB[[#This Row],[Hire date]],TODAY(),"Y")</f>
        <v>16</v>
      </c>
      <c r="N774" s="4">
        <v>22532</v>
      </c>
      <c r="O774" s="6">
        <f>IFERROR(DATEDIF(HR_DB[[#This Row],[DOB]],HR_DB[[#This Row],[Hire date]],"Y"),"!!!")</f>
        <v>15</v>
      </c>
      <c r="P774" s="6" t="str">
        <f>IF(HR_DB[[#This Row],[Age at Hiring]]&lt;20,"!","")</f>
        <v>!</v>
      </c>
      <c r="Q774" s="1" t="str">
        <f>IFERROR(VLOOKUP(HR_DB[[#This Row],[EmpID]],A775:$A$1002,1,TRUE),"")</f>
        <v/>
      </c>
      <c r="R774" s="1" t="str">
        <f>IFERROR(VLOOKUP(HR_DB[[#This Row],[EmpID]],$A$2:A773,1,0),"")</f>
        <v/>
      </c>
      <c r="S774" s="17"/>
      <c r="T774" s="1" t="str">
        <f ca="1">IF(HR_DB[[#This Row],[Years no.]]&lt;=7,"A) 1-7",IF(AND(HR_DB[[#This Row],[Years no.]]&gt;7,HR_DB[[#This Row],[Years no.]]&lt;=14),"B) 8-14",IF(AND(HR_DB[[#This Row],[Years no.]]&gt;14,HR_DB[[#This Row],[Years no.]]&lt;=21),"C) 15-21",IF(HR_DB[[#This Row],[Years no.]]&gt;21,"D) 22+",""))))</f>
        <v>C) 15-21</v>
      </c>
      <c r="U774" s="1" t="str">
        <f ca="1">IF(AND(HR_DB[[#This Row],[Age]]&gt;=20,HR_DB[[#This Row],[Age]]&lt;30),"20s",IF(AND(HR_DB[[#This Row],[Age]]&gt;=30,HR_DB[[#This Row],[Age]]&lt;40),"30s",IF(HR_DB[[#This Row],[Age]]&gt;=40,"40s","")))</f>
        <v>30s</v>
      </c>
    </row>
    <row r="775" spans="1:21" x14ac:dyDescent="0.35">
      <c r="A775" s="1">
        <v>57713</v>
      </c>
      <c r="B775" s="1" t="s">
        <v>1704</v>
      </c>
      <c r="C775" s="1" t="s">
        <v>1705</v>
      </c>
      <c r="D775" s="1" t="s">
        <v>143</v>
      </c>
      <c r="E775" s="1" t="str">
        <f>IF(ISODD(MID(HR_DB[[#This Row],[ID No.]],13,1)),"Male","Female")</f>
        <v>Male</v>
      </c>
      <c r="F775" s="3">
        <f>DATE(MID(HR_DB[[#This Row],[ID No.]],2,2),MID(HR_DB[[#This Row],[ID No.]],4,2),MID(HR_DB[[#This Row],[ID No.]],6,2))</f>
        <v>30657</v>
      </c>
      <c r="G775" s="1">
        <f ca="1">DATEDIF(HR_DB[[#This Row],[DOB]],TODAY(),"Y")</f>
        <v>38</v>
      </c>
      <c r="H775" s="1" t="s">
        <v>32</v>
      </c>
      <c r="I775" s="1" t="s">
        <v>23</v>
      </c>
      <c r="J775" s="1" t="s">
        <v>44</v>
      </c>
      <c r="K775" s="1" t="str">
        <f>VLOOKUP(MID(HR_DB[[#This Row],[ID No.]],8,2),[1]Draft!$B$9:$C$14,2,FALSE)</f>
        <v>Sharqia</v>
      </c>
      <c r="L775" s="3">
        <v>40547</v>
      </c>
      <c r="M775" s="1">
        <f ca="1">DATEDIF(HR_DB[[#This Row],[Hire date]],TODAY(),"Y")</f>
        <v>11</v>
      </c>
      <c r="N775" s="4">
        <v>5775</v>
      </c>
      <c r="O775" s="1">
        <f>IFERROR(DATEDIF(HR_DB[[#This Row],[DOB]],HR_DB[[#This Row],[Hire date]],"Y"),"!!!")</f>
        <v>27</v>
      </c>
      <c r="P775" s="1" t="str">
        <f>IF(HR_DB[[#This Row],[Age at Hiring]]&lt;20,"!","")</f>
        <v/>
      </c>
      <c r="Q775" s="1" t="str">
        <f>IFERROR(VLOOKUP(HR_DB[[#This Row],[EmpID]],A776:$A$1002,1,TRUE),"")</f>
        <v/>
      </c>
      <c r="R775" s="1" t="str">
        <f>IFERROR(VLOOKUP(HR_DB[[#This Row],[EmpID]],$A$2:A774,1,0),"")</f>
        <v/>
      </c>
      <c r="S775" s="17"/>
      <c r="T775" s="1" t="str">
        <f ca="1">IF(HR_DB[[#This Row],[Years no.]]&lt;=7,"A) 1-7",IF(AND(HR_DB[[#This Row],[Years no.]]&gt;7,HR_DB[[#This Row],[Years no.]]&lt;=14),"B) 8-14",IF(AND(HR_DB[[#This Row],[Years no.]]&gt;14,HR_DB[[#This Row],[Years no.]]&lt;=21),"C) 15-21",IF(HR_DB[[#This Row],[Years no.]]&gt;21,"D) 22+",""))))</f>
        <v>B) 8-14</v>
      </c>
      <c r="U775" s="1" t="str">
        <f ca="1">IF(AND(HR_DB[[#This Row],[Age]]&gt;=20,HR_DB[[#This Row],[Age]]&lt;30),"20s",IF(AND(HR_DB[[#This Row],[Age]]&gt;=30,HR_DB[[#This Row],[Age]]&lt;40),"30s",IF(HR_DB[[#This Row],[Age]]&gt;=40,"40s","")))</f>
        <v>30s</v>
      </c>
    </row>
    <row r="776" spans="1:21" x14ac:dyDescent="0.35">
      <c r="A776" s="1">
        <v>57731</v>
      </c>
      <c r="B776" s="1" t="s">
        <v>1078</v>
      </c>
      <c r="C776" s="1" t="s">
        <v>1079</v>
      </c>
      <c r="D776" s="1" t="s">
        <v>143</v>
      </c>
      <c r="E776" s="1" t="str">
        <f>IF(ISODD(MID(HR_DB[[#This Row],[ID No.]],13,1)),"Male","Female")</f>
        <v>Female</v>
      </c>
      <c r="F776" s="3">
        <f>DATE(MID(HR_DB[[#This Row],[ID No.]],2,2),MID(HR_DB[[#This Row],[ID No.]],4,2),MID(HR_DB[[#This Row],[ID No.]],6,2))</f>
        <v>33856</v>
      </c>
      <c r="G776" s="1">
        <f ca="1">DATEDIF(HR_DB[[#This Row],[DOB]],TODAY(),"Y")</f>
        <v>29</v>
      </c>
      <c r="H776" s="1" t="s">
        <v>17</v>
      </c>
      <c r="I776" s="1" t="s">
        <v>23</v>
      </c>
      <c r="J776" s="1" t="s">
        <v>28</v>
      </c>
      <c r="K776" s="1" t="str">
        <f>VLOOKUP(MID(HR_DB[[#This Row],[ID No.]],8,2),[1]Draft!$B$9:$C$14,2,FALSE)</f>
        <v>Giza</v>
      </c>
      <c r="L776" s="3">
        <v>41242</v>
      </c>
      <c r="M776" s="1">
        <f ca="1">DATEDIF(HR_DB[[#This Row],[Hire date]],TODAY(),"Y")</f>
        <v>9</v>
      </c>
      <c r="N776" s="4">
        <v>5943</v>
      </c>
      <c r="O776" s="1">
        <f>IFERROR(DATEDIF(HR_DB[[#This Row],[DOB]],HR_DB[[#This Row],[Hire date]],"Y"),"!!!")</f>
        <v>20</v>
      </c>
      <c r="P776" s="1" t="str">
        <f>IF(HR_DB[[#This Row],[Age at Hiring]]&lt;20,"!","")</f>
        <v/>
      </c>
      <c r="Q776" s="1" t="str">
        <f>IFERROR(VLOOKUP(HR_DB[[#This Row],[EmpID]],A777:$A$1002,1,TRUE),"")</f>
        <v/>
      </c>
      <c r="R776" s="1" t="str">
        <f>IFERROR(VLOOKUP(HR_DB[[#This Row],[EmpID]],$A$2:A775,1,0),"")</f>
        <v/>
      </c>
      <c r="S776" s="17"/>
      <c r="T776" s="1" t="str">
        <f ca="1">IF(HR_DB[[#This Row],[Years no.]]&lt;=7,"A) 1-7",IF(AND(HR_DB[[#This Row],[Years no.]]&gt;7,HR_DB[[#This Row],[Years no.]]&lt;=14),"B) 8-14",IF(AND(HR_DB[[#This Row],[Years no.]]&gt;14,HR_DB[[#This Row],[Years no.]]&lt;=21),"C) 15-21",IF(HR_DB[[#This Row],[Years no.]]&gt;21,"D) 22+",""))))</f>
        <v>B) 8-14</v>
      </c>
      <c r="U776" s="1" t="str">
        <f ca="1">IF(AND(HR_DB[[#This Row],[Age]]&gt;=20,HR_DB[[#This Row],[Age]]&lt;30),"20s",IF(AND(HR_DB[[#This Row],[Age]]&gt;=30,HR_DB[[#This Row],[Age]]&lt;40),"30s",IF(HR_DB[[#This Row],[Age]]&gt;=40,"40s","")))</f>
        <v>20s</v>
      </c>
    </row>
    <row r="777" spans="1:21" x14ac:dyDescent="0.35">
      <c r="A777" s="1">
        <v>57767</v>
      </c>
      <c r="B777" s="1" t="s">
        <v>1188</v>
      </c>
      <c r="C777" s="1" t="s">
        <v>1189</v>
      </c>
      <c r="D777" s="1" t="s">
        <v>38</v>
      </c>
      <c r="E777" s="1" t="str">
        <f>IF(ISODD(MID(HR_DB[[#This Row],[ID No.]],13,1)),"Male","Female")</f>
        <v>Male</v>
      </c>
      <c r="F777" s="3">
        <f>DATE(MID(HR_DB[[#This Row],[ID No.]],2,2),MID(HR_DB[[#This Row],[ID No.]],4,2),MID(HR_DB[[#This Row],[ID No.]],6,2))</f>
        <v>32536</v>
      </c>
      <c r="G777" s="1">
        <f ca="1">DATEDIF(HR_DB[[#This Row],[DOB]],TODAY(),"Y")</f>
        <v>33</v>
      </c>
      <c r="H777" s="1" t="s">
        <v>17</v>
      </c>
      <c r="I777" s="1" t="s">
        <v>23</v>
      </c>
      <c r="J777" s="1" t="s">
        <v>28</v>
      </c>
      <c r="K777" s="1" t="str">
        <f>VLOOKUP(MID(HR_DB[[#This Row],[ID No.]],8,2),[1]Draft!$B$9:$C$14,2,FALSE)</f>
        <v>Monufia</v>
      </c>
      <c r="L777" s="7">
        <v>37570</v>
      </c>
      <c r="M777" s="1">
        <f ca="1">DATEDIF(HR_DB[[#This Row],[Hire date]],TODAY(),"Y")</f>
        <v>19</v>
      </c>
      <c r="N777" s="4">
        <v>6602</v>
      </c>
      <c r="O777" s="6">
        <f>IFERROR(DATEDIF(HR_DB[[#This Row],[DOB]],HR_DB[[#This Row],[Hire date]],"Y"),"!!!")</f>
        <v>13</v>
      </c>
      <c r="P777" s="6" t="str">
        <f>IF(HR_DB[[#This Row],[Age at Hiring]]&lt;20,"!","")</f>
        <v>!</v>
      </c>
      <c r="Q777" s="1" t="str">
        <f>IFERROR(VLOOKUP(HR_DB[[#This Row],[EmpID]],A778:$A$1002,1,TRUE),"")</f>
        <v/>
      </c>
      <c r="R777" s="1" t="str">
        <f>IFERROR(VLOOKUP(HR_DB[[#This Row],[EmpID]],$A$2:A776,1,0),"")</f>
        <v/>
      </c>
      <c r="S777" s="17"/>
      <c r="T777" s="1" t="str">
        <f ca="1">IF(HR_DB[[#This Row],[Years no.]]&lt;=7,"A) 1-7",IF(AND(HR_DB[[#This Row],[Years no.]]&gt;7,HR_DB[[#This Row],[Years no.]]&lt;=14),"B) 8-14",IF(AND(HR_DB[[#This Row],[Years no.]]&gt;14,HR_DB[[#This Row],[Years no.]]&lt;=21),"C) 15-21",IF(HR_DB[[#This Row],[Years no.]]&gt;21,"D) 22+",""))))</f>
        <v>C) 15-21</v>
      </c>
      <c r="U777" s="1" t="str">
        <f ca="1">IF(AND(HR_DB[[#This Row],[Age]]&gt;=20,HR_DB[[#This Row],[Age]]&lt;30),"20s",IF(AND(HR_DB[[#This Row],[Age]]&gt;=30,HR_DB[[#This Row],[Age]]&lt;40),"30s",IF(HR_DB[[#This Row],[Age]]&gt;=40,"40s","")))</f>
        <v>30s</v>
      </c>
    </row>
    <row r="778" spans="1:21" x14ac:dyDescent="0.35">
      <c r="A778" s="1">
        <v>57789</v>
      </c>
      <c r="B778" s="1" t="s">
        <v>1700</v>
      </c>
      <c r="C778" s="1" t="s">
        <v>1701</v>
      </c>
      <c r="D778" s="1" t="s">
        <v>38</v>
      </c>
      <c r="E778" s="1" t="str">
        <f>IF(ISODD(MID(HR_DB[[#This Row],[ID No.]],13,1)),"Male","Female")</f>
        <v>Female</v>
      </c>
      <c r="F778" s="3">
        <f>DATE(MID(HR_DB[[#This Row],[ID No.]],2,2),MID(HR_DB[[#This Row],[ID No.]],4,2),MID(HR_DB[[#This Row],[ID No.]],6,2))</f>
        <v>29507</v>
      </c>
      <c r="G778" s="1">
        <f ca="1">DATEDIF(HR_DB[[#This Row],[DOB]],TODAY(),"Y")</f>
        <v>41</v>
      </c>
      <c r="H778" s="1" t="s">
        <v>17</v>
      </c>
      <c r="I778" s="1" t="s">
        <v>23</v>
      </c>
      <c r="J778" s="1" t="s">
        <v>28</v>
      </c>
      <c r="K778" s="1" t="str">
        <f>VLOOKUP(MID(HR_DB[[#This Row],[ID No.]],8,2),[1]Draft!$B$9:$C$14,2,FALSE)</f>
        <v>Monufia</v>
      </c>
      <c r="L778" s="7">
        <v>35248</v>
      </c>
      <c r="M778" s="1">
        <f ca="1">DATEDIF(HR_DB[[#This Row],[Hire date]],TODAY(),"Y")</f>
        <v>26</v>
      </c>
      <c r="N778" s="4">
        <v>3501</v>
      </c>
      <c r="O778" s="6">
        <f>IFERROR(DATEDIF(HR_DB[[#This Row],[DOB]],HR_DB[[#This Row],[Hire date]],"Y"),"!!!")</f>
        <v>15</v>
      </c>
      <c r="P778" s="6" t="str">
        <f>IF(HR_DB[[#This Row],[Age at Hiring]]&lt;20,"!","")</f>
        <v>!</v>
      </c>
      <c r="Q778" s="1" t="str">
        <f>IFERROR(VLOOKUP(HR_DB[[#This Row],[EmpID]],A779:$A$1002,1,TRUE),"")</f>
        <v/>
      </c>
      <c r="R778" s="1" t="str">
        <f>IFERROR(VLOOKUP(HR_DB[[#This Row],[EmpID]],$A$2:A777,1,0),"")</f>
        <v/>
      </c>
      <c r="S778" s="17"/>
      <c r="T778" s="1" t="str">
        <f ca="1">IF(HR_DB[[#This Row],[Years no.]]&lt;=7,"A) 1-7",IF(AND(HR_DB[[#This Row],[Years no.]]&gt;7,HR_DB[[#This Row],[Years no.]]&lt;=14),"B) 8-14",IF(AND(HR_DB[[#This Row],[Years no.]]&gt;14,HR_DB[[#This Row],[Years no.]]&lt;=21),"C) 15-21",IF(HR_DB[[#This Row],[Years no.]]&gt;21,"D) 22+",""))))</f>
        <v>D) 22+</v>
      </c>
      <c r="U778" s="1" t="str">
        <f ca="1">IF(AND(HR_DB[[#This Row],[Age]]&gt;=20,HR_DB[[#This Row],[Age]]&lt;30),"20s",IF(AND(HR_DB[[#This Row],[Age]]&gt;=30,HR_DB[[#This Row],[Age]]&lt;40),"30s",IF(HR_DB[[#This Row],[Age]]&gt;=40,"40s","")))</f>
        <v>40s</v>
      </c>
    </row>
    <row r="779" spans="1:21" x14ac:dyDescent="0.35">
      <c r="A779" s="1">
        <v>57799</v>
      </c>
      <c r="B779" s="1" t="s">
        <v>2014</v>
      </c>
      <c r="C779" s="1" t="s">
        <v>2015</v>
      </c>
      <c r="D779" s="1" t="s">
        <v>92</v>
      </c>
      <c r="E779" s="1" t="str">
        <f>IF(ISODD(MID(HR_DB[[#This Row],[ID No.]],13,1)),"Male","Female")</f>
        <v>Male</v>
      </c>
      <c r="F779" s="3">
        <f>DATE(MID(HR_DB[[#This Row],[ID No.]],2,2),MID(HR_DB[[#This Row],[ID No.]],4,2),MID(HR_DB[[#This Row],[ID No.]],6,2))</f>
        <v>34896</v>
      </c>
      <c r="G779" s="1">
        <f ca="1">DATEDIF(HR_DB[[#This Row],[DOB]],TODAY(),"Y")</f>
        <v>27</v>
      </c>
      <c r="H779" s="1" t="s">
        <v>17</v>
      </c>
      <c r="I779" s="1" t="s">
        <v>23</v>
      </c>
      <c r="J779" s="1" t="s">
        <v>28</v>
      </c>
      <c r="K779" s="1" t="str">
        <f>VLOOKUP(MID(HR_DB[[#This Row],[ID No.]],8,2),[1]Draft!$B$9:$C$14,2,FALSE)</f>
        <v>Monufia</v>
      </c>
      <c r="L779" s="7">
        <v>37030</v>
      </c>
      <c r="M779" s="1">
        <f ca="1">DATEDIF(HR_DB[[#This Row],[Hire date]],TODAY(),"Y")</f>
        <v>21</v>
      </c>
      <c r="N779" s="4">
        <v>5050</v>
      </c>
      <c r="O779" s="6">
        <f>IFERROR(DATEDIF(HR_DB[[#This Row],[DOB]],HR_DB[[#This Row],[Hire date]],"Y"),"!!!")</f>
        <v>5</v>
      </c>
      <c r="P779" s="6" t="str">
        <f>IF(HR_DB[[#This Row],[Age at Hiring]]&lt;20,"!","")</f>
        <v>!</v>
      </c>
      <c r="Q779" s="1" t="str">
        <f>IFERROR(VLOOKUP(HR_DB[[#This Row],[EmpID]],A780:$A$1002,1,TRUE),"")</f>
        <v/>
      </c>
      <c r="R779" s="1" t="str">
        <f>IFERROR(VLOOKUP(HR_DB[[#This Row],[EmpID]],$A$2:A778,1,0),"")</f>
        <v/>
      </c>
      <c r="S779" s="17"/>
      <c r="T779" s="1" t="str">
        <f ca="1">IF(HR_DB[[#This Row],[Years no.]]&lt;=7,"A) 1-7",IF(AND(HR_DB[[#This Row],[Years no.]]&gt;7,HR_DB[[#This Row],[Years no.]]&lt;=14),"B) 8-14",IF(AND(HR_DB[[#This Row],[Years no.]]&gt;14,HR_DB[[#This Row],[Years no.]]&lt;=21),"C) 15-21",IF(HR_DB[[#This Row],[Years no.]]&gt;21,"D) 22+",""))))</f>
        <v>C) 15-21</v>
      </c>
      <c r="U779" s="1" t="str">
        <f ca="1">IF(AND(HR_DB[[#This Row],[Age]]&gt;=20,HR_DB[[#This Row],[Age]]&lt;30),"20s",IF(AND(HR_DB[[#This Row],[Age]]&gt;=30,HR_DB[[#This Row],[Age]]&lt;40),"30s",IF(HR_DB[[#This Row],[Age]]&gt;=40,"40s","")))</f>
        <v>20s</v>
      </c>
    </row>
    <row r="780" spans="1:21" x14ac:dyDescent="0.35">
      <c r="A780" s="1">
        <v>57806</v>
      </c>
      <c r="B780" s="1" t="s">
        <v>111</v>
      </c>
      <c r="C780" s="1" t="s">
        <v>112</v>
      </c>
      <c r="D780" s="1" t="s">
        <v>38</v>
      </c>
      <c r="E780" s="1" t="str">
        <f>IF(ISODD(MID(HR_DB[[#This Row],[ID No.]],13,1)),"Male","Female")</f>
        <v>Male</v>
      </c>
      <c r="F780" s="3">
        <f>DATE(MID(HR_DB[[#This Row],[ID No.]],2,2),MID(HR_DB[[#This Row],[ID No.]],4,2),MID(HR_DB[[#This Row],[ID No.]],6,2))</f>
        <v>30448</v>
      </c>
      <c r="G780" s="1">
        <f ca="1">DATEDIF(HR_DB[[#This Row],[DOB]],TODAY(),"Y")</f>
        <v>39</v>
      </c>
      <c r="H780" s="1" t="s">
        <v>17</v>
      </c>
      <c r="I780" s="1" t="s">
        <v>23</v>
      </c>
      <c r="J780" s="1" t="s">
        <v>67</v>
      </c>
      <c r="K780" s="1" t="str">
        <f>VLOOKUP(MID(HR_DB[[#This Row],[ID No.]],8,2),[1]Draft!$B$9:$C$14,2,FALSE)</f>
        <v>Monufia</v>
      </c>
      <c r="L780" s="3">
        <v>39364</v>
      </c>
      <c r="M780" s="1">
        <f ca="1">DATEDIF(HR_DB[[#This Row],[Hire date]],TODAY(),"Y")</f>
        <v>14</v>
      </c>
      <c r="N780" s="4">
        <v>6381</v>
      </c>
      <c r="O780" s="1">
        <f>IFERROR(DATEDIF(HR_DB[[#This Row],[DOB]],HR_DB[[#This Row],[Hire date]],"Y"),"!!!")</f>
        <v>24</v>
      </c>
      <c r="P780" s="1" t="str">
        <f>IF(HR_DB[[#This Row],[Age at Hiring]]&lt;20,"!","")</f>
        <v/>
      </c>
      <c r="Q780" s="1" t="str">
        <f>IFERROR(VLOOKUP(HR_DB[[#This Row],[EmpID]],A781:$A$1002,1,TRUE),"")</f>
        <v/>
      </c>
      <c r="R780" s="1" t="str">
        <f>IFERROR(VLOOKUP(HR_DB[[#This Row],[EmpID]],$A$2:A779,1,0),"")</f>
        <v/>
      </c>
      <c r="S780" s="17"/>
      <c r="T780" s="1" t="str">
        <f ca="1">IF(HR_DB[[#This Row],[Years no.]]&lt;=7,"A) 1-7",IF(AND(HR_DB[[#This Row],[Years no.]]&gt;7,HR_DB[[#This Row],[Years no.]]&lt;=14),"B) 8-14",IF(AND(HR_DB[[#This Row],[Years no.]]&gt;14,HR_DB[[#This Row],[Years no.]]&lt;=21),"C) 15-21",IF(HR_DB[[#This Row],[Years no.]]&gt;21,"D) 22+",""))))</f>
        <v>B) 8-14</v>
      </c>
      <c r="U780" s="1" t="str">
        <f ca="1">IF(AND(HR_DB[[#This Row],[Age]]&gt;=20,HR_DB[[#This Row],[Age]]&lt;30),"20s",IF(AND(HR_DB[[#This Row],[Age]]&gt;=30,HR_DB[[#This Row],[Age]]&lt;40),"30s",IF(HR_DB[[#This Row],[Age]]&gt;=40,"40s","")))</f>
        <v>30s</v>
      </c>
    </row>
    <row r="781" spans="1:21" x14ac:dyDescent="0.35">
      <c r="A781" s="1">
        <v>57816</v>
      </c>
      <c r="B781" s="1" t="s">
        <v>1318</v>
      </c>
      <c r="C781" s="1" t="s">
        <v>1319</v>
      </c>
      <c r="D781" s="1" t="s">
        <v>62</v>
      </c>
      <c r="E781" s="1" t="str">
        <f>IF(ISODD(MID(HR_DB[[#This Row],[ID No.]],13,1)),"Male","Female")</f>
        <v>Male</v>
      </c>
      <c r="F781" s="3">
        <f>DATE(MID(HR_DB[[#This Row],[ID No.]],2,2),MID(HR_DB[[#This Row],[ID No.]],4,2),MID(HR_DB[[#This Row],[ID No.]],6,2))</f>
        <v>29047</v>
      </c>
      <c r="G781" s="1">
        <f ca="1">DATEDIF(HR_DB[[#This Row],[DOB]],TODAY(),"Y")</f>
        <v>43</v>
      </c>
      <c r="H781" s="1" t="s">
        <v>17</v>
      </c>
      <c r="I781" s="1" t="s">
        <v>23</v>
      </c>
      <c r="J781" s="1" t="s">
        <v>44</v>
      </c>
      <c r="K781" s="1" t="str">
        <f>VLOOKUP(MID(HR_DB[[#This Row],[ID No.]],8,2),[1]Draft!$B$9:$C$14,2,FALSE)</f>
        <v>Sharqia</v>
      </c>
      <c r="L781" s="3">
        <v>39909</v>
      </c>
      <c r="M781" s="1">
        <f ca="1">DATEDIF(HR_DB[[#This Row],[Hire date]],TODAY(),"Y")</f>
        <v>13</v>
      </c>
      <c r="N781" s="4">
        <v>6951</v>
      </c>
      <c r="O781" s="1">
        <f>IFERROR(DATEDIF(HR_DB[[#This Row],[DOB]],HR_DB[[#This Row],[Hire date]],"Y"),"!!!")</f>
        <v>29</v>
      </c>
      <c r="P781" s="1" t="str">
        <f>IF(HR_DB[[#This Row],[Age at Hiring]]&lt;20,"!","")</f>
        <v/>
      </c>
      <c r="Q781" s="1" t="str">
        <f>IFERROR(VLOOKUP(HR_DB[[#This Row],[EmpID]],A782:$A$1002,1,TRUE),"")</f>
        <v/>
      </c>
      <c r="R781" s="1" t="str">
        <f>IFERROR(VLOOKUP(HR_DB[[#This Row],[EmpID]],$A$2:A780,1,0),"")</f>
        <v/>
      </c>
      <c r="S781" s="17"/>
      <c r="T781" s="1" t="str">
        <f ca="1">IF(HR_DB[[#This Row],[Years no.]]&lt;=7,"A) 1-7",IF(AND(HR_DB[[#This Row],[Years no.]]&gt;7,HR_DB[[#This Row],[Years no.]]&lt;=14),"B) 8-14",IF(AND(HR_DB[[#This Row],[Years no.]]&gt;14,HR_DB[[#This Row],[Years no.]]&lt;=21),"C) 15-21",IF(HR_DB[[#This Row],[Years no.]]&gt;21,"D) 22+",""))))</f>
        <v>B) 8-14</v>
      </c>
      <c r="U781" s="1" t="str">
        <f ca="1">IF(AND(HR_DB[[#This Row],[Age]]&gt;=20,HR_DB[[#This Row],[Age]]&lt;30),"20s",IF(AND(HR_DB[[#This Row],[Age]]&gt;=30,HR_DB[[#This Row],[Age]]&lt;40),"30s",IF(HR_DB[[#This Row],[Age]]&gt;=40,"40s","")))</f>
        <v>40s</v>
      </c>
    </row>
    <row r="782" spans="1:21" x14ac:dyDescent="0.35">
      <c r="A782" s="1">
        <v>57829</v>
      </c>
      <c r="B782" s="1" t="s">
        <v>1906</v>
      </c>
      <c r="C782" s="1" t="s">
        <v>1907</v>
      </c>
      <c r="D782" s="1" t="s">
        <v>38</v>
      </c>
      <c r="E782" s="1" t="str">
        <f>IF(ISODD(MID(HR_DB[[#This Row],[ID No.]],13,1)),"Male","Female")</f>
        <v>Male</v>
      </c>
      <c r="F782" s="3">
        <f>DATE(MID(HR_DB[[#This Row],[ID No.]],2,2),MID(HR_DB[[#This Row],[ID No.]],4,2),MID(HR_DB[[#This Row],[ID No.]],6,2))</f>
        <v>27171</v>
      </c>
      <c r="G782" s="1">
        <f ca="1">DATEDIF(HR_DB[[#This Row],[DOB]],TODAY(),"Y")</f>
        <v>48</v>
      </c>
      <c r="H782" s="1" t="s">
        <v>17</v>
      </c>
      <c r="I782" s="1" t="s">
        <v>23</v>
      </c>
      <c r="J782" s="1" t="s">
        <v>19</v>
      </c>
      <c r="K782" s="1" t="str">
        <f>VLOOKUP(MID(HR_DB[[#This Row],[ID No.]],8,2),[1]Draft!$B$9:$C$14,2,FALSE)</f>
        <v>Alexandria</v>
      </c>
      <c r="L782" s="3">
        <v>39945</v>
      </c>
      <c r="M782" s="1">
        <f ca="1">DATEDIF(HR_DB[[#This Row],[Hire date]],TODAY(),"Y")</f>
        <v>13</v>
      </c>
      <c r="N782" s="4">
        <v>5879</v>
      </c>
      <c r="O782" s="1">
        <f>IFERROR(DATEDIF(HR_DB[[#This Row],[DOB]],HR_DB[[#This Row],[Hire date]],"Y"),"!!!")</f>
        <v>34</v>
      </c>
      <c r="P782" s="1" t="str">
        <f>IF(HR_DB[[#This Row],[Age at Hiring]]&lt;20,"!","")</f>
        <v/>
      </c>
      <c r="Q782" s="1" t="str">
        <f>IFERROR(VLOOKUP(HR_DB[[#This Row],[EmpID]],A783:$A$1002,1,TRUE),"")</f>
        <v/>
      </c>
      <c r="R782" s="1" t="str">
        <f>IFERROR(VLOOKUP(HR_DB[[#This Row],[EmpID]],$A$2:A781,1,0),"")</f>
        <v/>
      </c>
      <c r="S782" s="17"/>
      <c r="T782" s="1" t="str">
        <f ca="1">IF(HR_DB[[#This Row],[Years no.]]&lt;=7,"A) 1-7",IF(AND(HR_DB[[#This Row],[Years no.]]&gt;7,HR_DB[[#This Row],[Years no.]]&lt;=14),"B) 8-14",IF(AND(HR_DB[[#This Row],[Years no.]]&gt;14,HR_DB[[#This Row],[Years no.]]&lt;=21),"C) 15-21",IF(HR_DB[[#This Row],[Years no.]]&gt;21,"D) 22+",""))))</f>
        <v>B) 8-14</v>
      </c>
      <c r="U782" s="1" t="str">
        <f ca="1">IF(AND(HR_DB[[#This Row],[Age]]&gt;=20,HR_DB[[#This Row],[Age]]&lt;30),"20s",IF(AND(HR_DB[[#This Row],[Age]]&gt;=30,HR_DB[[#This Row],[Age]]&lt;40),"30s",IF(HR_DB[[#This Row],[Age]]&gt;=40,"40s","")))</f>
        <v>40s</v>
      </c>
    </row>
    <row r="783" spans="1:21" x14ac:dyDescent="0.35">
      <c r="A783" s="1">
        <v>57846</v>
      </c>
      <c r="B783" s="1" t="s">
        <v>1428</v>
      </c>
      <c r="C783" s="1" t="s">
        <v>1429</v>
      </c>
      <c r="D783" s="1" t="s">
        <v>35</v>
      </c>
      <c r="E783" s="1" t="str">
        <f>IF(ISODD(MID(HR_DB[[#This Row],[ID No.]],13,1)),"Male","Female")</f>
        <v>Female</v>
      </c>
      <c r="F783" s="3">
        <f>DATE(MID(HR_DB[[#This Row],[ID No.]],2,2),MID(HR_DB[[#This Row],[ID No.]],4,2),MID(HR_DB[[#This Row],[ID No.]],6,2))</f>
        <v>31977</v>
      </c>
      <c r="G783" s="1">
        <f ca="1">DATEDIF(HR_DB[[#This Row],[DOB]],TODAY(),"Y")</f>
        <v>35</v>
      </c>
      <c r="H783" s="1" t="s">
        <v>32</v>
      </c>
      <c r="I783" s="1" t="s">
        <v>23</v>
      </c>
      <c r="J783" s="1" t="s">
        <v>19</v>
      </c>
      <c r="K783" s="1" t="str">
        <f>VLOOKUP(MID(HR_DB[[#This Row],[ID No.]],8,2),[1]Draft!$B$9:$C$14,2,FALSE)</f>
        <v>Monufia</v>
      </c>
      <c r="L783" s="7">
        <v>34860</v>
      </c>
      <c r="M783" s="1">
        <f ca="1">DATEDIF(HR_DB[[#This Row],[Hire date]],TODAY(),"Y")</f>
        <v>27</v>
      </c>
      <c r="N783" s="4">
        <v>5823</v>
      </c>
      <c r="O783" s="6">
        <f>IFERROR(DATEDIF(HR_DB[[#This Row],[DOB]],HR_DB[[#This Row],[Hire date]],"Y"),"!!!")</f>
        <v>7</v>
      </c>
      <c r="P783" s="6" t="str">
        <f>IF(HR_DB[[#This Row],[Age at Hiring]]&lt;20,"!","")</f>
        <v>!</v>
      </c>
      <c r="Q783" s="1" t="str">
        <f>IFERROR(VLOOKUP(HR_DB[[#This Row],[EmpID]],A784:$A$1002,1,TRUE),"")</f>
        <v/>
      </c>
      <c r="R783" s="1" t="str">
        <f>IFERROR(VLOOKUP(HR_DB[[#This Row],[EmpID]],$A$2:A782,1,0),"")</f>
        <v/>
      </c>
      <c r="S783" s="17"/>
      <c r="T783" s="1" t="str">
        <f ca="1">IF(HR_DB[[#This Row],[Years no.]]&lt;=7,"A) 1-7",IF(AND(HR_DB[[#This Row],[Years no.]]&gt;7,HR_DB[[#This Row],[Years no.]]&lt;=14),"B) 8-14",IF(AND(HR_DB[[#This Row],[Years no.]]&gt;14,HR_DB[[#This Row],[Years no.]]&lt;=21),"C) 15-21",IF(HR_DB[[#This Row],[Years no.]]&gt;21,"D) 22+",""))))</f>
        <v>D) 22+</v>
      </c>
      <c r="U783" s="1" t="str">
        <f ca="1">IF(AND(HR_DB[[#This Row],[Age]]&gt;=20,HR_DB[[#This Row],[Age]]&lt;30),"20s",IF(AND(HR_DB[[#This Row],[Age]]&gt;=30,HR_DB[[#This Row],[Age]]&lt;40),"30s",IF(HR_DB[[#This Row],[Age]]&gt;=40,"40s","")))</f>
        <v>30s</v>
      </c>
    </row>
    <row r="784" spans="1:21" x14ac:dyDescent="0.35">
      <c r="A784" s="1">
        <v>57853</v>
      </c>
      <c r="B784" s="1" t="s">
        <v>866</v>
      </c>
      <c r="C784" s="1" t="s">
        <v>867</v>
      </c>
      <c r="D784" s="1" t="s">
        <v>38</v>
      </c>
      <c r="E784" s="1" t="str">
        <f>IF(ISODD(MID(HR_DB[[#This Row],[ID No.]],13,1)),"Male","Female")</f>
        <v>Female</v>
      </c>
      <c r="F784" s="3">
        <f>DATE(MID(HR_DB[[#This Row],[ID No.]],2,2),MID(HR_DB[[#This Row],[ID No.]],4,2),MID(HR_DB[[#This Row],[ID No.]],6,2))</f>
        <v>30234</v>
      </c>
      <c r="G784" s="1">
        <f ca="1">DATEDIF(HR_DB[[#This Row],[DOB]],TODAY(),"Y")</f>
        <v>39</v>
      </c>
      <c r="H784" s="1" t="s">
        <v>32</v>
      </c>
      <c r="I784" s="1" t="s">
        <v>18</v>
      </c>
      <c r="J784" s="1" t="s">
        <v>44</v>
      </c>
      <c r="K784" s="1" t="str">
        <f>VLOOKUP(MID(HR_DB[[#This Row],[ID No.]],8,2),[1]Draft!$B$9:$C$14,2,FALSE)</f>
        <v>Ismailia</v>
      </c>
      <c r="L784" s="7">
        <v>35459</v>
      </c>
      <c r="M784" s="1">
        <f ca="1">DATEDIF(HR_DB[[#This Row],[Hire date]],TODAY(),"Y")</f>
        <v>25</v>
      </c>
      <c r="N784" s="4">
        <v>26028</v>
      </c>
      <c r="O784" s="6">
        <f>IFERROR(DATEDIF(HR_DB[[#This Row],[DOB]],HR_DB[[#This Row],[Hire date]],"Y"),"!!!")</f>
        <v>14</v>
      </c>
      <c r="P784" s="6" t="str">
        <f>IF(HR_DB[[#This Row],[Age at Hiring]]&lt;20,"!","")</f>
        <v>!</v>
      </c>
      <c r="Q784" s="1" t="str">
        <f>IFERROR(VLOOKUP(HR_DB[[#This Row],[EmpID]],A785:$A$1002,1,TRUE),"")</f>
        <v/>
      </c>
      <c r="R784" s="1" t="str">
        <f>IFERROR(VLOOKUP(HR_DB[[#This Row],[EmpID]],$A$2:A783,1,0),"")</f>
        <v/>
      </c>
      <c r="S784" s="17"/>
      <c r="T784" s="1" t="str">
        <f ca="1">IF(HR_DB[[#This Row],[Years no.]]&lt;=7,"A) 1-7",IF(AND(HR_DB[[#This Row],[Years no.]]&gt;7,HR_DB[[#This Row],[Years no.]]&lt;=14),"B) 8-14",IF(AND(HR_DB[[#This Row],[Years no.]]&gt;14,HR_DB[[#This Row],[Years no.]]&lt;=21),"C) 15-21",IF(HR_DB[[#This Row],[Years no.]]&gt;21,"D) 22+",""))))</f>
        <v>D) 22+</v>
      </c>
      <c r="U784" s="1" t="str">
        <f ca="1">IF(AND(HR_DB[[#This Row],[Age]]&gt;=20,HR_DB[[#This Row],[Age]]&lt;30),"20s",IF(AND(HR_DB[[#This Row],[Age]]&gt;=30,HR_DB[[#This Row],[Age]]&lt;40),"30s",IF(HR_DB[[#This Row],[Age]]&gt;=40,"40s","")))</f>
        <v>30s</v>
      </c>
    </row>
    <row r="785" spans="1:21" x14ac:dyDescent="0.35">
      <c r="A785" s="1">
        <v>57857</v>
      </c>
      <c r="B785" s="1" t="s">
        <v>234</v>
      </c>
      <c r="C785" s="1" t="s">
        <v>235</v>
      </c>
      <c r="D785" s="1" t="s">
        <v>31</v>
      </c>
      <c r="E785" s="1" t="str">
        <f>IF(ISODD(MID(HR_DB[[#This Row],[ID No.]],13,1)),"Male","Female")</f>
        <v>Female</v>
      </c>
      <c r="F785" s="3">
        <f>DATE(MID(HR_DB[[#This Row],[ID No.]],2,2),MID(HR_DB[[#This Row],[ID No.]],4,2),MID(HR_DB[[#This Row],[ID No.]],6,2))</f>
        <v>34715</v>
      </c>
      <c r="G785" s="1">
        <f ca="1">DATEDIF(HR_DB[[#This Row],[DOB]],TODAY(),"Y")</f>
        <v>27</v>
      </c>
      <c r="H785" s="1" t="s">
        <v>17</v>
      </c>
      <c r="I785" s="1" t="s">
        <v>41</v>
      </c>
      <c r="J785" s="1" t="s">
        <v>44</v>
      </c>
      <c r="K785" s="1" t="str">
        <f>VLOOKUP(MID(HR_DB[[#This Row],[ID No.]],8,2),[1]Draft!$B$9:$C$14,2,FALSE)</f>
        <v>Cairo</v>
      </c>
      <c r="L785" s="7">
        <v>38081</v>
      </c>
      <c r="M785" s="1">
        <f ca="1">DATEDIF(HR_DB[[#This Row],[Hire date]],TODAY(),"Y")</f>
        <v>18</v>
      </c>
      <c r="N785" s="4">
        <v>13729</v>
      </c>
      <c r="O785" s="6">
        <f>IFERROR(DATEDIF(HR_DB[[#This Row],[DOB]],HR_DB[[#This Row],[Hire date]],"Y"),"!!!")</f>
        <v>9</v>
      </c>
      <c r="P785" s="6" t="str">
        <f>IF(HR_DB[[#This Row],[Age at Hiring]]&lt;20,"!","")</f>
        <v>!</v>
      </c>
      <c r="Q785" s="1" t="str">
        <f>IFERROR(VLOOKUP(HR_DB[[#This Row],[EmpID]],A786:$A$1002,1,TRUE),"")</f>
        <v/>
      </c>
      <c r="R785" s="1" t="str">
        <f>IFERROR(VLOOKUP(HR_DB[[#This Row],[EmpID]],$A$2:A784,1,0),"")</f>
        <v/>
      </c>
      <c r="S785" s="17"/>
      <c r="T785" s="1" t="str">
        <f ca="1">IF(HR_DB[[#This Row],[Years no.]]&lt;=7,"A) 1-7",IF(AND(HR_DB[[#This Row],[Years no.]]&gt;7,HR_DB[[#This Row],[Years no.]]&lt;=14),"B) 8-14",IF(AND(HR_DB[[#This Row],[Years no.]]&gt;14,HR_DB[[#This Row],[Years no.]]&lt;=21),"C) 15-21",IF(HR_DB[[#This Row],[Years no.]]&gt;21,"D) 22+",""))))</f>
        <v>C) 15-21</v>
      </c>
      <c r="U785" s="1" t="str">
        <f ca="1">IF(AND(HR_DB[[#This Row],[Age]]&gt;=20,HR_DB[[#This Row],[Age]]&lt;30),"20s",IF(AND(HR_DB[[#This Row],[Age]]&gt;=30,HR_DB[[#This Row],[Age]]&lt;40),"30s",IF(HR_DB[[#This Row],[Age]]&gt;=40,"40s","")))</f>
        <v>20s</v>
      </c>
    </row>
    <row r="786" spans="1:21" x14ac:dyDescent="0.35">
      <c r="A786" s="1">
        <v>57910</v>
      </c>
      <c r="B786" s="1" t="s">
        <v>686</v>
      </c>
      <c r="C786" s="1" t="s">
        <v>687</v>
      </c>
      <c r="D786" s="1" t="s">
        <v>16</v>
      </c>
      <c r="E786" s="1" t="str">
        <f>IF(ISODD(MID(HR_DB[[#This Row],[ID No.]],13,1)),"Male","Female")</f>
        <v>Male</v>
      </c>
      <c r="F786" s="3">
        <f>DATE(MID(HR_DB[[#This Row],[ID No.]],2,2),MID(HR_DB[[#This Row],[ID No.]],4,2),MID(HR_DB[[#This Row],[ID No.]],6,2))</f>
        <v>35052</v>
      </c>
      <c r="G786" s="1">
        <f ca="1">DATEDIF(HR_DB[[#This Row],[DOB]],TODAY(),"Y")</f>
        <v>26</v>
      </c>
      <c r="H786" s="1" t="s">
        <v>32</v>
      </c>
      <c r="I786" s="1" t="s">
        <v>18</v>
      </c>
      <c r="J786" s="1" t="s">
        <v>44</v>
      </c>
      <c r="K786" s="1" t="str">
        <f>VLOOKUP(MID(HR_DB[[#This Row],[ID No.]],8,2),[1]Draft!$B$9:$C$14,2,FALSE)</f>
        <v>Cairo</v>
      </c>
      <c r="L786" s="7">
        <v>41710</v>
      </c>
      <c r="M786" s="1">
        <f ca="1">DATEDIF(HR_DB[[#This Row],[Hire date]],TODAY(),"Y")</f>
        <v>8</v>
      </c>
      <c r="N786" s="4">
        <v>29002</v>
      </c>
      <c r="O786" s="6">
        <f>IFERROR(DATEDIF(HR_DB[[#This Row],[DOB]],HR_DB[[#This Row],[Hire date]],"Y"),"!!!")</f>
        <v>18</v>
      </c>
      <c r="P786" s="6" t="str">
        <f>IF(HR_DB[[#This Row],[Age at Hiring]]&lt;20,"!","")</f>
        <v>!</v>
      </c>
      <c r="Q786" s="1" t="str">
        <f>IFERROR(VLOOKUP(HR_DB[[#This Row],[EmpID]],A787:$A$1002,1,TRUE),"")</f>
        <v/>
      </c>
      <c r="R786" s="1" t="str">
        <f>IFERROR(VLOOKUP(HR_DB[[#This Row],[EmpID]],$A$2:A785,1,0),"")</f>
        <v/>
      </c>
      <c r="S786" s="17"/>
      <c r="T786" s="1" t="str">
        <f ca="1">IF(HR_DB[[#This Row],[Years no.]]&lt;=7,"A) 1-7",IF(AND(HR_DB[[#This Row],[Years no.]]&gt;7,HR_DB[[#This Row],[Years no.]]&lt;=14),"B) 8-14",IF(AND(HR_DB[[#This Row],[Years no.]]&gt;14,HR_DB[[#This Row],[Years no.]]&lt;=21),"C) 15-21",IF(HR_DB[[#This Row],[Years no.]]&gt;21,"D) 22+",""))))</f>
        <v>B) 8-14</v>
      </c>
      <c r="U786" s="1" t="str">
        <f ca="1">IF(AND(HR_DB[[#This Row],[Age]]&gt;=20,HR_DB[[#This Row],[Age]]&lt;30),"20s",IF(AND(HR_DB[[#This Row],[Age]]&gt;=30,HR_DB[[#This Row],[Age]]&lt;40),"30s",IF(HR_DB[[#This Row],[Age]]&gt;=40,"40s","")))</f>
        <v>20s</v>
      </c>
    </row>
    <row r="787" spans="1:21" x14ac:dyDescent="0.35">
      <c r="A787" s="1">
        <v>57913</v>
      </c>
      <c r="B787" s="1" t="s">
        <v>1934</v>
      </c>
      <c r="C787" s="1" t="s">
        <v>1935</v>
      </c>
      <c r="D787" s="1" t="s">
        <v>35</v>
      </c>
      <c r="E787" s="1" t="str">
        <f>IF(ISODD(MID(HR_DB[[#This Row],[ID No.]],13,1)),"Male","Female")</f>
        <v>Male</v>
      </c>
      <c r="F787" s="3">
        <f>DATE(MID(HR_DB[[#This Row],[ID No.]],2,2),MID(HR_DB[[#This Row],[ID No.]],4,2),MID(HR_DB[[#This Row],[ID No.]],6,2))</f>
        <v>31611</v>
      </c>
      <c r="G787" s="1">
        <f ca="1">DATEDIF(HR_DB[[#This Row],[DOB]],TODAY(),"Y")</f>
        <v>36</v>
      </c>
      <c r="H787" s="1" t="s">
        <v>17</v>
      </c>
      <c r="I787" s="1" t="s">
        <v>23</v>
      </c>
      <c r="J787" s="1" t="s">
        <v>28</v>
      </c>
      <c r="K787" s="1" t="str">
        <f>VLOOKUP(MID(HR_DB[[#This Row],[ID No.]],8,2),[1]Draft!$B$9:$C$14,2,FALSE)</f>
        <v>Alexandria</v>
      </c>
      <c r="L787" s="7">
        <v>36063</v>
      </c>
      <c r="M787" s="1">
        <f ca="1">DATEDIF(HR_DB[[#This Row],[Hire date]],TODAY(),"Y")</f>
        <v>23</v>
      </c>
      <c r="N787" s="4">
        <v>6363</v>
      </c>
      <c r="O787" s="6">
        <f>IFERROR(DATEDIF(HR_DB[[#This Row],[DOB]],HR_DB[[#This Row],[Hire date]],"Y"),"!!!")</f>
        <v>12</v>
      </c>
      <c r="P787" s="6" t="str">
        <f>IF(HR_DB[[#This Row],[Age at Hiring]]&lt;20,"!","")</f>
        <v>!</v>
      </c>
      <c r="Q787" s="1" t="str">
        <f>IFERROR(VLOOKUP(HR_DB[[#This Row],[EmpID]],A788:$A$1002,1,TRUE),"")</f>
        <v/>
      </c>
      <c r="R787" s="1" t="str">
        <f>IFERROR(VLOOKUP(HR_DB[[#This Row],[EmpID]],$A$2:A786,1,0),"")</f>
        <v/>
      </c>
      <c r="S787" s="17"/>
      <c r="T787" s="1" t="str">
        <f ca="1">IF(HR_DB[[#This Row],[Years no.]]&lt;=7,"A) 1-7",IF(AND(HR_DB[[#This Row],[Years no.]]&gt;7,HR_DB[[#This Row],[Years no.]]&lt;=14),"B) 8-14",IF(AND(HR_DB[[#This Row],[Years no.]]&gt;14,HR_DB[[#This Row],[Years no.]]&lt;=21),"C) 15-21",IF(HR_DB[[#This Row],[Years no.]]&gt;21,"D) 22+",""))))</f>
        <v>D) 22+</v>
      </c>
      <c r="U787" s="1" t="str">
        <f ca="1">IF(AND(HR_DB[[#This Row],[Age]]&gt;=20,HR_DB[[#This Row],[Age]]&lt;30),"20s",IF(AND(HR_DB[[#This Row],[Age]]&gt;=30,HR_DB[[#This Row],[Age]]&lt;40),"30s",IF(HR_DB[[#This Row],[Age]]&gt;=40,"40s","")))</f>
        <v>30s</v>
      </c>
    </row>
    <row r="788" spans="1:21" x14ac:dyDescent="0.35">
      <c r="A788" s="1">
        <v>57922</v>
      </c>
      <c r="B788" s="1" t="s">
        <v>208</v>
      </c>
      <c r="C788" s="1" t="s">
        <v>209</v>
      </c>
      <c r="D788" s="1" t="s">
        <v>62</v>
      </c>
      <c r="E788" s="1" t="str">
        <f>IF(ISODD(MID(HR_DB[[#This Row],[ID No.]],13,1)),"Male","Female")</f>
        <v>Female</v>
      </c>
      <c r="F788" s="3">
        <f>DATE(MID(HR_DB[[#This Row],[ID No.]],2,2),MID(HR_DB[[#This Row],[ID No.]],4,2),MID(HR_DB[[#This Row],[ID No.]],6,2))</f>
        <v>34965</v>
      </c>
      <c r="G788" s="1">
        <f ca="1">DATEDIF(HR_DB[[#This Row],[DOB]],TODAY(),"Y")</f>
        <v>26</v>
      </c>
      <c r="H788" s="1" t="s">
        <v>17</v>
      </c>
      <c r="I788" s="1" t="s">
        <v>18</v>
      </c>
      <c r="J788" s="1" t="s">
        <v>24</v>
      </c>
      <c r="K788" s="1" t="str">
        <f>VLOOKUP(MID(HR_DB[[#This Row],[ID No.]],8,2),[1]Draft!$B$9:$C$14,2,FALSE)</f>
        <v>Cairo</v>
      </c>
      <c r="L788" s="7">
        <v>40413</v>
      </c>
      <c r="M788" s="1">
        <f ca="1">DATEDIF(HR_DB[[#This Row],[Hire date]],TODAY(),"Y")</f>
        <v>11</v>
      </c>
      <c r="N788" s="4">
        <v>15652</v>
      </c>
      <c r="O788" s="6">
        <f>IFERROR(DATEDIF(HR_DB[[#This Row],[DOB]],HR_DB[[#This Row],[Hire date]],"Y"),"!!!")</f>
        <v>14</v>
      </c>
      <c r="P788" s="6" t="str">
        <f>IF(HR_DB[[#This Row],[Age at Hiring]]&lt;20,"!","")</f>
        <v>!</v>
      </c>
      <c r="Q788" s="1" t="str">
        <f>IFERROR(VLOOKUP(HR_DB[[#This Row],[EmpID]],A789:$A$1002,1,TRUE),"")</f>
        <v/>
      </c>
      <c r="R788" s="1" t="str">
        <f>IFERROR(VLOOKUP(HR_DB[[#This Row],[EmpID]],$A$2:A787,1,0),"")</f>
        <v/>
      </c>
      <c r="S788" s="17"/>
      <c r="T788" s="1" t="str">
        <f ca="1">IF(HR_DB[[#This Row],[Years no.]]&lt;=7,"A) 1-7",IF(AND(HR_DB[[#This Row],[Years no.]]&gt;7,HR_DB[[#This Row],[Years no.]]&lt;=14),"B) 8-14",IF(AND(HR_DB[[#This Row],[Years no.]]&gt;14,HR_DB[[#This Row],[Years no.]]&lt;=21),"C) 15-21",IF(HR_DB[[#This Row],[Years no.]]&gt;21,"D) 22+",""))))</f>
        <v>B) 8-14</v>
      </c>
      <c r="U788" s="1" t="str">
        <f ca="1">IF(AND(HR_DB[[#This Row],[Age]]&gt;=20,HR_DB[[#This Row],[Age]]&lt;30),"20s",IF(AND(HR_DB[[#This Row],[Age]]&gt;=30,HR_DB[[#This Row],[Age]]&lt;40),"30s",IF(HR_DB[[#This Row],[Age]]&gt;=40,"40s","")))</f>
        <v>20s</v>
      </c>
    </row>
    <row r="789" spans="1:21" x14ac:dyDescent="0.35">
      <c r="A789" s="1">
        <v>57928</v>
      </c>
      <c r="B789" s="1" t="s">
        <v>352</v>
      </c>
      <c r="C789" s="1" t="s">
        <v>353</v>
      </c>
      <c r="D789" s="1" t="s">
        <v>31</v>
      </c>
      <c r="E789" s="1" t="str">
        <f>IF(ISODD(MID(HR_DB[[#This Row],[ID No.]],13,1)),"Male","Female")</f>
        <v>Female</v>
      </c>
      <c r="F789" s="3">
        <f>DATE(MID(HR_DB[[#This Row],[ID No.]],2,2),MID(HR_DB[[#This Row],[ID No.]],4,2),MID(HR_DB[[#This Row],[ID No.]],6,2))</f>
        <v>34739</v>
      </c>
      <c r="G789" s="1">
        <f ca="1">DATEDIF(HR_DB[[#This Row],[DOB]],TODAY(),"Y")</f>
        <v>27</v>
      </c>
      <c r="H789" s="1" t="s">
        <v>32</v>
      </c>
      <c r="I789" s="1" t="s">
        <v>23</v>
      </c>
      <c r="J789" s="1" t="s">
        <v>28</v>
      </c>
      <c r="K789" s="1" t="str">
        <f>VLOOKUP(MID(HR_DB[[#This Row],[ID No.]],8,2),[1]Draft!$B$9:$C$14,2,FALSE)</f>
        <v>Cairo</v>
      </c>
      <c r="L789" s="7">
        <v>39467</v>
      </c>
      <c r="M789" s="1">
        <f ca="1">DATEDIF(HR_DB[[#This Row],[Hire date]],TODAY(),"Y")</f>
        <v>14</v>
      </c>
      <c r="N789" s="4">
        <v>6341</v>
      </c>
      <c r="O789" s="6">
        <f>IFERROR(DATEDIF(HR_DB[[#This Row],[DOB]],HR_DB[[#This Row],[Hire date]],"Y"),"!!!")</f>
        <v>12</v>
      </c>
      <c r="P789" s="6" t="str">
        <f>IF(HR_DB[[#This Row],[Age at Hiring]]&lt;20,"!","")</f>
        <v>!</v>
      </c>
      <c r="Q789" s="1" t="str">
        <f>IFERROR(VLOOKUP(HR_DB[[#This Row],[EmpID]],A790:$A$1002,1,TRUE),"")</f>
        <v/>
      </c>
      <c r="R789" s="1" t="str">
        <f>IFERROR(VLOOKUP(HR_DB[[#This Row],[EmpID]],$A$2:A788,1,0),"")</f>
        <v/>
      </c>
      <c r="S789" s="17"/>
      <c r="T789" s="1" t="str">
        <f ca="1">IF(HR_DB[[#This Row],[Years no.]]&lt;=7,"A) 1-7",IF(AND(HR_DB[[#This Row],[Years no.]]&gt;7,HR_DB[[#This Row],[Years no.]]&lt;=14),"B) 8-14",IF(AND(HR_DB[[#This Row],[Years no.]]&gt;14,HR_DB[[#This Row],[Years no.]]&lt;=21),"C) 15-21",IF(HR_DB[[#This Row],[Years no.]]&gt;21,"D) 22+",""))))</f>
        <v>B) 8-14</v>
      </c>
      <c r="U789" s="1" t="str">
        <f ca="1">IF(AND(HR_DB[[#This Row],[Age]]&gt;=20,HR_DB[[#This Row],[Age]]&lt;30),"20s",IF(AND(HR_DB[[#This Row],[Age]]&gt;=30,HR_DB[[#This Row],[Age]]&lt;40),"30s",IF(HR_DB[[#This Row],[Age]]&gt;=40,"40s","")))</f>
        <v>20s</v>
      </c>
    </row>
    <row r="790" spans="1:21" x14ac:dyDescent="0.35">
      <c r="A790" s="6">
        <v>57932</v>
      </c>
      <c r="B790" s="1" t="s">
        <v>200</v>
      </c>
      <c r="C790" s="1" t="s">
        <v>201</v>
      </c>
      <c r="D790" s="1" t="s">
        <v>35</v>
      </c>
      <c r="E790" s="1" t="str">
        <f>IF(ISODD(MID(HR_DB[[#This Row],[ID No.]],13,1)),"Male","Female")</f>
        <v>Female</v>
      </c>
      <c r="F790" s="3">
        <f>DATE(MID(HR_DB[[#This Row],[ID No.]],2,2),MID(HR_DB[[#This Row],[ID No.]],4,2),MID(HR_DB[[#This Row],[ID No.]],6,2))</f>
        <v>32681</v>
      </c>
      <c r="G790" s="1">
        <f ca="1">DATEDIF(HR_DB[[#This Row],[DOB]],TODAY(),"Y")</f>
        <v>33</v>
      </c>
      <c r="H790" s="1" t="s">
        <v>17</v>
      </c>
      <c r="I790" s="1" t="s">
        <v>23</v>
      </c>
      <c r="J790" s="1" t="s">
        <v>44</v>
      </c>
      <c r="K790" s="1" t="str">
        <f>VLOOKUP(MID(HR_DB[[#This Row],[ID No.]],8,2),[1]Draft!$B$9:$C$14,2,FALSE)</f>
        <v>Cairo</v>
      </c>
      <c r="L790" s="7">
        <v>35661</v>
      </c>
      <c r="M790" s="1">
        <f ca="1">DATEDIF(HR_DB[[#This Row],[Hire date]],TODAY(),"Y")</f>
        <v>24</v>
      </c>
      <c r="N790" s="4">
        <v>4411</v>
      </c>
      <c r="O790" s="6">
        <f>IFERROR(DATEDIF(HR_DB[[#This Row],[DOB]],HR_DB[[#This Row],[Hire date]],"Y"),"!!!")</f>
        <v>8</v>
      </c>
      <c r="P790" s="6" t="str">
        <f>IF(HR_DB[[#This Row],[Age at Hiring]]&lt;20,"!","")</f>
        <v>!</v>
      </c>
      <c r="Q790" s="6">
        <f>IFERROR(VLOOKUP(HR_DB[[#This Row],[EmpID]],A791:$A$1002,1,TRUE),"")</f>
        <v>57932</v>
      </c>
      <c r="R790" s="1" t="str">
        <f>IFERROR(VLOOKUP(HR_DB[[#This Row],[EmpID]],$A$2:A789,1,0),"")</f>
        <v/>
      </c>
      <c r="S790" s="17">
        <v>1</v>
      </c>
      <c r="T790" s="1" t="str">
        <f ca="1">IF(HR_DB[[#This Row],[Years no.]]&lt;=7,"A) 1-7",IF(AND(HR_DB[[#This Row],[Years no.]]&gt;7,HR_DB[[#This Row],[Years no.]]&lt;=14),"B) 8-14",IF(AND(HR_DB[[#This Row],[Years no.]]&gt;14,HR_DB[[#This Row],[Years no.]]&lt;=21),"C) 15-21",IF(HR_DB[[#This Row],[Years no.]]&gt;21,"D) 22+",""))))</f>
        <v>D) 22+</v>
      </c>
      <c r="U790" s="1" t="str">
        <f ca="1">IF(AND(HR_DB[[#This Row],[Age]]&gt;=20,HR_DB[[#This Row],[Age]]&lt;30),"20s",IF(AND(HR_DB[[#This Row],[Age]]&gt;=30,HR_DB[[#This Row],[Age]]&lt;40),"30s",IF(HR_DB[[#This Row],[Age]]&gt;=40,"40s","")))</f>
        <v>30s</v>
      </c>
    </row>
    <row r="791" spans="1:21" x14ac:dyDescent="0.35">
      <c r="A791" s="18">
        <v>57932</v>
      </c>
      <c r="B791" s="1" t="s">
        <v>1320</v>
      </c>
      <c r="C791" s="1" t="s">
        <v>1321</v>
      </c>
      <c r="D791" s="1" t="s">
        <v>31</v>
      </c>
      <c r="E791" s="1" t="str">
        <f>IF(ISODD(MID(HR_DB[[#This Row],[ID No.]],13,1)),"Male","Female")</f>
        <v>Male</v>
      </c>
      <c r="F791" s="3">
        <f>DATE(MID(HR_DB[[#This Row],[ID No.]],2,2),MID(HR_DB[[#This Row],[ID No.]],4,2),MID(HR_DB[[#This Row],[ID No.]],6,2))</f>
        <v>29451</v>
      </c>
      <c r="G791" s="1">
        <f ca="1">DATEDIF(HR_DB[[#This Row],[DOB]],TODAY(),"Y")</f>
        <v>41</v>
      </c>
      <c r="H791" s="1" t="s">
        <v>17</v>
      </c>
      <c r="I791" s="1" t="s">
        <v>23</v>
      </c>
      <c r="J791" s="1" t="s">
        <v>67</v>
      </c>
      <c r="K791" s="1" t="str">
        <f>VLOOKUP(MID(HR_DB[[#This Row],[ID No.]],8,2),[1]Draft!$B$9:$C$14,2,FALSE)</f>
        <v>Giza</v>
      </c>
      <c r="L791" s="7">
        <v>35040</v>
      </c>
      <c r="M791" s="1">
        <f ca="1">DATEDIF(HR_DB[[#This Row],[Hire date]],TODAY(),"Y")</f>
        <v>26</v>
      </c>
      <c r="N791" s="4">
        <v>5779</v>
      </c>
      <c r="O791" s="6">
        <f>IFERROR(DATEDIF(HR_DB[[#This Row],[DOB]],HR_DB[[#This Row],[Hire date]],"Y"),"!!!")</f>
        <v>15</v>
      </c>
      <c r="P791" s="6" t="str">
        <f>IF(HR_DB[[#This Row],[Age at Hiring]]&lt;20,"!","")</f>
        <v>!</v>
      </c>
      <c r="Q791" s="1" t="str">
        <f>IFERROR(VLOOKUP(HR_DB[[#This Row],[EmpID]],A792:$A$1002,1,TRUE),"")</f>
        <v/>
      </c>
      <c r="R791" s="16">
        <f>IFERROR(VLOOKUP(HR_DB[[#This Row],[EmpID]],$A$2:A790,1,0),"")</f>
        <v>57932</v>
      </c>
      <c r="S791" s="17">
        <v>2</v>
      </c>
      <c r="T791" s="1" t="str">
        <f ca="1">IF(HR_DB[[#This Row],[Years no.]]&lt;=7,"A) 1-7",IF(AND(HR_DB[[#This Row],[Years no.]]&gt;7,HR_DB[[#This Row],[Years no.]]&lt;=14),"B) 8-14",IF(AND(HR_DB[[#This Row],[Years no.]]&gt;14,HR_DB[[#This Row],[Years no.]]&lt;=21),"C) 15-21",IF(HR_DB[[#This Row],[Years no.]]&gt;21,"D) 22+",""))))</f>
        <v>D) 22+</v>
      </c>
      <c r="U791" s="1" t="str">
        <f ca="1">IF(AND(HR_DB[[#This Row],[Age]]&gt;=20,HR_DB[[#This Row],[Age]]&lt;30),"20s",IF(AND(HR_DB[[#This Row],[Age]]&gt;=30,HR_DB[[#This Row],[Age]]&lt;40),"30s",IF(HR_DB[[#This Row],[Age]]&gt;=40,"40s","")))</f>
        <v>40s</v>
      </c>
    </row>
    <row r="792" spans="1:21" x14ac:dyDescent="0.35">
      <c r="A792" s="1">
        <v>57941</v>
      </c>
      <c r="B792" s="1" t="s">
        <v>47</v>
      </c>
      <c r="C792" s="1" t="s">
        <v>48</v>
      </c>
      <c r="D792" s="1" t="s">
        <v>49</v>
      </c>
      <c r="E792" s="1" t="str">
        <f>IF(ISODD(MID(HR_DB[[#This Row],[ID No.]],13,1)),"Male","Female")</f>
        <v>Male</v>
      </c>
      <c r="F792" s="3">
        <f>DATE(MID(HR_DB[[#This Row],[ID No.]],2,2),MID(HR_DB[[#This Row],[ID No.]],4,2),MID(HR_DB[[#This Row],[ID No.]],6,2))</f>
        <v>34764</v>
      </c>
      <c r="G792" s="1">
        <f ca="1">DATEDIF(HR_DB[[#This Row],[DOB]],TODAY(),"Y")</f>
        <v>27</v>
      </c>
      <c r="H792" s="1" t="s">
        <v>32</v>
      </c>
      <c r="I792" s="1" t="s">
        <v>23</v>
      </c>
      <c r="J792" s="1" t="s">
        <v>44</v>
      </c>
      <c r="K792" s="1" t="str">
        <f>VLOOKUP(MID(HR_DB[[#This Row],[ID No.]],8,2),[1]Draft!$B$9:$C$14,2,FALSE)</f>
        <v>Cairo</v>
      </c>
      <c r="L792" s="7">
        <v>40627</v>
      </c>
      <c r="M792" s="1">
        <f ca="1">DATEDIF(HR_DB[[#This Row],[Hire date]],TODAY(),"Y")</f>
        <v>11</v>
      </c>
      <c r="N792" s="4">
        <v>4444</v>
      </c>
      <c r="O792" s="6">
        <f>IFERROR(DATEDIF(HR_DB[[#This Row],[DOB]],HR_DB[[#This Row],[Hire date]],"Y"),"!!!")</f>
        <v>16</v>
      </c>
      <c r="P792" s="6" t="str">
        <f>IF(HR_DB[[#This Row],[Age at Hiring]]&lt;20,"!","")</f>
        <v>!</v>
      </c>
      <c r="Q792" s="1" t="str">
        <f>IFERROR(VLOOKUP(HR_DB[[#This Row],[EmpID]],A793:$A$1002,1,TRUE),"")</f>
        <v/>
      </c>
      <c r="R792" s="1" t="str">
        <f>IFERROR(VLOOKUP(HR_DB[[#This Row],[EmpID]],$A$2:A791,1,0),"")</f>
        <v/>
      </c>
      <c r="S792" s="17"/>
      <c r="T792" s="1" t="str">
        <f ca="1">IF(HR_DB[[#This Row],[Years no.]]&lt;=7,"A) 1-7",IF(AND(HR_DB[[#This Row],[Years no.]]&gt;7,HR_DB[[#This Row],[Years no.]]&lt;=14),"B) 8-14",IF(AND(HR_DB[[#This Row],[Years no.]]&gt;14,HR_DB[[#This Row],[Years no.]]&lt;=21),"C) 15-21",IF(HR_DB[[#This Row],[Years no.]]&gt;21,"D) 22+",""))))</f>
        <v>B) 8-14</v>
      </c>
      <c r="U792" s="1" t="str">
        <f ca="1">IF(AND(HR_DB[[#This Row],[Age]]&gt;=20,HR_DB[[#This Row],[Age]]&lt;30),"20s",IF(AND(HR_DB[[#This Row],[Age]]&gt;=30,HR_DB[[#This Row],[Age]]&lt;40),"30s",IF(HR_DB[[#This Row],[Age]]&gt;=40,"40s","")))</f>
        <v>20s</v>
      </c>
    </row>
    <row r="793" spans="1:21" x14ac:dyDescent="0.35">
      <c r="A793" s="1">
        <v>57949</v>
      </c>
      <c r="B793" s="1" t="s">
        <v>1920</v>
      </c>
      <c r="C793" s="1" t="s">
        <v>1921</v>
      </c>
      <c r="D793" s="1" t="s">
        <v>31</v>
      </c>
      <c r="E793" s="1" t="str">
        <f>IF(ISODD(MID(HR_DB[[#This Row],[ID No.]],13,1)),"Male","Female")</f>
        <v>Female</v>
      </c>
      <c r="F793" s="3">
        <f>DATE(MID(HR_DB[[#This Row],[ID No.]],2,2),MID(HR_DB[[#This Row],[ID No.]],4,2),MID(HR_DB[[#This Row],[ID No.]],6,2))</f>
        <v>33756</v>
      </c>
      <c r="G793" s="1">
        <f ca="1">DATEDIF(HR_DB[[#This Row],[DOB]],TODAY(),"Y")</f>
        <v>30</v>
      </c>
      <c r="H793" s="1" t="s">
        <v>32</v>
      </c>
      <c r="I793" s="1" t="s">
        <v>18</v>
      </c>
      <c r="J793" s="1" t="s">
        <v>28</v>
      </c>
      <c r="K793" s="1" t="str">
        <f>VLOOKUP(MID(HR_DB[[#This Row],[ID No.]],8,2),[1]Draft!$B$9:$C$14,2,FALSE)</f>
        <v>Sharqia</v>
      </c>
      <c r="L793" s="7">
        <v>37288</v>
      </c>
      <c r="M793" s="1">
        <f ca="1">DATEDIF(HR_DB[[#This Row],[Hire date]],TODAY(),"Y")</f>
        <v>20</v>
      </c>
      <c r="N793" s="4">
        <v>16042</v>
      </c>
      <c r="O793" s="6">
        <f>IFERROR(DATEDIF(HR_DB[[#This Row],[DOB]],HR_DB[[#This Row],[Hire date]],"Y"),"!!!")</f>
        <v>9</v>
      </c>
      <c r="P793" s="6" t="str">
        <f>IF(HR_DB[[#This Row],[Age at Hiring]]&lt;20,"!","")</f>
        <v>!</v>
      </c>
      <c r="Q793" s="1" t="str">
        <f>IFERROR(VLOOKUP(HR_DB[[#This Row],[EmpID]],A794:$A$1002,1,TRUE),"")</f>
        <v/>
      </c>
      <c r="R793" s="1" t="str">
        <f>IFERROR(VLOOKUP(HR_DB[[#This Row],[EmpID]],$A$2:A792,1,0),"")</f>
        <v/>
      </c>
      <c r="S793" s="17"/>
      <c r="T793" s="1" t="str">
        <f ca="1">IF(HR_DB[[#This Row],[Years no.]]&lt;=7,"A) 1-7",IF(AND(HR_DB[[#This Row],[Years no.]]&gt;7,HR_DB[[#This Row],[Years no.]]&lt;=14),"B) 8-14",IF(AND(HR_DB[[#This Row],[Years no.]]&gt;14,HR_DB[[#This Row],[Years no.]]&lt;=21),"C) 15-21",IF(HR_DB[[#This Row],[Years no.]]&gt;21,"D) 22+",""))))</f>
        <v>C) 15-21</v>
      </c>
      <c r="U793" s="1" t="str">
        <f ca="1">IF(AND(HR_DB[[#This Row],[Age]]&gt;=20,HR_DB[[#This Row],[Age]]&lt;30),"20s",IF(AND(HR_DB[[#This Row],[Age]]&gt;=30,HR_DB[[#This Row],[Age]]&lt;40),"30s",IF(HR_DB[[#This Row],[Age]]&gt;=40,"40s","")))</f>
        <v>30s</v>
      </c>
    </row>
    <row r="794" spans="1:21" x14ac:dyDescent="0.35">
      <c r="A794" s="1">
        <v>57994</v>
      </c>
      <c r="B794" s="1" t="s">
        <v>1186</v>
      </c>
      <c r="C794" s="1" t="s">
        <v>1187</v>
      </c>
      <c r="D794" s="1" t="s">
        <v>143</v>
      </c>
      <c r="E794" s="1" t="str">
        <f>IF(ISODD(MID(HR_DB[[#This Row],[ID No.]],13,1)),"Male","Female")</f>
        <v>Female</v>
      </c>
      <c r="F794" s="3">
        <f>DATE(MID(HR_DB[[#This Row],[ID No.]],2,2),MID(HR_DB[[#This Row],[ID No.]],4,2),MID(HR_DB[[#This Row],[ID No.]],6,2))</f>
        <v>33451</v>
      </c>
      <c r="G794" s="1">
        <f ca="1">DATEDIF(HR_DB[[#This Row],[DOB]],TODAY(),"Y")</f>
        <v>30</v>
      </c>
      <c r="H794" s="1" t="s">
        <v>32</v>
      </c>
      <c r="I794" s="1" t="s">
        <v>18</v>
      </c>
      <c r="J794" s="1" t="s">
        <v>44</v>
      </c>
      <c r="K794" s="1" t="str">
        <f>VLOOKUP(MID(HR_DB[[#This Row],[ID No.]],8,2),[1]Draft!$B$9:$C$14,2,FALSE)</f>
        <v>Giza</v>
      </c>
      <c r="L794" s="7">
        <v>37657</v>
      </c>
      <c r="M794" s="1">
        <f ca="1">DATEDIF(HR_DB[[#This Row],[Hire date]],TODAY(),"Y")</f>
        <v>19</v>
      </c>
      <c r="N794" s="4">
        <v>28349</v>
      </c>
      <c r="O794" s="6">
        <f>IFERROR(DATEDIF(HR_DB[[#This Row],[DOB]],HR_DB[[#This Row],[Hire date]],"Y"),"!!!")</f>
        <v>11</v>
      </c>
      <c r="P794" s="6" t="str">
        <f>IF(HR_DB[[#This Row],[Age at Hiring]]&lt;20,"!","")</f>
        <v>!</v>
      </c>
      <c r="Q794" s="1" t="str">
        <f>IFERROR(VLOOKUP(HR_DB[[#This Row],[EmpID]],A795:$A$1002,1,TRUE),"")</f>
        <v/>
      </c>
      <c r="R794" s="1" t="str">
        <f>IFERROR(VLOOKUP(HR_DB[[#This Row],[EmpID]],$A$2:A793,1,0),"")</f>
        <v/>
      </c>
      <c r="S794" s="17"/>
      <c r="T794" s="1" t="str">
        <f ca="1">IF(HR_DB[[#This Row],[Years no.]]&lt;=7,"A) 1-7",IF(AND(HR_DB[[#This Row],[Years no.]]&gt;7,HR_DB[[#This Row],[Years no.]]&lt;=14),"B) 8-14",IF(AND(HR_DB[[#This Row],[Years no.]]&gt;14,HR_DB[[#This Row],[Years no.]]&lt;=21),"C) 15-21",IF(HR_DB[[#This Row],[Years no.]]&gt;21,"D) 22+",""))))</f>
        <v>C) 15-21</v>
      </c>
      <c r="U794" s="1" t="str">
        <f ca="1">IF(AND(HR_DB[[#This Row],[Age]]&gt;=20,HR_DB[[#This Row],[Age]]&lt;30),"20s",IF(AND(HR_DB[[#This Row],[Age]]&gt;=30,HR_DB[[#This Row],[Age]]&lt;40),"30s",IF(HR_DB[[#This Row],[Age]]&gt;=40,"40s","")))</f>
        <v>30s</v>
      </c>
    </row>
    <row r="795" spans="1:21" x14ac:dyDescent="0.35">
      <c r="A795" s="1">
        <v>58004</v>
      </c>
      <c r="B795" s="1" t="s">
        <v>926</v>
      </c>
      <c r="C795" s="1" t="s">
        <v>927</v>
      </c>
      <c r="D795" s="1" t="s">
        <v>49</v>
      </c>
      <c r="E795" s="1" t="str">
        <f>IF(ISODD(MID(HR_DB[[#This Row],[ID No.]],13,1)),"Male","Female")</f>
        <v>Male</v>
      </c>
      <c r="F795" s="3">
        <f>DATE(MID(HR_DB[[#This Row],[ID No.]],2,2),MID(HR_DB[[#This Row],[ID No.]],4,2),MID(HR_DB[[#This Row],[ID No.]],6,2))</f>
        <v>33635</v>
      </c>
      <c r="G795" s="1">
        <f ca="1">DATEDIF(HR_DB[[#This Row],[DOB]],TODAY(),"Y")</f>
        <v>30</v>
      </c>
      <c r="H795" s="1" t="s">
        <v>32</v>
      </c>
      <c r="I795" s="1" t="s">
        <v>23</v>
      </c>
      <c r="J795" s="1" t="s">
        <v>67</v>
      </c>
      <c r="K795" s="1" t="str">
        <f>VLOOKUP(MID(HR_DB[[#This Row],[ID No.]],8,2),[1]Draft!$B$9:$C$14,2,FALSE)</f>
        <v>Alexandria</v>
      </c>
      <c r="L795" s="3">
        <v>41352</v>
      </c>
      <c r="M795" s="1">
        <f ca="1">DATEDIF(HR_DB[[#This Row],[Hire date]],TODAY(),"Y")</f>
        <v>9</v>
      </c>
      <c r="N795" s="4">
        <v>4500</v>
      </c>
      <c r="O795" s="1">
        <f>IFERROR(DATEDIF(HR_DB[[#This Row],[DOB]],HR_DB[[#This Row],[Hire date]],"Y"),"!!!")</f>
        <v>21</v>
      </c>
      <c r="P795" s="1" t="str">
        <f>IF(HR_DB[[#This Row],[Age at Hiring]]&lt;20,"!","")</f>
        <v/>
      </c>
      <c r="Q795" s="1" t="str">
        <f>IFERROR(VLOOKUP(HR_DB[[#This Row],[EmpID]],A796:$A$1002,1,TRUE),"")</f>
        <v/>
      </c>
      <c r="R795" s="1" t="str">
        <f>IFERROR(VLOOKUP(HR_DB[[#This Row],[EmpID]],$A$2:A794,1,0),"")</f>
        <v/>
      </c>
      <c r="S795" s="17"/>
      <c r="T795" s="1" t="str">
        <f ca="1">IF(HR_DB[[#This Row],[Years no.]]&lt;=7,"A) 1-7",IF(AND(HR_DB[[#This Row],[Years no.]]&gt;7,HR_DB[[#This Row],[Years no.]]&lt;=14),"B) 8-14",IF(AND(HR_DB[[#This Row],[Years no.]]&gt;14,HR_DB[[#This Row],[Years no.]]&lt;=21),"C) 15-21",IF(HR_DB[[#This Row],[Years no.]]&gt;21,"D) 22+",""))))</f>
        <v>B) 8-14</v>
      </c>
      <c r="U795" s="1" t="str">
        <f ca="1">IF(AND(HR_DB[[#This Row],[Age]]&gt;=20,HR_DB[[#This Row],[Age]]&lt;30),"20s",IF(AND(HR_DB[[#This Row],[Age]]&gt;=30,HR_DB[[#This Row],[Age]]&lt;40),"30s",IF(HR_DB[[#This Row],[Age]]&gt;=40,"40s","")))</f>
        <v>30s</v>
      </c>
    </row>
    <row r="796" spans="1:21" x14ac:dyDescent="0.35">
      <c r="A796" s="1">
        <v>58008</v>
      </c>
      <c r="B796" s="1" t="s">
        <v>1538</v>
      </c>
      <c r="C796" s="1" t="s">
        <v>1539</v>
      </c>
      <c r="D796" s="1" t="s">
        <v>62</v>
      </c>
      <c r="E796" s="1" t="str">
        <f>IF(ISODD(MID(HR_DB[[#This Row],[ID No.]],13,1)),"Male","Female")</f>
        <v>Male</v>
      </c>
      <c r="F796" s="3">
        <f>DATE(MID(HR_DB[[#This Row],[ID No.]],2,2),MID(HR_DB[[#This Row],[ID No.]],4,2),MID(HR_DB[[#This Row],[ID No.]],6,2))</f>
        <v>28059</v>
      </c>
      <c r="G796" s="1">
        <f ca="1">DATEDIF(HR_DB[[#This Row],[DOB]],TODAY(),"Y")</f>
        <v>45</v>
      </c>
      <c r="H796" s="1" t="s">
        <v>32</v>
      </c>
      <c r="I796" s="1" t="s">
        <v>23</v>
      </c>
      <c r="J796" s="1" t="s">
        <v>24</v>
      </c>
      <c r="K796" s="1" t="str">
        <f>VLOOKUP(MID(HR_DB[[#This Row],[ID No.]],8,2),[1]Draft!$B$9:$C$14,2,FALSE)</f>
        <v>Giza</v>
      </c>
      <c r="L796" s="3">
        <v>35486</v>
      </c>
      <c r="M796" s="1">
        <f ca="1">DATEDIF(HR_DB[[#This Row],[Hire date]],TODAY(),"Y")</f>
        <v>25</v>
      </c>
      <c r="N796" s="4">
        <v>6328</v>
      </c>
      <c r="O796" s="1">
        <f>IFERROR(DATEDIF(HR_DB[[#This Row],[DOB]],HR_DB[[#This Row],[Hire date]],"Y"),"!!!")</f>
        <v>20</v>
      </c>
      <c r="P796" s="1" t="str">
        <f>IF(HR_DB[[#This Row],[Age at Hiring]]&lt;20,"!","")</f>
        <v/>
      </c>
      <c r="Q796" s="1" t="str">
        <f>IFERROR(VLOOKUP(HR_DB[[#This Row],[EmpID]],A797:$A$1002,1,TRUE),"")</f>
        <v/>
      </c>
      <c r="R796" s="1" t="str">
        <f>IFERROR(VLOOKUP(HR_DB[[#This Row],[EmpID]],$A$2:A795,1,0),"")</f>
        <v/>
      </c>
      <c r="S796" s="17"/>
      <c r="T796" s="1" t="str">
        <f ca="1">IF(HR_DB[[#This Row],[Years no.]]&lt;=7,"A) 1-7",IF(AND(HR_DB[[#This Row],[Years no.]]&gt;7,HR_DB[[#This Row],[Years no.]]&lt;=14),"B) 8-14",IF(AND(HR_DB[[#This Row],[Years no.]]&gt;14,HR_DB[[#This Row],[Years no.]]&lt;=21),"C) 15-21",IF(HR_DB[[#This Row],[Years no.]]&gt;21,"D) 22+",""))))</f>
        <v>D) 22+</v>
      </c>
      <c r="U796" s="1" t="str">
        <f ca="1">IF(AND(HR_DB[[#This Row],[Age]]&gt;=20,HR_DB[[#This Row],[Age]]&lt;30),"20s",IF(AND(HR_DB[[#This Row],[Age]]&gt;=30,HR_DB[[#This Row],[Age]]&lt;40),"30s",IF(HR_DB[[#This Row],[Age]]&gt;=40,"40s","")))</f>
        <v>40s</v>
      </c>
    </row>
    <row r="797" spans="1:21" x14ac:dyDescent="0.35">
      <c r="A797" s="1">
        <v>58021</v>
      </c>
      <c r="B797" s="1" t="s">
        <v>1306</v>
      </c>
      <c r="C797" s="1" t="s">
        <v>1307</v>
      </c>
      <c r="D797" s="1" t="s">
        <v>143</v>
      </c>
      <c r="E797" s="1" t="str">
        <f>IF(ISODD(MID(HR_DB[[#This Row],[ID No.]],13,1)),"Male","Female")</f>
        <v>Female</v>
      </c>
      <c r="F797" s="3">
        <f>DATE(MID(HR_DB[[#This Row],[ID No.]],2,2),MID(HR_DB[[#This Row],[ID No.]],4,2),MID(HR_DB[[#This Row],[ID No.]],6,2))</f>
        <v>33297</v>
      </c>
      <c r="G797" s="1">
        <f ca="1">DATEDIF(HR_DB[[#This Row],[DOB]],TODAY(),"Y")</f>
        <v>31</v>
      </c>
      <c r="H797" s="1" t="s">
        <v>32</v>
      </c>
      <c r="I797" s="1" t="s">
        <v>23</v>
      </c>
      <c r="J797" s="1" t="s">
        <v>19</v>
      </c>
      <c r="K797" s="1" t="str">
        <f>VLOOKUP(MID(HR_DB[[#This Row],[ID No.]],8,2),[1]Draft!$B$9:$C$14,2,FALSE)</f>
        <v>Cairo</v>
      </c>
      <c r="L797" s="7">
        <v>36381</v>
      </c>
      <c r="M797" s="1">
        <f ca="1">DATEDIF(HR_DB[[#This Row],[Hire date]],TODAY(),"Y")</f>
        <v>22</v>
      </c>
      <c r="N797" s="4">
        <v>4053</v>
      </c>
      <c r="O797" s="6">
        <f>IFERROR(DATEDIF(HR_DB[[#This Row],[DOB]],HR_DB[[#This Row],[Hire date]],"Y"),"!!!")</f>
        <v>8</v>
      </c>
      <c r="P797" s="6" t="str">
        <f>IF(HR_DB[[#This Row],[Age at Hiring]]&lt;20,"!","")</f>
        <v>!</v>
      </c>
      <c r="Q797" s="1" t="str">
        <f>IFERROR(VLOOKUP(HR_DB[[#This Row],[EmpID]],A798:$A$1002,1,TRUE),"")</f>
        <v/>
      </c>
      <c r="R797" s="1" t="str">
        <f>IFERROR(VLOOKUP(HR_DB[[#This Row],[EmpID]],$A$2:A796,1,0),"")</f>
        <v/>
      </c>
      <c r="S797" s="17"/>
      <c r="T797" s="1" t="str">
        <f ca="1">IF(HR_DB[[#This Row],[Years no.]]&lt;=7,"A) 1-7",IF(AND(HR_DB[[#This Row],[Years no.]]&gt;7,HR_DB[[#This Row],[Years no.]]&lt;=14),"B) 8-14",IF(AND(HR_DB[[#This Row],[Years no.]]&gt;14,HR_DB[[#This Row],[Years no.]]&lt;=21),"C) 15-21",IF(HR_DB[[#This Row],[Years no.]]&gt;21,"D) 22+",""))))</f>
        <v>D) 22+</v>
      </c>
      <c r="U797" s="1" t="str">
        <f ca="1">IF(AND(HR_DB[[#This Row],[Age]]&gt;=20,HR_DB[[#This Row],[Age]]&lt;30),"20s",IF(AND(HR_DB[[#This Row],[Age]]&gt;=30,HR_DB[[#This Row],[Age]]&lt;40),"30s",IF(HR_DB[[#This Row],[Age]]&gt;=40,"40s","")))</f>
        <v>30s</v>
      </c>
    </row>
    <row r="798" spans="1:21" x14ac:dyDescent="0.35">
      <c r="A798" s="1">
        <v>58042</v>
      </c>
      <c r="B798" s="1" t="s">
        <v>1008</v>
      </c>
      <c r="C798" s="1" t="s">
        <v>1009</v>
      </c>
      <c r="D798" s="1" t="s">
        <v>35</v>
      </c>
      <c r="E798" s="1" t="str">
        <f>IF(ISODD(MID(HR_DB[[#This Row],[ID No.]],13,1)),"Male","Female")</f>
        <v>Male</v>
      </c>
      <c r="F798" s="3">
        <f>DATE(MID(HR_DB[[#This Row],[ID No.]],2,2),MID(HR_DB[[#This Row],[ID No.]],4,2),MID(HR_DB[[#This Row],[ID No.]],6,2))</f>
        <v>32540</v>
      </c>
      <c r="G798" s="1">
        <f ca="1">DATEDIF(HR_DB[[#This Row],[DOB]],TODAY(),"Y")</f>
        <v>33</v>
      </c>
      <c r="H798" s="1" t="s">
        <v>17</v>
      </c>
      <c r="I798" s="1" t="s">
        <v>23</v>
      </c>
      <c r="J798" s="1" t="s">
        <v>19</v>
      </c>
      <c r="K798" s="1" t="str">
        <f>VLOOKUP(MID(HR_DB[[#This Row],[ID No.]],8,2),[1]Draft!$B$9:$C$14,2,FALSE)</f>
        <v>Alexandria</v>
      </c>
      <c r="L798" s="7">
        <v>38248</v>
      </c>
      <c r="M798" s="1">
        <f ca="1">DATEDIF(HR_DB[[#This Row],[Hire date]],TODAY(),"Y")</f>
        <v>17</v>
      </c>
      <c r="N798" s="4">
        <v>6488</v>
      </c>
      <c r="O798" s="6">
        <f>IFERROR(DATEDIF(HR_DB[[#This Row],[DOB]],HR_DB[[#This Row],[Hire date]],"Y"),"!!!")</f>
        <v>15</v>
      </c>
      <c r="P798" s="6" t="str">
        <f>IF(HR_DB[[#This Row],[Age at Hiring]]&lt;20,"!","")</f>
        <v>!</v>
      </c>
      <c r="Q798" s="1" t="str">
        <f>IFERROR(VLOOKUP(HR_DB[[#This Row],[EmpID]],A799:$A$1002,1,TRUE),"")</f>
        <v/>
      </c>
      <c r="R798" s="1" t="str">
        <f>IFERROR(VLOOKUP(HR_DB[[#This Row],[EmpID]],$A$2:A797,1,0),"")</f>
        <v/>
      </c>
      <c r="S798" s="17"/>
      <c r="T798" s="1" t="str">
        <f ca="1">IF(HR_DB[[#This Row],[Years no.]]&lt;=7,"A) 1-7",IF(AND(HR_DB[[#This Row],[Years no.]]&gt;7,HR_DB[[#This Row],[Years no.]]&lt;=14),"B) 8-14",IF(AND(HR_DB[[#This Row],[Years no.]]&gt;14,HR_DB[[#This Row],[Years no.]]&lt;=21),"C) 15-21",IF(HR_DB[[#This Row],[Years no.]]&gt;21,"D) 22+",""))))</f>
        <v>C) 15-21</v>
      </c>
      <c r="U798" s="1" t="str">
        <f ca="1">IF(AND(HR_DB[[#This Row],[Age]]&gt;=20,HR_DB[[#This Row],[Age]]&lt;30),"20s",IF(AND(HR_DB[[#This Row],[Age]]&gt;=30,HR_DB[[#This Row],[Age]]&lt;40),"30s",IF(HR_DB[[#This Row],[Age]]&gt;=40,"40s","")))</f>
        <v>30s</v>
      </c>
    </row>
    <row r="799" spans="1:21" x14ac:dyDescent="0.35">
      <c r="A799" s="1">
        <v>58050</v>
      </c>
      <c r="B799" s="1" t="s">
        <v>141</v>
      </c>
      <c r="C799" s="1" t="s">
        <v>142</v>
      </c>
      <c r="D799" s="1" t="s">
        <v>143</v>
      </c>
      <c r="E799" s="1" t="str">
        <f>IF(ISODD(MID(HR_DB[[#This Row],[ID No.]],13,1)),"Male","Female")</f>
        <v>Female</v>
      </c>
      <c r="F799" s="3">
        <f>DATE(MID(HR_DB[[#This Row],[ID No.]],2,2),MID(HR_DB[[#This Row],[ID No.]],4,2),MID(HR_DB[[#This Row],[ID No.]],6,2))</f>
        <v>33494</v>
      </c>
      <c r="G799" s="1">
        <f ca="1">DATEDIF(HR_DB[[#This Row],[DOB]],TODAY(),"Y")</f>
        <v>30</v>
      </c>
      <c r="H799" s="1" t="s">
        <v>32</v>
      </c>
      <c r="I799" s="1" t="s">
        <v>23</v>
      </c>
      <c r="J799" s="1" t="s">
        <v>28</v>
      </c>
      <c r="K799" s="1" t="str">
        <f>VLOOKUP(MID(HR_DB[[#This Row],[ID No.]],8,2),[1]Draft!$B$9:$C$14,2,FALSE)</f>
        <v>Cairo</v>
      </c>
      <c r="L799" s="7">
        <v>37820</v>
      </c>
      <c r="M799" s="1">
        <f ca="1">DATEDIF(HR_DB[[#This Row],[Hire date]],TODAY(),"Y")</f>
        <v>19</v>
      </c>
      <c r="N799" s="4">
        <v>5947</v>
      </c>
      <c r="O799" s="6">
        <f>IFERROR(DATEDIF(HR_DB[[#This Row],[DOB]],HR_DB[[#This Row],[Hire date]],"Y"),"!!!")</f>
        <v>11</v>
      </c>
      <c r="P799" s="6" t="str">
        <f>IF(HR_DB[[#This Row],[Age at Hiring]]&lt;20,"!","")</f>
        <v>!</v>
      </c>
      <c r="Q799" s="1" t="str">
        <f>IFERROR(VLOOKUP(HR_DB[[#This Row],[EmpID]],A800:$A$1002,1,TRUE),"")</f>
        <v/>
      </c>
      <c r="R799" s="1" t="str">
        <f>IFERROR(VLOOKUP(HR_DB[[#This Row],[EmpID]],$A$2:A798,1,0),"")</f>
        <v/>
      </c>
      <c r="S799" s="17"/>
      <c r="T799" s="1" t="str">
        <f ca="1">IF(HR_DB[[#This Row],[Years no.]]&lt;=7,"A) 1-7",IF(AND(HR_DB[[#This Row],[Years no.]]&gt;7,HR_DB[[#This Row],[Years no.]]&lt;=14),"B) 8-14",IF(AND(HR_DB[[#This Row],[Years no.]]&gt;14,HR_DB[[#This Row],[Years no.]]&lt;=21),"C) 15-21",IF(HR_DB[[#This Row],[Years no.]]&gt;21,"D) 22+",""))))</f>
        <v>C) 15-21</v>
      </c>
      <c r="U799" s="1" t="str">
        <f ca="1">IF(AND(HR_DB[[#This Row],[Age]]&gt;=20,HR_DB[[#This Row],[Age]]&lt;30),"20s",IF(AND(HR_DB[[#This Row],[Age]]&gt;=30,HR_DB[[#This Row],[Age]]&lt;40),"30s",IF(HR_DB[[#This Row],[Age]]&gt;=40,"40s","")))</f>
        <v>30s</v>
      </c>
    </row>
    <row r="800" spans="1:21" x14ac:dyDescent="0.35">
      <c r="A800" s="1">
        <v>58069</v>
      </c>
      <c r="B800" s="1" t="s">
        <v>892</v>
      </c>
      <c r="C800" s="1" t="s">
        <v>893</v>
      </c>
      <c r="D800" s="1" t="s">
        <v>22</v>
      </c>
      <c r="E800" s="1" t="str">
        <f>IF(ISODD(MID(HR_DB[[#This Row],[ID No.]],13,1)),"Male","Female")</f>
        <v>Male</v>
      </c>
      <c r="F800" s="3">
        <f>DATE(MID(HR_DB[[#This Row],[ID No.]],2,2),MID(HR_DB[[#This Row],[ID No.]],4,2),MID(HR_DB[[#This Row],[ID No.]],6,2))</f>
        <v>27541</v>
      </c>
      <c r="G800" s="1">
        <f ca="1">DATEDIF(HR_DB[[#This Row],[DOB]],TODAY(),"Y")</f>
        <v>47</v>
      </c>
      <c r="H800" s="1" t="s">
        <v>17</v>
      </c>
      <c r="I800" s="1" t="s">
        <v>23</v>
      </c>
      <c r="J800" s="1" t="s">
        <v>28</v>
      </c>
      <c r="K800" s="1" t="str">
        <f>VLOOKUP(MID(HR_DB[[#This Row],[ID No.]],8,2),[1]Draft!$B$9:$C$14,2,FALSE)</f>
        <v>Sharqia</v>
      </c>
      <c r="L800" s="3">
        <v>40866</v>
      </c>
      <c r="M800" s="1">
        <f ca="1">DATEDIF(HR_DB[[#This Row],[Hire date]],TODAY(),"Y")</f>
        <v>10</v>
      </c>
      <c r="N800" s="4">
        <v>4437</v>
      </c>
      <c r="O800" s="1">
        <f>IFERROR(DATEDIF(HR_DB[[#This Row],[DOB]],HR_DB[[#This Row],[Hire date]],"Y"),"!!!")</f>
        <v>36</v>
      </c>
      <c r="P800" s="1" t="str">
        <f>IF(HR_DB[[#This Row],[Age at Hiring]]&lt;20,"!","")</f>
        <v/>
      </c>
      <c r="Q800" s="1" t="str">
        <f>IFERROR(VLOOKUP(HR_DB[[#This Row],[EmpID]],A801:$A$1002,1,TRUE),"")</f>
        <v/>
      </c>
      <c r="R800" s="1" t="str">
        <f>IFERROR(VLOOKUP(HR_DB[[#This Row],[EmpID]],$A$2:A799,1,0),"")</f>
        <v/>
      </c>
      <c r="S800" s="17"/>
      <c r="T800" s="1" t="str">
        <f ca="1">IF(HR_DB[[#This Row],[Years no.]]&lt;=7,"A) 1-7",IF(AND(HR_DB[[#This Row],[Years no.]]&gt;7,HR_DB[[#This Row],[Years no.]]&lt;=14),"B) 8-14",IF(AND(HR_DB[[#This Row],[Years no.]]&gt;14,HR_DB[[#This Row],[Years no.]]&lt;=21),"C) 15-21",IF(HR_DB[[#This Row],[Years no.]]&gt;21,"D) 22+",""))))</f>
        <v>B) 8-14</v>
      </c>
      <c r="U800" s="1" t="str">
        <f ca="1">IF(AND(HR_DB[[#This Row],[Age]]&gt;=20,HR_DB[[#This Row],[Age]]&lt;30),"20s",IF(AND(HR_DB[[#This Row],[Age]]&gt;=30,HR_DB[[#This Row],[Age]]&lt;40),"30s",IF(HR_DB[[#This Row],[Age]]&gt;=40,"40s","")))</f>
        <v>40s</v>
      </c>
    </row>
    <row r="801" spans="1:21" x14ac:dyDescent="0.35">
      <c r="A801" s="1">
        <v>58071</v>
      </c>
      <c r="B801" s="1" t="s">
        <v>774</v>
      </c>
      <c r="C801" s="1" t="s">
        <v>775</v>
      </c>
      <c r="D801" s="1" t="s">
        <v>92</v>
      </c>
      <c r="E801" s="1" t="str">
        <f>IF(ISODD(MID(HR_DB[[#This Row],[ID No.]],13,1)),"Male","Female")</f>
        <v>Male</v>
      </c>
      <c r="F801" s="3">
        <f>DATE(MID(HR_DB[[#This Row],[ID No.]],2,2),MID(HR_DB[[#This Row],[ID No.]],4,2),MID(HR_DB[[#This Row],[ID No.]],6,2))</f>
        <v>32516</v>
      </c>
      <c r="G801" s="1">
        <f ca="1">DATEDIF(HR_DB[[#This Row],[DOB]],TODAY(),"Y")</f>
        <v>33</v>
      </c>
      <c r="H801" s="1" t="s">
        <v>32</v>
      </c>
      <c r="I801" s="1" t="s">
        <v>23</v>
      </c>
      <c r="J801" s="1" t="s">
        <v>24</v>
      </c>
      <c r="K801" s="1" t="str">
        <f>VLOOKUP(MID(HR_DB[[#This Row],[ID No.]],8,2),[1]Draft!$B$9:$C$14,2,FALSE)</f>
        <v>Cairo</v>
      </c>
      <c r="L801" s="7">
        <v>37565</v>
      </c>
      <c r="M801" s="1">
        <f ca="1">DATEDIF(HR_DB[[#This Row],[Hire date]],TODAY(),"Y")</f>
        <v>19</v>
      </c>
      <c r="N801" s="4">
        <v>3536</v>
      </c>
      <c r="O801" s="6">
        <f>IFERROR(DATEDIF(HR_DB[[#This Row],[DOB]],HR_DB[[#This Row],[Hire date]],"Y"),"!!!")</f>
        <v>13</v>
      </c>
      <c r="P801" s="6" t="str">
        <f>IF(HR_DB[[#This Row],[Age at Hiring]]&lt;20,"!","")</f>
        <v>!</v>
      </c>
      <c r="Q801" s="1" t="str">
        <f>IFERROR(VLOOKUP(HR_DB[[#This Row],[EmpID]],A802:$A$1002,1,TRUE),"")</f>
        <v/>
      </c>
      <c r="R801" s="1" t="str">
        <f>IFERROR(VLOOKUP(HR_DB[[#This Row],[EmpID]],$A$2:A800,1,0),"")</f>
        <v/>
      </c>
      <c r="S801" s="17"/>
      <c r="T801" s="1" t="str">
        <f ca="1">IF(HR_DB[[#This Row],[Years no.]]&lt;=7,"A) 1-7",IF(AND(HR_DB[[#This Row],[Years no.]]&gt;7,HR_DB[[#This Row],[Years no.]]&lt;=14),"B) 8-14",IF(AND(HR_DB[[#This Row],[Years no.]]&gt;14,HR_DB[[#This Row],[Years no.]]&lt;=21),"C) 15-21",IF(HR_DB[[#This Row],[Years no.]]&gt;21,"D) 22+",""))))</f>
        <v>C) 15-21</v>
      </c>
      <c r="U801" s="1" t="str">
        <f ca="1">IF(AND(HR_DB[[#This Row],[Age]]&gt;=20,HR_DB[[#This Row],[Age]]&lt;30),"20s",IF(AND(HR_DB[[#This Row],[Age]]&gt;=30,HR_DB[[#This Row],[Age]]&lt;40),"30s",IF(HR_DB[[#This Row],[Age]]&gt;=40,"40s","")))</f>
        <v>30s</v>
      </c>
    </row>
    <row r="802" spans="1:21" x14ac:dyDescent="0.35">
      <c r="A802" s="1">
        <v>58099</v>
      </c>
      <c r="B802" s="1" t="s">
        <v>2000</v>
      </c>
      <c r="C802" s="1" t="s">
        <v>2001</v>
      </c>
      <c r="D802" s="1" t="s">
        <v>62</v>
      </c>
      <c r="E802" s="1" t="str">
        <f>IF(ISODD(MID(HR_DB[[#This Row],[ID No.]],13,1)),"Male","Female")</f>
        <v>Male</v>
      </c>
      <c r="F802" s="3">
        <f>DATE(MID(HR_DB[[#This Row],[ID No.]],2,2),MID(HR_DB[[#This Row],[ID No.]],4,2),MID(HR_DB[[#This Row],[ID No.]],6,2))</f>
        <v>27215</v>
      </c>
      <c r="G802" s="1">
        <f ca="1">DATEDIF(HR_DB[[#This Row],[DOB]],TODAY(),"Y")</f>
        <v>48</v>
      </c>
      <c r="H802" s="1" t="s">
        <v>17</v>
      </c>
      <c r="I802" s="1" t="s">
        <v>18</v>
      </c>
      <c r="J802" s="1" t="s">
        <v>44</v>
      </c>
      <c r="K802" s="1" t="str">
        <f>VLOOKUP(MID(HR_DB[[#This Row],[ID No.]],8,2),[1]Draft!$B$9:$C$14,2,FALSE)</f>
        <v>Cairo</v>
      </c>
      <c r="L802" s="3">
        <v>40625</v>
      </c>
      <c r="M802" s="1">
        <f ca="1">DATEDIF(HR_DB[[#This Row],[Hire date]],TODAY(),"Y")</f>
        <v>11</v>
      </c>
      <c r="N802" s="4">
        <v>18042</v>
      </c>
      <c r="O802" s="1">
        <f>IFERROR(DATEDIF(HR_DB[[#This Row],[DOB]],HR_DB[[#This Row],[Hire date]],"Y"),"!!!")</f>
        <v>36</v>
      </c>
      <c r="P802" s="1" t="str">
        <f>IF(HR_DB[[#This Row],[Age at Hiring]]&lt;20,"!","")</f>
        <v/>
      </c>
      <c r="Q802" s="1" t="str">
        <f>IFERROR(VLOOKUP(HR_DB[[#This Row],[EmpID]],A803:$A$1002,1,TRUE),"")</f>
        <v/>
      </c>
      <c r="R802" s="1" t="str">
        <f>IFERROR(VLOOKUP(HR_DB[[#This Row],[EmpID]],$A$2:A801,1,0),"")</f>
        <v/>
      </c>
      <c r="S802" s="17"/>
      <c r="T802" s="1" t="str">
        <f ca="1">IF(HR_DB[[#This Row],[Years no.]]&lt;=7,"A) 1-7",IF(AND(HR_DB[[#This Row],[Years no.]]&gt;7,HR_DB[[#This Row],[Years no.]]&lt;=14),"B) 8-14",IF(AND(HR_DB[[#This Row],[Years no.]]&gt;14,HR_DB[[#This Row],[Years no.]]&lt;=21),"C) 15-21",IF(HR_DB[[#This Row],[Years no.]]&gt;21,"D) 22+",""))))</f>
        <v>B) 8-14</v>
      </c>
      <c r="U802" s="1" t="str">
        <f ca="1">IF(AND(HR_DB[[#This Row],[Age]]&gt;=20,HR_DB[[#This Row],[Age]]&lt;30),"20s",IF(AND(HR_DB[[#This Row],[Age]]&gt;=30,HR_DB[[#This Row],[Age]]&lt;40),"30s",IF(HR_DB[[#This Row],[Age]]&gt;=40,"40s","")))</f>
        <v>40s</v>
      </c>
    </row>
    <row r="803" spans="1:21" x14ac:dyDescent="0.35">
      <c r="A803" s="1">
        <v>58108</v>
      </c>
      <c r="B803" s="1" t="s">
        <v>99</v>
      </c>
      <c r="C803" s="1" t="s">
        <v>100</v>
      </c>
      <c r="D803" s="1" t="s">
        <v>92</v>
      </c>
      <c r="E803" s="1" t="str">
        <f>IF(ISODD(MID(HR_DB[[#This Row],[ID No.]],13,1)),"Male","Female")</f>
        <v>Male</v>
      </c>
      <c r="F803" s="3">
        <f>DATE(MID(HR_DB[[#This Row],[ID No.]],2,2),MID(HR_DB[[#This Row],[ID No.]],4,2),MID(HR_DB[[#This Row],[ID No.]],6,2))</f>
        <v>34703</v>
      </c>
      <c r="G803" s="1">
        <f ca="1">DATEDIF(HR_DB[[#This Row],[DOB]],TODAY(),"Y")</f>
        <v>27</v>
      </c>
      <c r="H803" s="1" t="s">
        <v>17</v>
      </c>
      <c r="I803" s="1" t="s">
        <v>23</v>
      </c>
      <c r="J803" s="1" t="s">
        <v>67</v>
      </c>
      <c r="K803" s="1" t="str">
        <f>VLOOKUP(MID(HR_DB[[#This Row],[ID No.]],8,2),[1]Draft!$B$9:$C$14,2,FALSE)</f>
        <v>Cairo</v>
      </c>
      <c r="L803" s="7">
        <v>38363</v>
      </c>
      <c r="M803" s="1">
        <f ca="1">DATEDIF(HR_DB[[#This Row],[Hire date]],TODAY(),"Y")</f>
        <v>17</v>
      </c>
      <c r="N803" s="4">
        <v>5609</v>
      </c>
      <c r="O803" s="6">
        <f>IFERROR(DATEDIF(HR_DB[[#This Row],[DOB]],HR_DB[[#This Row],[Hire date]],"Y"),"!!!")</f>
        <v>10</v>
      </c>
      <c r="P803" s="6" t="str">
        <f>IF(HR_DB[[#This Row],[Age at Hiring]]&lt;20,"!","")</f>
        <v>!</v>
      </c>
      <c r="Q803" s="1" t="str">
        <f>IFERROR(VLOOKUP(HR_DB[[#This Row],[EmpID]],A804:$A$1002,1,TRUE),"")</f>
        <v/>
      </c>
      <c r="R803" s="1" t="str">
        <f>IFERROR(VLOOKUP(HR_DB[[#This Row],[EmpID]],$A$2:A802,1,0),"")</f>
        <v/>
      </c>
      <c r="S803" s="17"/>
      <c r="T803" s="1" t="str">
        <f ca="1">IF(HR_DB[[#This Row],[Years no.]]&lt;=7,"A) 1-7",IF(AND(HR_DB[[#This Row],[Years no.]]&gt;7,HR_DB[[#This Row],[Years no.]]&lt;=14),"B) 8-14",IF(AND(HR_DB[[#This Row],[Years no.]]&gt;14,HR_DB[[#This Row],[Years no.]]&lt;=21),"C) 15-21",IF(HR_DB[[#This Row],[Years no.]]&gt;21,"D) 22+",""))))</f>
        <v>C) 15-21</v>
      </c>
      <c r="U803" s="1" t="str">
        <f ca="1">IF(AND(HR_DB[[#This Row],[Age]]&gt;=20,HR_DB[[#This Row],[Age]]&lt;30),"20s",IF(AND(HR_DB[[#This Row],[Age]]&gt;=30,HR_DB[[#This Row],[Age]]&lt;40),"30s",IF(HR_DB[[#This Row],[Age]]&gt;=40,"40s","")))</f>
        <v>20s</v>
      </c>
    </row>
    <row r="804" spans="1:21" x14ac:dyDescent="0.35">
      <c r="A804" s="1">
        <v>58109</v>
      </c>
      <c r="B804" s="1" t="s">
        <v>125</v>
      </c>
      <c r="C804" s="1" t="s">
        <v>126</v>
      </c>
      <c r="D804" s="1" t="s">
        <v>16</v>
      </c>
      <c r="E804" s="1" t="str">
        <f>IF(ISODD(MID(HR_DB[[#This Row],[ID No.]],13,1)),"Male","Female")</f>
        <v>Male</v>
      </c>
      <c r="F804" s="3">
        <f>DATE(MID(HR_DB[[#This Row],[ID No.]],2,2),MID(HR_DB[[#This Row],[ID No.]],4,2),MID(HR_DB[[#This Row],[ID No.]],6,2))</f>
        <v>30563</v>
      </c>
      <c r="G804" s="1">
        <f ca="1">DATEDIF(HR_DB[[#This Row],[DOB]],TODAY(),"Y")</f>
        <v>38</v>
      </c>
      <c r="H804" s="1" t="s">
        <v>32</v>
      </c>
      <c r="I804" s="1" t="s">
        <v>18</v>
      </c>
      <c r="J804" s="1" t="s">
        <v>24</v>
      </c>
      <c r="K804" s="1" t="str">
        <f>VLOOKUP(MID(HR_DB[[#This Row],[ID No.]],8,2),[1]Draft!$B$9:$C$14,2,FALSE)</f>
        <v>Ismailia</v>
      </c>
      <c r="L804" s="7">
        <v>35647</v>
      </c>
      <c r="M804" s="1">
        <f ca="1">DATEDIF(HR_DB[[#This Row],[Hire date]],TODAY(),"Y")</f>
        <v>24</v>
      </c>
      <c r="N804" s="4">
        <v>18274</v>
      </c>
      <c r="O804" s="6">
        <f>IFERROR(DATEDIF(HR_DB[[#This Row],[DOB]],HR_DB[[#This Row],[Hire date]],"Y"),"!!!")</f>
        <v>13</v>
      </c>
      <c r="P804" s="6" t="str">
        <f>IF(HR_DB[[#This Row],[Age at Hiring]]&lt;20,"!","")</f>
        <v>!</v>
      </c>
      <c r="Q804" s="1" t="str">
        <f>IFERROR(VLOOKUP(HR_DB[[#This Row],[EmpID]],A805:$A$1002,1,TRUE),"")</f>
        <v/>
      </c>
      <c r="R804" s="1" t="str">
        <f>IFERROR(VLOOKUP(HR_DB[[#This Row],[EmpID]],$A$2:A803,1,0),"")</f>
        <v/>
      </c>
      <c r="S804" s="17"/>
      <c r="T804" s="1" t="str">
        <f ca="1">IF(HR_DB[[#This Row],[Years no.]]&lt;=7,"A) 1-7",IF(AND(HR_DB[[#This Row],[Years no.]]&gt;7,HR_DB[[#This Row],[Years no.]]&lt;=14),"B) 8-14",IF(AND(HR_DB[[#This Row],[Years no.]]&gt;14,HR_DB[[#This Row],[Years no.]]&lt;=21),"C) 15-21",IF(HR_DB[[#This Row],[Years no.]]&gt;21,"D) 22+",""))))</f>
        <v>D) 22+</v>
      </c>
      <c r="U804" s="1" t="str">
        <f ca="1">IF(AND(HR_DB[[#This Row],[Age]]&gt;=20,HR_DB[[#This Row],[Age]]&lt;30),"20s",IF(AND(HR_DB[[#This Row],[Age]]&gt;=30,HR_DB[[#This Row],[Age]]&lt;40),"30s",IF(HR_DB[[#This Row],[Age]]&gt;=40,"40s","")))</f>
        <v>30s</v>
      </c>
    </row>
    <row r="805" spans="1:21" x14ac:dyDescent="0.35">
      <c r="A805" s="1">
        <v>58118</v>
      </c>
      <c r="B805" s="1" t="s">
        <v>1868</v>
      </c>
      <c r="C805" s="1" t="s">
        <v>1869</v>
      </c>
      <c r="D805" s="1" t="s">
        <v>143</v>
      </c>
      <c r="E805" s="1" t="str">
        <f>IF(ISODD(MID(HR_DB[[#This Row],[ID No.]],13,1)),"Male","Female")</f>
        <v>Female</v>
      </c>
      <c r="F805" s="3">
        <f>DATE(MID(HR_DB[[#This Row],[ID No.]],2,2),MID(HR_DB[[#This Row],[ID No.]],4,2),MID(HR_DB[[#This Row],[ID No.]],6,2))</f>
        <v>34276</v>
      </c>
      <c r="G805" s="1">
        <f ca="1">DATEDIF(HR_DB[[#This Row],[DOB]],TODAY(),"Y")</f>
        <v>28</v>
      </c>
      <c r="H805" s="1" t="s">
        <v>17</v>
      </c>
      <c r="I805" s="1" t="s">
        <v>23</v>
      </c>
      <c r="J805" s="1" t="s">
        <v>67</v>
      </c>
      <c r="K805" s="1" t="str">
        <f>VLOOKUP(MID(HR_DB[[#This Row],[ID No.]],8,2),[1]Draft!$B$9:$C$14,2,FALSE)</f>
        <v>Alexandria</v>
      </c>
      <c r="L805" s="7">
        <v>35266</v>
      </c>
      <c r="M805" s="1">
        <f ca="1">DATEDIF(HR_DB[[#This Row],[Hire date]],TODAY(),"Y")</f>
        <v>26</v>
      </c>
      <c r="N805" s="4">
        <v>6582</v>
      </c>
      <c r="O805" s="6">
        <f>IFERROR(DATEDIF(HR_DB[[#This Row],[DOB]],HR_DB[[#This Row],[Hire date]],"Y"),"!!!")</f>
        <v>2</v>
      </c>
      <c r="P805" s="6" t="str">
        <f>IF(HR_DB[[#This Row],[Age at Hiring]]&lt;20,"!","")</f>
        <v>!</v>
      </c>
      <c r="Q805" s="1" t="str">
        <f>IFERROR(VLOOKUP(HR_DB[[#This Row],[EmpID]],A806:$A$1002,1,TRUE),"")</f>
        <v/>
      </c>
      <c r="R805" s="1" t="str">
        <f>IFERROR(VLOOKUP(HR_DB[[#This Row],[EmpID]],$A$2:A804,1,0),"")</f>
        <v/>
      </c>
      <c r="S805" s="17"/>
      <c r="T805" s="1" t="str">
        <f ca="1">IF(HR_DB[[#This Row],[Years no.]]&lt;=7,"A) 1-7",IF(AND(HR_DB[[#This Row],[Years no.]]&gt;7,HR_DB[[#This Row],[Years no.]]&lt;=14),"B) 8-14",IF(AND(HR_DB[[#This Row],[Years no.]]&gt;14,HR_DB[[#This Row],[Years no.]]&lt;=21),"C) 15-21",IF(HR_DB[[#This Row],[Years no.]]&gt;21,"D) 22+",""))))</f>
        <v>D) 22+</v>
      </c>
      <c r="U805" s="1" t="str">
        <f ca="1">IF(AND(HR_DB[[#This Row],[Age]]&gt;=20,HR_DB[[#This Row],[Age]]&lt;30),"20s",IF(AND(HR_DB[[#This Row],[Age]]&gt;=30,HR_DB[[#This Row],[Age]]&lt;40),"30s",IF(HR_DB[[#This Row],[Age]]&gt;=40,"40s","")))</f>
        <v>20s</v>
      </c>
    </row>
    <row r="806" spans="1:21" x14ac:dyDescent="0.35">
      <c r="A806" s="1">
        <v>58125</v>
      </c>
      <c r="B806" s="1" t="s">
        <v>1002</v>
      </c>
      <c r="C806" s="1" t="s">
        <v>1003</v>
      </c>
      <c r="D806" s="1" t="s">
        <v>49</v>
      </c>
      <c r="E806" s="1" t="str">
        <f>IF(ISODD(MID(HR_DB[[#This Row],[ID No.]],13,1)),"Male","Female")</f>
        <v>Male</v>
      </c>
      <c r="F806" s="3">
        <f>DATE(MID(HR_DB[[#This Row],[ID No.]],2,2),MID(HR_DB[[#This Row],[ID No.]],4,2),MID(HR_DB[[#This Row],[ID No.]],6,2))</f>
        <v>34494</v>
      </c>
      <c r="G806" s="1">
        <f ca="1">DATEDIF(HR_DB[[#This Row],[DOB]],TODAY(),"Y")</f>
        <v>28</v>
      </c>
      <c r="H806" s="1" t="s">
        <v>17</v>
      </c>
      <c r="I806" s="1" t="s">
        <v>23</v>
      </c>
      <c r="J806" s="1" t="s">
        <v>19</v>
      </c>
      <c r="K806" s="1" t="str">
        <f>VLOOKUP(MID(HR_DB[[#This Row],[ID No.]],8,2),[1]Draft!$B$9:$C$14,2,FALSE)</f>
        <v>Alexandria</v>
      </c>
      <c r="L806" s="7">
        <v>37792</v>
      </c>
      <c r="M806" s="1">
        <f ca="1">DATEDIF(HR_DB[[#This Row],[Hire date]],TODAY(),"Y")</f>
        <v>19</v>
      </c>
      <c r="N806" s="4">
        <v>3713</v>
      </c>
      <c r="O806" s="6">
        <f>IFERROR(DATEDIF(HR_DB[[#This Row],[DOB]],HR_DB[[#This Row],[Hire date]],"Y"),"!!!")</f>
        <v>9</v>
      </c>
      <c r="P806" s="6" t="str">
        <f>IF(HR_DB[[#This Row],[Age at Hiring]]&lt;20,"!","")</f>
        <v>!</v>
      </c>
      <c r="Q806" s="1" t="str">
        <f>IFERROR(VLOOKUP(HR_DB[[#This Row],[EmpID]],A807:$A$1002,1,TRUE),"")</f>
        <v/>
      </c>
      <c r="R806" s="1" t="str">
        <f>IFERROR(VLOOKUP(HR_DB[[#This Row],[EmpID]],$A$2:A805,1,0),"")</f>
        <v/>
      </c>
      <c r="S806" s="17"/>
      <c r="T806" s="1" t="str">
        <f ca="1">IF(HR_DB[[#This Row],[Years no.]]&lt;=7,"A) 1-7",IF(AND(HR_DB[[#This Row],[Years no.]]&gt;7,HR_DB[[#This Row],[Years no.]]&lt;=14),"B) 8-14",IF(AND(HR_DB[[#This Row],[Years no.]]&gt;14,HR_DB[[#This Row],[Years no.]]&lt;=21),"C) 15-21",IF(HR_DB[[#This Row],[Years no.]]&gt;21,"D) 22+",""))))</f>
        <v>C) 15-21</v>
      </c>
      <c r="U806" s="1" t="str">
        <f ca="1">IF(AND(HR_DB[[#This Row],[Age]]&gt;=20,HR_DB[[#This Row],[Age]]&lt;30),"20s",IF(AND(HR_DB[[#This Row],[Age]]&gt;=30,HR_DB[[#This Row],[Age]]&lt;40),"30s",IF(HR_DB[[#This Row],[Age]]&gt;=40,"40s","")))</f>
        <v>20s</v>
      </c>
    </row>
    <row r="807" spans="1:21" x14ac:dyDescent="0.35">
      <c r="A807" s="1">
        <v>58133</v>
      </c>
      <c r="B807" s="1" t="s">
        <v>1030</v>
      </c>
      <c r="C807" s="1" t="s">
        <v>1031</v>
      </c>
      <c r="D807" s="1" t="s">
        <v>143</v>
      </c>
      <c r="E807" s="1" t="str">
        <f>IF(ISODD(MID(HR_DB[[#This Row],[ID No.]],13,1)),"Male","Female")</f>
        <v>Male</v>
      </c>
      <c r="F807" s="3">
        <f>DATE(MID(HR_DB[[#This Row],[ID No.]],2,2),MID(HR_DB[[#This Row],[ID No.]],4,2),MID(HR_DB[[#This Row],[ID No.]],6,2))</f>
        <v>29378</v>
      </c>
      <c r="G807" s="1">
        <f ca="1">DATEDIF(HR_DB[[#This Row],[DOB]],TODAY(),"Y")</f>
        <v>42</v>
      </c>
      <c r="H807" s="1" t="s">
        <v>17</v>
      </c>
      <c r="I807" s="1" t="s">
        <v>41</v>
      </c>
      <c r="J807" s="1" t="s">
        <v>67</v>
      </c>
      <c r="K807" s="1" t="str">
        <f>VLOOKUP(MID(HR_DB[[#This Row],[ID No.]],8,2),[1]Draft!$B$9:$C$14,2,FALSE)</f>
        <v>Monufia</v>
      </c>
      <c r="L807" s="3">
        <v>37984</v>
      </c>
      <c r="M807" s="1">
        <f ca="1">DATEDIF(HR_DB[[#This Row],[Hire date]],TODAY(),"Y")</f>
        <v>18</v>
      </c>
      <c r="N807" s="4">
        <v>11626</v>
      </c>
      <c r="O807" s="1">
        <f>IFERROR(DATEDIF(HR_DB[[#This Row],[DOB]],HR_DB[[#This Row],[Hire date]],"Y"),"!!!")</f>
        <v>23</v>
      </c>
      <c r="P807" s="1" t="str">
        <f>IF(HR_DB[[#This Row],[Age at Hiring]]&lt;20,"!","")</f>
        <v/>
      </c>
      <c r="Q807" s="1" t="str">
        <f>IFERROR(VLOOKUP(HR_DB[[#This Row],[EmpID]],A808:$A$1002,1,TRUE),"")</f>
        <v/>
      </c>
      <c r="R807" s="1" t="str">
        <f>IFERROR(VLOOKUP(HR_DB[[#This Row],[EmpID]],$A$2:A806,1,0),"")</f>
        <v/>
      </c>
      <c r="S807" s="17"/>
      <c r="T807" s="1" t="str">
        <f ca="1">IF(HR_DB[[#This Row],[Years no.]]&lt;=7,"A) 1-7",IF(AND(HR_DB[[#This Row],[Years no.]]&gt;7,HR_DB[[#This Row],[Years no.]]&lt;=14),"B) 8-14",IF(AND(HR_DB[[#This Row],[Years no.]]&gt;14,HR_DB[[#This Row],[Years no.]]&lt;=21),"C) 15-21",IF(HR_DB[[#This Row],[Years no.]]&gt;21,"D) 22+",""))))</f>
        <v>C) 15-21</v>
      </c>
      <c r="U807" s="1" t="str">
        <f ca="1">IF(AND(HR_DB[[#This Row],[Age]]&gt;=20,HR_DB[[#This Row],[Age]]&lt;30),"20s",IF(AND(HR_DB[[#This Row],[Age]]&gt;=30,HR_DB[[#This Row],[Age]]&lt;40),"30s",IF(HR_DB[[#This Row],[Age]]&gt;=40,"40s","")))</f>
        <v>40s</v>
      </c>
    </row>
    <row r="808" spans="1:21" x14ac:dyDescent="0.35">
      <c r="A808" s="1">
        <v>58135</v>
      </c>
      <c r="B808" s="1" t="s">
        <v>764</v>
      </c>
      <c r="C808" s="1" t="s">
        <v>765</v>
      </c>
      <c r="D808" s="1" t="s">
        <v>92</v>
      </c>
      <c r="E808" s="1" t="str">
        <f>IF(ISODD(MID(HR_DB[[#This Row],[ID No.]],13,1)),"Male","Female")</f>
        <v>Male</v>
      </c>
      <c r="F808" s="3">
        <f>DATE(MID(HR_DB[[#This Row],[ID No.]],2,2),MID(HR_DB[[#This Row],[ID No.]],4,2),MID(HR_DB[[#This Row],[ID No.]],6,2))</f>
        <v>34428</v>
      </c>
      <c r="G808" s="1">
        <f ca="1">DATEDIF(HR_DB[[#This Row],[DOB]],TODAY(),"Y")</f>
        <v>28</v>
      </c>
      <c r="H808" s="1" t="s">
        <v>17</v>
      </c>
      <c r="I808" s="1" t="s">
        <v>18</v>
      </c>
      <c r="J808" s="1" t="s">
        <v>44</v>
      </c>
      <c r="K808" s="1" t="str">
        <f>VLOOKUP(MID(HR_DB[[#This Row],[ID No.]],8,2),[1]Draft!$B$9:$C$14,2,FALSE)</f>
        <v>Cairo</v>
      </c>
      <c r="L808" s="7">
        <v>36791</v>
      </c>
      <c r="M808" s="1">
        <f ca="1">DATEDIF(HR_DB[[#This Row],[Hire date]],TODAY(),"Y")</f>
        <v>21</v>
      </c>
      <c r="N808" s="4">
        <v>29078</v>
      </c>
      <c r="O808" s="6">
        <f>IFERROR(DATEDIF(HR_DB[[#This Row],[DOB]],HR_DB[[#This Row],[Hire date]],"Y"),"!!!")</f>
        <v>6</v>
      </c>
      <c r="P808" s="6" t="str">
        <f>IF(HR_DB[[#This Row],[Age at Hiring]]&lt;20,"!","")</f>
        <v>!</v>
      </c>
      <c r="Q808" s="1" t="str">
        <f>IFERROR(VLOOKUP(HR_DB[[#This Row],[EmpID]],A809:$A$1002,1,TRUE),"")</f>
        <v/>
      </c>
      <c r="R808" s="1" t="str">
        <f>IFERROR(VLOOKUP(HR_DB[[#This Row],[EmpID]],$A$2:A807,1,0),"")</f>
        <v/>
      </c>
      <c r="S808" s="17"/>
      <c r="T808" s="1" t="str">
        <f ca="1">IF(HR_DB[[#This Row],[Years no.]]&lt;=7,"A) 1-7",IF(AND(HR_DB[[#This Row],[Years no.]]&gt;7,HR_DB[[#This Row],[Years no.]]&lt;=14),"B) 8-14",IF(AND(HR_DB[[#This Row],[Years no.]]&gt;14,HR_DB[[#This Row],[Years no.]]&lt;=21),"C) 15-21",IF(HR_DB[[#This Row],[Years no.]]&gt;21,"D) 22+",""))))</f>
        <v>C) 15-21</v>
      </c>
      <c r="U808" s="1" t="str">
        <f ca="1">IF(AND(HR_DB[[#This Row],[Age]]&gt;=20,HR_DB[[#This Row],[Age]]&lt;30),"20s",IF(AND(HR_DB[[#This Row],[Age]]&gt;=30,HR_DB[[#This Row],[Age]]&lt;40),"30s",IF(HR_DB[[#This Row],[Age]]&gt;=40,"40s","")))</f>
        <v>20s</v>
      </c>
    </row>
    <row r="809" spans="1:21" x14ac:dyDescent="0.35">
      <c r="A809" s="1">
        <v>58145</v>
      </c>
      <c r="B809" s="1" t="s">
        <v>288</v>
      </c>
      <c r="C809" s="1" t="s">
        <v>289</v>
      </c>
      <c r="D809" s="1" t="s">
        <v>62</v>
      </c>
      <c r="E809" s="1" t="str">
        <f>IF(ISODD(MID(HR_DB[[#This Row],[ID No.]],13,1)),"Male","Female")</f>
        <v>Female</v>
      </c>
      <c r="F809" s="3">
        <f>DATE(MID(HR_DB[[#This Row],[ID No.]],2,2),MID(HR_DB[[#This Row],[ID No.]],4,2),MID(HR_DB[[#This Row],[ID No.]],6,2))</f>
        <v>31757</v>
      </c>
      <c r="G809" s="1">
        <f ca="1">DATEDIF(HR_DB[[#This Row],[DOB]],TODAY(),"Y")</f>
        <v>35</v>
      </c>
      <c r="H809" s="1" t="s">
        <v>17</v>
      </c>
      <c r="I809" s="1" t="s">
        <v>23</v>
      </c>
      <c r="J809" s="1" t="s">
        <v>44</v>
      </c>
      <c r="K809" s="1" t="str">
        <f>VLOOKUP(MID(HR_DB[[#This Row],[ID No.]],8,2),[1]Draft!$B$9:$C$14,2,FALSE)</f>
        <v>Cairo</v>
      </c>
      <c r="L809" s="7">
        <v>38492</v>
      </c>
      <c r="M809" s="1">
        <f ca="1">DATEDIF(HR_DB[[#This Row],[Hire date]],TODAY(),"Y")</f>
        <v>17</v>
      </c>
      <c r="N809" s="4">
        <v>4445</v>
      </c>
      <c r="O809" s="6">
        <f>IFERROR(DATEDIF(HR_DB[[#This Row],[DOB]],HR_DB[[#This Row],[Hire date]],"Y"),"!!!")</f>
        <v>18</v>
      </c>
      <c r="P809" s="6" t="str">
        <f>IF(HR_DB[[#This Row],[Age at Hiring]]&lt;20,"!","")</f>
        <v>!</v>
      </c>
      <c r="Q809" s="1" t="str">
        <f>IFERROR(VLOOKUP(HR_DB[[#This Row],[EmpID]],A810:$A$1002,1,TRUE),"")</f>
        <v/>
      </c>
      <c r="R809" s="1" t="str">
        <f>IFERROR(VLOOKUP(HR_DB[[#This Row],[EmpID]],$A$2:A808,1,0),"")</f>
        <v/>
      </c>
      <c r="S809" s="17"/>
      <c r="T809" s="1" t="str">
        <f ca="1">IF(HR_DB[[#This Row],[Years no.]]&lt;=7,"A) 1-7",IF(AND(HR_DB[[#This Row],[Years no.]]&gt;7,HR_DB[[#This Row],[Years no.]]&lt;=14),"B) 8-14",IF(AND(HR_DB[[#This Row],[Years no.]]&gt;14,HR_DB[[#This Row],[Years no.]]&lt;=21),"C) 15-21",IF(HR_DB[[#This Row],[Years no.]]&gt;21,"D) 22+",""))))</f>
        <v>C) 15-21</v>
      </c>
      <c r="U809" s="1" t="str">
        <f ca="1">IF(AND(HR_DB[[#This Row],[Age]]&gt;=20,HR_DB[[#This Row],[Age]]&lt;30),"20s",IF(AND(HR_DB[[#This Row],[Age]]&gt;=30,HR_DB[[#This Row],[Age]]&lt;40),"30s",IF(HR_DB[[#This Row],[Age]]&gt;=40,"40s","")))</f>
        <v>30s</v>
      </c>
    </row>
    <row r="810" spans="1:21" x14ac:dyDescent="0.35">
      <c r="A810" s="1">
        <v>58158</v>
      </c>
      <c r="B810" s="1" t="s">
        <v>1646</v>
      </c>
      <c r="C810" s="1" t="s">
        <v>1647</v>
      </c>
      <c r="D810" s="1" t="s">
        <v>27</v>
      </c>
      <c r="E810" s="1" t="str">
        <f>IF(ISODD(MID(HR_DB[[#This Row],[ID No.]],13,1)),"Male","Female")</f>
        <v>Female</v>
      </c>
      <c r="F810" s="3">
        <f>DATE(MID(HR_DB[[#This Row],[ID No.]],2,2),MID(HR_DB[[#This Row],[ID No.]],4,2),MID(HR_DB[[#This Row],[ID No.]],6,2))</f>
        <v>30788</v>
      </c>
      <c r="G810" s="1">
        <f ca="1">DATEDIF(HR_DB[[#This Row],[DOB]],TODAY(),"Y")</f>
        <v>38</v>
      </c>
      <c r="H810" s="1" t="s">
        <v>17</v>
      </c>
      <c r="I810" s="1" t="s">
        <v>23</v>
      </c>
      <c r="J810" s="1" t="s">
        <v>67</v>
      </c>
      <c r="K810" s="1" t="str">
        <f>VLOOKUP(MID(HR_DB[[#This Row],[ID No.]],8,2),[1]Draft!$B$9:$C$14,2,FALSE)</f>
        <v>Alexandria</v>
      </c>
      <c r="L810" s="3">
        <v>38613</v>
      </c>
      <c r="M810" s="1">
        <f ca="1">DATEDIF(HR_DB[[#This Row],[Hire date]],TODAY(),"Y")</f>
        <v>16</v>
      </c>
      <c r="N810" s="4">
        <v>3679</v>
      </c>
      <c r="O810" s="1">
        <f>IFERROR(DATEDIF(HR_DB[[#This Row],[DOB]],HR_DB[[#This Row],[Hire date]],"Y"),"!!!")</f>
        <v>21</v>
      </c>
      <c r="P810" s="1" t="str">
        <f>IF(HR_DB[[#This Row],[Age at Hiring]]&lt;20,"!","")</f>
        <v/>
      </c>
      <c r="Q810" s="1" t="str">
        <f>IFERROR(VLOOKUP(HR_DB[[#This Row],[EmpID]],A811:$A$1002,1,TRUE),"")</f>
        <v/>
      </c>
      <c r="R810" s="1" t="str">
        <f>IFERROR(VLOOKUP(HR_DB[[#This Row],[EmpID]],$A$2:A809,1,0),"")</f>
        <v/>
      </c>
      <c r="S810" s="17"/>
      <c r="T810" s="1" t="str">
        <f ca="1">IF(HR_DB[[#This Row],[Years no.]]&lt;=7,"A) 1-7",IF(AND(HR_DB[[#This Row],[Years no.]]&gt;7,HR_DB[[#This Row],[Years no.]]&lt;=14),"B) 8-14",IF(AND(HR_DB[[#This Row],[Years no.]]&gt;14,HR_DB[[#This Row],[Years no.]]&lt;=21),"C) 15-21",IF(HR_DB[[#This Row],[Years no.]]&gt;21,"D) 22+",""))))</f>
        <v>C) 15-21</v>
      </c>
      <c r="U810" s="1" t="str">
        <f ca="1">IF(AND(HR_DB[[#This Row],[Age]]&gt;=20,HR_DB[[#This Row],[Age]]&lt;30),"20s",IF(AND(HR_DB[[#This Row],[Age]]&gt;=30,HR_DB[[#This Row],[Age]]&lt;40),"30s",IF(HR_DB[[#This Row],[Age]]&gt;=40,"40s","")))</f>
        <v>30s</v>
      </c>
    </row>
    <row r="811" spans="1:21" x14ac:dyDescent="0.35">
      <c r="A811" s="1">
        <v>58164</v>
      </c>
      <c r="B811" s="1" t="s">
        <v>952</v>
      </c>
      <c r="C811" s="1" t="s">
        <v>953</v>
      </c>
      <c r="D811" s="1" t="s">
        <v>143</v>
      </c>
      <c r="E811" s="1" t="str">
        <f>IF(ISODD(MID(HR_DB[[#This Row],[ID No.]],13,1)),"Male","Female")</f>
        <v>Female</v>
      </c>
      <c r="F811" s="3">
        <f>DATE(MID(HR_DB[[#This Row],[ID No.]],2,2),MID(HR_DB[[#This Row],[ID No.]],4,2),MID(HR_DB[[#This Row],[ID No.]],6,2))</f>
        <v>28927</v>
      </c>
      <c r="G811" s="1">
        <f ca="1">DATEDIF(HR_DB[[#This Row],[DOB]],TODAY(),"Y")</f>
        <v>43</v>
      </c>
      <c r="H811" s="1" t="s">
        <v>17</v>
      </c>
      <c r="I811" s="1" t="s">
        <v>23</v>
      </c>
      <c r="J811" s="1" t="s">
        <v>44</v>
      </c>
      <c r="K811" s="1" t="str">
        <f>VLOOKUP(MID(HR_DB[[#This Row],[ID No.]],8,2),[1]Draft!$B$9:$C$14,2,FALSE)</f>
        <v>Cairo</v>
      </c>
      <c r="L811" s="3">
        <v>38166</v>
      </c>
      <c r="M811" s="1">
        <f ca="1">DATEDIF(HR_DB[[#This Row],[Hire date]],TODAY(),"Y")</f>
        <v>18</v>
      </c>
      <c r="N811" s="4">
        <v>3139</v>
      </c>
      <c r="O811" s="1">
        <f>IFERROR(DATEDIF(HR_DB[[#This Row],[DOB]],HR_DB[[#This Row],[Hire date]],"Y"),"!!!")</f>
        <v>25</v>
      </c>
      <c r="P811" s="1" t="str">
        <f>IF(HR_DB[[#This Row],[Age at Hiring]]&lt;20,"!","")</f>
        <v/>
      </c>
      <c r="Q811" s="1" t="str">
        <f>IFERROR(VLOOKUP(HR_DB[[#This Row],[EmpID]],A812:$A$1002,1,TRUE),"")</f>
        <v/>
      </c>
      <c r="R811" s="1" t="str">
        <f>IFERROR(VLOOKUP(HR_DB[[#This Row],[EmpID]],$A$2:A810,1,0),"")</f>
        <v/>
      </c>
      <c r="S811" s="17"/>
      <c r="T811" s="1" t="str">
        <f ca="1">IF(HR_DB[[#This Row],[Years no.]]&lt;=7,"A) 1-7",IF(AND(HR_DB[[#This Row],[Years no.]]&gt;7,HR_DB[[#This Row],[Years no.]]&lt;=14),"B) 8-14",IF(AND(HR_DB[[#This Row],[Years no.]]&gt;14,HR_DB[[#This Row],[Years no.]]&lt;=21),"C) 15-21",IF(HR_DB[[#This Row],[Years no.]]&gt;21,"D) 22+",""))))</f>
        <v>C) 15-21</v>
      </c>
      <c r="U811" s="1" t="str">
        <f ca="1">IF(AND(HR_DB[[#This Row],[Age]]&gt;=20,HR_DB[[#This Row],[Age]]&lt;30),"20s",IF(AND(HR_DB[[#This Row],[Age]]&gt;=30,HR_DB[[#This Row],[Age]]&lt;40),"30s",IF(HR_DB[[#This Row],[Age]]&gt;=40,"40s","")))</f>
        <v>40s</v>
      </c>
    </row>
    <row r="812" spans="1:21" x14ac:dyDescent="0.35">
      <c r="A812" s="1">
        <v>58176</v>
      </c>
      <c r="B812" s="1" t="s">
        <v>1376</v>
      </c>
      <c r="C812" s="1" t="s">
        <v>1377</v>
      </c>
      <c r="D812" s="1" t="s">
        <v>35</v>
      </c>
      <c r="E812" s="1" t="str">
        <f>IF(ISODD(MID(HR_DB[[#This Row],[ID No.]],13,1)),"Male","Female")</f>
        <v>Male</v>
      </c>
      <c r="F812" s="3">
        <f>DATE(MID(HR_DB[[#This Row],[ID No.]],2,2),MID(HR_DB[[#This Row],[ID No.]],4,2),MID(HR_DB[[#This Row],[ID No.]],6,2))</f>
        <v>31162</v>
      </c>
      <c r="G812" s="1">
        <f ca="1">DATEDIF(HR_DB[[#This Row],[DOB]],TODAY(),"Y")</f>
        <v>37</v>
      </c>
      <c r="H812" s="1" t="s">
        <v>32</v>
      </c>
      <c r="I812" s="1" t="s">
        <v>23</v>
      </c>
      <c r="J812" s="1" t="s">
        <v>28</v>
      </c>
      <c r="K812" s="1" t="str">
        <f>VLOOKUP(MID(HR_DB[[#This Row],[ID No.]],8,2),[1]Draft!$B$9:$C$14,2,FALSE)</f>
        <v>Giza</v>
      </c>
      <c r="L812" s="3">
        <v>40628</v>
      </c>
      <c r="M812" s="1">
        <f ca="1">DATEDIF(HR_DB[[#This Row],[Hire date]],TODAY(),"Y")</f>
        <v>11</v>
      </c>
      <c r="N812" s="4">
        <v>6286</v>
      </c>
      <c r="O812" s="1">
        <f>IFERROR(DATEDIF(HR_DB[[#This Row],[DOB]],HR_DB[[#This Row],[Hire date]],"Y"),"!!!")</f>
        <v>25</v>
      </c>
      <c r="P812" s="1" t="str">
        <f>IF(HR_DB[[#This Row],[Age at Hiring]]&lt;20,"!","")</f>
        <v/>
      </c>
      <c r="Q812" s="1" t="str">
        <f>IFERROR(VLOOKUP(HR_DB[[#This Row],[EmpID]],A813:$A$1002,1,TRUE),"")</f>
        <v/>
      </c>
      <c r="R812" s="1" t="str">
        <f>IFERROR(VLOOKUP(HR_DB[[#This Row],[EmpID]],$A$2:A811,1,0),"")</f>
        <v/>
      </c>
      <c r="S812" s="17"/>
      <c r="T812" s="1" t="str">
        <f ca="1">IF(HR_DB[[#This Row],[Years no.]]&lt;=7,"A) 1-7",IF(AND(HR_DB[[#This Row],[Years no.]]&gt;7,HR_DB[[#This Row],[Years no.]]&lt;=14),"B) 8-14",IF(AND(HR_DB[[#This Row],[Years no.]]&gt;14,HR_DB[[#This Row],[Years no.]]&lt;=21),"C) 15-21",IF(HR_DB[[#This Row],[Years no.]]&gt;21,"D) 22+",""))))</f>
        <v>B) 8-14</v>
      </c>
      <c r="U812" s="1" t="str">
        <f ca="1">IF(AND(HR_DB[[#This Row],[Age]]&gt;=20,HR_DB[[#This Row],[Age]]&lt;30),"20s",IF(AND(HR_DB[[#This Row],[Age]]&gt;=30,HR_DB[[#This Row],[Age]]&lt;40),"30s",IF(HR_DB[[#This Row],[Age]]&gt;=40,"40s","")))</f>
        <v>30s</v>
      </c>
    </row>
    <row r="813" spans="1:21" x14ac:dyDescent="0.35">
      <c r="A813" s="1">
        <v>58195</v>
      </c>
      <c r="B813" s="1" t="s">
        <v>1902</v>
      </c>
      <c r="C813" s="1" t="s">
        <v>1903</v>
      </c>
      <c r="D813" s="1" t="s">
        <v>31</v>
      </c>
      <c r="E813" s="1" t="str">
        <f>IF(ISODD(MID(HR_DB[[#This Row],[ID No.]],13,1)),"Male","Female")</f>
        <v>Female</v>
      </c>
      <c r="F813" s="3">
        <f>DATE(MID(HR_DB[[#This Row],[ID No.]],2,2),MID(HR_DB[[#This Row],[ID No.]],4,2),MID(HR_DB[[#This Row],[ID No.]],6,2))</f>
        <v>34390</v>
      </c>
      <c r="G813" s="1">
        <f ca="1">DATEDIF(HR_DB[[#This Row],[DOB]],TODAY(),"Y")</f>
        <v>28</v>
      </c>
      <c r="H813" s="1" t="s">
        <v>32</v>
      </c>
      <c r="I813" s="1" t="s">
        <v>23</v>
      </c>
      <c r="J813" s="1" t="s">
        <v>24</v>
      </c>
      <c r="K813" s="1" t="str">
        <f>VLOOKUP(MID(HR_DB[[#This Row],[ID No.]],8,2),[1]Draft!$B$9:$C$14,2,FALSE)</f>
        <v>Ismailia</v>
      </c>
      <c r="L813" s="7">
        <v>38379</v>
      </c>
      <c r="M813" s="1">
        <f ca="1">DATEDIF(HR_DB[[#This Row],[Hire date]],TODAY(),"Y")</f>
        <v>17</v>
      </c>
      <c r="N813" s="4">
        <v>5739</v>
      </c>
      <c r="O813" s="6">
        <f>IFERROR(DATEDIF(HR_DB[[#This Row],[DOB]],HR_DB[[#This Row],[Hire date]],"Y"),"!!!")</f>
        <v>10</v>
      </c>
      <c r="P813" s="6" t="str">
        <f>IF(HR_DB[[#This Row],[Age at Hiring]]&lt;20,"!","")</f>
        <v>!</v>
      </c>
      <c r="Q813" s="1" t="str">
        <f>IFERROR(VLOOKUP(HR_DB[[#This Row],[EmpID]],A814:$A$1002,1,TRUE),"")</f>
        <v/>
      </c>
      <c r="R813" s="1" t="str">
        <f>IFERROR(VLOOKUP(HR_DB[[#This Row],[EmpID]],$A$2:A812,1,0),"")</f>
        <v/>
      </c>
      <c r="S813" s="17"/>
      <c r="T813" s="1" t="str">
        <f ca="1">IF(HR_DB[[#This Row],[Years no.]]&lt;=7,"A) 1-7",IF(AND(HR_DB[[#This Row],[Years no.]]&gt;7,HR_DB[[#This Row],[Years no.]]&lt;=14),"B) 8-14",IF(AND(HR_DB[[#This Row],[Years no.]]&gt;14,HR_DB[[#This Row],[Years no.]]&lt;=21),"C) 15-21",IF(HR_DB[[#This Row],[Years no.]]&gt;21,"D) 22+",""))))</f>
        <v>C) 15-21</v>
      </c>
      <c r="U813" s="1" t="str">
        <f ca="1">IF(AND(HR_DB[[#This Row],[Age]]&gt;=20,HR_DB[[#This Row],[Age]]&lt;30),"20s",IF(AND(HR_DB[[#This Row],[Age]]&gt;=30,HR_DB[[#This Row],[Age]]&lt;40),"30s",IF(HR_DB[[#This Row],[Age]]&gt;=40,"40s","")))</f>
        <v>20s</v>
      </c>
    </row>
    <row r="814" spans="1:21" x14ac:dyDescent="0.35">
      <c r="A814" s="1">
        <v>58229</v>
      </c>
      <c r="B814" s="1" t="s">
        <v>794</v>
      </c>
      <c r="C814" s="1" t="s">
        <v>795</v>
      </c>
      <c r="D814" s="1" t="s">
        <v>35</v>
      </c>
      <c r="E814" s="1" t="str">
        <f>IF(ISODD(MID(HR_DB[[#This Row],[ID No.]],13,1)),"Male","Female")</f>
        <v>Male</v>
      </c>
      <c r="F814" s="3">
        <f>DATE(MID(HR_DB[[#This Row],[ID No.]],2,2),MID(HR_DB[[#This Row],[ID No.]],4,2),MID(HR_DB[[#This Row],[ID No.]],6,2))</f>
        <v>30918</v>
      </c>
      <c r="G814" s="1">
        <f ca="1">DATEDIF(HR_DB[[#This Row],[DOB]],TODAY(),"Y")</f>
        <v>37</v>
      </c>
      <c r="H814" s="1" t="s">
        <v>17</v>
      </c>
      <c r="I814" s="1" t="s">
        <v>18</v>
      </c>
      <c r="J814" s="1" t="s">
        <v>19</v>
      </c>
      <c r="K814" s="1" t="str">
        <f>VLOOKUP(MID(HR_DB[[#This Row],[ID No.]],8,2),[1]Draft!$B$9:$C$14,2,FALSE)</f>
        <v>Monufia</v>
      </c>
      <c r="L814" s="3">
        <v>41168</v>
      </c>
      <c r="M814" s="1">
        <f ca="1">DATEDIF(HR_DB[[#This Row],[Hire date]],TODAY(),"Y")</f>
        <v>9</v>
      </c>
      <c r="N814" s="4">
        <v>23948</v>
      </c>
      <c r="O814" s="1">
        <f>IFERROR(DATEDIF(HR_DB[[#This Row],[DOB]],HR_DB[[#This Row],[Hire date]],"Y"),"!!!")</f>
        <v>28</v>
      </c>
      <c r="P814" s="1" t="str">
        <f>IF(HR_DB[[#This Row],[Age at Hiring]]&lt;20,"!","")</f>
        <v/>
      </c>
      <c r="Q814" s="1" t="str">
        <f>IFERROR(VLOOKUP(HR_DB[[#This Row],[EmpID]],A815:$A$1002,1,TRUE),"")</f>
        <v/>
      </c>
      <c r="R814" s="1" t="str">
        <f>IFERROR(VLOOKUP(HR_DB[[#This Row],[EmpID]],$A$2:A813,1,0),"")</f>
        <v/>
      </c>
      <c r="S814" s="17"/>
      <c r="T814" s="1" t="str">
        <f ca="1">IF(HR_DB[[#This Row],[Years no.]]&lt;=7,"A) 1-7",IF(AND(HR_DB[[#This Row],[Years no.]]&gt;7,HR_DB[[#This Row],[Years no.]]&lt;=14),"B) 8-14",IF(AND(HR_DB[[#This Row],[Years no.]]&gt;14,HR_DB[[#This Row],[Years no.]]&lt;=21),"C) 15-21",IF(HR_DB[[#This Row],[Years no.]]&gt;21,"D) 22+",""))))</f>
        <v>B) 8-14</v>
      </c>
      <c r="U814" s="1" t="str">
        <f ca="1">IF(AND(HR_DB[[#This Row],[Age]]&gt;=20,HR_DB[[#This Row],[Age]]&lt;30),"20s",IF(AND(HR_DB[[#This Row],[Age]]&gt;=30,HR_DB[[#This Row],[Age]]&lt;40),"30s",IF(HR_DB[[#This Row],[Age]]&gt;=40,"40s","")))</f>
        <v>30s</v>
      </c>
    </row>
    <row r="815" spans="1:21" x14ac:dyDescent="0.35">
      <c r="A815" s="1">
        <v>58231</v>
      </c>
      <c r="B815" s="1" t="s">
        <v>1552</v>
      </c>
      <c r="C815" s="1" t="s">
        <v>1553</v>
      </c>
      <c r="D815" s="1" t="s">
        <v>143</v>
      </c>
      <c r="E815" s="1" t="str">
        <f>IF(ISODD(MID(HR_DB[[#This Row],[ID No.]],13,1)),"Male","Female")</f>
        <v>Male</v>
      </c>
      <c r="F815" s="3">
        <f>DATE(MID(HR_DB[[#This Row],[ID No.]],2,2),MID(HR_DB[[#This Row],[ID No.]],4,2),MID(HR_DB[[#This Row],[ID No.]],6,2))</f>
        <v>29824</v>
      </c>
      <c r="G815" s="1">
        <f ca="1">DATEDIF(HR_DB[[#This Row],[DOB]],TODAY(),"Y")</f>
        <v>40</v>
      </c>
      <c r="H815" s="1" t="s">
        <v>32</v>
      </c>
      <c r="I815" s="1" t="s">
        <v>23</v>
      </c>
      <c r="J815" s="1" t="s">
        <v>24</v>
      </c>
      <c r="K815" s="1" t="str">
        <f>VLOOKUP(MID(HR_DB[[#This Row],[ID No.]],8,2),[1]Draft!$B$9:$C$14,2,FALSE)</f>
        <v>Cairo</v>
      </c>
      <c r="L815" s="3">
        <v>38507</v>
      </c>
      <c r="M815" s="1">
        <f ca="1">DATEDIF(HR_DB[[#This Row],[Hire date]],TODAY(),"Y")</f>
        <v>17</v>
      </c>
      <c r="N815" s="4">
        <v>6599</v>
      </c>
      <c r="O815" s="1">
        <f>IFERROR(DATEDIF(HR_DB[[#This Row],[DOB]],HR_DB[[#This Row],[Hire date]],"Y"),"!!!")</f>
        <v>23</v>
      </c>
      <c r="P815" s="1" t="str">
        <f>IF(HR_DB[[#This Row],[Age at Hiring]]&lt;20,"!","")</f>
        <v/>
      </c>
      <c r="Q815" s="1" t="str">
        <f>IFERROR(VLOOKUP(HR_DB[[#This Row],[EmpID]],A816:$A$1002,1,TRUE),"")</f>
        <v/>
      </c>
      <c r="R815" s="1" t="str">
        <f>IFERROR(VLOOKUP(HR_DB[[#This Row],[EmpID]],$A$2:A814,1,0),"")</f>
        <v/>
      </c>
      <c r="S815" s="17"/>
      <c r="T815" s="1" t="str">
        <f ca="1">IF(HR_DB[[#This Row],[Years no.]]&lt;=7,"A) 1-7",IF(AND(HR_DB[[#This Row],[Years no.]]&gt;7,HR_DB[[#This Row],[Years no.]]&lt;=14),"B) 8-14",IF(AND(HR_DB[[#This Row],[Years no.]]&gt;14,HR_DB[[#This Row],[Years no.]]&lt;=21),"C) 15-21",IF(HR_DB[[#This Row],[Years no.]]&gt;21,"D) 22+",""))))</f>
        <v>C) 15-21</v>
      </c>
      <c r="U815" s="1" t="str">
        <f ca="1">IF(AND(HR_DB[[#This Row],[Age]]&gt;=20,HR_DB[[#This Row],[Age]]&lt;30),"20s",IF(AND(HR_DB[[#This Row],[Age]]&gt;=30,HR_DB[[#This Row],[Age]]&lt;40),"30s",IF(HR_DB[[#This Row],[Age]]&gt;=40,"40s","")))</f>
        <v>40s</v>
      </c>
    </row>
    <row r="816" spans="1:21" x14ac:dyDescent="0.35">
      <c r="A816" s="1">
        <v>58232</v>
      </c>
      <c r="B816" s="1" t="s">
        <v>420</v>
      </c>
      <c r="C816" s="1" t="s">
        <v>421</v>
      </c>
      <c r="D816" s="1" t="s">
        <v>35</v>
      </c>
      <c r="E816" s="1" t="str">
        <f>IF(ISODD(MID(HR_DB[[#This Row],[ID No.]],13,1)),"Male","Female")</f>
        <v>Male</v>
      </c>
      <c r="F816" s="3">
        <f>DATE(MID(HR_DB[[#This Row],[ID No.]],2,2),MID(HR_DB[[#This Row],[ID No.]],4,2),MID(HR_DB[[#This Row],[ID No.]],6,2))</f>
        <v>33983</v>
      </c>
      <c r="G816" s="1">
        <f ca="1">DATEDIF(HR_DB[[#This Row],[DOB]],TODAY(),"Y")</f>
        <v>29</v>
      </c>
      <c r="H816" s="1" t="s">
        <v>17</v>
      </c>
      <c r="I816" s="1" t="s">
        <v>23</v>
      </c>
      <c r="J816" s="1" t="s">
        <v>28</v>
      </c>
      <c r="K816" s="1" t="str">
        <f>VLOOKUP(MID(HR_DB[[#This Row],[ID No.]],8,2),[1]Draft!$B$9:$C$14,2,FALSE)</f>
        <v>Cairo</v>
      </c>
      <c r="L816" s="7">
        <v>41170</v>
      </c>
      <c r="M816" s="1">
        <f ca="1">DATEDIF(HR_DB[[#This Row],[Hire date]],TODAY(),"Y")</f>
        <v>9</v>
      </c>
      <c r="N816" s="4">
        <v>3416</v>
      </c>
      <c r="O816" s="6">
        <f>IFERROR(DATEDIF(HR_DB[[#This Row],[DOB]],HR_DB[[#This Row],[Hire date]],"Y"),"!!!")</f>
        <v>19</v>
      </c>
      <c r="P816" s="6" t="str">
        <f>IF(HR_DB[[#This Row],[Age at Hiring]]&lt;20,"!","")</f>
        <v>!</v>
      </c>
      <c r="Q816" s="1" t="str">
        <f>IFERROR(VLOOKUP(HR_DB[[#This Row],[EmpID]],A817:$A$1002,1,TRUE),"")</f>
        <v/>
      </c>
      <c r="R816" s="1" t="str">
        <f>IFERROR(VLOOKUP(HR_DB[[#This Row],[EmpID]],$A$2:A815,1,0),"")</f>
        <v/>
      </c>
      <c r="S816" s="17"/>
      <c r="T816" s="1" t="str">
        <f ca="1">IF(HR_DB[[#This Row],[Years no.]]&lt;=7,"A) 1-7",IF(AND(HR_DB[[#This Row],[Years no.]]&gt;7,HR_DB[[#This Row],[Years no.]]&lt;=14),"B) 8-14",IF(AND(HR_DB[[#This Row],[Years no.]]&gt;14,HR_DB[[#This Row],[Years no.]]&lt;=21),"C) 15-21",IF(HR_DB[[#This Row],[Years no.]]&gt;21,"D) 22+",""))))</f>
        <v>B) 8-14</v>
      </c>
      <c r="U816" s="1" t="str">
        <f ca="1">IF(AND(HR_DB[[#This Row],[Age]]&gt;=20,HR_DB[[#This Row],[Age]]&lt;30),"20s",IF(AND(HR_DB[[#This Row],[Age]]&gt;=30,HR_DB[[#This Row],[Age]]&lt;40),"30s",IF(HR_DB[[#This Row],[Age]]&gt;=40,"40s","")))</f>
        <v>20s</v>
      </c>
    </row>
    <row r="817" spans="1:21" x14ac:dyDescent="0.35">
      <c r="A817" s="1">
        <v>58242</v>
      </c>
      <c r="B817" s="1" t="s">
        <v>472</v>
      </c>
      <c r="C817" s="1" t="s">
        <v>473</v>
      </c>
      <c r="D817" s="1" t="s">
        <v>16</v>
      </c>
      <c r="E817" s="1" t="str">
        <f>IF(ISODD(MID(HR_DB[[#This Row],[ID No.]],13,1)),"Male","Female")</f>
        <v>Male</v>
      </c>
      <c r="F817" s="3">
        <f>DATE(MID(HR_DB[[#This Row],[ID No.]],2,2),MID(HR_DB[[#This Row],[ID No.]],4,2),MID(HR_DB[[#This Row],[ID No.]],6,2))</f>
        <v>27448</v>
      </c>
      <c r="G817" s="1">
        <f ca="1">DATEDIF(HR_DB[[#This Row],[DOB]],TODAY(),"Y")</f>
        <v>47</v>
      </c>
      <c r="H817" s="1" t="s">
        <v>17</v>
      </c>
      <c r="I817" s="1" t="s">
        <v>23</v>
      </c>
      <c r="J817" s="1" t="s">
        <v>19</v>
      </c>
      <c r="K817" s="1" t="str">
        <f>VLOOKUP(MID(HR_DB[[#This Row],[ID No.]],8,2),[1]Draft!$B$9:$C$14,2,FALSE)</f>
        <v>Cairo</v>
      </c>
      <c r="L817" s="3">
        <v>36628</v>
      </c>
      <c r="M817" s="1">
        <f ca="1">DATEDIF(HR_DB[[#This Row],[Hire date]],TODAY(),"Y")</f>
        <v>22</v>
      </c>
      <c r="N817" s="4">
        <v>4454</v>
      </c>
      <c r="O817" s="1">
        <f>IFERROR(DATEDIF(HR_DB[[#This Row],[DOB]],HR_DB[[#This Row],[Hire date]],"Y"),"!!!")</f>
        <v>25</v>
      </c>
      <c r="P817" s="1" t="str">
        <f>IF(HR_DB[[#This Row],[Age at Hiring]]&lt;20,"!","")</f>
        <v/>
      </c>
      <c r="Q817" s="1" t="str">
        <f>IFERROR(VLOOKUP(HR_DB[[#This Row],[EmpID]],A818:$A$1002,1,TRUE),"")</f>
        <v/>
      </c>
      <c r="R817" s="1" t="str">
        <f>IFERROR(VLOOKUP(HR_DB[[#This Row],[EmpID]],$A$2:A816,1,0),"")</f>
        <v/>
      </c>
      <c r="S817" s="17"/>
      <c r="T817" s="1" t="str">
        <f ca="1">IF(HR_DB[[#This Row],[Years no.]]&lt;=7,"A) 1-7",IF(AND(HR_DB[[#This Row],[Years no.]]&gt;7,HR_DB[[#This Row],[Years no.]]&lt;=14),"B) 8-14",IF(AND(HR_DB[[#This Row],[Years no.]]&gt;14,HR_DB[[#This Row],[Years no.]]&lt;=21),"C) 15-21",IF(HR_DB[[#This Row],[Years no.]]&gt;21,"D) 22+",""))))</f>
        <v>D) 22+</v>
      </c>
      <c r="U817" s="1" t="str">
        <f ca="1">IF(AND(HR_DB[[#This Row],[Age]]&gt;=20,HR_DB[[#This Row],[Age]]&lt;30),"20s",IF(AND(HR_DB[[#This Row],[Age]]&gt;=30,HR_DB[[#This Row],[Age]]&lt;40),"30s",IF(HR_DB[[#This Row],[Age]]&gt;=40,"40s","")))</f>
        <v>40s</v>
      </c>
    </row>
    <row r="818" spans="1:21" x14ac:dyDescent="0.35">
      <c r="A818" s="1">
        <v>58259</v>
      </c>
      <c r="B818" s="1" t="s">
        <v>942</v>
      </c>
      <c r="C818" s="1" t="s">
        <v>943</v>
      </c>
      <c r="D818" s="1" t="s">
        <v>22</v>
      </c>
      <c r="E818" s="1" t="str">
        <f>IF(ISODD(MID(HR_DB[[#This Row],[ID No.]],13,1)),"Male","Female")</f>
        <v>Male</v>
      </c>
      <c r="F818" s="3">
        <f>DATE(MID(HR_DB[[#This Row],[ID No.]],2,2),MID(HR_DB[[#This Row],[ID No.]],4,2),MID(HR_DB[[#This Row],[ID No.]],6,2))</f>
        <v>30454</v>
      </c>
      <c r="G818" s="1">
        <f ca="1">DATEDIF(HR_DB[[#This Row],[DOB]],TODAY(),"Y")</f>
        <v>39</v>
      </c>
      <c r="H818" s="1" t="s">
        <v>32</v>
      </c>
      <c r="I818" s="1" t="s">
        <v>18</v>
      </c>
      <c r="J818" s="1" t="s">
        <v>67</v>
      </c>
      <c r="K818" s="1" t="str">
        <f>VLOOKUP(MID(HR_DB[[#This Row],[ID No.]],8,2),[1]Draft!$B$9:$C$14,2,FALSE)</f>
        <v>Monufia</v>
      </c>
      <c r="L818" s="3">
        <v>37995</v>
      </c>
      <c r="M818" s="1">
        <f ca="1">DATEDIF(HR_DB[[#This Row],[Hire date]],TODAY(),"Y")</f>
        <v>18</v>
      </c>
      <c r="N818" s="4">
        <v>22842</v>
      </c>
      <c r="O818" s="1">
        <f>IFERROR(DATEDIF(HR_DB[[#This Row],[DOB]],HR_DB[[#This Row],[Hire date]],"Y"),"!!!")</f>
        <v>20</v>
      </c>
      <c r="P818" s="1" t="str">
        <f>IF(HR_DB[[#This Row],[Age at Hiring]]&lt;20,"!","")</f>
        <v/>
      </c>
      <c r="Q818" s="1" t="str">
        <f>IFERROR(VLOOKUP(HR_DB[[#This Row],[EmpID]],A819:$A$1002,1,TRUE),"")</f>
        <v/>
      </c>
      <c r="R818" s="1" t="str">
        <f>IFERROR(VLOOKUP(HR_DB[[#This Row],[EmpID]],$A$2:A817,1,0),"")</f>
        <v/>
      </c>
      <c r="S818" s="17"/>
      <c r="T818" s="1" t="str">
        <f ca="1">IF(HR_DB[[#This Row],[Years no.]]&lt;=7,"A) 1-7",IF(AND(HR_DB[[#This Row],[Years no.]]&gt;7,HR_DB[[#This Row],[Years no.]]&lt;=14),"B) 8-14",IF(AND(HR_DB[[#This Row],[Years no.]]&gt;14,HR_DB[[#This Row],[Years no.]]&lt;=21),"C) 15-21",IF(HR_DB[[#This Row],[Years no.]]&gt;21,"D) 22+",""))))</f>
        <v>C) 15-21</v>
      </c>
      <c r="U818" s="1" t="str">
        <f ca="1">IF(AND(HR_DB[[#This Row],[Age]]&gt;=20,HR_DB[[#This Row],[Age]]&lt;30),"20s",IF(AND(HR_DB[[#This Row],[Age]]&gt;=30,HR_DB[[#This Row],[Age]]&lt;40),"30s",IF(HR_DB[[#This Row],[Age]]&gt;=40,"40s","")))</f>
        <v>30s</v>
      </c>
    </row>
    <row r="819" spans="1:21" x14ac:dyDescent="0.35">
      <c r="A819" s="1">
        <v>58284</v>
      </c>
      <c r="B819" s="1" t="s">
        <v>570</v>
      </c>
      <c r="C819" s="1" t="s">
        <v>571</v>
      </c>
      <c r="D819" s="1" t="s">
        <v>16</v>
      </c>
      <c r="E819" s="1" t="str">
        <f>IF(ISODD(MID(HR_DB[[#This Row],[ID No.]],13,1)),"Male","Female")</f>
        <v>Male</v>
      </c>
      <c r="F819" s="3">
        <f>DATE(MID(HR_DB[[#This Row],[ID No.]],2,2),MID(HR_DB[[#This Row],[ID No.]],4,2),MID(HR_DB[[#This Row],[ID No.]],6,2))</f>
        <v>35022</v>
      </c>
      <c r="G819" s="1">
        <f ca="1">DATEDIF(HR_DB[[#This Row],[DOB]],TODAY(),"Y")</f>
        <v>26</v>
      </c>
      <c r="H819" s="1" t="s">
        <v>32</v>
      </c>
      <c r="I819" s="1" t="s">
        <v>18</v>
      </c>
      <c r="J819" s="1" t="s">
        <v>28</v>
      </c>
      <c r="K819" s="1" t="str">
        <f>VLOOKUP(MID(HR_DB[[#This Row],[ID No.]],8,2),[1]Draft!$B$9:$C$14,2,FALSE)</f>
        <v>Cairo</v>
      </c>
      <c r="L819" s="7">
        <v>39360</v>
      </c>
      <c r="M819" s="1">
        <f ca="1">DATEDIF(HR_DB[[#This Row],[Hire date]],TODAY(),"Y")</f>
        <v>14</v>
      </c>
      <c r="N819" s="4">
        <v>29382</v>
      </c>
      <c r="O819" s="6">
        <f>IFERROR(DATEDIF(HR_DB[[#This Row],[DOB]],HR_DB[[#This Row],[Hire date]],"Y"),"!!!")</f>
        <v>11</v>
      </c>
      <c r="P819" s="6" t="str">
        <f>IF(HR_DB[[#This Row],[Age at Hiring]]&lt;20,"!","")</f>
        <v>!</v>
      </c>
      <c r="Q819" s="1" t="str">
        <f>IFERROR(VLOOKUP(HR_DB[[#This Row],[EmpID]],A820:$A$1002,1,TRUE),"")</f>
        <v/>
      </c>
      <c r="R819" s="1" t="str">
        <f>IFERROR(VLOOKUP(HR_DB[[#This Row],[EmpID]],$A$2:A818,1,0),"")</f>
        <v/>
      </c>
      <c r="S819" s="17"/>
      <c r="T819" s="1" t="str">
        <f ca="1">IF(HR_DB[[#This Row],[Years no.]]&lt;=7,"A) 1-7",IF(AND(HR_DB[[#This Row],[Years no.]]&gt;7,HR_DB[[#This Row],[Years no.]]&lt;=14),"B) 8-14",IF(AND(HR_DB[[#This Row],[Years no.]]&gt;14,HR_DB[[#This Row],[Years no.]]&lt;=21),"C) 15-21",IF(HR_DB[[#This Row],[Years no.]]&gt;21,"D) 22+",""))))</f>
        <v>B) 8-14</v>
      </c>
      <c r="U819" s="1" t="str">
        <f ca="1">IF(AND(HR_DB[[#This Row],[Age]]&gt;=20,HR_DB[[#This Row],[Age]]&lt;30),"20s",IF(AND(HR_DB[[#This Row],[Age]]&gt;=30,HR_DB[[#This Row],[Age]]&lt;40),"30s",IF(HR_DB[[#This Row],[Age]]&gt;=40,"40s","")))</f>
        <v>20s</v>
      </c>
    </row>
    <row r="820" spans="1:21" x14ac:dyDescent="0.35">
      <c r="A820" s="1">
        <v>58293</v>
      </c>
      <c r="B820" s="1" t="s">
        <v>178</v>
      </c>
      <c r="C820" s="1" t="s">
        <v>179</v>
      </c>
      <c r="D820" s="1" t="s">
        <v>62</v>
      </c>
      <c r="E820" s="1" t="str">
        <f>IF(ISODD(MID(HR_DB[[#This Row],[ID No.]],13,1)),"Male","Female")</f>
        <v>Female</v>
      </c>
      <c r="F820" s="3">
        <f>DATE(MID(HR_DB[[#This Row],[ID No.]],2,2),MID(HR_DB[[#This Row],[ID No.]],4,2),MID(HR_DB[[#This Row],[ID No.]],6,2))</f>
        <v>34387</v>
      </c>
      <c r="G820" s="1">
        <f ca="1">DATEDIF(HR_DB[[#This Row],[DOB]],TODAY(),"Y")</f>
        <v>28</v>
      </c>
      <c r="H820" s="1" t="s">
        <v>17</v>
      </c>
      <c r="I820" s="1" t="s">
        <v>18</v>
      </c>
      <c r="J820" s="1" t="s">
        <v>44</v>
      </c>
      <c r="K820" s="1" t="str">
        <f>VLOOKUP(MID(HR_DB[[#This Row],[ID No.]],8,2),[1]Draft!$B$9:$C$14,2,FALSE)</f>
        <v>Cairo</v>
      </c>
      <c r="L820" s="7">
        <v>36444</v>
      </c>
      <c r="M820" s="1">
        <f ca="1">DATEDIF(HR_DB[[#This Row],[Hire date]],TODAY(),"Y")</f>
        <v>22</v>
      </c>
      <c r="N820" s="4">
        <v>26409</v>
      </c>
      <c r="O820" s="6">
        <f>IFERROR(DATEDIF(HR_DB[[#This Row],[DOB]],HR_DB[[#This Row],[Hire date]],"Y"),"!!!")</f>
        <v>5</v>
      </c>
      <c r="P820" s="6" t="str">
        <f>IF(HR_DB[[#This Row],[Age at Hiring]]&lt;20,"!","")</f>
        <v>!</v>
      </c>
      <c r="Q820" s="1" t="str">
        <f>IFERROR(VLOOKUP(HR_DB[[#This Row],[EmpID]],A821:$A$1002,1,TRUE),"")</f>
        <v/>
      </c>
      <c r="R820" s="1" t="str">
        <f>IFERROR(VLOOKUP(HR_DB[[#This Row],[EmpID]],$A$2:A819,1,0),"")</f>
        <v/>
      </c>
      <c r="S820" s="17"/>
      <c r="T820" s="1" t="str">
        <f ca="1">IF(HR_DB[[#This Row],[Years no.]]&lt;=7,"A) 1-7",IF(AND(HR_DB[[#This Row],[Years no.]]&gt;7,HR_DB[[#This Row],[Years no.]]&lt;=14),"B) 8-14",IF(AND(HR_DB[[#This Row],[Years no.]]&gt;14,HR_DB[[#This Row],[Years no.]]&lt;=21),"C) 15-21",IF(HR_DB[[#This Row],[Years no.]]&gt;21,"D) 22+",""))))</f>
        <v>D) 22+</v>
      </c>
      <c r="U820" s="1" t="str">
        <f ca="1">IF(AND(HR_DB[[#This Row],[Age]]&gt;=20,HR_DB[[#This Row],[Age]]&lt;30),"20s",IF(AND(HR_DB[[#This Row],[Age]]&gt;=30,HR_DB[[#This Row],[Age]]&lt;40),"30s",IF(HR_DB[[#This Row],[Age]]&gt;=40,"40s","")))</f>
        <v>20s</v>
      </c>
    </row>
    <row r="821" spans="1:21" x14ac:dyDescent="0.35">
      <c r="A821" s="1">
        <v>58302</v>
      </c>
      <c r="B821" s="1" t="s">
        <v>1598</v>
      </c>
      <c r="C821" s="1" t="s">
        <v>1599</v>
      </c>
      <c r="D821" s="1" t="s">
        <v>35</v>
      </c>
      <c r="E821" s="1" t="str">
        <f>IF(ISODD(MID(HR_DB[[#This Row],[ID No.]],13,1)),"Male","Female")</f>
        <v>Male</v>
      </c>
      <c r="F821" s="3">
        <f>DATE(MID(HR_DB[[#This Row],[ID No.]],2,2),MID(HR_DB[[#This Row],[ID No.]],4,2),MID(HR_DB[[#This Row],[ID No.]],6,2))</f>
        <v>28469</v>
      </c>
      <c r="G821" s="1">
        <f ca="1">DATEDIF(HR_DB[[#This Row],[DOB]],TODAY(),"Y")</f>
        <v>44</v>
      </c>
      <c r="H821" s="1" t="s">
        <v>17</v>
      </c>
      <c r="I821" s="1" t="s">
        <v>23</v>
      </c>
      <c r="J821" s="1" t="s">
        <v>67</v>
      </c>
      <c r="K821" s="1" t="str">
        <f>VLOOKUP(MID(HR_DB[[#This Row],[ID No.]],8,2),[1]Draft!$B$9:$C$14,2,FALSE)</f>
        <v>Alexandria</v>
      </c>
      <c r="L821" s="3">
        <v>37954</v>
      </c>
      <c r="M821" s="1">
        <f ca="1">DATEDIF(HR_DB[[#This Row],[Hire date]],TODAY(),"Y")</f>
        <v>18</v>
      </c>
      <c r="N821" s="4">
        <v>4394</v>
      </c>
      <c r="O821" s="1">
        <f>IFERROR(DATEDIF(HR_DB[[#This Row],[DOB]],HR_DB[[#This Row],[Hire date]],"Y"),"!!!")</f>
        <v>25</v>
      </c>
      <c r="P821" s="1" t="str">
        <f>IF(HR_DB[[#This Row],[Age at Hiring]]&lt;20,"!","")</f>
        <v/>
      </c>
      <c r="Q821" s="1" t="str">
        <f>IFERROR(VLOOKUP(HR_DB[[#This Row],[EmpID]],A822:$A$1002,1,TRUE),"")</f>
        <v/>
      </c>
      <c r="R821" s="1" t="str">
        <f>IFERROR(VLOOKUP(HR_DB[[#This Row],[EmpID]],$A$2:A820,1,0),"")</f>
        <v/>
      </c>
      <c r="S821" s="17"/>
      <c r="T821" s="1" t="str">
        <f ca="1">IF(HR_DB[[#This Row],[Years no.]]&lt;=7,"A) 1-7",IF(AND(HR_DB[[#This Row],[Years no.]]&gt;7,HR_DB[[#This Row],[Years no.]]&lt;=14),"B) 8-14",IF(AND(HR_DB[[#This Row],[Years no.]]&gt;14,HR_DB[[#This Row],[Years no.]]&lt;=21),"C) 15-21",IF(HR_DB[[#This Row],[Years no.]]&gt;21,"D) 22+",""))))</f>
        <v>C) 15-21</v>
      </c>
      <c r="U821" s="1" t="str">
        <f ca="1">IF(AND(HR_DB[[#This Row],[Age]]&gt;=20,HR_DB[[#This Row],[Age]]&lt;30),"20s",IF(AND(HR_DB[[#This Row],[Age]]&gt;=30,HR_DB[[#This Row],[Age]]&lt;40),"30s",IF(HR_DB[[#This Row],[Age]]&gt;=40,"40s","")))</f>
        <v>40s</v>
      </c>
    </row>
    <row r="822" spans="1:21" x14ac:dyDescent="0.35">
      <c r="A822" s="1">
        <v>58303</v>
      </c>
      <c r="B822" s="1" t="s">
        <v>1310</v>
      </c>
      <c r="C822" s="1" t="s">
        <v>1311</v>
      </c>
      <c r="D822" s="1" t="s">
        <v>27</v>
      </c>
      <c r="E822" s="1" t="str">
        <f>IF(ISODD(MID(HR_DB[[#This Row],[ID No.]],13,1)),"Male","Female")</f>
        <v>Female</v>
      </c>
      <c r="F822" s="3">
        <f>DATE(MID(HR_DB[[#This Row],[ID No.]],2,2),MID(HR_DB[[#This Row],[ID No.]],4,2),MID(HR_DB[[#This Row],[ID No.]],6,2))</f>
        <v>30587</v>
      </c>
      <c r="G822" s="1">
        <f ca="1">DATEDIF(HR_DB[[#This Row],[DOB]],TODAY(),"Y")</f>
        <v>38</v>
      </c>
      <c r="H822" s="1" t="s">
        <v>17</v>
      </c>
      <c r="I822" s="1" t="s">
        <v>23</v>
      </c>
      <c r="J822" s="1" t="s">
        <v>19</v>
      </c>
      <c r="K822" s="1" t="str">
        <f>VLOOKUP(MID(HR_DB[[#This Row],[ID No.]],8,2),[1]Draft!$B$9:$C$14,2,FALSE)</f>
        <v>Sharqia</v>
      </c>
      <c r="L822" s="7">
        <v>36468</v>
      </c>
      <c r="M822" s="1">
        <f ca="1">DATEDIF(HR_DB[[#This Row],[Hire date]],TODAY(),"Y")</f>
        <v>22</v>
      </c>
      <c r="N822" s="4">
        <v>5859</v>
      </c>
      <c r="O822" s="6">
        <f>IFERROR(DATEDIF(HR_DB[[#This Row],[DOB]],HR_DB[[#This Row],[Hire date]],"Y"),"!!!")</f>
        <v>16</v>
      </c>
      <c r="P822" s="6" t="str">
        <f>IF(HR_DB[[#This Row],[Age at Hiring]]&lt;20,"!","")</f>
        <v>!</v>
      </c>
      <c r="Q822" s="1" t="str">
        <f>IFERROR(VLOOKUP(HR_DB[[#This Row],[EmpID]],A823:$A$1002,1,TRUE),"")</f>
        <v/>
      </c>
      <c r="R822" s="1" t="str">
        <f>IFERROR(VLOOKUP(HR_DB[[#This Row],[EmpID]],$A$2:A821,1,0),"")</f>
        <v/>
      </c>
      <c r="S822" s="17"/>
      <c r="T822" s="1" t="str">
        <f ca="1">IF(HR_DB[[#This Row],[Years no.]]&lt;=7,"A) 1-7",IF(AND(HR_DB[[#This Row],[Years no.]]&gt;7,HR_DB[[#This Row],[Years no.]]&lt;=14),"B) 8-14",IF(AND(HR_DB[[#This Row],[Years no.]]&gt;14,HR_DB[[#This Row],[Years no.]]&lt;=21),"C) 15-21",IF(HR_DB[[#This Row],[Years no.]]&gt;21,"D) 22+",""))))</f>
        <v>D) 22+</v>
      </c>
      <c r="U822" s="1" t="str">
        <f ca="1">IF(AND(HR_DB[[#This Row],[Age]]&gt;=20,HR_DB[[#This Row],[Age]]&lt;30),"20s",IF(AND(HR_DB[[#This Row],[Age]]&gt;=30,HR_DB[[#This Row],[Age]]&lt;40),"30s",IF(HR_DB[[#This Row],[Age]]&gt;=40,"40s","")))</f>
        <v>30s</v>
      </c>
    </row>
    <row r="823" spans="1:21" x14ac:dyDescent="0.35">
      <c r="A823" s="1">
        <v>58305</v>
      </c>
      <c r="B823" s="1" t="s">
        <v>1386</v>
      </c>
      <c r="C823" s="1" t="s">
        <v>1387</v>
      </c>
      <c r="D823" s="1" t="s">
        <v>38</v>
      </c>
      <c r="E823" s="1" t="str">
        <f>IF(ISODD(MID(HR_DB[[#This Row],[ID No.]],13,1)),"Male","Female")</f>
        <v>Female</v>
      </c>
      <c r="F823" s="3">
        <f>DATE(MID(HR_DB[[#This Row],[ID No.]],2,2),MID(HR_DB[[#This Row],[ID No.]],4,2),MID(HR_DB[[#This Row],[ID No.]],6,2))</f>
        <v>28209</v>
      </c>
      <c r="G823" s="1">
        <f ca="1">DATEDIF(HR_DB[[#This Row],[DOB]],TODAY(),"Y")</f>
        <v>45</v>
      </c>
      <c r="H823" s="1" t="s">
        <v>32</v>
      </c>
      <c r="I823" s="1" t="s">
        <v>23</v>
      </c>
      <c r="J823" s="1" t="s">
        <v>24</v>
      </c>
      <c r="K823" s="1" t="str">
        <f>VLOOKUP(MID(HR_DB[[#This Row],[ID No.]],8,2),[1]Draft!$B$9:$C$14,2,FALSE)</f>
        <v>Ismailia</v>
      </c>
      <c r="L823" s="3">
        <v>39569</v>
      </c>
      <c r="M823" s="1">
        <f ca="1">DATEDIF(HR_DB[[#This Row],[Hire date]],TODAY(),"Y")</f>
        <v>14</v>
      </c>
      <c r="N823" s="4">
        <v>5990</v>
      </c>
      <c r="O823" s="1">
        <f>IFERROR(DATEDIF(HR_DB[[#This Row],[DOB]],HR_DB[[#This Row],[Hire date]],"Y"),"!!!")</f>
        <v>31</v>
      </c>
      <c r="P823" s="1" t="str">
        <f>IF(HR_DB[[#This Row],[Age at Hiring]]&lt;20,"!","")</f>
        <v/>
      </c>
      <c r="Q823" s="1" t="str">
        <f>IFERROR(VLOOKUP(HR_DB[[#This Row],[EmpID]],A824:$A$1002,1,TRUE),"")</f>
        <v/>
      </c>
      <c r="R823" s="1" t="str">
        <f>IFERROR(VLOOKUP(HR_DB[[#This Row],[EmpID]],$A$2:A822,1,0),"")</f>
        <v/>
      </c>
      <c r="S823" s="17"/>
      <c r="T823" s="1" t="str">
        <f ca="1">IF(HR_DB[[#This Row],[Years no.]]&lt;=7,"A) 1-7",IF(AND(HR_DB[[#This Row],[Years no.]]&gt;7,HR_DB[[#This Row],[Years no.]]&lt;=14),"B) 8-14",IF(AND(HR_DB[[#This Row],[Years no.]]&gt;14,HR_DB[[#This Row],[Years no.]]&lt;=21),"C) 15-21",IF(HR_DB[[#This Row],[Years no.]]&gt;21,"D) 22+",""))))</f>
        <v>B) 8-14</v>
      </c>
      <c r="U823" s="1" t="str">
        <f ca="1">IF(AND(HR_DB[[#This Row],[Age]]&gt;=20,HR_DB[[#This Row],[Age]]&lt;30),"20s",IF(AND(HR_DB[[#This Row],[Age]]&gt;=30,HR_DB[[#This Row],[Age]]&lt;40),"30s",IF(HR_DB[[#This Row],[Age]]&gt;=40,"40s","")))</f>
        <v>40s</v>
      </c>
    </row>
    <row r="824" spans="1:21" x14ac:dyDescent="0.35">
      <c r="A824" s="1">
        <v>58312</v>
      </c>
      <c r="B824" s="1" t="s">
        <v>1238</v>
      </c>
      <c r="C824" s="1" t="s">
        <v>1239</v>
      </c>
      <c r="D824" s="1" t="s">
        <v>31</v>
      </c>
      <c r="E824" s="1" t="str">
        <f>IF(ISODD(MID(HR_DB[[#This Row],[ID No.]],13,1)),"Male","Female")</f>
        <v>Female</v>
      </c>
      <c r="F824" s="3">
        <f>DATE(MID(HR_DB[[#This Row],[ID No.]],2,2),MID(HR_DB[[#This Row],[ID No.]],4,2),MID(HR_DB[[#This Row],[ID No.]],6,2))</f>
        <v>34173</v>
      </c>
      <c r="G824" s="1">
        <f ca="1">DATEDIF(HR_DB[[#This Row],[DOB]],TODAY(),"Y")</f>
        <v>29</v>
      </c>
      <c r="H824" s="1" t="s">
        <v>17</v>
      </c>
      <c r="I824" s="1" t="s">
        <v>23</v>
      </c>
      <c r="J824" s="1" t="s">
        <v>28</v>
      </c>
      <c r="K824" s="1" t="str">
        <f>VLOOKUP(MID(HR_DB[[#This Row],[ID No.]],8,2),[1]Draft!$B$9:$C$14,2,FALSE)</f>
        <v>Cairo</v>
      </c>
      <c r="L824" s="7">
        <v>35056</v>
      </c>
      <c r="M824" s="1">
        <f ca="1">DATEDIF(HR_DB[[#This Row],[Hire date]],TODAY(),"Y")</f>
        <v>26</v>
      </c>
      <c r="N824" s="4">
        <v>4962</v>
      </c>
      <c r="O824" s="6">
        <f>IFERROR(DATEDIF(HR_DB[[#This Row],[DOB]],HR_DB[[#This Row],[Hire date]],"Y"),"!!!")</f>
        <v>2</v>
      </c>
      <c r="P824" s="6" t="str">
        <f>IF(HR_DB[[#This Row],[Age at Hiring]]&lt;20,"!","")</f>
        <v>!</v>
      </c>
      <c r="Q824" s="1" t="str">
        <f>IFERROR(VLOOKUP(HR_DB[[#This Row],[EmpID]],A825:$A$1002,1,TRUE),"")</f>
        <v/>
      </c>
      <c r="R824" s="1" t="str">
        <f>IFERROR(VLOOKUP(HR_DB[[#This Row],[EmpID]],$A$2:A823,1,0),"")</f>
        <v/>
      </c>
      <c r="S824" s="17"/>
      <c r="T824" s="1" t="str">
        <f ca="1">IF(HR_DB[[#This Row],[Years no.]]&lt;=7,"A) 1-7",IF(AND(HR_DB[[#This Row],[Years no.]]&gt;7,HR_DB[[#This Row],[Years no.]]&lt;=14),"B) 8-14",IF(AND(HR_DB[[#This Row],[Years no.]]&gt;14,HR_DB[[#This Row],[Years no.]]&lt;=21),"C) 15-21",IF(HR_DB[[#This Row],[Years no.]]&gt;21,"D) 22+",""))))</f>
        <v>D) 22+</v>
      </c>
      <c r="U824" s="1" t="str">
        <f ca="1">IF(AND(HR_DB[[#This Row],[Age]]&gt;=20,HR_DB[[#This Row],[Age]]&lt;30),"20s",IF(AND(HR_DB[[#This Row],[Age]]&gt;=30,HR_DB[[#This Row],[Age]]&lt;40),"30s",IF(HR_DB[[#This Row],[Age]]&gt;=40,"40s","")))</f>
        <v>20s</v>
      </c>
    </row>
    <row r="825" spans="1:21" x14ac:dyDescent="0.35">
      <c r="A825" s="1">
        <v>58326</v>
      </c>
      <c r="B825" s="1" t="s">
        <v>1502</v>
      </c>
      <c r="C825" s="1" t="s">
        <v>1503</v>
      </c>
      <c r="D825" s="1" t="s">
        <v>62</v>
      </c>
      <c r="E825" s="1" t="str">
        <f>IF(ISODD(MID(HR_DB[[#This Row],[ID No.]],13,1)),"Male","Female")</f>
        <v>Female</v>
      </c>
      <c r="F825" s="3">
        <f>DATE(MID(HR_DB[[#This Row],[ID No.]],2,2),MID(HR_DB[[#This Row],[ID No.]],4,2),MID(HR_DB[[#This Row],[ID No.]],6,2))</f>
        <v>29978</v>
      </c>
      <c r="G825" s="1">
        <f ca="1">DATEDIF(HR_DB[[#This Row],[DOB]],TODAY(),"Y")</f>
        <v>40</v>
      </c>
      <c r="H825" s="1" t="s">
        <v>17</v>
      </c>
      <c r="I825" s="1" t="s">
        <v>23</v>
      </c>
      <c r="J825" s="1" t="s">
        <v>44</v>
      </c>
      <c r="K825" s="1" t="str">
        <f>VLOOKUP(MID(HR_DB[[#This Row],[ID No.]],8,2),[1]Draft!$B$9:$C$14,2,FALSE)</f>
        <v>Alexandria</v>
      </c>
      <c r="L825" s="3">
        <v>37375</v>
      </c>
      <c r="M825" s="1">
        <f ca="1">DATEDIF(HR_DB[[#This Row],[Hire date]],TODAY(),"Y")</f>
        <v>20</v>
      </c>
      <c r="N825" s="4">
        <v>6606</v>
      </c>
      <c r="O825" s="1">
        <f>IFERROR(DATEDIF(HR_DB[[#This Row],[DOB]],HR_DB[[#This Row],[Hire date]],"Y"),"!!!")</f>
        <v>20</v>
      </c>
      <c r="P825" s="1" t="str">
        <f>IF(HR_DB[[#This Row],[Age at Hiring]]&lt;20,"!","")</f>
        <v/>
      </c>
      <c r="Q825" s="1" t="str">
        <f>IFERROR(VLOOKUP(HR_DB[[#This Row],[EmpID]],A826:$A$1002,1,TRUE),"")</f>
        <v/>
      </c>
      <c r="R825" s="1" t="str">
        <f>IFERROR(VLOOKUP(HR_DB[[#This Row],[EmpID]],$A$2:A824,1,0),"")</f>
        <v/>
      </c>
      <c r="S825" s="17"/>
      <c r="T825" s="1" t="str">
        <f ca="1">IF(HR_DB[[#This Row],[Years no.]]&lt;=7,"A) 1-7",IF(AND(HR_DB[[#This Row],[Years no.]]&gt;7,HR_DB[[#This Row],[Years no.]]&lt;=14),"B) 8-14",IF(AND(HR_DB[[#This Row],[Years no.]]&gt;14,HR_DB[[#This Row],[Years no.]]&lt;=21),"C) 15-21",IF(HR_DB[[#This Row],[Years no.]]&gt;21,"D) 22+",""))))</f>
        <v>C) 15-21</v>
      </c>
      <c r="U825" s="1" t="str">
        <f ca="1">IF(AND(HR_DB[[#This Row],[Age]]&gt;=20,HR_DB[[#This Row],[Age]]&lt;30),"20s",IF(AND(HR_DB[[#This Row],[Age]]&gt;=30,HR_DB[[#This Row],[Age]]&lt;40),"30s",IF(HR_DB[[#This Row],[Age]]&gt;=40,"40s","")))</f>
        <v>40s</v>
      </c>
    </row>
    <row r="826" spans="1:21" x14ac:dyDescent="0.35">
      <c r="A826" s="1">
        <v>58328</v>
      </c>
      <c r="B826" s="1" t="s">
        <v>1594</v>
      </c>
      <c r="C826" s="1" t="s">
        <v>1595</v>
      </c>
      <c r="D826" s="1" t="s">
        <v>143</v>
      </c>
      <c r="E826" s="1" t="str">
        <f>IF(ISODD(MID(HR_DB[[#This Row],[ID No.]],13,1)),"Male","Female")</f>
        <v>Female</v>
      </c>
      <c r="F826" s="3">
        <f>DATE(MID(HR_DB[[#This Row],[ID No.]],2,2),MID(HR_DB[[#This Row],[ID No.]],4,2),MID(HR_DB[[#This Row],[ID No.]],6,2))</f>
        <v>28644</v>
      </c>
      <c r="G826" s="1">
        <f ca="1">DATEDIF(HR_DB[[#This Row],[DOB]],TODAY(),"Y")</f>
        <v>44</v>
      </c>
      <c r="H826" s="1" t="s">
        <v>32</v>
      </c>
      <c r="I826" s="1" t="s">
        <v>18</v>
      </c>
      <c r="J826" s="1" t="s">
        <v>44</v>
      </c>
      <c r="K826" s="1" t="str">
        <f>VLOOKUP(MID(HR_DB[[#This Row],[ID No.]],8,2),[1]Draft!$B$9:$C$14,2,FALSE)</f>
        <v>Monufia</v>
      </c>
      <c r="L826" s="7">
        <v>35509</v>
      </c>
      <c r="M826" s="1">
        <f ca="1">DATEDIF(HR_DB[[#This Row],[Hire date]],TODAY(),"Y")</f>
        <v>25</v>
      </c>
      <c r="N826" s="4">
        <v>23490</v>
      </c>
      <c r="O826" s="6">
        <f>IFERROR(DATEDIF(HR_DB[[#This Row],[DOB]],HR_DB[[#This Row],[Hire date]],"Y"),"!!!")</f>
        <v>18</v>
      </c>
      <c r="P826" s="6" t="str">
        <f>IF(HR_DB[[#This Row],[Age at Hiring]]&lt;20,"!","")</f>
        <v>!</v>
      </c>
      <c r="Q826" s="1" t="str">
        <f>IFERROR(VLOOKUP(HR_DB[[#This Row],[EmpID]],A827:$A$1002,1,TRUE),"")</f>
        <v/>
      </c>
      <c r="R826" s="1" t="str">
        <f>IFERROR(VLOOKUP(HR_DB[[#This Row],[EmpID]],$A$2:A825,1,0),"")</f>
        <v/>
      </c>
      <c r="S826" s="17"/>
      <c r="T826" s="1" t="str">
        <f ca="1">IF(HR_DB[[#This Row],[Years no.]]&lt;=7,"A) 1-7",IF(AND(HR_DB[[#This Row],[Years no.]]&gt;7,HR_DB[[#This Row],[Years no.]]&lt;=14),"B) 8-14",IF(AND(HR_DB[[#This Row],[Years no.]]&gt;14,HR_DB[[#This Row],[Years no.]]&lt;=21),"C) 15-21",IF(HR_DB[[#This Row],[Years no.]]&gt;21,"D) 22+",""))))</f>
        <v>D) 22+</v>
      </c>
      <c r="U826" s="1" t="str">
        <f ca="1">IF(AND(HR_DB[[#This Row],[Age]]&gt;=20,HR_DB[[#This Row],[Age]]&lt;30),"20s",IF(AND(HR_DB[[#This Row],[Age]]&gt;=30,HR_DB[[#This Row],[Age]]&lt;40),"30s",IF(HR_DB[[#This Row],[Age]]&gt;=40,"40s","")))</f>
        <v>40s</v>
      </c>
    </row>
    <row r="827" spans="1:21" x14ac:dyDescent="0.35">
      <c r="A827" s="1">
        <v>58329</v>
      </c>
      <c r="B827" s="1" t="s">
        <v>850</v>
      </c>
      <c r="C827" s="1" t="s">
        <v>851</v>
      </c>
      <c r="D827" s="1" t="s">
        <v>35</v>
      </c>
      <c r="E827" s="1" t="str">
        <f>IF(ISODD(MID(HR_DB[[#This Row],[ID No.]],13,1)),"Male","Female")</f>
        <v>Male</v>
      </c>
      <c r="F827" s="3">
        <f>DATE(MID(HR_DB[[#This Row],[ID No.]],2,2),MID(HR_DB[[#This Row],[ID No.]],4,2),MID(HR_DB[[#This Row],[ID No.]],6,2))</f>
        <v>31720</v>
      </c>
      <c r="G827" s="1">
        <f ca="1">DATEDIF(HR_DB[[#This Row],[DOB]],TODAY(),"Y")</f>
        <v>35</v>
      </c>
      <c r="H827" s="1" t="s">
        <v>17</v>
      </c>
      <c r="I827" s="1" t="s">
        <v>41</v>
      </c>
      <c r="J827" s="1" t="s">
        <v>67</v>
      </c>
      <c r="K827" s="1" t="str">
        <f>VLOOKUP(MID(HR_DB[[#This Row],[ID No.]],8,2),[1]Draft!$B$9:$C$14,2,FALSE)</f>
        <v>Monufia</v>
      </c>
      <c r="L827" s="3">
        <v>41569</v>
      </c>
      <c r="M827" s="1">
        <f ca="1">DATEDIF(HR_DB[[#This Row],[Hire date]],TODAY(),"Y")</f>
        <v>8</v>
      </c>
      <c r="N827" s="4">
        <v>10531</v>
      </c>
      <c r="O827" s="1">
        <f>IFERROR(DATEDIF(HR_DB[[#This Row],[DOB]],HR_DB[[#This Row],[Hire date]],"Y"),"!!!")</f>
        <v>26</v>
      </c>
      <c r="P827" s="1" t="str">
        <f>IF(HR_DB[[#This Row],[Age at Hiring]]&lt;20,"!","")</f>
        <v/>
      </c>
      <c r="Q827" s="1" t="str">
        <f>IFERROR(VLOOKUP(HR_DB[[#This Row],[EmpID]],A828:$A$1002,1,TRUE),"")</f>
        <v/>
      </c>
      <c r="R827" s="1" t="str">
        <f>IFERROR(VLOOKUP(HR_DB[[#This Row],[EmpID]],$A$2:A826,1,0),"")</f>
        <v/>
      </c>
      <c r="S827" s="17"/>
      <c r="T827" s="1" t="str">
        <f ca="1">IF(HR_DB[[#This Row],[Years no.]]&lt;=7,"A) 1-7",IF(AND(HR_DB[[#This Row],[Years no.]]&gt;7,HR_DB[[#This Row],[Years no.]]&lt;=14),"B) 8-14",IF(AND(HR_DB[[#This Row],[Years no.]]&gt;14,HR_DB[[#This Row],[Years no.]]&lt;=21),"C) 15-21",IF(HR_DB[[#This Row],[Years no.]]&gt;21,"D) 22+",""))))</f>
        <v>B) 8-14</v>
      </c>
      <c r="U827" s="1" t="str">
        <f ca="1">IF(AND(HR_DB[[#This Row],[Age]]&gt;=20,HR_DB[[#This Row],[Age]]&lt;30),"20s",IF(AND(HR_DB[[#This Row],[Age]]&gt;=30,HR_DB[[#This Row],[Age]]&lt;40),"30s",IF(HR_DB[[#This Row],[Age]]&gt;=40,"40s","")))</f>
        <v>30s</v>
      </c>
    </row>
    <row r="828" spans="1:21" x14ac:dyDescent="0.35">
      <c r="A828" s="1">
        <v>58343</v>
      </c>
      <c r="B828" s="1" t="s">
        <v>1394</v>
      </c>
      <c r="C828" s="1" t="s">
        <v>1395</v>
      </c>
      <c r="D828" s="1" t="s">
        <v>49</v>
      </c>
      <c r="E828" s="1" t="str">
        <f>IF(ISODD(MID(HR_DB[[#This Row],[ID No.]],13,1)),"Male","Female")</f>
        <v>Male</v>
      </c>
      <c r="F828" s="3">
        <f>DATE(MID(HR_DB[[#This Row],[ID No.]],2,2),MID(HR_DB[[#This Row],[ID No.]],4,2),MID(HR_DB[[#This Row],[ID No.]],6,2))</f>
        <v>34566</v>
      </c>
      <c r="G828" s="1">
        <f ca="1">DATEDIF(HR_DB[[#This Row],[DOB]],TODAY(),"Y")</f>
        <v>27</v>
      </c>
      <c r="H828" s="1" t="s">
        <v>17</v>
      </c>
      <c r="I828" s="1" t="s">
        <v>23</v>
      </c>
      <c r="J828" s="1" t="s">
        <v>24</v>
      </c>
      <c r="K828" s="1" t="str">
        <f>VLOOKUP(MID(HR_DB[[#This Row],[ID No.]],8,2),[1]Draft!$B$9:$C$14,2,FALSE)</f>
        <v>Alexandria</v>
      </c>
      <c r="L828" s="7">
        <v>40057</v>
      </c>
      <c r="M828" s="1">
        <f ca="1">DATEDIF(HR_DB[[#This Row],[Hire date]],TODAY(),"Y")</f>
        <v>12</v>
      </c>
      <c r="N828" s="4">
        <v>5341</v>
      </c>
      <c r="O828" s="6">
        <f>IFERROR(DATEDIF(HR_DB[[#This Row],[DOB]],HR_DB[[#This Row],[Hire date]],"Y"),"!!!")</f>
        <v>15</v>
      </c>
      <c r="P828" s="6" t="str">
        <f>IF(HR_DB[[#This Row],[Age at Hiring]]&lt;20,"!","")</f>
        <v>!</v>
      </c>
      <c r="Q828" s="1" t="str">
        <f>IFERROR(VLOOKUP(HR_DB[[#This Row],[EmpID]],A829:$A$1002,1,TRUE),"")</f>
        <v/>
      </c>
      <c r="R828" s="1" t="str">
        <f>IFERROR(VLOOKUP(HR_DB[[#This Row],[EmpID]],$A$2:A827,1,0),"")</f>
        <v/>
      </c>
      <c r="S828" s="17"/>
      <c r="T828" s="1" t="str">
        <f ca="1">IF(HR_DB[[#This Row],[Years no.]]&lt;=7,"A) 1-7",IF(AND(HR_DB[[#This Row],[Years no.]]&gt;7,HR_DB[[#This Row],[Years no.]]&lt;=14),"B) 8-14",IF(AND(HR_DB[[#This Row],[Years no.]]&gt;14,HR_DB[[#This Row],[Years no.]]&lt;=21),"C) 15-21",IF(HR_DB[[#This Row],[Years no.]]&gt;21,"D) 22+",""))))</f>
        <v>B) 8-14</v>
      </c>
      <c r="U828" s="1" t="str">
        <f ca="1">IF(AND(HR_DB[[#This Row],[Age]]&gt;=20,HR_DB[[#This Row],[Age]]&lt;30),"20s",IF(AND(HR_DB[[#This Row],[Age]]&gt;=30,HR_DB[[#This Row],[Age]]&lt;40),"30s",IF(HR_DB[[#This Row],[Age]]&gt;=40,"40s","")))</f>
        <v>20s</v>
      </c>
    </row>
    <row r="829" spans="1:21" x14ac:dyDescent="0.35">
      <c r="A829" s="1">
        <v>58349</v>
      </c>
      <c r="B829" s="1" t="s">
        <v>728</v>
      </c>
      <c r="C829" s="1" t="s">
        <v>729</v>
      </c>
      <c r="D829" s="1" t="s">
        <v>22</v>
      </c>
      <c r="E829" s="1" t="str">
        <f>IF(ISODD(MID(HR_DB[[#This Row],[ID No.]],13,1)),"Male","Female")</f>
        <v>Male</v>
      </c>
      <c r="F829" s="3">
        <f>DATE(MID(HR_DB[[#This Row],[ID No.]],2,2),MID(HR_DB[[#This Row],[ID No.]],4,2),MID(HR_DB[[#This Row],[ID No.]],6,2))</f>
        <v>27573</v>
      </c>
      <c r="G829" s="1">
        <f ca="1">DATEDIF(HR_DB[[#This Row],[DOB]],TODAY(),"Y")</f>
        <v>47</v>
      </c>
      <c r="H829" s="1" t="s">
        <v>17</v>
      </c>
      <c r="I829" s="1" t="s">
        <v>41</v>
      </c>
      <c r="J829" s="1" t="s">
        <v>67</v>
      </c>
      <c r="K829" s="1" t="str">
        <f>VLOOKUP(MID(HR_DB[[#This Row],[ID No.]],8,2),[1]Draft!$B$9:$C$14,2,FALSE)</f>
        <v>Cairo</v>
      </c>
      <c r="L829" s="3">
        <v>34961</v>
      </c>
      <c r="M829" s="1">
        <f ca="1">DATEDIF(HR_DB[[#This Row],[Hire date]],TODAY(),"Y")</f>
        <v>26</v>
      </c>
      <c r="N829" s="4">
        <v>12122</v>
      </c>
      <c r="O829" s="1">
        <f>IFERROR(DATEDIF(HR_DB[[#This Row],[DOB]],HR_DB[[#This Row],[Hire date]],"Y"),"!!!")</f>
        <v>20</v>
      </c>
      <c r="P829" s="1" t="str">
        <f>IF(HR_DB[[#This Row],[Age at Hiring]]&lt;20,"!","")</f>
        <v/>
      </c>
      <c r="Q829" s="1" t="str">
        <f>IFERROR(VLOOKUP(HR_DB[[#This Row],[EmpID]],A830:$A$1002,1,TRUE),"")</f>
        <v/>
      </c>
      <c r="R829" s="1" t="str">
        <f>IFERROR(VLOOKUP(HR_DB[[#This Row],[EmpID]],$A$2:A828,1,0),"")</f>
        <v/>
      </c>
      <c r="S829" s="17"/>
      <c r="T829" s="1" t="str">
        <f ca="1">IF(HR_DB[[#This Row],[Years no.]]&lt;=7,"A) 1-7",IF(AND(HR_DB[[#This Row],[Years no.]]&gt;7,HR_DB[[#This Row],[Years no.]]&lt;=14),"B) 8-14",IF(AND(HR_DB[[#This Row],[Years no.]]&gt;14,HR_DB[[#This Row],[Years no.]]&lt;=21),"C) 15-21",IF(HR_DB[[#This Row],[Years no.]]&gt;21,"D) 22+",""))))</f>
        <v>D) 22+</v>
      </c>
      <c r="U829" s="1" t="str">
        <f ca="1">IF(AND(HR_DB[[#This Row],[Age]]&gt;=20,HR_DB[[#This Row],[Age]]&lt;30),"20s",IF(AND(HR_DB[[#This Row],[Age]]&gt;=30,HR_DB[[#This Row],[Age]]&lt;40),"30s",IF(HR_DB[[#This Row],[Age]]&gt;=40,"40s","")))</f>
        <v>40s</v>
      </c>
    </row>
    <row r="830" spans="1:21" x14ac:dyDescent="0.35">
      <c r="A830" s="1">
        <v>58376</v>
      </c>
      <c r="B830" s="1" t="s">
        <v>612</v>
      </c>
      <c r="C830" s="1" t="s">
        <v>613</v>
      </c>
      <c r="D830" s="1" t="s">
        <v>143</v>
      </c>
      <c r="E830" s="1" t="str">
        <f>IF(ISODD(MID(HR_DB[[#This Row],[ID No.]],13,1)),"Male","Female")</f>
        <v>Male</v>
      </c>
      <c r="F830" s="3">
        <f>DATE(MID(HR_DB[[#This Row],[ID No.]],2,2),MID(HR_DB[[#This Row],[ID No.]],4,2),MID(HR_DB[[#This Row],[ID No.]],6,2))</f>
        <v>32915</v>
      </c>
      <c r="G830" s="1">
        <f ca="1">DATEDIF(HR_DB[[#This Row],[DOB]],TODAY(),"Y")</f>
        <v>32</v>
      </c>
      <c r="H830" s="1" t="s">
        <v>32</v>
      </c>
      <c r="I830" s="1" t="s">
        <v>23</v>
      </c>
      <c r="J830" s="1" t="s">
        <v>28</v>
      </c>
      <c r="K830" s="1" t="str">
        <f>VLOOKUP(MID(HR_DB[[#This Row],[ID No.]],8,2),[1]Draft!$B$9:$C$14,2,FALSE)</f>
        <v>Cairo</v>
      </c>
      <c r="L830" s="7">
        <v>34927</v>
      </c>
      <c r="M830" s="1">
        <f ca="1">DATEDIF(HR_DB[[#This Row],[Hire date]],TODAY(),"Y")</f>
        <v>26</v>
      </c>
      <c r="N830" s="4">
        <v>5945</v>
      </c>
      <c r="O830" s="6">
        <f>IFERROR(DATEDIF(HR_DB[[#This Row],[DOB]],HR_DB[[#This Row],[Hire date]],"Y"),"!!!")</f>
        <v>5</v>
      </c>
      <c r="P830" s="6" t="str">
        <f>IF(HR_DB[[#This Row],[Age at Hiring]]&lt;20,"!","")</f>
        <v>!</v>
      </c>
      <c r="Q830" s="1" t="str">
        <f>IFERROR(VLOOKUP(HR_DB[[#This Row],[EmpID]],A831:$A$1002,1,TRUE),"")</f>
        <v/>
      </c>
      <c r="R830" s="1" t="str">
        <f>IFERROR(VLOOKUP(HR_DB[[#This Row],[EmpID]],$A$2:A829,1,0),"")</f>
        <v/>
      </c>
      <c r="S830" s="17"/>
      <c r="T830" s="1" t="str">
        <f ca="1">IF(HR_DB[[#This Row],[Years no.]]&lt;=7,"A) 1-7",IF(AND(HR_DB[[#This Row],[Years no.]]&gt;7,HR_DB[[#This Row],[Years no.]]&lt;=14),"B) 8-14",IF(AND(HR_DB[[#This Row],[Years no.]]&gt;14,HR_DB[[#This Row],[Years no.]]&lt;=21),"C) 15-21",IF(HR_DB[[#This Row],[Years no.]]&gt;21,"D) 22+",""))))</f>
        <v>D) 22+</v>
      </c>
      <c r="U830" s="1" t="str">
        <f ca="1">IF(AND(HR_DB[[#This Row],[Age]]&gt;=20,HR_DB[[#This Row],[Age]]&lt;30),"20s",IF(AND(HR_DB[[#This Row],[Age]]&gt;=30,HR_DB[[#This Row],[Age]]&lt;40),"30s",IF(HR_DB[[#This Row],[Age]]&gt;=40,"40s","")))</f>
        <v>30s</v>
      </c>
    </row>
    <row r="831" spans="1:21" x14ac:dyDescent="0.35">
      <c r="A831" s="1">
        <v>58381</v>
      </c>
      <c r="B831" s="1" t="s">
        <v>1434</v>
      </c>
      <c r="C831" s="1" t="s">
        <v>1435</v>
      </c>
      <c r="D831" s="1" t="s">
        <v>38</v>
      </c>
      <c r="E831" s="1" t="str">
        <f>IF(ISODD(MID(HR_DB[[#This Row],[ID No.]],13,1)),"Male","Female")</f>
        <v>Male</v>
      </c>
      <c r="F831" s="3">
        <f>DATE(MID(HR_DB[[#This Row],[ID No.]],2,2),MID(HR_DB[[#This Row],[ID No.]],4,2),MID(HR_DB[[#This Row],[ID No.]],6,2))</f>
        <v>27712</v>
      </c>
      <c r="G831" s="1">
        <f ca="1">DATEDIF(HR_DB[[#This Row],[DOB]],TODAY(),"Y")</f>
        <v>46</v>
      </c>
      <c r="H831" s="1" t="s">
        <v>17</v>
      </c>
      <c r="I831" s="1" t="s">
        <v>23</v>
      </c>
      <c r="J831" s="1" t="s">
        <v>24</v>
      </c>
      <c r="K831" s="1" t="str">
        <f>VLOOKUP(MID(HR_DB[[#This Row],[ID No.]],8,2),[1]Draft!$B$9:$C$14,2,FALSE)</f>
        <v>Sharqia</v>
      </c>
      <c r="L831" s="3">
        <v>39996</v>
      </c>
      <c r="M831" s="1">
        <f ca="1">DATEDIF(HR_DB[[#This Row],[Hire date]],TODAY(),"Y")</f>
        <v>13</v>
      </c>
      <c r="N831" s="4">
        <v>5900</v>
      </c>
      <c r="O831" s="1">
        <f>IFERROR(DATEDIF(HR_DB[[#This Row],[DOB]],HR_DB[[#This Row],[Hire date]],"Y"),"!!!")</f>
        <v>33</v>
      </c>
      <c r="P831" s="1" t="str">
        <f>IF(HR_DB[[#This Row],[Age at Hiring]]&lt;20,"!","")</f>
        <v/>
      </c>
      <c r="Q831" s="1" t="str">
        <f>IFERROR(VLOOKUP(HR_DB[[#This Row],[EmpID]],A832:$A$1002,1,TRUE),"")</f>
        <v/>
      </c>
      <c r="R831" s="1" t="str">
        <f>IFERROR(VLOOKUP(HR_DB[[#This Row],[EmpID]],$A$2:A830,1,0),"")</f>
        <v/>
      </c>
      <c r="S831" s="17"/>
      <c r="T831" s="1" t="str">
        <f ca="1">IF(HR_DB[[#This Row],[Years no.]]&lt;=7,"A) 1-7",IF(AND(HR_DB[[#This Row],[Years no.]]&gt;7,HR_DB[[#This Row],[Years no.]]&lt;=14),"B) 8-14",IF(AND(HR_DB[[#This Row],[Years no.]]&gt;14,HR_DB[[#This Row],[Years no.]]&lt;=21),"C) 15-21",IF(HR_DB[[#This Row],[Years no.]]&gt;21,"D) 22+",""))))</f>
        <v>B) 8-14</v>
      </c>
      <c r="U831" s="1" t="str">
        <f ca="1">IF(AND(HR_DB[[#This Row],[Age]]&gt;=20,HR_DB[[#This Row],[Age]]&lt;30),"20s",IF(AND(HR_DB[[#This Row],[Age]]&gt;=30,HR_DB[[#This Row],[Age]]&lt;40),"30s",IF(HR_DB[[#This Row],[Age]]&gt;=40,"40s","")))</f>
        <v>40s</v>
      </c>
    </row>
    <row r="832" spans="1:21" x14ac:dyDescent="0.35">
      <c r="A832" s="1">
        <v>58405</v>
      </c>
      <c r="B832" s="1" t="s">
        <v>530</v>
      </c>
      <c r="C832" s="1" t="s">
        <v>531</v>
      </c>
      <c r="D832" s="1" t="s">
        <v>62</v>
      </c>
      <c r="E832" s="1" t="str">
        <f>IF(ISODD(MID(HR_DB[[#This Row],[ID No.]],13,1)),"Male","Female")</f>
        <v>Male</v>
      </c>
      <c r="F832" s="3">
        <f>DATE(MID(HR_DB[[#This Row],[ID No.]],2,2),MID(HR_DB[[#This Row],[ID No.]],4,2),MID(HR_DB[[#This Row],[ID No.]],6,2))</f>
        <v>35038</v>
      </c>
      <c r="G832" s="1">
        <f ca="1">DATEDIF(HR_DB[[#This Row],[DOB]],TODAY(),"Y")</f>
        <v>26</v>
      </c>
      <c r="H832" s="1" t="s">
        <v>32</v>
      </c>
      <c r="I832" s="1" t="s">
        <v>41</v>
      </c>
      <c r="J832" s="1" t="s">
        <v>67</v>
      </c>
      <c r="K832" s="1" t="str">
        <f>VLOOKUP(MID(HR_DB[[#This Row],[ID No.]],8,2),[1]Draft!$B$9:$C$14,2,FALSE)</f>
        <v>Cairo</v>
      </c>
      <c r="L832" s="7">
        <v>41534</v>
      </c>
      <c r="M832" s="1">
        <f ca="1">DATEDIF(HR_DB[[#This Row],[Hire date]],TODAY(),"Y")</f>
        <v>8</v>
      </c>
      <c r="N832" s="4">
        <v>14049</v>
      </c>
      <c r="O832" s="6">
        <f>IFERROR(DATEDIF(HR_DB[[#This Row],[DOB]],HR_DB[[#This Row],[Hire date]],"Y"),"!!!")</f>
        <v>17</v>
      </c>
      <c r="P832" s="6" t="str">
        <f>IF(HR_DB[[#This Row],[Age at Hiring]]&lt;20,"!","")</f>
        <v>!</v>
      </c>
      <c r="Q832" s="1" t="str">
        <f>IFERROR(VLOOKUP(HR_DB[[#This Row],[EmpID]],A833:$A$1002,1,TRUE),"")</f>
        <v/>
      </c>
      <c r="R832" s="1" t="str">
        <f>IFERROR(VLOOKUP(HR_DB[[#This Row],[EmpID]],$A$2:A831,1,0),"")</f>
        <v/>
      </c>
      <c r="S832" s="17"/>
      <c r="T832" s="1" t="str">
        <f ca="1">IF(HR_DB[[#This Row],[Years no.]]&lt;=7,"A) 1-7",IF(AND(HR_DB[[#This Row],[Years no.]]&gt;7,HR_DB[[#This Row],[Years no.]]&lt;=14),"B) 8-14",IF(AND(HR_DB[[#This Row],[Years no.]]&gt;14,HR_DB[[#This Row],[Years no.]]&lt;=21),"C) 15-21",IF(HR_DB[[#This Row],[Years no.]]&gt;21,"D) 22+",""))))</f>
        <v>B) 8-14</v>
      </c>
      <c r="U832" s="1" t="str">
        <f ca="1">IF(AND(HR_DB[[#This Row],[Age]]&gt;=20,HR_DB[[#This Row],[Age]]&lt;30),"20s",IF(AND(HR_DB[[#This Row],[Age]]&gt;=30,HR_DB[[#This Row],[Age]]&lt;40),"30s",IF(HR_DB[[#This Row],[Age]]&gt;=40,"40s","")))</f>
        <v>20s</v>
      </c>
    </row>
    <row r="833" spans="1:21" x14ac:dyDescent="0.35">
      <c r="A833" s="1">
        <v>58407</v>
      </c>
      <c r="B833" s="1" t="s">
        <v>1810</v>
      </c>
      <c r="C833" s="1" t="s">
        <v>1811</v>
      </c>
      <c r="D833" s="1" t="s">
        <v>35</v>
      </c>
      <c r="E833" s="1" t="str">
        <f>IF(ISODD(MID(HR_DB[[#This Row],[ID No.]],13,1)),"Male","Female")</f>
        <v>Male</v>
      </c>
      <c r="F833" s="3">
        <f>DATE(MID(HR_DB[[#This Row],[ID No.]],2,2),MID(HR_DB[[#This Row],[ID No.]],4,2),MID(HR_DB[[#This Row],[ID No.]],6,2))</f>
        <v>32668</v>
      </c>
      <c r="G833" s="1">
        <f ca="1">DATEDIF(HR_DB[[#This Row],[DOB]],TODAY(),"Y")</f>
        <v>33</v>
      </c>
      <c r="H833" s="1" t="s">
        <v>17</v>
      </c>
      <c r="I833" s="1" t="s">
        <v>23</v>
      </c>
      <c r="J833" s="1" t="s">
        <v>28</v>
      </c>
      <c r="K833" s="1" t="str">
        <f>VLOOKUP(MID(HR_DB[[#This Row],[ID No.]],8,2),[1]Draft!$B$9:$C$14,2,FALSE)</f>
        <v>Monufia</v>
      </c>
      <c r="L833" s="7">
        <v>39439</v>
      </c>
      <c r="M833" s="1">
        <f ca="1">DATEDIF(HR_DB[[#This Row],[Hire date]],TODAY(),"Y")</f>
        <v>14</v>
      </c>
      <c r="N833" s="4">
        <v>3635</v>
      </c>
      <c r="O833" s="6">
        <f>IFERROR(DATEDIF(HR_DB[[#This Row],[DOB]],HR_DB[[#This Row],[Hire date]],"Y"),"!!!")</f>
        <v>18</v>
      </c>
      <c r="P833" s="6" t="str">
        <f>IF(HR_DB[[#This Row],[Age at Hiring]]&lt;20,"!","")</f>
        <v>!</v>
      </c>
      <c r="Q833" s="1" t="str">
        <f>IFERROR(VLOOKUP(HR_DB[[#This Row],[EmpID]],A834:$A$1002,1,TRUE),"")</f>
        <v/>
      </c>
      <c r="R833" s="1" t="str">
        <f>IFERROR(VLOOKUP(HR_DB[[#This Row],[EmpID]],$A$2:A832,1,0),"")</f>
        <v/>
      </c>
      <c r="S833" s="17"/>
      <c r="T833" s="1" t="str">
        <f ca="1">IF(HR_DB[[#This Row],[Years no.]]&lt;=7,"A) 1-7",IF(AND(HR_DB[[#This Row],[Years no.]]&gt;7,HR_DB[[#This Row],[Years no.]]&lt;=14),"B) 8-14",IF(AND(HR_DB[[#This Row],[Years no.]]&gt;14,HR_DB[[#This Row],[Years no.]]&lt;=21),"C) 15-21",IF(HR_DB[[#This Row],[Years no.]]&gt;21,"D) 22+",""))))</f>
        <v>B) 8-14</v>
      </c>
      <c r="U833" s="1" t="str">
        <f ca="1">IF(AND(HR_DB[[#This Row],[Age]]&gt;=20,HR_DB[[#This Row],[Age]]&lt;30),"20s",IF(AND(HR_DB[[#This Row],[Age]]&gt;=30,HR_DB[[#This Row],[Age]]&lt;40),"30s",IF(HR_DB[[#This Row],[Age]]&gt;=40,"40s","")))</f>
        <v>30s</v>
      </c>
    </row>
    <row r="834" spans="1:21" x14ac:dyDescent="0.35">
      <c r="A834" s="1">
        <v>58419</v>
      </c>
      <c r="B834" s="1" t="s">
        <v>1546</v>
      </c>
      <c r="C834" s="1" t="s">
        <v>1547</v>
      </c>
      <c r="D834" s="1" t="s">
        <v>62</v>
      </c>
      <c r="E834" s="1" t="str">
        <f>IF(ISODD(MID(HR_DB[[#This Row],[ID No.]],13,1)),"Male","Female")</f>
        <v>Female</v>
      </c>
      <c r="F834" s="3">
        <f>DATE(MID(HR_DB[[#This Row],[ID No.]],2,2),MID(HR_DB[[#This Row],[ID No.]],4,2),MID(HR_DB[[#This Row],[ID No.]],6,2))</f>
        <v>27351</v>
      </c>
      <c r="G834" s="1">
        <f ca="1">DATEDIF(HR_DB[[#This Row],[DOB]],TODAY(),"Y")</f>
        <v>47</v>
      </c>
      <c r="H834" s="1" t="s">
        <v>17</v>
      </c>
      <c r="I834" s="1" t="s">
        <v>23</v>
      </c>
      <c r="J834" s="1" t="s">
        <v>24</v>
      </c>
      <c r="K834" s="1" t="str">
        <f>VLOOKUP(MID(HR_DB[[#This Row],[ID No.]],8,2),[1]Draft!$B$9:$C$14,2,FALSE)</f>
        <v>Monufia</v>
      </c>
      <c r="L834" s="3">
        <v>40363</v>
      </c>
      <c r="M834" s="1">
        <f ca="1">DATEDIF(HR_DB[[#This Row],[Hire date]],TODAY(),"Y")</f>
        <v>12</v>
      </c>
      <c r="N834" s="4">
        <v>6265</v>
      </c>
      <c r="O834" s="1">
        <f>IFERROR(DATEDIF(HR_DB[[#This Row],[DOB]],HR_DB[[#This Row],[Hire date]],"Y"),"!!!")</f>
        <v>35</v>
      </c>
      <c r="P834" s="1" t="str">
        <f>IF(HR_DB[[#This Row],[Age at Hiring]]&lt;20,"!","")</f>
        <v/>
      </c>
      <c r="Q834" s="1" t="str">
        <f>IFERROR(VLOOKUP(HR_DB[[#This Row],[EmpID]],A835:$A$1002,1,TRUE),"")</f>
        <v/>
      </c>
      <c r="R834" s="1" t="str">
        <f>IFERROR(VLOOKUP(HR_DB[[#This Row],[EmpID]],$A$2:A833,1,0),"")</f>
        <v/>
      </c>
      <c r="S834" s="17"/>
      <c r="T834" s="1" t="str">
        <f ca="1">IF(HR_DB[[#This Row],[Years no.]]&lt;=7,"A) 1-7",IF(AND(HR_DB[[#This Row],[Years no.]]&gt;7,HR_DB[[#This Row],[Years no.]]&lt;=14),"B) 8-14",IF(AND(HR_DB[[#This Row],[Years no.]]&gt;14,HR_DB[[#This Row],[Years no.]]&lt;=21),"C) 15-21",IF(HR_DB[[#This Row],[Years no.]]&gt;21,"D) 22+",""))))</f>
        <v>B) 8-14</v>
      </c>
      <c r="U834" s="1" t="str">
        <f ca="1">IF(AND(HR_DB[[#This Row],[Age]]&gt;=20,HR_DB[[#This Row],[Age]]&lt;30),"20s",IF(AND(HR_DB[[#This Row],[Age]]&gt;=30,HR_DB[[#This Row],[Age]]&lt;40),"30s",IF(HR_DB[[#This Row],[Age]]&gt;=40,"40s","")))</f>
        <v>40s</v>
      </c>
    </row>
    <row r="835" spans="1:21" x14ac:dyDescent="0.35">
      <c r="A835" s="1">
        <v>58425</v>
      </c>
      <c r="B835" s="1" t="s">
        <v>1072</v>
      </c>
      <c r="C835" s="1" t="s">
        <v>1073</v>
      </c>
      <c r="D835" s="1" t="s">
        <v>143</v>
      </c>
      <c r="E835" s="1" t="str">
        <f>IF(ISODD(MID(HR_DB[[#This Row],[ID No.]],13,1)),"Male","Female")</f>
        <v>Female</v>
      </c>
      <c r="F835" s="3">
        <f>DATE(MID(HR_DB[[#This Row],[ID No.]],2,2),MID(HR_DB[[#This Row],[ID No.]],4,2),MID(HR_DB[[#This Row],[ID No.]],6,2))</f>
        <v>33440</v>
      </c>
      <c r="G835" s="1">
        <f ca="1">DATEDIF(HR_DB[[#This Row],[DOB]],TODAY(),"Y")</f>
        <v>31</v>
      </c>
      <c r="H835" s="1" t="s">
        <v>17</v>
      </c>
      <c r="I835" s="1" t="s">
        <v>23</v>
      </c>
      <c r="J835" s="1" t="s">
        <v>67</v>
      </c>
      <c r="K835" s="1" t="str">
        <f>VLOOKUP(MID(HR_DB[[#This Row],[ID No.]],8,2),[1]Draft!$B$9:$C$14,2,FALSE)</f>
        <v>Alexandria</v>
      </c>
      <c r="L835" s="7">
        <v>35794</v>
      </c>
      <c r="M835" s="1">
        <f ca="1">DATEDIF(HR_DB[[#This Row],[Hire date]],TODAY(),"Y")</f>
        <v>24</v>
      </c>
      <c r="N835" s="4">
        <v>4138</v>
      </c>
      <c r="O835" s="6">
        <f>IFERROR(DATEDIF(HR_DB[[#This Row],[DOB]],HR_DB[[#This Row],[Hire date]],"Y"),"!!!")</f>
        <v>6</v>
      </c>
      <c r="P835" s="6" t="str">
        <f>IF(HR_DB[[#This Row],[Age at Hiring]]&lt;20,"!","")</f>
        <v>!</v>
      </c>
      <c r="Q835" s="1" t="str">
        <f>IFERROR(VLOOKUP(HR_DB[[#This Row],[EmpID]],A836:$A$1002,1,TRUE),"")</f>
        <v/>
      </c>
      <c r="R835" s="1" t="str">
        <f>IFERROR(VLOOKUP(HR_DB[[#This Row],[EmpID]],$A$2:A834,1,0),"")</f>
        <v/>
      </c>
      <c r="S835" s="17"/>
      <c r="T835" s="1" t="str">
        <f ca="1">IF(HR_DB[[#This Row],[Years no.]]&lt;=7,"A) 1-7",IF(AND(HR_DB[[#This Row],[Years no.]]&gt;7,HR_DB[[#This Row],[Years no.]]&lt;=14),"B) 8-14",IF(AND(HR_DB[[#This Row],[Years no.]]&gt;14,HR_DB[[#This Row],[Years no.]]&lt;=21),"C) 15-21",IF(HR_DB[[#This Row],[Years no.]]&gt;21,"D) 22+",""))))</f>
        <v>D) 22+</v>
      </c>
      <c r="U835" s="1" t="str">
        <f ca="1">IF(AND(HR_DB[[#This Row],[Age]]&gt;=20,HR_DB[[#This Row],[Age]]&lt;30),"20s",IF(AND(HR_DB[[#This Row],[Age]]&gt;=30,HR_DB[[#This Row],[Age]]&lt;40),"30s",IF(HR_DB[[#This Row],[Age]]&gt;=40,"40s","")))</f>
        <v>30s</v>
      </c>
    </row>
    <row r="836" spans="1:21" x14ac:dyDescent="0.35">
      <c r="A836" s="1">
        <v>58426</v>
      </c>
      <c r="B836" s="1" t="s">
        <v>762</v>
      </c>
      <c r="C836" s="1" t="s">
        <v>763</v>
      </c>
      <c r="D836" s="1" t="s">
        <v>31</v>
      </c>
      <c r="E836" s="1" t="str">
        <f>IF(ISODD(MID(HR_DB[[#This Row],[ID No.]],13,1)),"Male","Female")</f>
        <v>Male</v>
      </c>
      <c r="F836" s="3">
        <f>DATE(MID(HR_DB[[#This Row],[ID No.]],2,2),MID(HR_DB[[#This Row],[ID No.]],4,2),MID(HR_DB[[#This Row],[ID No.]],6,2))</f>
        <v>33831</v>
      </c>
      <c r="G836" s="1">
        <f ca="1">DATEDIF(HR_DB[[#This Row],[DOB]],TODAY(),"Y")</f>
        <v>29</v>
      </c>
      <c r="H836" s="1" t="s">
        <v>17</v>
      </c>
      <c r="I836" s="1" t="s">
        <v>23</v>
      </c>
      <c r="J836" s="1" t="s">
        <v>44</v>
      </c>
      <c r="K836" s="1" t="str">
        <f>VLOOKUP(MID(HR_DB[[#This Row],[ID No.]],8,2),[1]Draft!$B$9:$C$14,2,FALSE)</f>
        <v>Cairo</v>
      </c>
      <c r="L836" s="7">
        <v>35141</v>
      </c>
      <c r="M836" s="1">
        <f ca="1">DATEDIF(HR_DB[[#This Row],[Hire date]],TODAY(),"Y")</f>
        <v>26</v>
      </c>
      <c r="N836" s="4">
        <v>3126</v>
      </c>
      <c r="O836" s="6">
        <f>IFERROR(DATEDIF(HR_DB[[#This Row],[DOB]],HR_DB[[#This Row],[Hire date]],"Y"),"!!!")</f>
        <v>3</v>
      </c>
      <c r="P836" s="6" t="str">
        <f>IF(HR_DB[[#This Row],[Age at Hiring]]&lt;20,"!","")</f>
        <v>!</v>
      </c>
      <c r="Q836" s="1" t="str">
        <f>IFERROR(VLOOKUP(HR_DB[[#This Row],[EmpID]],A837:$A$1002,1,TRUE),"")</f>
        <v/>
      </c>
      <c r="R836" s="1" t="str">
        <f>IFERROR(VLOOKUP(HR_DB[[#This Row],[EmpID]],$A$2:A835,1,0),"")</f>
        <v/>
      </c>
      <c r="S836" s="17"/>
      <c r="T836" s="1" t="str">
        <f ca="1">IF(HR_DB[[#This Row],[Years no.]]&lt;=7,"A) 1-7",IF(AND(HR_DB[[#This Row],[Years no.]]&gt;7,HR_DB[[#This Row],[Years no.]]&lt;=14),"B) 8-14",IF(AND(HR_DB[[#This Row],[Years no.]]&gt;14,HR_DB[[#This Row],[Years no.]]&lt;=21),"C) 15-21",IF(HR_DB[[#This Row],[Years no.]]&gt;21,"D) 22+",""))))</f>
        <v>D) 22+</v>
      </c>
      <c r="U836" s="1" t="str">
        <f ca="1">IF(AND(HR_DB[[#This Row],[Age]]&gt;=20,HR_DB[[#This Row],[Age]]&lt;30),"20s",IF(AND(HR_DB[[#This Row],[Age]]&gt;=30,HR_DB[[#This Row],[Age]]&lt;40),"30s",IF(HR_DB[[#This Row],[Age]]&gt;=40,"40s","")))</f>
        <v>20s</v>
      </c>
    </row>
    <row r="837" spans="1:21" x14ac:dyDescent="0.35">
      <c r="A837" s="1">
        <v>58435</v>
      </c>
      <c r="B837" s="1" t="s">
        <v>1484</v>
      </c>
      <c r="C837" s="1" t="s">
        <v>1485</v>
      </c>
      <c r="D837" s="1" t="s">
        <v>27</v>
      </c>
      <c r="E837" s="1" t="str">
        <f>IF(ISODD(MID(HR_DB[[#This Row],[ID No.]],13,1)),"Male","Female")</f>
        <v>Female</v>
      </c>
      <c r="F837" s="3">
        <f>DATE(MID(HR_DB[[#This Row],[ID No.]],2,2),MID(HR_DB[[#This Row],[ID No.]],4,2),MID(HR_DB[[#This Row],[ID No.]],6,2))</f>
        <v>27064</v>
      </c>
      <c r="G837" s="1">
        <f ca="1">DATEDIF(HR_DB[[#This Row],[DOB]],TODAY(),"Y")</f>
        <v>48</v>
      </c>
      <c r="H837" s="1" t="s">
        <v>17</v>
      </c>
      <c r="I837" s="1" t="s">
        <v>23</v>
      </c>
      <c r="J837" s="1" t="s">
        <v>44</v>
      </c>
      <c r="K837" s="1" t="str">
        <f>VLOOKUP(MID(HR_DB[[#This Row],[ID No.]],8,2),[1]Draft!$B$9:$C$14,2,FALSE)</f>
        <v>Ismailia</v>
      </c>
      <c r="L837" s="3">
        <v>42212</v>
      </c>
      <c r="M837" s="1">
        <f ca="1">DATEDIF(HR_DB[[#This Row],[Hire date]],TODAY(),"Y")</f>
        <v>7</v>
      </c>
      <c r="N837" s="4">
        <v>4090</v>
      </c>
      <c r="O837" s="1">
        <f>IFERROR(DATEDIF(HR_DB[[#This Row],[DOB]],HR_DB[[#This Row],[Hire date]],"Y"),"!!!")</f>
        <v>41</v>
      </c>
      <c r="P837" s="1" t="str">
        <f>IF(HR_DB[[#This Row],[Age at Hiring]]&lt;20,"!","")</f>
        <v/>
      </c>
      <c r="Q837" s="1" t="str">
        <f>IFERROR(VLOOKUP(HR_DB[[#This Row],[EmpID]],A838:$A$1002,1,TRUE),"")</f>
        <v/>
      </c>
      <c r="R837" s="1" t="str">
        <f>IFERROR(VLOOKUP(HR_DB[[#This Row],[EmpID]],$A$2:A836,1,0),"")</f>
        <v/>
      </c>
      <c r="S837" s="17"/>
      <c r="T837" s="1" t="str">
        <f ca="1">IF(HR_DB[[#This Row],[Years no.]]&lt;=7,"A) 1-7",IF(AND(HR_DB[[#This Row],[Years no.]]&gt;7,HR_DB[[#This Row],[Years no.]]&lt;=14),"B) 8-14",IF(AND(HR_DB[[#This Row],[Years no.]]&gt;14,HR_DB[[#This Row],[Years no.]]&lt;=21),"C) 15-21",IF(HR_DB[[#This Row],[Years no.]]&gt;21,"D) 22+",""))))</f>
        <v>A) 1-7</v>
      </c>
      <c r="U837" s="1" t="str">
        <f ca="1">IF(AND(HR_DB[[#This Row],[Age]]&gt;=20,HR_DB[[#This Row],[Age]]&lt;30),"20s",IF(AND(HR_DB[[#This Row],[Age]]&gt;=30,HR_DB[[#This Row],[Age]]&lt;40),"30s",IF(HR_DB[[#This Row],[Age]]&gt;=40,"40s","")))</f>
        <v>40s</v>
      </c>
    </row>
    <row r="838" spans="1:21" x14ac:dyDescent="0.35">
      <c r="A838" s="1">
        <v>58453</v>
      </c>
      <c r="B838" s="1" t="s">
        <v>680</v>
      </c>
      <c r="C838" s="1" t="s">
        <v>681</v>
      </c>
      <c r="D838" s="1" t="s">
        <v>92</v>
      </c>
      <c r="E838" s="1" t="str">
        <f>IF(ISODD(MID(HR_DB[[#This Row],[ID No.]],13,1)),"Male","Female")</f>
        <v>Male</v>
      </c>
      <c r="F838" s="3">
        <f>DATE(MID(HR_DB[[#This Row],[ID No.]],2,2),MID(HR_DB[[#This Row],[ID No.]],4,2),MID(HR_DB[[#This Row],[ID No.]],6,2))</f>
        <v>34932</v>
      </c>
      <c r="G838" s="1">
        <f ca="1">DATEDIF(HR_DB[[#This Row],[DOB]],TODAY(),"Y")</f>
        <v>26</v>
      </c>
      <c r="H838" s="1" t="s">
        <v>32</v>
      </c>
      <c r="I838" s="1" t="s">
        <v>23</v>
      </c>
      <c r="J838" s="1" t="s">
        <v>19</v>
      </c>
      <c r="K838" s="1" t="str">
        <f>VLOOKUP(MID(HR_DB[[#This Row],[ID No.]],8,2),[1]Draft!$B$9:$C$14,2,FALSE)</f>
        <v>Cairo</v>
      </c>
      <c r="L838" s="7">
        <v>42170</v>
      </c>
      <c r="M838" s="1">
        <f ca="1">DATEDIF(HR_DB[[#This Row],[Hire date]],TODAY(),"Y")</f>
        <v>7</v>
      </c>
      <c r="N838" s="4">
        <v>6082</v>
      </c>
      <c r="O838" s="6">
        <f>IFERROR(DATEDIF(HR_DB[[#This Row],[DOB]],HR_DB[[#This Row],[Hire date]],"Y"),"!!!")</f>
        <v>19</v>
      </c>
      <c r="P838" s="6" t="str">
        <f>IF(HR_DB[[#This Row],[Age at Hiring]]&lt;20,"!","")</f>
        <v>!</v>
      </c>
      <c r="Q838" s="1" t="str">
        <f>IFERROR(VLOOKUP(HR_DB[[#This Row],[EmpID]],A839:$A$1002,1,TRUE),"")</f>
        <v/>
      </c>
      <c r="R838" s="1" t="str">
        <f>IFERROR(VLOOKUP(HR_DB[[#This Row],[EmpID]],$A$2:A837,1,0),"")</f>
        <v/>
      </c>
      <c r="S838" s="17"/>
      <c r="T838" s="1" t="str">
        <f ca="1">IF(HR_DB[[#This Row],[Years no.]]&lt;=7,"A) 1-7",IF(AND(HR_DB[[#This Row],[Years no.]]&gt;7,HR_DB[[#This Row],[Years no.]]&lt;=14),"B) 8-14",IF(AND(HR_DB[[#This Row],[Years no.]]&gt;14,HR_DB[[#This Row],[Years no.]]&lt;=21),"C) 15-21",IF(HR_DB[[#This Row],[Years no.]]&gt;21,"D) 22+",""))))</f>
        <v>A) 1-7</v>
      </c>
      <c r="U838" s="1" t="str">
        <f ca="1">IF(AND(HR_DB[[#This Row],[Age]]&gt;=20,HR_DB[[#This Row],[Age]]&lt;30),"20s",IF(AND(HR_DB[[#This Row],[Age]]&gt;=30,HR_DB[[#This Row],[Age]]&lt;40),"30s",IF(HR_DB[[#This Row],[Age]]&gt;=40,"40s","")))</f>
        <v>20s</v>
      </c>
    </row>
    <row r="839" spans="1:21" x14ac:dyDescent="0.35">
      <c r="A839" s="1">
        <v>58457</v>
      </c>
      <c r="B839" s="1" t="s">
        <v>808</v>
      </c>
      <c r="C839" s="1" t="s">
        <v>809</v>
      </c>
      <c r="D839" s="1" t="s">
        <v>38</v>
      </c>
      <c r="E839" s="1" t="str">
        <f>IF(ISODD(MID(HR_DB[[#This Row],[ID No.]],13,1)),"Male","Female")</f>
        <v>Male</v>
      </c>
      <c r="F839" s="3">
        <f>DATE(MID(HR_DB[[#This Row],[ID No.]],2,2),MID(HR_DB[[#This Row],[ID No.]],4,2),MID(HR_DB[[#This Row],[ID No.]],6,2))</f>
        <v>34666</v>
      </c>
      <c r="G839" s="1">
        <f ca="1">DATEDIF(HR_DB[[#This Row],[DOB]],TODAY(),"Y")</f>
        <v>27</v>
      </c>
      <c r="H839" s="1" t="s">
        <v>17</v>
      </c>
      <c r="I839" s="1" t="s">
        <v>23</v>
      </c>
      <c r="J839" s="1" t="s">
        <v>44</v>
      </c>
      <c r="K839" s="1" t="str">
        <f>VLOOKUP(MID(HR_DB[[#This Row],[ID No.]],8,2),[1]Draft!$B$9:$C$14,2,FALSE)</f>
        <v>Cairo</v>
      </c>
      <c r="L839" s="7">
        <v>36865</v>
      </c>
      <c r="M839" s="1">
        <f ca="1">DATEDIF(HR_DB[[#This Row],[Hire date]],TODAY(),"Y")</f>
        <v>21</v>
      </c>
      <c r="N839" s="4">
        <v>3485</v>
      </c>
      <c r="O839" s="6">
        <f>IFERROR(DATEDIF(HR_DB[[#This Row],[DOB]],HR_DB[[#This Row],[Hire date]],"Y"),"!!!")</f>
        <v>6</v>
      </c>
      <c r="P839" s="6" t="str">
        <f>IF(HR_DB[[#This Row],[Age at Hiring]]&lt;20,"!","")</f>
        <v>!</v>
      </c>
      <c r="Q839" s="1" t="str">
        <f>IFERROR(VLOOKUP(HR_DB[[#This Row],[EmpID]],A840:$A$1002,1,TRUE),"")</f>
        <v/>
      </c>
      <c r="R839" s="1" t="str">
        <f>IFERROR(VLOOKUP(HR_DB[[#This Row],[EmpID]],$A$2:A838,1,0),"")</f>
        <v/>
      </c>
      <c r="S839" s="17"/>
      <c r="T839" s="1" t="str">
        <f ca="1">IF(HR_DB[[#This Row],[Years no.]]&lt;=7,"A) 1-7",IF(AND(HR_DB[[#This Row],[Years no.]]&gt;7,HR_DB[[#This Row],[Years no.]]&lt;=14),"B) 8-14",IF(AND(HR_DB[[#This Row],[Years no.]]&gt;14,HR_DB[[#This Row],[Years no.]]&lt;=21),"C) 15-21",IF(HR_DB[[#This Row],[Years no.]]&gt;21,"D) 22+",""))))</f>
        <v>C) 15-21</v>
      </c>
      <c r="U839" s="1" t="str">
        <f ca="1">IF(AND(HR_DB[[#This Row],[Age]]&gt;=20,HR_DB[[#This Row],[Age]]&lt;30),"20s",IF(AND(HR_DB[[#This Row],[Age]]&gt;=30,HR_DB[[#This Row],[Age]]&lt;40),"30s",IF(HR_DB[[#This Row],[Age]]&gt;=40,"40s","")))</f>
        <v>20s</v>
      </c>
    </row>
    <row r="840" spans="1:21" x14ac:dyDescent="0.35">
      <c r="A840" s="1">
        <v>58460</v>
      </c>
      <c r="B840" s="1" t="s">
        <v>602</v>
      </c>
      <c r="C840" s="1" t="s">
        <v>603</v>
      </c>
      <c r="D840" s="1" t="s">
        <v>27</v>
      </c>
      <c r="E840" s="1" t="str">
        <f>IF(ISODD(MID(HR_DB[[#This Row],[ID No.]],13,1)),"Male","Female")</f>
        <v>Male</v>
      </c>
      <c r="F840" s="3">
        <f>DATE(MID(HR_DB[[#This Row],[ID No.]],2,2),MID(HR_DB[[#This Row],[ID No.]],4,2),MID(HR_DB[[#This Row],[ID No.]],6,2))</f>
        <v>34502</v>
      </c>
      <c r="G840" s="1">
        <f ca="1">DATEDIF(HR_DB[[#This Row],[DOB]],TODAY(),"Y")</f>
        <v>28</v>
      </c>
      <c r="H840" s="1" t="s">
        <v>17</v>
      </c>
      <c r="I840" s="1" t="s">
        <v>23</v>
      </c>
      <c r="J840" s="1" t="s">
        <v>44</v>
      </c>
      <c r="K840" s="1" t="str">
        <f>VLOOKUP(MID(HR_DB[[#This Row],[ID No.]],8,2),[1]Draft!$B$9:$C$14,2,FALSE)</f>
        <v>Cairo</v>
      </c>
      <c r="L840" s="3">
        <v>41938</v>
      </c>
      <c r="M840" s="1">
        <f ca="1">DATEDIF(HR_DB[[#This Row],[Hire date]],TODAY(),"Y")</f>
        <v>7</v>
      </c>
      <c r="N840" s="4">
        <v>6985</v>
      </c>
      <c r="O840" s="1">
        <f>IFERROR(DATEDIF(HR_DB[[#This Row],[DOB]],HR_DB[[#This Row],[Hire date]],"Y"),"!!!")</f>
        <v>20</v>
      </c>
      <c r="P840" s="1" t="str">
        <f>IF(HR_DB[[#This Row],[Age at Hiring]]&lt;20,"!","")</f>
        <v/>
      </c>
      <c r="Q840" s="1" t="str">
        <f>IFERROR(VLOOKUP(HR_DB[[#This Row],[EmpID]],A841:$A$1002,1,TRUE),"")</f>
        <v/>
      </c>
      <c r="R840" s="1" t="str">
        <f>IFERROR(VLOOKUP(HR_DB[[#This Row],[EmpID]],$A$2:A839,1,0),"")</f>
        <v/>
      </c>
      <c r="S840" s="17"/>
      <c r="T840" s="1" t="str">
        <f ca="1">IF(HR_DB[[#This Row],[Years no.]]&lt;=7,"A) 1-7",IF(AND(HR_DB[[#This Row],[Years no.]]&gt;7,HR_DB[[#This Row],[Years no.]]&lt;=14),"B) 8-14",IF(AND(HR_DB[[#This Row],[Years no.]]&gt;14,HR_DB[[#This Row],[Years no.]]&lt;=21),"C) 15-21",IF(HR_DB[[#This Row],[Years no.]]&gt;21,"D) 22+",""))))</f>
        <v>A) 1-7</v>
      </c>
      <c r="U840" s="1" t="str">
        <f ca="1">IF(AND(HR_DB[[#This Row],[Age]]&gt;=20,HR_DB[[#This Row],[Age]]&lt;30),"20s",IF(AND(HR_DB[[#This Row],[Age]]&gt;=30,HR_DB[[#This Row],[Age]]&lt;40),"30s",IF(HR_DB[[#This Row],[Age]]&gt;=40,"40s","")))</f>
        <v>20s</v>
      </c>
    </row>
    <row r="841" spans="1:21" x14ac:dyDescent="0.35">
      <c r="A841" s="1">
        <v>58472</v>
      </c>
      <c r="B841" s="1" t="s">
        <v>1034</v>
      </c>
      <c r="C841" s="1" t="s">
        <v>1035</v>
      </c>
      <c r="D841" s="1" t="s">
        <v>31</v>
      </c>
      <c r="E841" s="1" t="str">
        <f>IF(ISODD(MID(HR_DB[[#This Row],[ID No.]],13,1)),"Male","Female")</f>
        <v>Female</v>
      </c>
      <c r="F841" s="3">
        <f>DATE(MID(HR_DB[[#This Row],[ID No.]],2,2),MID(HR_DB[[#This Row],[ID No.]],4,2),MID(HR_DB[[#This Row],[ID No.]],6,2))</f>
        <v>28100</v>
      </c>
      <c r="G841" s="1">
        <f ca="1">DATEDIF(HR_DB[[#This Row],[DOB]],TODAY(),"Y")</f>
        <v>45</v>
      </c>
      <c r="H841" s="1" t="s">
        <v>32</v>
      </c>
      <c r="I841" s="1" t="s">
        <v>41</v>
      </c>
      <c r="J841" s="1" t="s">
        <v>24</v>
      </c>
      <c r="K841" s="1" t="str">
        <f>VLOOKUP(MID(HR_DB[[#This Row],[ID No.]],8,2),[1]Draft!$B$9:$C$14,2,FALSE)</f>
        <v>Ismailia</v>
      </c>
      <c r="L841" s="3">
        <v>40210</v>
      </c>
      <c r="M841" s="1">
        <f ca="1">DATEDIF(HR_DB[[#This Row],[Hire date]],TODAY(),"Y")</f>
        <v>12</v>
      </c>
      <c r="N841" s="4">
        <v>12634</v>
      </c>
      <c r="O841" s="1">
        <f>IFERROR(DATEDIF(HR_DB[[#This Row],[DOB]],HR_DB[[#This Row],[Hire date]],"Y"),"!!!")</f>
        <v>33</v>
      </c>
      <c r="P841" s="1" t="str">
        <f>IF(HR_DB[[#This Row],[Age at Hiring]]&lt;20,"!","")</f>
        <v/>
      </c>
      <c r="Q841" s="1" t="str">
        <f>IFERROR(VLOOKUP(HR_DB[[#This Row],[EmpID]],A842:$A$1002,1,TRUE),"")</f>
        <v/>
      </c>
      <c r="R841" s="1" t="str">
        <f>IFERROR(VLOOKUP(HR_DB[[#This Row],[EmpID]],$A$2:A840,1,0),"")</f>
        <v/>
      </c>
      <c r="S841" s="17"/>
      <c r="T841" s="1" t="str">
        <f ca="1">IF(HR_DB[[#This Row],[Years no.]]&lt;=7,"A) 1-7",IF(AND(HR_DB[[#This Row],[Years no.]]&gt;7,HR_DB[[#This Row],[Years no.]]&lt;=14),"B) 8-14",IF(AND(HR_DB[[#This Row],[Years no.]]&gt;14,HR_DB[[#This Row],[Years no.]]&lt;=21),"C) 15-21",IF(HR_DB[[#This Row],[Years no.]]&gt;21,"D) 22+",""))))</f>
        <v>B) 8-14</v>
      </c>
      <c r="U841" s="1" t="str">
        <f ca="1">IF(AND(HR_DB[[#This Row],[Age]]&gt;=20,HR_DB[[#This Row],[Age]]&lt;30),"20s",IF(AND(HR_DB[[#This Row],[Age]]&gt;=30,HR_DB[[#This Row],[Age]]&lt;40),"30s",IF(HR_DB[[#This Row],[Age]]&gt;=40,"40s","")))</f>
        <v>40s</v>
      </c>
    </row>
    <row r="842" spans="1:21" x14ac:dyDescent="0.35">
      <c r="A842" s="1">
        <v>58480</v>
      </c>
      <c r="B842" s="1" t="s">
        <v>1908</v>
      </c>
      <c r="C842" s="1" t="s">
        <v>1909</v>
      </c>
      <c r="D842" s="1" t="s">
        <v>27</v>
      </c>
      <c r="E842" s="1" t="str">
        <f>IF(ISODD(MID(HR_DB[[#This Row],[ID No.]],13,1)),"Male","Female")</f>
        <v>Male</v>
      </c>
      <c r="F842" s="3">
        <f>DATE(MID(HR_DB[[#This Row],[ID No.]],2,2),MID(HR_DB[[#This Row],[ID No.]],4,2),MID(HR_DB[[#This Row],[ID No.]],6,2))</f>
        <v>33736</v>
      </c>
      <c r="G842" s="1">
        <f ca="1">DATEDIF(HR_DB[[#This Row],[DOB]],TODAY(),"Y")</f>
        <v>30</v>
      </c>
      <c r="H842" s="1" t="s">
        <v>17</v>
      </c>
      <c r="I842" s="1" t="s">
        <v>23</v>
      </c>
      <c r="J842" s="1" t="s">
        <v>44</v>
      </c>
      <c r="K842" s="1" t="str">
        <f>VLOOKUP(MID(HR_DB[[#This Row],[ID No.]],8,2),[1]Draft!$B$9:$C$14,2,FALSE)</f>
        <v>Ismailia</v>
      </c>
      <c r="L842" s="7">
        <v>34941</v>
      </c>
      <c r="M842" s="1">
        <f ca="1">DATEDIF(HR_DB[[#This Row],[Hire date]],TODAY(),"Y")</f>
        <v>26</v>
      </c>
      <c r="N842" s="4">
        <v>6218</v>
      </c>
      <c r="O842" s="6">
        <f>IFERROR(DATEDIF(HR_DB[[#This Row],[DOB]],HR_DB[[#This Row],[Hire date]],"Y"),"!!!")</f>
        <v>3</v>
      </c>
      <c r="P842" s="6" t="str">
        <f>IF(HR_DB[[#This Row],[Age at Hiring]]&lt;20,"!","")</f>
        <v>!</v>
      </c>
      <c r="Q842" s="1" t="str">
        <f>IFERROR(VLOOKUP(HR_DB[[#This Row],[EmpID]],A843:$A$1002,1,TRUE),"")</f>
        <v/>
      </c>
      <c r="R842" s="1" t="str">
        <f>IFERROR(VLOOKUP(HR_DB[[#This Row],[EmpID]],$A$2:A841,1,0),"")</f>
        <v/>
      </c>
      <c r="S842" s="17"/>
      <c r="T842" s="1" t="str">
        <f ca="1">IF(HR_DB[[#This Row],[Years no.]]&lt;=7,"A) 1-7",IF(AND(HR_DB[[#This Row],[Years no.]]&gt;7,HR_DB[[#This Row],[Years no.]]&lt;=14),"B) 8-14",IF(AND(HR_DB[[#This Row],[Years no.]]&gt;14,HR_DB[[#This Row],[Years no.]]&lt;=21),"C) 15-21",IF(HR_DB[[#This Row],[Years no.]]&gt;21,"D) 22+",""))))</f>
        <v>D) 22+</v>
      </c>
      <c r="U842" s="1" t="str">
        <f ca="1">IF(AND(HR_DB[[#This Row],[Age]]&gt;=20,HR_DB[[#This Row],[Age]]&lt;30),"20s",IF(AND(HR_DB[[#This Row],[Age]]&gt;=30,HR_DB[[#This Row],[Age]]&lt;40),"30s",IF(HR_DB[[#This Row],[Age]]&gt;=40,"40s","")))</f>
        <v>30s</v>
      </c>
    </row>
    <row r="843" spans="1:21" x14ac:dyDescent="0.35">
      <c r="A843" s="1">
        <v>58491</v>
      </c>
      <c r="B843" s="1" t="s">
        <v>1816</v>
      </c>
      <c r="C843" s="1" t="s">
        <v>1817</v>
      </c>
      <c r="D843" s="1" t="s">
        <v>62</v>
      </c>
      <c r="E843" s="1" t="str">
        <f>IF(ISODD(MID(HR_DB[[#This Row],[ID No.]],13,1)),"Male","Female")</f>
        <v>Female</v>
      </c>
      <c r="F843" s="3">
        <f>DATE(MID(HR_DB[[#This Row],[ID No.]],2,2),MID(HR_DB[[#This Row],[ID No.]],4,2),MID(HR_DB[[#This Row],[ID No.]],6,2))</f>
        <v>33513</v>
      </c>
      <c r="G843" s="1">
        <f ca="1">DATEDIF(HR_DB[[#This Row],[DOB]],TODAY(),"Y")</f>
        <v>30</v>
      </c>
      <c r="H843" s="1" t="s">
        <v>17</v>
      </c>
      <c r="I843" s="1" t="s">
        <v>18</v>
      </c>
      <c r="J843" s="1" t="s">
        <v>19</v>
      </c>
      <c r="K843" s="1" t="str">
        <f>VLOOKUP(MID(HR_DB[[#This Row],[ID No.]],8,2),[1]Draft!$B$9:$C$14,2,FALSE)</f>
        <v>Monufia</v>
      </c>
      <c r="L843" s="7">
        <v>35294</v>
      </c>
      <c r="M843" s="1">
        <f ca="1">DATEDIF(HR_DB[[#This Row],[Hire date]],TODAY(),"Y")</f>
        <v>25</v>
      </c>
      <c r="N843" s="4">
        <v>20815</v>
      </c>
      <c r="O843" s="6">
        <f>IFERROR(DATEDIF(HR_DB[[#This Row],[DOB]],HR_DB[[#This Row],[Hire date]],"Y"),"!!!")</f>
        <v>4</v>
      </c>
      <c r="P843" s="6" t="str">
        <f>IF(HR_DB[[#This Row],[Age at Hiring]]&lt;20,"!","")</f>
        <v>!</v>
      </c>
      <c r="Q843" s="1" t="str">
        <f>IFERROR(VLOOKUP(HR_DB[[#This Row],[EmpID]],A844:$A$1002,1,TRUE),"")</f>
        <v/>
      </c>
      <c r="R843" s="1" t="str">
        <f>IFERROR(VLOOKUP(HR_DB[[#This Row],[EmpID]],$A$2:A842,1,0),"")</f>
        <v/>
      </c>
      <c r="S843" s="17"/>
      <c r="T843" s="1" t="str">
        <f ca="1">IF(HR_DB[[#This Row],[Years no.]]&lt;=7,"A) 1-7",IF(AND(HR_DB[[#This Row],[Years no.]]&gt;7,HR_DB[[#This Row],[Years no.]]&lt;=14),"B) 8-14",IF(AND(HR_DB[[#This Row],[Years no.]]&gt;14,HR_DB[[#This Row],[Years no.]]&lt;=21),"C) 15-21",IF(HR_DB[[#This Row],[Years no.]]&gt;21,"D) 22+",""))))</f>
        <v>D) 22+</v>
      </c>
      <c r="U843" s="1" t="str">
        <f ca="1">IF(AND(HR_DB[[#This Row],[Age]]&gt;=20,HR_DB[[#This Row],[Age]]&lt;30),"20s",IF(AND(HR_DB[[#This Row],[Age]]&gt;=30,HR_DB[[#This Row],[Age]]&lt;40),"30s",IF(HR_DB[[#This Row],[Age]]&gt;=40,"40s","")))</f>
        <v>30s</v>
      </c>
    </row>
    <row r="844" spans="1:21" x14ac:dyDescent="0.35">
      <c r="A844" s="1">
        <v>58498</v>
      </c>
      <c r="B844" s="1" t="s">
        <v>1872</v>
      </c>
      <c r="C844" s="1" t="s">
        <v>1873</v>
      </c>
      <c r="D844" s="1" t="s">
        <v>38</v>
      </c>
      <c r="E844" s="1" t="str">
        <f>IF(ISODD(MID(HR_DB[[#This Row],[ID No.]],13,1)),"Male","Female")</f>
        <v>Male</v>
      </c>
      <c r="F844" s="3">
        <f>DATE(MID(HR_DB[[#This Row],[ID No.]],2,2),MID(HR_DB[[#This Row],[ID No.]],4,2),MID(HR_DB[[#This Row],[ID No.]],6,2))</f>
        <v>31324</v>
      </c>
      <c r="G844" s="1">
        <f ca="1">DATEDIF(HR_DB[[#This Row],[DOB]],TODAY(),"Y")</f>
        <v>36</v>
      </c>
      <c r="H844" s="1" t="s">
        <v>32</v>
      </c>
      <c r="I844" s="1" t="s">
        <v>23</v>
      </c>
      <c r="J844" s="1" t="s">
        <v>28</v>
      </c>
      <c r="K844" s="1" t="str">
        <f>VLOOKUP(MID(HR_DB[[#This Row],[ID No.]],8,2),[1]Draft!$B$9:$C$14,2,FALSE)</f>
        <v>Ismailia</v>
      </c>
      <c r="L844" s="3">
        <v>42295</v>
      </c>
      <c r="M844" s="1">
        <f ca="1">DATEDIF(HR_DB[[#This Row],[Hire date]],TODAY(),"Y")</f>
        <v>6</v>
      </c>
      <c r="N844" s="4">
        <v>6584</v>
      </c>
      <c r="O844" s="1">
        <f>IFERROR(DATEDIF(HR_DB[[#This Row],[DOB]],HR_DB[[#This Row],[Hire date]],"Y"),"!!!")</f>
        <v>30</v>
      </c>
      <c r="P844" s="1" t="str">
        <f>IF(HR_DB[[#This Row],[Age at Hiring]]&lt;20,"!","")</f>
        <v/>
      </c>
      <c r="Q844" s="1" t="str">
        <f>IFERROR(VLOOKUP(HR_DB[[#This Row],[EmpID]],A845:$A$1002,1,TRUE),"")</f>
        <v/>
      </c>
      <c r="R844" s="1" t="str">
        <f>IFERROR(VLOOKUP(HR_DB[[#This Row],[EmpID]],$A$2:A843,1,0),"")</f>
        <v/>
      </c>
      <c r="S844" s="17"/>
      <c r="T844" s="1" t="str">
        <f ca="1">IF(HR_DB[[#This Row],[Years no.]]&lt;=7,"A) 1-7",IF(AND(HR_DB[[#This Row],[Years no.]]&gt;7,HR_DB[[#This Row],[Years no.]]&lt;=14),"B) 8-14",IF(AND(HR_DB[[#This Row],[Years no.]]&gt;14,HR_DB[[#This Row],[Years no.]]&lt;=21),"C) 15-21",IF(HR_DB[[#This Row],[Years no.]]&gt;21,"D) 22+",""))))</f>
        <v>A) 1-7</v>
      </c>
      <c r="U844" s="1" t="str">
        <f ca="1">IF(AND(HR_DB[[#This Row],[Age]]&gt;=20,HR_DB[[#This Row],[Age]]&lt;30),"20s",IF(AND(HR_DB[[#This Row],[Age]]&gt;=30,HR_DB[[#This Row],[Age]]&lt;40),"30s",IF(HR_DB[[#This Row],[Age]]&gt;=40,"40s","")))</f>
        <v>30s</v>
      </c>
    </row>
    <row r="845" spans="1:21" x14ac:dyDescent="0.35">
      <c r="A845" s="1">
        <v>58500</v>
      </c>
      <c r="B845" s="1" t="s">
        <v>1240</v>
      </c>
      <c r="C845" s="1" t="s">
        <v>1241</v>
      </c>
      <c r="D845" s="1" t="s">
        <v>38</v>
      </c>
      <c r="E845" s="1" t="str">
        <f>IF(ISODD(MID(HR_DB[[#This Row],[ID No.]],13,1)),"Male","Female")</f>
        <v>Female</v>
      </c>
      <c r="F845" s="3">
        <f>DATE(MID(HR_DB[[#This Row],[ID No.]],2,2),MID(HR_DB[[#This Row],[ID No.]],4,2),MID(HR_DB[[#This Row],[ID No.]],6,2))</f>
        <v>32914</v>
      </c>
      <c r="G845" s="1">
        <f ca="1">DATEDIF(HR_DB[[#This Row],[DOB]],TODAY(),"Y")</f>
        <v>32</v>
      </c>
      <c r="H845" s="1" t="s">
        <v>32</v>
      </c>
      <c r="I845" s="1" t="s">
        <v>23</v>
      </c>
      <c r="J845" s="1" t="s">
        <v>67</v>
      </c>
      <c r="K845" s="1" t="str">
        <f>VLOOKUP(MID(HR_DB[[#This Row],[ID No.]],8,2),[1]Draft!$B$9:$C$14,2,FALSE)</f>
        <v>Ismailia</v>
      </c>
      <c r="L845" s="7">
        <v>39990</v>
      </c>
      <c r="M845" s="1">
        <f ca="1">DATEDIF(HR_DB[[#This Row],[Hire date]],TODAY(),"Y")</f>
        <v>13</v>
      </c>
      <c r="N845" s="4">
        <v>3414</v>
      </c>
      <c r="O845" s="6">
        <f>IFERROR(DATEDIF(HR_DB[[#This Row],[DOB]],HR_DB[[#This Row],[Hire date]],"Y"),"!!!")</f>
        <v>19</v>
      </c>
      <c r="P845" s="6" t="str">
        <f>IF(HR_DB[[#This Row],[Age at Hiring]]&lt;20,"!","")</f>
        <v>!</v>
      </c>
      <c r="Q845" s="1" t="str">
        <f>IFERROR(VLOOKUP(HR_DB[[#This Row],[EmpID]],A846:$A$1002,1,TRUE),"")</f>
        <v/>
      </c>
      <c r="R845" s="1" t="str">
        <f>IFERROR(VLOOKUP(HR_DB[[#This Row],[EmpID]],$A$2:A844,1,0),"")</f>
        <v/>
      </c>
      <c r="S845" s="17"/>
      <c r="T845" s="1" t="str">
        <f ca="1">IF(HR_DB[[#This Row],[Years no.]]&lt;=7,"A) 1-7",IF(AND(HR_DB[[#This Row],[Years no.]]&gt;7,HR_DB[[#This Row],[Years no.]]&lt;=14),"B) 8-14",IF(AND(HR_DB[[#This Row],[Years no.]]&gt;14,HR_DB[[#This Row],[Years no.]]&lt;=21),"C) 15-21",IF(HR_DB[[#This Row],[Years no.]]&gt;21,"D) 22+",""))))</f>
        <v>B) 8-14</v>
      </c>
      <c r="U845" s="1" t="str">
        <f ca="1">IF(AND(HR_DB[[#This Row],[Age]]&gt;=20,HR_DB[[#This Row],[Age]]&lt;30),"20s",IF(AND(HR_DB[[#This Row],[Age]]&gt;=30,HR_DB[[#This Row],[Age]]&lt;40),"30s",IF(HR_DB[[#This Row],[Age]]&gt;=40,"40s","")))</f>
        <v>30s</v>
      </c>
    </row>
    <row r="846" spans="1:21" x14ac:dyDescent="0.35">
      <c r="A846" s="1">
        <v>58506</v>
      </c>
      <c r="B846" s="1" t="s">
        <v>1342</v>
      </c>
      <c r="C846" s="1" t="s">
        <v>1343</v>
      </c>
      <c r="D846" s="1" t="s">
        <v>38</v>
      </c>
      <c r="E846" s="1" t="str">
        <f>IF(ISODD(MID(HR_DB[[#This Row],[ID No.]],13,1)),"Male","Female")</f>
        <v>Male</v>
      </c>
      <c r="F846" s="3">
        <f>DATE(MID(HR_DB[[#This Row],[ID No.]],2,2),MID(HR_DB[[#This Row],[ID No.]],4,2),MID(HR_DB[[#This Row],[ID No.]],6,2))</f>
        <v>31489</v>
      </c>
      <c r="G846" s="1">
        <f ca="1">DATEDIF(HR_DB[[#This Row],[DOB]],TODAY(),"Y")</f>
        <v>36</v>
      </c>
      <c r="H846" s="1" t="s">
        <v>17</v>
      </c>
      <c r="I846" s="1" t="s">
        <v>23</v>
      </c>
      <c r="J846" s="1" t="s">
        <v>67</v>
      </c>
      <c r="K846" s="1" t="str">
        <f>VLOOKUP(MID(HR_DB[[#This Row],[ID No.]],8,2),[1]Draft!$B$9:$C$14,2,FALSE)</f>
        <v>Sharqia</v>
      </c>
      <c r="L846" s="7">
        <v>36499</v>
      </c>
      <c r="M846" s="1">
        <f ca="1">DATEDIF(HR_DB[[#This Row],[Hire date]],TODAY(),"Y")</f>
        <v>22</v>
      </c>
      <c r="N846" s="4">
        <v>6886</v>
      </c>
      <c r="O846" s="6">
        <f>IFERROR(DATEDIF(HR_DB[[#This Row],[DOB]],HR_DB[[#This Row],[Hire date]],"Y"),"!!!")</f>
        <v>13</v>
      </c>
      <c r="P846" s="6" t="str">
        <f>IF(HR_DB[[#This Row],[Age at Hiring]]&lt;20,"!","")</f>
        <v>!</v>
      </c>
      <c r="Q846" s="1" t="str">
        <f>IFERROR(VLOOKUP(HR_DB[[#This Row],[EmpID]],A847:$A$1002,1,TRUE),"")</f>
        <v/>
      </c>
      <c r="R846" s="1" t="str">
        <f>IFERROR(VLOOKUP(HR_DB[[#This Row],[EmpID]],$A$2:A845,1,0),"")</f>
        <v/>
      </c>
      <c r="S846" s="17"/>
      <c r="T846" s="1" t="str">
        <f ca="1">IF(HR_DB[[#This Row],[Years no.]]&lt;=7,"A) 1-7",IF(AND(HR_DB[[#This Row],[Years no.]]&gt;7,HR_DB[[#This Row],[Years no.]]&lt;=14),"B) 8-14",IF(AND(HR_DB[[#This Row],[Years no.]]&gt;14,HR_DB[[#This Row],[Years no.]]&lt;=21),"C) 15-21",IF(HR_DB[[#This Row],[Years no.]]&gt;21,"D) 22+",""))))</f>
        <v>D) 22+</v>
      </c>
      <c r="U846" s="1" t="str">
        <f ca="1">IF(AND(HR_DB[[#This Row],[Age]]&gt;=20,HR_DB[[#This Row],[Age]]&lt;30),"20s",IF(AND(HR_DB[[#This Row],[Age]]&gt;=30,HR_DB[[#This Row],[Age]]&lt;40),"30s",IF(HR_DB[[#This Row],[Age]]&gt;=40,"40s","")))</f>
        <v>30s</v>
      </c>
    </row>
    <row r="847" spans="1:21" x14ac:dyDescent="0.35">
      <c r="A847" s="1">
        <v>58534</v>
      </c>
      <c r="B847" s="1" t="s">
        <v>1854</v>
      </c>
      <c r="C847" s="1" t="s">
        <v>1855</v>
      </c>
      <c r="D847" s="1" t="s">
        <v>143</v>
      </c>
      <c r="E847" s="1" t="str">
        <f>IF(ISODD(MID(HR_DB[[#This Row],[ID No.]],13,1)),"Male","Female")</f>
        <v>Male</v>
      </c>
      <c r="F847" s="3">
        <f>DATE(MID(HR_DB[[#This Row],[ID No.]],2,2),MID(HR_DB[[#This Row],[ID No.]],4,2),MID(HR_DB[[#This Row],[ID No.]],6,2))</f>
        <v>27492</v>
      </c>
      <c r="G847" s="1">
        <f ca="1">DATEDIF(HR_DB[[#This Row],[DOB]],TODAY(),"Y")</f>
        <v>47</v>
      </c>
      <c r="H847" s="1" t="s">
        <v>17</v>
      </c>
      <c r="I847" s="1" t="s">
        <v>18</v>
      </c>
      <c r="J847" s="1" t="s">
        <v>44</v>
      </c>
      <c r="K847" s="1" t="str">
        <f>VLOOKUP(MID(HR_DB[[#This Row],[ID No.]],8,2),[1]Draft!$B$9:$C$14,2,FALSE)</f>
        <v>Sharqia</v>
      </c>
      <c r="L847" s="3">
        <v>39570</v>
      </c>
      <c r="M847" s="1">
        <f ca="1">DATEDIF(HR_DB[[#This Row],[Hire date]],TODAY(),"Y")</f>
        <v>14</v>
      </c>
      <c r="N847" s="4">
        <v>16291</v>
      </c>
      <c r="O847" s="1">
        <f>IFERROR(DATEDIF(HR_DB[[#This Row],[DOB]],HR_DB[[#This Row],[Hire date]],"Y"),"!!!")</f>
        <v>33</v>
      </c>
      <c r="P847" s="1" t="str">
        <f>IF(HR_DB[[#This Row],[Age at Hiring]]&lt;20,"!","")</f>
        <v/>
      </c>
      <c r="Q847" s="1" t="str">
        <f>IFERROR(VLOOKUP(HR_DB[[#This Row],[EmpID]],A848:$A$1002,1,TRUE),"")</f>
        <v/>
      </c>
      <c r="R847" s="1" t="str">
        <f>IFERROR(VLOOKUP(HR_DB[[#This Row],[EmpID]],$A$2:A846,1,0),"")</f>
        <v/>
      </c>
      <c r="S847" s="17"/>
      <c r="T847" s="1" t="str">
        <f ca="1">IF(HR_DB[[#This Row],[Years no.]]&lt;=7,"A) 1-7",IF(AND(HR_DB[[#This Row],[Years no.]]&gt;7,HR_DB[[#This Row],[Years no.]]&lt;=14),"B) 8-14",IF(AND(HR_DB[[#This Row],[Years no.]]&gt;14,HR_DB[[#This Row],[Years no.]]&lt;=21),"C) 15-21",IF(HR_DB[[#This Row],[Years no.]]&gt;21,"D) 22+",""))))</f>
        <v>B) 8-14</v>
      </c>
      <c r="U847" s="1" t="str">
        <f ca="1">IF(AND(HR_DB[[#This Row],[Age]]&gt;=20,HR_DB[[#This Row],[Age]]&lt;30),"20s",IF(AND(HR_DB[[#This Row],[Age]]&gt;=30,HR_DB[[#This Row],[Age]]&lt;40),"30s",IF(HR_DB[[#This Row],[Age]]&gt;=40,"40s","")))</f>
        <v>40s</v>
      </c>
    </row>
    <row r="848" spans="1:21" x14ac:dyDescent="0.35">
      <c r="A848" s="1">
        <v>58543</v>
      </c>
      <c r="B848" s="1" t="s">
        <v>1886</v>
      </c>
      <c r="C848" s="1" t="s">
        <v>1887</v>
      </c>
      <c r="D848" s="1" t="s">
        <v>16</v>
      </c>
      <c r="E848" s="1" t="str">
        <f>IF(ISODD(MID(HR_DB[[#This Row],[ID No.]],13,1)),"Male","Female")</f>
        <v>Male</v>
      </c>
      <c r="F848" s="3">
        <f>DATE(MID(HR_DB[[#This Row],[ID No.]],2,2),MID(HR_DB[[#This Row],[ID No.]],4,2),MID(HR_DB[[#This Row],[ID No.]],6,2))</f>
        <v>30944</v>
      </c>
      <c r="G848" s="1">
        <f ca="1">DATEDIF(HR_DB[[#This Row],[DOB]],TODAY(),"Y")</f>
        <v>37</v>
      </c>
      <c r="H848" s="1" t="s">
        <v>17</v>
      </c>
      <c r="I848" s="1" t="s">
        <v>23</v>
      </c>
      <c r="J848" s="1" t="s">
        <v>19</v>
      </c>
      <c r="K848" s="1" t="str">
        <f>VLOOKUP(MID(HR_DB[[#This Row],[ID No.]],8,2),[1]Draft!$B$9:$C$14,2,FALSE)</f>
        <v>Sharqia</v>
      </c>
      <c r="L848" s="3">
        <v>40902</v>
      </c>
      <c r="M848" s="1">
        <f ca="1">DATEDIF(HR_DB[[#This Row],[Hire date]],TODAY(),"Y")</f>
        <v>10</v>
      </c>
      <c r="N848" s="4">
        <v>5066</v>
      </c>
      <c r="O848" s="1">
        <f>IFERROR(DATEDIF(HR_DB[[#This Row],[DOB]],HR_DB[[#This Row],[Hire date]],"Y"),"!!!")</f>
        <v>27</v>
      </c>
      <c r="P848" s="1" t="str">
        <f>IF(HR_DB[[#This Row],[Age at Hiring]]&lt;20,"!","")</f>
        <v/>
      </c>
      <c r="Q848" s="1" t="str">
        <f>IFERROR(VLOOKUP(HR_DB[[#This Row],[EmpID]],A849:$A$1002,1,TRUE),"")</f>
        <v/>
      </c>
      <c r="R848" s="1" t="str">
        <f>IFERROR(VLOOKUP(HR_DB[[#This Row],[EmpID]],$A$2:A847,1,0),"")</f>
        <v/>
      </c>
      <c r="S848" s="17"/>
      <c r="T848" s="1" t="str">
        <f ca="1">IF(HR_DB[[#This Row],[Years no.]]&lt;=7,"A) 1-7",IF(AND(HR_DB[[#This Row],[Years no.]]&gt;7,HR_DB[[#This Row],[Years no.]]&lt;=14),"B) 8-14",IF(AND(HR_DB[[#This Row],[Years no.]]&gt;14,HR_DB[[#This Row],[Years no.]]&lt;=21),"C) 15-21",IF(HR_DB[[#This Row],[Years no.]]&gt;21,"D) 22+",""))))</f>
        <v>B) 8-14</v>
      </c>
      <c r="U848" s="1" t="str">
        <f ca="1">IF(AND(HR_DB[[#This Row],[Age]]&gt;=20,HR_DB[[#This Row],[Age]]&lt;30),"20s",IF(AND(HR_DB[[#This Row],[Age]]&gt;=30,HR_DB[[#This Row],[Age]]&lt;40),"30s",IF(HR_DB[[#This Row],[Age]]&gt;=40,"40s","")))</f>
        <v>30s</v>
      </c>
    </row>
    <row r="849" spans="1:21" x14ac:dyDescent="0.35">
      <c r="A849" s="1">
        <v>58544</v>
      </c>
      <c r="B849" s="1" t="s">
        <v>470</v>
      </c>
      <c r="C849" s="1" t="s">
        <v>471</v>
      </c>
      <c r="D849" s="1" t="s">
        <v>16</v>
      </c>
      <c r="E849" s="1" t="str">
        <f>IF(ISODD(MID(HR_DB[[#This Row],[ID No.]],13,1)),"Male","Female")</f>
        <v>Male</v>
      </c>
      <c r="F849" s="3">
        <f>DATE(MID(HR_DB[[#This Row],[ID No.]],2,2),MID(HR_DB[[#This Row],[ID No.]],4,2),MID(HR_DB[[#This Row],[ID No.]],6,2))</f>
        <v>32199</v>
      </c>
      <c r="G849" s="1">
        <f ca="1">DATEDIF(HR_DB[[#This Row],[DOB]],TODAY(),"Y")</f>
        <v>34</v>
      </c>
      <c r="H849" s="1" t="s">
        <v>32</v>
      </c>
      <c r="I849" s="1" t="s">
        <v>23</v>
      </c>
      <c r="J849" s="1" t="s">
        <v>44</v>
      </c>
      <c r="K849" s="1" t="str">
        <f>VLOOKUP(MID(HR_DB[[#This Row],[ID No.]],8,2),[1]Draft!$B$9:$C$14,2,FALSE)</f>
        <v>Cairo</v>
      </c>
      <c r="L849" s="7">
        <v>38406</v>
      </c>
      <c r="M849" s="1">
        <f ca="1">DATEDIF(HR_DB[[#This Row],[Hire date]],TODAY(),"Y")</f>
        <v>17</v>
      </c>
      <c r="N849" s="4">
        <v>3694</v>
      </c>
      <c r="O849" s="6">
        <f>IFERROR(DATEDIF(HR_DB[[#This Row],[DOB]],HR_DB[[#This Row],[Hire date]],"Y"),"!!!")</f>
        <v>16</v>
      </c>
      <c r="P849" s="6" t="str">
        <f>IF(HR_DB[[#This Row],[Age at Hiring]]&lt;20,"!","")</f>
        <v>!</v>
      </c>
      <c r="Q849" s="1" t="str">
        <f>IFERROR(VLOOKUP(HR_DB[[#This Row],[EmpID]],A850:$A$1002,1,TRUE),"")</f>
        <v/>
      </c>
      <c r="R849" s="1" t="str">
        <f>IFERROR(VLOOKUP(HR_DB[[#This Row],[EmpID]],$A$2:A848,1,0),"")</f>
        <v/>
      </c>
      <c r="S849" s="17"/>
      <c r="T849" s="1" t="str">
        <f ca="1">IF(HR_DB[[#This Row],[Years no.]]&lt;=7,"A) 1-7",IF(AND(HR_DB[[#This Row],[Years no.]]&gt;7,HR_DB[[#This Row],[Years no.]]&lt;=14),"B) 8-14",IF(AND(HR_DB[[#This Row],[Years no.]]&gt;14,HR_DB[[#This Row],[Years no.]]&lt;=21),"C) 15-21",IF(HR_DB[[#This Row],[Years no.]]&gt;21,"D) 22+",""))))</f>
        <v>C) 15-21</v>
      </c>
      <c r="U849" s="1" t="str">
        <f ca="1">IF(AND(HR_DB[[#This Row],[Age]]&gt;=20,HR_DB[[#This Row],[Age]]&lt;30),"20s",IF(AND(HR_DB[[#This Row],[Age]]&gt;=30,HR_DB[[#This Row],[Age]]&lt;40),"30s",IF(HR_DB[[#This Row],[Age]]&gt;=40,"40s","")))</f>
        <v>30s</v>
      </c>
    </row>
    <row r="850" spans="1:21" x14ac:dyDescent="0.35">
      <c r="A850" s="1">
        <v>58557</v>
      </c>
      <c r="B850" s="1" t="s">
        <v>692</v>
      </c>
      <c r="C850" s="1" t="s">
        <v>693</v>
      </c>
      <c r="D850" s="1" t="s">
        <v>38</v>
      </c>
      <c r="E850" s="1" t="str">
        <f>IF(ISODD(MID(HR_DB[[#This Row],[ID No.]],13,1)),"Male","Female")</f>
        <v>Male</v>
      </c>
      <c r="F850" s="3">
        <f>DATE(MID(HR_DB[[#This Row],[ID No.]],2,2),MID(HR_DB[[#This Row],[ID No.]],4,2),MID(HR_DB[[#This Row],[ID No.]],6,2))</f>
        <v>35022</v>
      </c>
      <c r="G850" s="1">
        <f ca="1">DATEDIF(HR_DB[[#This Row],[DOB]],TODAY(),"Y")</f>
        <v>26</v>
      </c>
      <c r="H850" s="1" t="s">
        <v>32</v>
      </c>
      <c r="I850" s="1" t="s">
        <v>23</v>
      </c>
      <c r="J850" s="1" t="s">
        <v>19</v>
      </c>
      <c r="K850" s="1" t="str">
        <f>VLOOKUP(MID(HR_DB[[#This Row],[ID No.]],8,2),[1]Draft!$B$9:$C$14,2,FALSE)</f>
        <v>Cairo</v>
      </c>
      <c r="L850" s="7">
        <v>38696</v>
      </c>
      <c r="M850" s="1">
        <f ca="1">DATEDIF(HR_DB[[#This Row],[Hire date]],TODAY(),"Y")</f>
        <v>16</v>
      </c>
      <c r="N850" s="4">
        <v>3204</v>
      </c>
      <c r="O850" s="6">
        <f>IFERROR(DATEDIF(HR_DB[[#This Row],[DOB]],HR_DB[[#This Row],[Hire date]],"Y"),"!!!")</f>
        <v>10</v>
      </c>
      <c r="P850" s="6" t="str">
        <f>IF(HR_DB[[#This Row],[Age at Hiring]]&lt;20,"!","")</f>
        <v>!</v>
      </c>
      <c r="Q850" s="1" t="str">
        <f>IFERROR(VLOOKUP(HR_DB[[#This Row],[EmpID]],A851:$A$1002,1,TRUE),"")</f>
        <v/>
      </c>
      <c r="R850" s="1" t="str">
        <f>IFERROR(VLOOKUP(HR_DB[[#This Row],[EmpID]],$A$2:A849,1,0),"")</f>
        <v/>
      </c>
      <c r="S850" s="17"/>
      <c r="T850" s="1" t="str">
        <f ca="1">IF(HR_DB[[#This Row],[Years no.]]&lt;=7,"A) 1-7",IF(AND(HR_DB[[#This Row],[Years no.]]&gt;7,HR_DB[[#This Row],[Years no.]]&lt;=14),"B) 8-14",IF(AND(HR_DB[[#This Row],[Years no.]]&gt;14,HR_DB[[#This Row],[Years no.]]&lt;=21),"C) 15-21",IF(HR_DB[[#This Row],[Years no.]]&gt;21,"D) 22+",""))))</f>
        <v>C) 15-21</v>
      </c>
      <c r="U850" s="1" t="str">
        <f ca="1">IF(AND(HR_DB[[#This Row],[Age]]&gt;=20,HR_DB[[#This Row],[Age]]&lt;30),"20s",IF(AND(HR_DB[[#This Row],[Age]]&gt;=30,HR_DB[[#This Row],[Age]]&lt;40),"30s",IF(HR_DB[[#This Row],[Age]]&gt;=40,"40s","")))</f>
        <v>20s</v>
      </c>
    </row>
    <row r="851" spans="1:21" x14ac:dyDescent="0.35">
      <c r="A851" s="1">
        <v>58566</v>
      </c>
      <c r="B851" s="1" t="s">
        <v>1278</v>
      </c>
      <c r="C851" s="1" t="s">
        <v>1279</v>
      </c>
      <c r="D851" s="1" t="s">
        <v>35</v>
      </c>
      <c r="E851" s="1" t="str">
        <f>IF(ISODD(MID(HR_DB[[#This Row],[ID No.]],13,1)),"Male","Female")</f>
        <v>Male</v>
      </c>
      <c r="F851" s="3">
        <f>DATE(MID(HR_DB[[#This Row],[ID No.]],2,2),MID(HR_DB[[#This Row],[ID No.]],4,2),MID(HR_DB[[#This Row],[ID No.]],6,2))</f>
        <v>32366</v>
      </c>
      <c r="G851" s="1">
        <f ca="1">DATEDIF(HR_DB[[#This Row],[DOB]],TODAY(),"Y")</f>
        <v>33</v>
      </c>
      <c r="H851" s="1" t="s">
        <v>32</v>
      </c>
      <c r="I851" s="1" t="s">
        <v>23</v>
      </c>
      <c r="J851" s="1" t="s">
        <v>67</v>
      </c>
      <c r="K851" s="1" t="str">
        <f>VLOOKUP(MID(HR_DB[[#This Row],[ID No.]],8,2),[1]Draft!$B$9:$C$14,2,FALSE)</f>
        <v>Sharqia</v>
      </c>
      <c r="L851" s="3">
        <v>42254</v>
      </c>
      <c r="M851" s="1">
        <f ca="1">DATEDIF(HR_DB[[#This Row],[Hire date]],TODAY(),"Y")</f>
        <v>6</v>
      </c>
      <c r="N851" s="4">
        <v>5049</v>
      </c>
      <c r="O851" s="1">
        <f>IFERROR(DATEDIF(HR_DB[[#This Row],[DOB]],HR_DB[[#This Row],[Hire date]],"Y"),"!!!")</f>
        <v>27</v>
      </c>
      <c r="P851" s="1" t="str">
        <f>IF(HR_DB[[#This Row],[Age at Hiring]]&lt;20,"!","")</f>
        <v/>
      </c>
      <c r="Q851" s="1" t="str">
        <f>IFERROR(VLOOKUP(HR_DB[[#This Row],[EmpID]],A852:$A$1002,1,TRUE),"")</f>
        <v/>
      </c>
      <c r="R851" s="1" t="str">
        <f>IFERROR(VLOOKUP(HR_DB[[#This Row],[EmpID]],$A$2:A850,1,0),"")</f>
        <v/>
      </c>
      <c r="S851" s="17"/>
      <c r="T851" s="1" t="str">
        <f ca="1">IF(HR_DB[[#This Row],[Years no.]]&lt;=7,"A) 1-7",IF(AND(HR_DB[[#This Row],[Years no.]]&gt;7,HR_DB[[#This Row],[Years no.]]&lt;=14),"B) 8-14",IF(AND(HR_DB[[#This Row],[Years no.]]&gt;14,HR_DB[[#This Row],[Years no.]]&lt;=21),"C) 15-21",IF(HR_DB[[#This Row],[Years no.]]&gt;21,"D) 22+",""))))</f>
        <v>A) 1-7</v>
      </c>
      <c r="U851" s="1" t="str">
        <f ca="1">IF(AND(HR_DB[[#This Row],[Age]]&gt;=20,HR_DB[[#This Row],[Age]]&lt;30),"20s",IF(AND(HR_DB[[#This Row],[Age]]&gt;=30,HR_DB[[#This Row],[Age]]&lt;40),"30s",IF(HR_DB[[#This Row],[Age]]&gt;=40,"40s","")))</f>
        <v>30s</v>
      </c>
    </row>
    <row r="852" spans="1:21" x14ac:dyDescent="0.35">
      <c r="A852" s="1">
        <v>58570</v>
      </c>
      <c r="B852" s="1" t="s">
        <v>346</v>
      </c>
      <c r="C852" s="1" t="s">
        <v>347</v>
      </c>
      <c r="D852" s="1" t="s">
        <v>143</v>
      </c>
      <c r="E852" s="1" t="str">
        <f>IF(ISODD(MID(HR_DB[[#This Row],[ID No.]],13,1)),"Male","Female")</f>
        <v>Female</v>
      </c>
      <c r="F852" s="3">
        <f>DATE(MID(HR_DB[[#This Row],[ID No.]],2,2),MID(HR_DB[[#This Row],[ID No.]],4,2),MID(HR_DB[[#This Row],[ID No.]],6,2))</f>
        <v>34961</v>
      </c>
      <c r="G852" s="1">
        <f ca="1">DATEDIF(HR_DB[[#This Row],[DOB]],TODAY(),"Y")</f>
        <v>26</v>
      </c>
      <c r="H852" s="1" t="s">
        <v>32</v>
      </c>
      <c r="I852" s="1" t="s">
        <v>23</v>
      </c>
      <c r="J852" s="1" t="s">
        <v>67</v>
      </c>
      <c r="K852" s="1" t="str">
        <f>VLOOKUP(MID(HR_DB[[#This Row],[ID No.]],8,2),[1]Draft!$B$9:$C$14,2,FALSE)</f>
        <v>Cairo</v>
      </c>
      <c r="L852" s="7">
        <v>35104</v>
      </c>
      <c r="M852" s="1">
        <f ca="1">DATEDIF(HR_DB[[#This Row],[Hire date]],TODAY(),"Y")</f>
        <v>26</v>
      </c>
      <c r="N852" s="4">
        <v>3897</v>
      </c>
      <c r="O852" s="6">
        <f>IFERROR(DATEDIF(HR_DB[[#This Row],[DOB]],HR_DB[[#This Row],[Hire date]],"Y"),"!!!")</f>
        <v>0</v>
      </c>
      <c r="P852" s="6" t="str">
        <f>IF(HR_DB[[#This Row],[Age at Hiring]]&lt;20,"!","")</f>
        <v>!</v>
      </c>
      <c r="Q852" s="1" t="str">
        <f>IFERROR(VLOOKUP(HR_DB[[#This Row],[EmpID]],A853:$A$1002,1,TRUE),"")</f>
        <v/>
      </c>
      <c r="R852" s="1" t="str">
        <f>IFERROR(VLOOKUP(HR_DB[[#This Row],[EmpID]],$A$2:A851,1,0),"")</f>
        <v/>
      </c>
      <c r="S852" s="17"/>
      <c r="T852" s="1" t="str">
        <f ca="1">IF(HR_DB[[#This Row],[Years no.]]&lt;=7,"A) 1-7",IF(AND(HR_DB[[#This Row],[Years no.]]&gt;7,HR_DB[[#This Row],[Years no.]]&lt;=14),"B) 8-14",IF(AND(HR_DB[[#This Row],[Years no.]]&gt;14,HR_DB[[#This Row],[Years no.]]&lt;=21),"C) 15-21",IF(HR_DB[[#This Row],[Years no.]]&gt;21,"D) 22+",""))))</f>
        <v>D) 22+</v>
      </c>
      <c r="U852" s="1" t="str">
        <f ca="1">IF(AND(HR_DB[[#This Row],[Age]]&gt;=20,HR_DB[[#This Row],[Age]]&lt;30),"20s",IF(AND(HR_DB[[#This Row],[Age]]&gt;=30,HR_DB[[#This Row],[Age]]&lt;40),"30s",IF(HR_DB[[#This Row],[Age]]&gt;=40,"40s","")))</f>
        <v>20s</v>
      </c>
    </row>
    <row r="853" spans="1:21" x14ac:dyDescent="0.35">
      <c r="A853" s="1">
        <v>58582</v>
      </c>
      <c r="B853" s="1" t="s">
        <v>1066</v>
      </c>
      <c r="C853" s="1" t="s">
        <v>1067</v>
      </c>
      <c r="D853" s="1" t="s">
        <v>16</v>
      </c>
      <c r="E853" s="1" t="str">
        <f>IF(ISODD(MID(HR_DB[[#This Row],[ID No.]],13,1)),"Male","Female")</f>
        <v>Female</v>
      </c>
      <c r="F853" s="3">
        <f>DATE(MID(HR_DB[[#This Row],[ID No.]],2,2),MID(HR_DB[[#This Row],[ID No.]],4,2),MID(HR_DB[[#This Row],[ID No.]],6,2))</f>
        <v>27967</v>
      </c>
      <c r="G853" s="1">
        <f ca="1">DATEDIF(HR_DB[[#This Row],[DOB]],TODAY(),"Y")</f>
        <v>46</v>
      </c>
      <c r="H853" s="1" t="s">
        <v>32</v>
      </c>
      <c r="I853" s="1" t="s">
        <v>41</v>
      </c>
      <c r="J853" s="1" t="s">
        <v>24</v>
      </c>
      <c r="K853" s="1" t="str">
        <f>VLOOKUP(MID(HR_DB[[#This Row],[ID No.]],8,2),[1]Draft!$B$9:$C$14,2,FALSE)</f>
        <v>Ismailia</v>
      </c>
      <c r="L853" s="3">
        <v>39925</v>
      </c>
      <c r="M853" s="1">
        <f ca="1">DATEDIF(HR_DB[[#This Row],[Hire date]],TODAY(),"Y")</f>
        <v>13</v>
      </c>
      <c r="N853" s="4">
        <v>12118</v>
      </c>
      <c r="O853" s="1">
        <f>IFERROR(DATEDIF(HR_DB[[#This Row],[DOB]],HR_DB[[#This Row],[Hire date]],"Y"),"!!!")</f>
        <v>32</v>
      </c>
      <c r="P853" s="1" t="str">
        <f>IF(HR_DB[[#This Row],[Age at Hiring]]&lt;20,"!","")</f>
        <v/>
      </c>
      <c r="Q853" s="1" t="str">
        <f>IFERROR(VLOOKUP(HR_DB[[#This Row],[EmpID]],A854:$A$1002,1,TRUE),"")</f>
        <v/>
      </c>
      <c r="R853" s="1" t="str">
        <f>IFERROR(VLOOKUP(HR_DB[[#This Row],[EmpID]],$A$2:A852,1,0),"")</f>
        <v/>
      </c>
      <c r="S853" s="17"/>
      <c r="T853" s="1" t="str">
        <f ca="1">IF(HR_DB[[#This Row],[Years no.]]&lt;=7,"A) 1-7",IF(AND(HR_DB[[#This Row],[Years no.]]&gt;7,HR_DB[[#This Row],[Years no.]]&lt;=14),"B) 8-14",IF(AND(HR_DB[[#This Row],[Years no.]]&gt;14,HR_DB[[#This Row],[Years no.]]&lt;=21),"C) 15-21",IF(HR_DB[[#This Row],[Years no.]]&gt;21,"D) 22+",""))))</f>
        <v>B) 8-14</v>
      </c>
      <c r="U853" s="1" t="str">
        <f ca="1">IF(AND(HR_DB[[#This Row],[Age]]&gt;=20,HR_DB[[#This Row],[Age]]&lt;30),"20s",IF(AND(HR_DB[[#This Row],[Age]]&gt;=30,HR_DB[[#This Row],[Age]]&lt;40),"30s",IF(HR_DB[[#This Row],[Age]]&gt;=40,"40s","")))</f>
        <v>40s</v>
      </c>
    </row>
    <row r="854" spans="1:21" x14ac:dyDescent="0.35">
      <c r="A854" s="1">
        <v>58584</v>
      </c>
      <c r="B854" s="1" t="s">
        <v>1536</v>
      </c>
      <c r="C854" s="1" t="s">
        <v>1537</v>
      </c>
      <c r="D854" s="1" t="s">
        <v>35</v>
      </c>
      <c r="E854" s="1" t="str">
        <f>IF(ISODD(MID(HR_DB[[#This Row],[ID No.]],13,1)),"Male","Female")</f>
        <v>Female</v>
      </c>
      <c r="F854" s="3">
        <f>DATE(MID(HR_DB[[#This Row],[ID No.]],2,2),MID(HR_DB[[#This Row],[ID No.]],4,2),MID(HR_DB[[#This Row],[ID No.]],6,2))</f>
        <v>34063</v>
      </c>
      <c r="G854" s="1">
        <f ca="1">DATEDIF(HR_DB[[#This Row],[DOB]],TODAY(),"Y")</f>
        <v>29</v>
      </c>
      <c r="H854" s="1" t="s">
        <v>17</v>
      </c>
      <c r="I854" s="1" t="s">
        <v>23</v>
      </c>
      <c r="J854" s="1" t="s">
        <v>28</v>
      </c>
      <c r="K854" s="1" t="str">
        <f>VLOOKUP(MID(HR_DB[[#This Row],[ID No.]],8,2),[1]Draft!$B$9:$C$14,2,FALSE)</f>
        <v>Giza</v>
      </c>
      <c r="L854" s="7">
        <v>39454</v>
      </c>
      <c r="M854" s="1">
        <f ca="1">DATEDIF(HR_DB[[#This Row],[Hire date]],TODAY(),"Y")</f>
        <v>14</v>
      </c>
      <c r="N854" s="4">
        <v>4266</v>
      </c>
      <c r="O854" s="6">
        <f>IFERROR(DATEDIF(HR_DB[[#This Row],[DOB]],HR_DB[[#This Row],[Hire date]],"Y"),"!!!")</f>
        <v>14</v>
      </c>
      <c r="P854" s="6" t="str">
        <f>IF(HR_DB[[#This Row],[Age at Hiring]]&lt;20,"!","")</f>
        <v>!</v>
      </c>
      <c r="Q854" s="1" t="str">
        <f>IFERROR(VLOOKUP(HR_DB[[#This Row],[EmpID]],A855:$A$1002,1,TRUE),"")</f>
        <v/>
      </c>
      <c r="R854" s="1" t="str">
        <f>IFERROR(VLOOKUP(HR_DB[[#This Row],[EmpID]],$A$2:A853,1,0),"")</f>
        <v/>
      </c>
      <c r="S854" s="17"/>
      <c r="T854" s="1" t="str">
        <f ca="1">IF(HR_DB[[#This Row],[Years no.]]&lt;=7,"A) 1-7",IF(AND(HR_DB[[#This Row],[Years no.]]&gt;7,HR_DB[[#This Row],[Years no.]]&lt;=14),"B) 8-14",IF(AND(HR_DB[[#This Row],[Years no.]]&gt;14,HR_DB[[#This Row],[Years no.]]&lt;=21),"C) 15-21",IF(HR_DB[[#This Row],[Years no.]]&gt;21,"D) 22+",""))))</f>
        <v>B) 8-14</v>
      </c>
      <c r="U854" s="1" t="str">
        <f ca="1">IF(AND(HR_DB[[#This Row],[Age]]&gt;=20,HR_DB[[#This Row],[Age]]&lt;30),"20s",IF(AND(HR_DB[[#This Row],[Age]]&gt;=30,HR_DB[[#This Row],[Age]]&lt;40),"30s",IF(HR_DB[[#This Row],[Age]]&gt;=40,"40s","")))</f>
        <v>20s</v>
      </c>
    </row>
    <row r="855" spans="1:21" x14ac:dyDescent="0.35">
      <c r="A855" s="1">
        <v>58587</v>
      </c>
      <c r="B855" s="1" t="s">
        <v>292</v>
      </c>
      <c r="C855" s="1" t="s">
        <v>293</v>
      </c>
      <c r="D855" s="1" t="s">
        <v>143</v>
      </c>
      <c r="E855" s="1" t="str">
        <f>IF(ISODD(MID(HR_DB[[#This Row],[ID No.]],13,1)),"Male","Female")</f>
        <v>Male</v>
      </c>
      <c r="F855" s="3">
        <f>DATE(MID(HR_DB[[#This Row],[ID No.]],2,2),MID(HR_DB[[#This Row],[ID No.]],4,2),MID(HR_DB[[#This Row],[ID No.]],6,2))</f>
        <v>34498</v>
      </c>
      <c r="G855" s="1">
        <f ca="1">DATEDIF(HR_DB[[#This Row],[DOB]],TODAY(),"Y")</f>
        <v>28</v>
      </c>
      <c r="H855" s="1" t="s">
        <v>32</v>
      </c>
      <c r="I855" s="1" t="s">
        <v>41</v>
      </c>
      <c r="J855" s="1" t="s">
        <v>44</v>
      </c>
      <c r="K855" s="1" t="str">
        <f>VLOOKUP(MID(HR_DB[[#This Row],[ID No.]],8,2),[1]Draft!$B$9:$C$14,2,FALSE)</f>
        <v>Cairo</v>
      </c>
      <c r="L855" s="7">
        <v>39290</v>
      </c>
      <c r="M855" s="1">
        <f ca="1">DATEDIF(HR_DB[[#This Row],[Hire date]],TODAY(),"Y")</f>
        <v>15</v>
      </c>
      <c r="N855" s="4">
        <v>14744</v>
      </c>
      <c r="O855" s="6">
        <f>IFERROR(DATEDIF(HR_DB[[#This Row],[DOB]],HR_DB[[#This Row],[Hire date]],"Y"),"!!!")</f>
        <v>13</v>
      </c>
      <c r="P855" s="6" t="str">
        <f>IF(HR_DB[[#This Row],[Age at Hiring]]&lt;20,"!","")</f>
        <v>!</v>
      </c>
      <c r="Q855" s="1" t="str">
        <f>IFERROR(VLOOKUP(HR_DB[[#This Row],[EmpID]],A856:$A$1002,1,TRUE),"")</f>
        <v/>
      </c>
      <c r="R855" s="1" t="str">
        <f>IFERROR(VLOOKUP(HR_DB[[#This Row],[EmpID]],$A$2:A854,1,0),"")</f>
        <v/>
      </c>
      <c r="S855" s="17"/>
      <c r="T855" s="1" t="str">
        <f ca="1">IF(HR_DB[[#This Row],[Years no.]]&lt;=7,"A) 1-7",IF(AND(HR_DB[[#This Row],[Years no.]]&gt;7,HR_DB[[#This Row],[Years no.]]&lt;=14),"B) 8-14",IF(AND(HR_DB[[#This Row],[Years no.]]&gt;14,HR_DB[[#This Row],[Years no.]]&lt;=21),"C) 15-21",IF(HR_DB[[#This Row],[Years no.]]&gt;21,"D) 22+",""))))</f>
        <v>C) 15-21</v>
      </c>
      <c r="U855" s="1" t="str">
        <f ca="1">IF(AND(HR_DB[[#This Row],[Age]]&gt;=20,HR_DB[[#This Row],[Age]]&lt;30),"20s",IF(AND(HR_DB[[#This Row],[Age]]&gt;=30,HR_DB[[#This Row],[Age]]&lt;40),"30s",IF(HR_DB[[#This Row],[Age]]&gt;=40,"40s","")))</f>
        <v>20s</v>
      </c>
    </row>
    <row r="856" spans="1:21" x14ac:dyDescent="0.35">
      <c r="A856" s="1">
        <v>58593</v>
      </c>
      <c r="B856" s="1" t="s">
        <v>1122</v>
      </c>
      <c r="C856" s="1" t="s">
        <v>1123</v>
      </c>
      <c r="D856" s="1" t="s">
        <v>16</v>
      </c>
      <c r="E856" s="1" t="str">
        <f>IF(ISODD(MID(HR_DB[[#This Row],[ID No.]],13,1)),"Male","Female")</f>
        <v>Male</v>
      </c>
      <c r="F856" s="3">
        <f>DATE(MID(HR_DB[[#This Row],[ID No.]],2,2),MID(HR_DB[[#This Row],[ID No.]],4,2),MID(HR_DB[[#This Row],[ID No.]],6,2))</f>
        <v>30494</v>
      </c>
      <c r="G856" s="1">
        <f ca="1">DATEDIF(HR_DB[[#This Row],[DOB]],TODAY(),"Y")</f>
        <v>39</v>
      </c>
      <c r="H856" s="1" t="s">
        <v>32</v>
      </c>
      <c r="I856" s="1" t="s">
        <v>23</v>
      </c>
      <c r="J856" s="1" t="s">
        <v>19</v>
      </c>
      <c r="K856" s="1" t="str">
        <f>VLOOKUP(MID(HR_DB[[#This Row],[ID No.]],8,2),[1]Draft!$B$9:$C$14,2,FALSE)</f>
        <v>Cairo</v>
      </c>
      <c r="L856" s="7">
        <v>35598</v>
      </c>
      <c r="M856" s="1">
        <f ca="1">DATEDIF(HR_DB[[#This Row],[Hire date]],TODAY(),"Y")</f>
        <v>25</v>
      </c>
      <c r="N856" s="4">
        <v>4574</v>
      </c>
      <c r="O856" s="6">
        <f>IFERROR(DATEDIF(HR_DB[[#This Row],[DOB]],HR_DB[[#This Row],[Hire date]],"Y"),"!!!")</f>
        <v>13</v>
      </c>
      <c r="P856" s="6" t="str">
        <f>IF(HR_DB[[#This Row],[Age at Hiring]]&lt;20,"!","")</f>
        <v>!</v>
      </c>
      <c r="Q856" s="1" t="str">
        <f>IFERROR(VLOOKUP(HR_DB[[#This Row],[EmpID]],A857:$A$1002,1,TRUE),"")</f>
        <v/>
      </c>
      <c r="R856" s="1" t="str">
        <f>IFERROR(VLOOKUP(HR_DB[[#This Row],[EmpID]],$A$2:A855,1,0),"")</f>
        <v/>
      </c>
      <c r="S856" s="17"/>
      <c r="T856" s="1" t="str">
        <f ca="1">IF(HR_DB[[#This Row],[Years no.]]&lt;=7,"A) 1-7",IF(AND(HR_DB[[#This Row],[Years no.]]&gt;7,HR_DB[[#This Row],[Years no.]]&lt;=14),"B) 8-14",IF(AND(HR_DB[[#This Row],[Years no.]]&gt;14,HR_DB[[#This Row],[Years no.]]&lt;=21),"C) 15-21",IF(HR_DB[[#This Row],[Years no.]]&gt;21,"D) 22+",""))))</f>
        <v>D) 22+</v>
      </c>
      <c r="U856" s="1" t="str">
        <f ca="1">IF(AND(HR_DB[[#This Row],[Age]]&gt;=20,HR_DB[[#This Row],[Age]]&lt;30),"20s",IF(AND(HR_DB[[#This Row],[Age]]&gt;=30,HR_DB[[#This Row],[Age]]&lt;40),"30s",IF(HR_DB[[#This Row],[Age]]&gt;=40,"40s","")))</f>
        <v>30s</v>
      </c>
    </row>
    <row r="857" spans="1:21" x14ac:dyDescent="0.35">
      <c r="A857" s="1">
        <v>58595</v>
      </c>
      <c r="B857" s="1" t="s">
        <v>70</v>
      </c>
      <c r="C857" s="2" t="s">
        <v>71</v>
      </c>
      <c r="D857" s="1" t="s">
        <v>62</v>
      </c>
      <c r="E857" s="1" t="str">
        <f>IF(ISODD(MID(HR_DB[[#This Row],[ID No.]],13,1)),"Male","Female")</f>
        <v>Male</v>
      </c>
      <c r="F857" s="3">
        <f>DATE(MID(HR_DB[[#This Row],[ID No.]],2,2),MID(HR_DB[[#This Row],[ID No.]],4,2),MID(HR_DB[[#This Row],[ID No.]],6,2))</f>
        <v>30826</v>
      </c>
      <c r="G857" s="1">
        <f ca="1">DATEDIF(HR_DB[[#This Row],[DOB]],TODAY(),"Y")</f>
        <v>38</v>
      </c>
      <c r="H857" s="1" t="s">
        <v>17</v>
      </c>
      <c r="I857" s="1" t="s">
        <v>41</v>
      </c>
      <c r="J857" s="1" t="s">
        <v>28</v>
      </c>
      <c r="K857" s="1" t="str">
        <f>VLOOKUP(MID(HR_DB[[#This Row],[ID No.]],8,2),[1]Draft!$B$9:$C$14,2,FALSE)</f>
        <v>Cairo</v>
      </c>
      <c r="L857" s="7">
        <v>36889</v>
      </c>
      <c r="M857" s="1">
        <f ca="1">DATEDIF(HR_DB[[#This Row],[Hire date]],TODAY(),"Y")</f>
        <v>21</v>
      </c>
      <c r="N857" s="4">
        <v>11896</v>
      </c>
      <c r="O857" s="6">
        <f>IFERROR(DATEDIF(HR_DB[[#This Row],[DOB]],HR_DB[[#This Row],[Hire date]],"Y"),"!!!")</f>
        <v>16</v>
      </c>
      <c r="P857" s="6" t="str">
        <f>IF(HR_DB[[#This Row],[Age at Hiring]]&lt;20,"!","")</f>
        <v>!</v>
      </c>
      <c r="Q857" s="1" t="str">
        <f>IFERROR(VLOOKUP(HR_DB[[#This Row],[EmpID]],A858:$A$1002,1,TRUE),"")</f>
        <v/>
      </c>
      <c r="R857" s="1" t="str">
        <f>IFERROR(VLOOKUP(HR_DB[[#This Row],[EmpID]],$A$2:A856,1,0),"")</f>
        <v/>
      </c>
      <c r="S857" s="17"/>
      <c r="T857" s="1" t="str">
        <f ca="1">IF(HR_DB[[#This Row],[Years no.]]&lt;=7,"A) 1-7",IF(AND(HR_DB[[#This Row],[Years no.]]&gt;7,HR_DB[[#This Row],[Years no.]]&lt;=14),"B) 8-14",IF(AND(HR_DB[[#This Row],[Years no.]]&gt;14,HR_DB[[#This Row],[Years no.]]&lt;=21),"C) 15-21",IF(HR_DB[[#This Row],[Years no.]]&gt;21,"D) 22+",""))))</f>
        <v>C) 15-21</v>
      </c>
      <c r="U857" s="1" t="str">
        <f ca="1">IF(AND(HR_DB[[#This Row],[Age]]&gt;=20,HR_DB[[#This Row],[Age]]&lt;30),"20s",IF(AND(HR_DB[[#This Row],[Age]]&gt;=30,HR_DB[[#This Row],[Age]]&lt;40),"30s",IF(HR_DB[[#This Row],[Age]]&gt;=40,"40s","")))</f>
        <v>30s</v>
      </c>
    </row>
    <row r="858" spans="1:21" x14ac:dyDescent="0.35">
      <c r="A858" s="1">
        <v>58599</v>
      </c>
      <c r="B858" s="1" t="s">
        <v>854</v>
      </c>
      <c r="C858" s="1" t="s">
        <v>855</v>
      </c>
      <c r="D858" s="1" t="s">
        <v>27</v>
      </c>
      <c r="E858" s="1" t="str">
        <f>IF(ISODD(MID(HR_DB[[#This Row],[ID No.]],13,1)),"Male","Female")</f>
        <v>Male</v>
      </c>
      <c r="F858" s="3">
        <f>DATE(MID(HR_DB[[#This Row],[ID No.]],2,2),MID(HR_DB[[#This Row],[ID No.]],4,2),MID(HR_DB[[#This Row],[ID No.]],6,2))</f>
        <v>30840</v>
      </c>
      <c r="G858" s="1">
        <f ca="1">DATEDIF(HR_DB[[#This Row],[DOB]],TODAY(),"Y")</f>
        <v>38</v>
      </c>
      <c r="H858" s="1" t="s">
        <v>17</v>
      </c>
      <c r="I858" s="1" t="s">
        <v>23</v>
      </c>
      <c r="J858" s="1" t="s">
        <v>24</v>
      </c>
      <c r="K858" s="1" t="str">
        <f>VLOOKUP(MID(HR_DB[[#This Row],[ID No.]],8,2),[1]Draft!$B$9:$C$14,2,FALSE)</f>
        <v>Sharqia</v>
      </c>
      <c r="L858" s="3">
        <v>39039</v>
      </c>
      <c r="M858" s="1">
        <f ca="1">DATEDIF(HR_DB[[#This Row],[Hire date]],TODAY(),"Y")</f>
        <v>15</v>
      </c>
      <c r="N858" s="4">
        <v>6559</v>
      </c>
      <c r="O858" s="1">
        <f>IFERROR(DATEDIF(HR_DB[[#This Row],[DOB]],HR_DB[[#This Row],[Hire date]],"Y"),"!!!")</f>
        <v>22</v>
      </c>
      <c r="P858" s="1" t="str">
        <f>IF(HR_DB[[#This Row],[Age at Hiring]]&lt;20,"!","")</f>
        <v/>
      </c>
      <c r="Q858" s="1" t="str">
        <f>IFERROR(VLOOKUP(HR_DB[[#This Row],[EmpID]],A859:$A$1002,1,TRUE),"")</f>
        <v/>
      </c>
      <c r="R858" s="1" t="str">
        <f>IFERROR(VLOOKUP(HR_DB[[#This Row],[EmpID]],$A$2:A857,1,0),"")</f>
        <v/>
      </c>
      <c r="S858" s="17"/>
      <c r="T858" s="1" t="str">
        <f ca="1">IF(HR_DB[[#This Row],[Years no.]]&lt;=7,"A) 1-7",IF(AND(HR_DB[[#This Row],[Years no.]]&gt;7,HR_DB[[#This Row],[Years no.]]&lt;=14),"B) 8-14",IF(AND(HR_DB[[#This Row],[Years no.]]&gt;14,HR_DB[[#This Row],[Years no.]]&lt;=21),"C) 15-21",IF(HR_DB[[#This Row],[Years no.]]&gt;21,"D) 22+",""))))</f>
        <v>C) 15-21</v>
      </c>
      <c r="U858" s="1" t="str">
        <f ca="1">IF(AND(HR_DB[[#This Row],[Age]]&gt;=20,HR_DB[[#This Row],[Age]]&lt;30),"20s",IF(AND(HR_DB[[#This Row],[Age]]&gt;=30,HR_DB[[#This Row],[Age]]&lt;40),"30s",IF(HR_DB[[#This Row],[Age]]&gt;=40,"40s","")))</f>
        <v>30s</v>
      </c>
    </row>
    <row r="859" spans="1:21" x14ac:dyDescent="0.35">
      <c r="A859" s="1">
        <v>58603</v>
      </c>
      <c r="B859" s="1" t="s">
        <v>1144</v>
      </c>
      <c r="C859" s="1" t="s">
        <v>1145</v>
      </c>
      <c r="D859" s="1" t="s">
        <v>49</v>
      </c>
      <c r="E859" s="1" t="str">
        <f>IF(ISODD(MID(HR_DB[[#This Row],[ID No.]],13,1)),"Male","Female")</f>
        <v>Female</v>
      </c>
      <c r="F859" s="3">
        <f>DATE(MID(HR_DB[[#This Row],[ID No.]],2,2),MID(HR_DB[[#This Row],[ID No.]],4,2),MID(HR_DB[[#This Row],[ID No.]],6,2))</f>
        <v>30659</v>
      </c>
      <c r="G859" s="1">
        <f ca="1">DATEDIF(HR_DB[[#This Row],[DOB]],TODAY(),"Y")</f>
        <v>38</v>
      </c>
      <c r="H859" s="1" t="s">
        <v>32</v>
      </c>
      <c r="I859" s="1" t="s">
        <v>41</v>
      </c>
      <c r="J859" s="1" t="s">
        <v>24</v>
      </c>
      <c r="K859" s="1" t="str">
        <f>VLOOKUP(MID(HR_DB[[#This Row],[ID No.]],8,2),[1]Draft!$B$9:$C$14,2,FALSE)</f>
        <v>Ismailia</v>
      </c>
      <c r="L859" s="3">
        <v>39757</v>
      </c>
      <c r="M859" s="1">
        <f ca="1">DATEDIF(HR_DB[[#This Row],[Hire date]],TODAY(),"Y")</f>
        <v>13</v>
      </c>
      <c r="N859" s="4">
        <v>12867</v>
      </c>
      <c r="O859" s="1">
        <f>IFERROR(DATEDIF(HR_DB[[#This Row],[DOB]],HR_DB[[#This Row],[Hire date]],"Y"),"!!!")</f>
        <v>24</v>
      </c>
      <c r="P859" s="1" t="str">
        <f>IF(HR_DB[[#This Row],[Age at Hiring]]&lt;20,"!","")</f>
        <v/>
      </c>
      <c r="Q859" s="1" t="str">
        <f>IFERROR(VLOOKUP(HR_DB[[#This Row],[EmpID]],A860:$A$1002,1,TRUE),"")</f>
        <v/>
      </c>
      <c r="R859" s="1" t="str">
        <f>IFERROR(VLOOKUP(HR_DB[[#This Row],[EmpID]],$A$2:A858,1,0),"")</f>
        <v/>
      </c>
      <c r="S859" s="17"/>
      <c r="T859" s="1" t="str">
        <f ca="1">IF(HR_DB[[#This Row],[Years no.]]&lt;=7,"A) 1-7",IF(AND(HR_DB[[#This Row],[Years no.]]&gt;7,HR_DB[[#This Row],[Years no.]]&lt;=14),"B) 8-14",IF(AND(HR_DB[[#This Row],[Years no.]]&gt;14,HR_DB[[#This Row],[Years no.]]&lt;=21),"C) 15-21",IF(HR_DB[[#This Row],[Years no.]]&gt;21,"D) 22+",""))))</f>
        <v>B) 8-14</v>
      </c>
      <c r="U859" s="1" t="str">
        <f ca="1">IF(AND(HR_DB[[#This Row],[Age]]&gt;=20,HR_DB[[#This Row],[Age]]&lt;30),"20s",IF(AND(HR_DB[[#This Row],[Age]]&gt;=30,HR_DB[[#This Row],[Age]]&lt;40),"30s",IF(HR_DB[[#This Row],[Age]]&gt;=40,"40s","")))</f>
        <v>30s</v>
      </c>
    </row>
    <row r="860" spans="1:21" x14ac:dyDescent="0.35">
      <c r="A860" s="1">
        <v>58634</v>
      </c>
      <c r="B860" s="1" t="s">
        <v>538</v>
      </c>
      <c r="C860" s="1" t="s">
        <v>539</v>
      </c>
      <c r="D860" s="1" t="s">
        <v>49</v>
      </c>
      <c r="E860" s="1" t="str">
        <f>IF(ISODD(MID(HR_DB[[#This Row],[ID No.]],13,1)),"Male","Female")</f>
        <v>Male</v>
      </c>
      <c r="F860" s="3">
        <f>DATE(MID(HR_DB[[#This Row],[ID No.]],2,2),MID(HR_DB[[#This Row],[ID No.]],4,2),MID(HR_DB[[#This Row],[ID No.]],6,2))</f>
        <v>34932</v>
      </c>
      <c r="G860" s="1">
        <f ca="1">DATEDIF(HR_DB[[#This Row],[DOB]],TODAY(),"Y")</f>
        <v>26</v>
      </c>
      <c r="H860" s="1" t="s">
        <v>17</v>
      </c>
      <c r="I860" s="1" t="s">
        <v>23</v>
      </c>
      <c r="J860" s="1" t="s">
        <v>28</v>
      </c>
      <c r="K860" s="1" t="str">
        <f>VLOOKUP(MID(HR_DB[[#This Row],[ID No.]],8,2),[1]Draft!$B$9:$C$14,2,FALSE)</f>
        <v>Cairo</v>
      </c>
      <c r="L860" s="7">
        <v>38895</v>
      </c>
      <c r="M860" s="1">
        <f ca="1">DATEDIF(HR_DB[[#This Row],[Hire date]],TODAY(),"Y")</f>
        <v>16</v>
      </c>
      <c r="N860" s="4">
        <v>6185</v>
      </c>
      <c r="O860" s="6">
        <f>IFERROR(DATEDIF(HR_DB[[#This Row],[DOB]],HR_DB[[#This Row],[Hire date]],"Y"),"!!!")</f>
        <v>10</v>
      </c>
      <c r="P860" s="6" t="str">
        <f>IF(HR_DB[[#This Row],[Age at Hiring]]&lt;20,"!","")</f>
        <v>!</v>
      </c>
      <c r="Q860" s="1" t="str">
        <f>IFERROR(VLOOKUP(HR_DB[[#This Row],[EmpID]],A861:$A$1002,1,TRUE),"")</f>
        <v/>
      </c>
      <c r="R860" s="1" t="str">
        <f>IFERROR(VLOOKUP(HR_DB[[#This Row],[EmpID]],$A$2:A859,1,0),"")</f>
        <v/>
      </c>
      <c r="S860" s="17"/>
      <c r="T860" s="1" t="str">
        <f ca="1">IF(HR_DB[[#This Row],[Years no.]]&lt;=7,"A) 1-7",IF(AND(HR_DB[[#This Row],[Years no.]]&gt;7,HR_DB[[#This Row],[Years no.]]&lt;=14),"B) 8-14",IF(AND(HR_DB[[#This Row],[Years no.]]&gt;14,HR_DB[[#This Row],[Years no.]]&lt;=21),"C) 15-21",IF(HR_DB[[#This Row],[Years no.]]&gt;21,"D) 22+",""))))</f>
        <v>C) 15-21</v>
      </c>
      <c r="U860" s="1" t="str">
        <f ca="1">IF(AND(HR_DB[[#This Row],[Age]]&gt;=20,HR_DB[[#This Row],[Age]]&lt;30),"20s",IF(AND(HR_DB[[#This Row],[Age]]&gt;=30,HR_DB[[#This Row],[Age]]&lt;40),"30s",IF(HR_DB[[#This Row],[Age]]&gt;=40,"40s","")))</f>
        <v>20s</v>
      </c>
    </row>
    <row r="861" spans="1:21" x14ac:dyDescent="0.35">
      <c r="A861" s="1">
        <v>58658</v>
      </c>
      <c r="B861" s="1" t="s">
        <v>454</v>
      </c>
      <c r="C861" s="1" t="s">
        <v>455</v>
      </c>
      <c r="D861" s="1" t="s">
        <v>35</v>
      </c>
      <c r="E861" s="1" t="str">
        <f>IF(ISODD(MID(HR_DB[[#This Row],[ID No.]],13,1)),"Male","Female")</f>
        <v>Male</v>
      </c>
      <c r="F861" s="3">
        <f>DATE(MID(HR_DB[[#This Row],[ID No.]],2,2),MID(HR_DB[[#This Row],[ID No.]],4,2),MID(HR_DB[[#This Row],[ID No.]],6,2))</f>
        <v>28289</v>
      </c>
      <c r="G861" s="1">
        <f ca="1">DATEDIF(HR_DB[[#This Row],[DOB]],TODAY(),"Y")</f>
        <v>45</v>
      </c>
      <c r="H861" s="1" t="s">
        <v>32</v>
      </c>
      <c r="I861" s="1" t="s">
        <v>23</v>
      </c>
      <c r="J861" s="1" t="s">
        <v>24</v>
      </c>
      <c r="K861" s="1" t="str">
        <f>VLOOKUP(MID(HR_DB[[#This Row],[ID No.]],8,2),[1]Draft!$B$9:$C$14,2,FALSE)</f>
        <v>Cairo</v>
      </c>
      <c r="L861" s="3">
        <v>40591</v>
      </c>
      <c r="M861" s="1">
        <f ca="1">DATEDIF(HR_DB[[#This Row],[Hire date]],TODAY(),"Y")</f>
        <v>11</v>
      </c>
      <c r="N861" s="4">
        <v>3060</v>
      </c>
      <c r="O861" s="1">
        <f>IFERROR(DATEDIF(HR_DB[[#This Row],[DOB]],HR_DB[[#This Row],[Hire date]],"Y"),"!!!")</f>
        <v>33</v>
      </c>
      <c r="P861" s="1" t="str">
        <f>IF(HR_DB[[#This Row],[Age at Hiring]]&lt;20,"!","")</f>
        <v/>
      </c>
      <c r="Q861" s="1" t="str">
        <f>IFERROR(VLOOKUP(HR_DB[[#This Row],[EmpID]],A862:$A$1002,1,TRUE),"")</f>
        <v/>
      </c>
      <c r="R861" s="1" t="str">
        <f>IFERROR(VLOOKUP(HR_DB[[#This Row],[EmpID]],$A$2:A860,1,0),"")</f>
        <v/>
      </c>
      <c r="S861" s="17"/>
      <c r="T861" s="1" t="str">
        <f ca="1">IF(HR_DB[[#This Row],[Years no.]]&lt;=7,"A) 1-7",IF(AND(HR_DB[[#This Row],[Years no.]]&gt;7,HR_DB[[#This Row],[Years no.]]&lt;=14),"B) 8-14",IF(AND(HR_DB[[#This Row],[Years no.]]&gt;14,HR_DB[[#This Row],[Years no.]]&lt;=21),"C) 15-21",IF(HR_DB[[#This Row],[Years no.]]&gt;21,"D) 22+",""))))</f>
        <v>B) 8-14</v>
      </c>
      <c r="U861" s="1" t="str">
        <f ca="1">IF(AND(HR_DB[[#This Row],[Age]]&gt;=20,HR_DB[[#This Row],[Age]]&lt;30),"20s",IF(AND(HR_DB[[#This Row],[Age]]&gt;=30,HR_DB[[#This Row],[Age]]&lt;40),"30s",IF(HR_DB[[#This Row],[Age]]&gt;=40,"40s","")))</f>
        <v>40s</v>
      </c>
    </row>
    <row r="862" spans="1:21" x14ac:dyDescent="0.35">
      <c r="A862" s="1">
        <v>58659</v>
      </c>
      <c r="B862" s="1" t="s">
        <v>1244</v>
      </c>
      <c r="C862" s="1" t="s">
        <v>1245</v>
      </c>
      <c r="D862" s="1" t="s">
        <v>62</v>
      </c>
      <c r="E862" s="1" t="str">
        <f>IF(ISODD(MID(HR_DB[[#This Row],[ID No.]],13,1)),"Male","Female")</f>
        <v>Male</v>
      </c>
      <c r="F862" s="3">
        <f>DATE(MID(HR_DB[[#This Row],[ID No.]],2,2),MID(HR_DB[[#This Row],[ID No.]],4,2),MID(HR_DB[[#This Row],[ID No.]],6,2))</f>
        <v>28101</v>
      </c>
      <c r="G862" s="1">
        <f ca="1">DATEDIF(HR_DB[[#This Row],[DOB]],TODAY(),"Y")</f>
        <v>45</v>
      </c>
      <c r="H862" s="1" t="s">
        <v>17</v>
      </c>
      <c r="I862" s="1" t="s">
        <v>18</v>
      </c>
      <c r="J862" s="1" t="s">
        <v>67</v>
      </c>
      <c r="K862" s="1" t="str">
        <f>VLOOKUP(MID(HR_DB[[#This Row],[ID No.]],8,2),[1]Draft!$B$9:$C$14,2,FALSE)</f>
        <v>Cairo</v>
      </c>
      <c r="L862" s="3">
        <v>36235</v>
      </c>
      <c r="M862" s="1">
        <f ca="1">DATEDIF(HR_DB[[#This Row],[Hire date]],TODAY(),"Y")</f>
        <v>23</v>
      </c>
      <c r="N862" s="4">
        <v>21220</v>
      </c>
      <c r="O862" s="1">
        <f>IFERROR(DATEDIF(HR_DB[[#This Row],[DOB]],HR_DB[[#This Row],[Hire date]],"Y"),"!!!")</f>
        <v>22</v>
      </c>
      <c r="P862" s="1" t="str">
        <f>IF(HR_DB[[#This Row],[Age at Hiring]]&lt;20,"!","")</f>
        <v/>
      </c>
      <c r="Q862" s="1" t="str">
        <f>IFERROR(VLOOKUP(HR_DB[[#This Row],[EmpID]],A863:$A$1002,1,TRUE),"")</f>
        <v/>
      </c>
      <c r="R862" s="1" t="str">
        <f>IFERROR(VLOOKUP(HR_DB[[#This Row],[EmpID]],$A$2:A861,1,0),"")</f>
        <v/>
      </c>
      <c r="S862" s="17"/>
      <c r="T862" s="1" t="str">
        <f ca="1">IF(HR_DB[[#This Row],[Years no.]]&lt;=7,"A) 1-7",IF(AND(HR_DB[[#This Row],[Years no.]]&gt;7,HR_DB[[#This Row],[Years no.]]&lt;=14),"B) 8-14",IF(AND(HR_DB[[#This Row],[Years no.]]&gt;14,HR_DB[[#This Row],[Years no.]]&lt;=21),"C) 15-21",IF(HR_DB[[#This Row],[Years no.]]&gt;21,"D) 22+",""))))</f>
        <v>D) 22+</v>
      </c>
      <c r="U862" s="1" t="str">
        <f ca="1">IF(AND(HR_DB[[#This Row],[Age]]&gt;=20,HR_DB[[#This Row],[Age]]&lt;30),"20s",IF(AND(HR_DB[[#This Row],[Age]]&gt;=30,HR_DB[[#This Row],[Age]]&lt;40),"30s",IF(HR_DB[[#This Row],[Age]]&gt;=40,"40s","")))</f>
        <v>40s</v>
      </c>
    </row>
    <row r="863" spans="1:21" x14ac:dyDescent="0.35">
      <c r="A863" s="1">
        <v>58664</v>
      </c>
      <c r="B863" s="1" t="s">
        <v>932</v>
      </c>
      <c r="C863" s="1" t="s">
        <v>933</v>
      </c>
      <c r="D863" s="1" t="s">
        <v>92</v>
      </c>
      <c r="E863" s="1" t="str">
        <f>IF(ISODD(MID(HR_DB[[#This Row],[ID No.]],13,1)),"Male","Female")</f>
        <v>Female</v>
      </c>
      <c r="F863" s="3">
        <f>DATE(MID(HR_DB[[#This Row],[ID No.]],2,2),MID(HR_DB[[#This Row],[ID No.]],4,2),MID(HR_DB[[#This Row],[ID No.]],6,2))</f>
        <v>30232</v>
      </c>
      <c r="G863" s="1">
        <f ca="1">DATEDIF(HR_DB[[#This Row],[DOB]],TODAY(),"Y")</f>
        <v>39</v>
      </c>
      <c r="H863" s="1" t="s">
        <v>17</v>
      </c>
      <c r="I863" s="1" t="s">
        <v>41</v>
      </c>
      <c r="J863" s="1" t="s">
        <v>24</v>
      </c>
      <c r="K863" s="1" t="str">
        <f>VLOOKUP(MID(HR_DB[[#This Row],[ID No.]],8,2),[1]Draft!$B$9:$C$14,2,FALSE)</f>
        <v>Giza</v>
      </c>
      <c r="L863" s="7">
        <v>36164</v>
      </c>
      <c r="M863" s="1">
        <f ca="1">DATEDIF(HR_DB[[#This Row],[Hire date]],TODAY(),"Y")</f>
        <v>23</v>
      </c>
      <c r="N863" s="4">
        <v>11929</v>
      </c>
      <c r="O863" s="6">
        <f>IFERROR(DATEDIF(HR_DB[[#This Row],[DOB]],HR_DB[[#This Row],[Hire date]],"Y"),"!!!")</f>
        <v>16</v>
      </c>
      <c r="P863" s="6" t="str">
        <f>IF(HR_DB[[#This Row],[Age at Hiring]]&lt;20,"!","")</f>
        <v>!</v>
      </c>
      <c r="Q863" s="1" t="str">
        <f>IFERROR(VLOOKUP(HR_DB[[#This Row],[EmpID]],A864:$A$1002,1,TRUE),"")</f>
        <v/>
      </c>
      <c r="R863" s="1" t="str">
        <f>IFERROR(VLOOKUP(HR_DB[[#This Row],[EmpID]],$A$2:A862,1,0),"")</f>
        <v/>
      </c>
      <c r="S863" s="17"/>
      <c r="T863" s="1" t="str">
        <f ca="1">IF(HR_DB[[#This Row],[Years no.]]&lt;=7,"A) 1-7",IF(AND(HR_DB[[#This Row],[Years no.]]&gt;7,HR_DB[[#This Row],[Years no.]]&lt;=14),"B) 8-14",IF(AND(HR_DB[[#This Row],[Years no.]]&gt;14,HR_DB[[#This Row],[Years no.]]&lt;=21),"C) 15-21",IF(HR_DB[[#This Row],[Years no.]]&gt;21,"D) 22+",""))))</f>
        <v>D) 22+</v>
      </c>
      <c r="U863" s="1" t="str">
        <f ca="1">IF(AND(HR_DB[[#This Row],[Age]]&gt;=20,HR_DB[[#This Row],[Age]]&lt;30),"20s",IF(AND(HR_DB[[#This Row],[Age]]&gt;=30,HR_DB[[#This Row],[Age]]&lt;40),"30s",IF(HR_DB[[#This Row],[Age]]&gt;=40,"40s","")))</f>
        <v>30s</v>
      </c>
    </row>
    <row r="864" spans="1:21" x14ac:dyDescent="0.35">
      <c r="A864" s="1">
        <v>58665</v>
      </c>
      <c r="B864" s="1" t="s">
        <v>1558</v>
      </c>
      <c r="C864" s="1" t="s">
        <v>1559</v>
      </c>
      <c r="D864" s="1" t="s">
        <v>143</v>
      </c>
      <c r="E864" s="1" t="str">
        <f>IF(ISODD(MID(HR_DB[[#This Row],[ID No.]],13,1)),"Male","Female")</f>
        <v>Female</v>
      </c>
      <c r="F864" s="3">
        <f>DATE(MID(HR_DB[[#This Row],[ID No.]],2,2),MID(HR_DB[[#This Row],[ID No.]],4,2),MID(HR_DB[[#This Row],[ID No.]],6,2))</f>
        <v>31172</v>
      </c>
      <c r="G864" s="1">
        <f ca="1">DATEDIF(HR_DB[[#This Row],[DOB]],TODAY(),"Y")</f>
        <v>37</v>
      </c>
      <c r="H864" s="1" t="s">
        <v>32</v>
      </c>
      <c r="I864" s="1" t="s">
        <v>23</v>
      </c>
      <c r="J864" s="1" t="s">
        <v>67</v>
      </c>
      <c r="K864" s="1" t="str">
        <f>VLOOKUP(MID(HR_DB[[#This Row],[ID No.]],8,2),[1]Draft!$B$9:$C$14,2,FALSE)</f>
        <v>Sharqia</v>
      </c>
      <c r="L864" s="7">
        <v>35899</v>
      </c>
      <c r="M864" s="1">
        <f ca="1">DATEDIF(HR_DB[[#This Row],[Hire date]],TODAY(),"Y")</f>
        <v>24</v>
      </c>
      <c r="N864" s="4">
        <v>3645</v>
      </c>
      <c r="O864" s="6">
        <f>IFERROR(DATEDIF(HR_DB[[#This Row],[DOB]],HR_DB[[#This Row],[Hire date]],"Y"),"!!!")</f>
        <v>12</v>
      </c>
      <c r="P864" s="6" t="str">
        <f>IF(HR_DB[[#This Row],[Age at Hiring]]&lt;20,"!","")</f>
        <v>!</v>
      </c>
      <c r="Q864" s="1" t="str">
        <f>IFERROR(VLOOKUP(HR_DB[[#This Row],[EmpID]],A865:$A$1002,1,TRUE),"")</f>
        <v/>
      </c>
      <c r="R864" s="1" t="str">
        <f>IFERROR(VLOOKUP(HR_DB[[#This Row],[EmpID]],$A$2:A863,1,0),"")</f>
        <v/>
      </c>
      <c r="S864" s="17"/>
      <c r="T864" s="1" t="str">
        <f ca="1">IF(HR_DB[[#This Row],[Years no.]]&lt;=7,"A) 1-7",IF(AND(HR_DB[[#This Row],[Years no.]]&gt;7,HR_DB[[#This Row],[Years no.]]&lt;=14),"B) 8-14",IF(AND(HR_DB[[#This Row],[Years no.]]&gt;14,HR_DB[[#This Row],[Years no.]]&lt;=21),"C) 15-21",IF(HR_DB[[#This Row],[Years no.]]&gt;21,"D) 22+",""))))</f>
        <v>D) 22+</v>
      </c>
      <c r="U864" s="1" t="str">
        <f ca="1">IF(AND(HR_DB[[#This Row],[Age]]&gt;=20,HR_DB[[#This Row],[Age]]&lt;30),"20s",IF(AND(HR_DB[[#This Row],[Age]]&gt;=30,HR_DB[[#This Row],[Age]]&lt;40),"30s",IF(HR_DB[[#This Row],[Age]]&gt;=40,"40s","")))</f>
        <v>30s</v>
      </c>
    </row>
    <row r="865" spans="1:21" x14ac:dyDescent="0.35">
      <c r="A865" s="1">
        <v>58666</v>
      </c>
      <c r="B865" s="1" t="s">
        <v>546</v>
      </c>
      <c r="C865" s="1" t="s">
        <v>547</v>
      </c>
      <c r="D865" s="1" t="s">
        <v>35</v>
      </c>
      <c r="E865" s="1" t="str">
        <f>IF(ISODD(MID(HR_DB[[#This Row],[ID No.]],13,1)),"Male","Female")</f>
        <v>Male</v>
      </c>
      <c r="F865" s="3">
        <f>DATE(MID(HR_DB[[#This Row],[ID No.]],2,2),MID(HR_DB[[#This Row],[ID No.]],4,2),MID(HR_DB[[#This Row],[ID No.]],6,2))</f>
        <v>34846</v>
      </c>
      <c r="G865" s="1">
        <f ca="1">DATEDIF(HR_DB[[#This Row],[DOB]],TODAY(),"Y")</f>
        <v>27</v>
      </c>
      <c r="H865" s="1" t="s">
        <v>17</v>
      </c>
      <c r="I865" s="1" t="s">
        <v>18</v>
      </c>
      <c r="J865" s="1" t="s">
        <v>19</v>
      </c>
      <c r="K865" s="1" t="str">
        <f>VLOOKUP(MID(HR_DB[[#This Row],[ID No.]],8,2),[1]Draft!$B$9:$C$14,2,FALSE)</f>
        <v>Cairo</v>
      </c>
      <c r="L865" s="7">
        <v>41439</v>
      </c>
      <c r="M865" s="1">
        <f ca="1">DATEDIF(HR_DB[[#This Row],[Hire date]],TODAY(),"Y")</f>
        <v>9</v>
      </c>
      <c r="N865" s="4">
        <v>28369</v>
      </c>
      <c r="O865" s="6">
        <f>IFERROR(DATEDIF(HR_DB[[#This Row],[DOB]],HR_DB[[#This Row],[Hire date]],"Y"),"!!!")</f>
        <v>18</v>
      </c>
      <c r="P865" s="6" t="str">
        <f>IF(HR_DB[[#This Row],[Age at Hiring]]&lt;20,"!","")</f>
        <v>!</v>
      </c>
      <c r="Q865" s="1" t="str">
        <f>IFERROR(VLOOKUP(HR_DB[[#This Row],[EmpID]],A866:$A$1002,1,TRUE),"")</f>
        <v/>
      </c>
      <c r="R865" s="1" t="str">
        <f>IFERROR(VLOOKUP(HR_DB[[#This Row],[EmpID]],$A$2:A864,1,0),"")</f>
        <v/>
      </c>
      <c r="S865" s="17"/>
      <c r="T865" s="1" t="str">
        <f ca="1">IF(HR_DB[[#This Row],[Years no.]]&lt;=7,"A) 1-7",IF(AND(HR_DB[[#This Row],[Years no.]]&gt;7,HR_DB[[#This Row],[Years no.]]&lt;=14),"B) 8-14",IF(AND(HR_DB[[#This Row],[Years no.]]&gt;14,HR_DB[[#This Row],[Years no.]]&lt;=21),"C) 15-21",IF(HR_DB[[#This Row],[Years no.]]&gt;21,"D) 22+",""))))</f>
        <v>B) 8-14</v>
      </c>
      <c r="U865" s="1" t="str">
        <f ca="1">IF(AND(HR_DB[[#This Row],[Age]]&gt;=20,HR_DB[[#This Row],[Age]]&lt;30),"20s",IF(AND(HR_DB[[#This Row],[Age]]&gt;=30,HR_DB[[#This Row],[Age]]&lt;40),"30s",IF(HR_DB[[#This Row],[Age]]&gt;=40,"40s","")))</f>
        <v>20s</v>
      </c>
    </row>
    <row r="866" spans="1:21" x14ac:dyDescent="0.35">
      <c r="A866" s="1">
        <v>58679</v>
      </c>
      <c r="B866" s="1" t="s">
        <v>706</v>
      </c>
      <c r="C866" s="1" t="s">
        <v>707</v>
      </c>
      <c r="D866" s="1" t="s">
        <v>16</v>
      </c>
      <c r="E866" s="1" t="str">
        <f>IF(ISODD(MID(HR_DB[[#This Row],[ID No.]],13,1)),"Male","Female")</f>
        <v>Male</v>
      </c>
      <c r="F866" s="3">
        <f>DATE(MID(HR_DB[[#This Row],[ID No.]],2,2),MID(HR_DB[[#This Row],[ID No.]],4,2),MID(HR_DB[[#This Row],[ID No.]],6,2))</f>
        <v>34996</v>
      </c>
      <c r="G866" s="1">
        <f ca="1">DATEDIF(HR_DB[[#This Row],[DOB]],TODAY(),"Y")</f>
        <v>26</v>
      </c>
      <c r="H866" s="1" t="s">
        <v>17</v>
      </c>
      <c r="I866" s="1" t="s">
        <v>18</v>
      </c>
      <c r="J866" s="1" t="s">
        <v>28</v>
      </c>
      <c r="K866" s="1" t="str">
        <f>VLOOKUP(MID(HR_DB[[#This Row],[ID No.]],8,2),[1]Draft!$B$9:$C$14,2,FALSE)</f>
        <v>Cairo</v>
      </c>
      <c r="L866" s="9">
        <v>34826</v>
      </c>
      <c r="M866" s="1">
        <f ca="1">DATEDIF(HR_DB[[#This Row],[Hire date]],TODAY(),"Y")</f>
        <v>27</v>
      </c>
      <c r="N866" s="4">
        <v>23659</v>
      </c>
      <c r="O866" s="8" t="str">
        <f>IFERROR(DATEDIF(HR_DB[[#This Row],[DOB]],HR_DB[[#This Row],[Hire date]],"Y"),"!!!")</f>
        <v>!!!</v>
      </c>
      <c r="P866" s="8" t="str">
        <f>IF(HR_DB[[#This Row],[Age at Hiring]]&lt;20,"!","")</f>
        <v/>
      </c>
      <c r="Q866" s="1" t="str">
        <f>IFERROR(VLOOKUP(HR_DB[[#This Row],[EmpID]],A867:$A$1002,1,TRUE),"")</f>
        <v/>
      </c>
      <c r="R866" s="1" t="str">
        <f>IFERROR(VLOOKUP(HR_DB[[#This Row],[EmpID]],$A$2:A865,1,0),"")</f>
        <v/>
      </c>
      <c r="S866" s="17"/>
      <c r="T866" s="1" t="str">
        <f ca="1">IF(HR_DB[[#This Row],[Years no.]]&lt;=7,"A) 1-7",IF(AND(HR_DB[[#This Row],[Years no.]]&gt;7,HR_DB[[#This Row],[Years no.]]&lt;=14),"B) 8-14",IF(AND(HR_DB[[#This Row],[Years no.]]&gt;14,HR_DB[[#This Row],[Years no.]]&lt;=21),"C) 15-21",IF(HR_DB[[#This Row],[Years no.]]&gt;21,"D) 22+",""))))</f>
        <v>D) 22+</v>
      </c>
      <c r="U866" s="1" t="str">
        <f ca="1">IF(AND(HR_DB[[#This Row],[Age]]&gt;=20,HR_DB[[#This Row],[Age]]&lt;30),"20s",IF(AND(HR_DB[[#This Row],[Age]]&gt;=30,HR_DB[[#This Row],[Age]]&lt;40),"30s",IF(HR_DB[[#This Row],[Age]]&gt;=40,"40s","")))</f>
        <v>20s</v>
      </c>
    </row>
    <row r="867" spans="1:21" x14ac:dyDescent="0.35">
      <c r="A867" s="1">
        <v>58688</v>
      </c>
      <c r="B867" s="1" t="s">
        <v>852</v>
      </c>
      <c r="C867" s="1" t="s">
        <v>853</v>
      </c>
      <c r="D867" s="1" t="s">
        <v>92</v>
      </c>
      <c r="E867" s="1" t="str">
        <f>IF(ISODD(MID(HR_DB[[#This Row],[ID No.]],13,1)),"Male","Female")</f>
        <v>Male</v>
      </c>
      <c r="F867" s="3">
        <f>DATE(MID(HR_DB[[#This Row],[ID No.]],2,2),MID(HR_DB[[#This Row],[ID No.]],4,2),MID(HR_DB[[#This Row],[ID No.]],6,2))</f>
        <v>33367</v>
      </c>
      <c r="G867" s="1">
        <f ca="1">DATEDIF(HR_DB[[#This Row],[DOB]],TODAY(),"Y")</f>
        <v>31</v>
      </c>
      <c r="H867" s="1" t="s">
        <v>32</v>
      </c>
      <c r="I867" s="1" t="s">
        <v>23</v>
      </c>
      <c r="J867" s="1" t="s">
        <v>67</v>
      </c>
      <c r="K867" s="1" t="str">
        <f>VLOOKUP(MID(HR_DB[[#This Row],[ID No.]],8,2),[1]Draft!$B$9:$C$14,2,FALSE)</f>
        <v>Sharqia</v>
      </c>
      <c r="L867" s="7">
        <v>40581</v>
      </c>
      <c r="M867" s="1">
        <f ca="1">DATEDIF(HR_DB[[#This Row],[Hire date]],TODAY(),"Y")</f>
        <v>11</v>
      </c>
      <c r="N867" s="4">
        <v>4048</v>
      </c>
      <c r="O867" s="6">
        <f>IFERROR(DATEDIF(HR_DB[[#This Row],[DOB]],HR_DB[[#This Row],[Hire date]],"Y"),"!!!")</f>
        <v>19</v>
      </c>
      <c r="P867" s="6" t="str">
        <f>IF(HR_DB[[#This Row],[Age at Hiring]]&lt;20,"!","")</f>
        <v>!</v>
      </c>
      <c r="Q867" s="1" t="str">
        <f>IFERROR(VLOOKUP(HR_DB[[#This Row],[EmpID]],A868:$A$1002,1,TRUE),"")</f>
        <v/>
      </c>
      <c r="R867" s="1" t="str">
        <f>IFERROR(VLOOKUP(HR_DB[[#This Row],[EmpID]],$A$2:A866,1,0),"")</f>
        <v/>
      </c>
      <c r="S867" s="17"/>
      <c r="T867" s="1" t="str">
        <f ca="1">IF(HR_DB[[#This Row],[Years no.]]&lt;=7,"A) 1-7",IF(AND(HR_DB[[#This Row],[Years no.]]&gt;7,HR_DB[[#This Row],[Years no.]]&lt;=14),"B) 8-14",IF(AND(HR_DB[[#This Row],[Years no.]]&gt;14,HR_DB[[#This Row],[Years no.]]&lt;=21),"C) 15-21",IF(HR_DB[[#This Row],[Years no.]]&gt;21,"D) 22+",""))))</f>
        <v>B) 8-14</v>
      </c>
      <c r="U867" s="1" t="str">
        <f ca="1">IF(AND(HR_DB[[#This Row],[Age]]&gt;=20,HR_DB[[#This Row],[Age]]&lt;30),"20s",IF(AND(HR_DB[[#This Row],[Age]]&gt;=30,HR_DB[[#This Row],[Age]]&lt;40),"30s",IF(HR_DB[[#This Row],[Age]]&gt;=40,"40s","")))</f>
        <v>30s</v>
      </c>
    </row>
    <row r="868" spans="1:21" x14ac:dyDescent="0.35">
      <c r="A868" s="6">
        <v>58717</v>
      </c>
      <c r="B868" s="1" t="s">
        <v>798</v>
      </c>
      <c r="C868" s="1" t="s">
        <v>799</v>
      </c>
      <c r="D868" s="1" t="s">
        <v>49</v>
      </c>
      <c r="E868" s="1" t="str">
        <f>IF(ISODD(MID(HR_DB[[#This Row],[ID No.]],13,1)),"Male","Female")</f>
        <v>Male</v>
      </c>
      <c r="F868" s="3">
        <f>DATE(MID(HR_DB[[#This Row],[ID No.]],2,2),MID(HR_DB[[#This Row],[ID No.]],4,2),MID(HR_DB[[#This Row],[ID No.]],6,2))</f>
        <v>33591</v>
      </c>
      <c r="G868" s="1">
        <f ca="1">DATEDIF(HR_DB[[#This Row],[DOB]],TODAY(),"Y")</f>
        <v>30</v>
      </c>
      <c r="H868" s="1" t="s">
        <v>32</v>
      </c>
      <c r="I868" s="1" t="s">
        <v>23</v>
      </c>
      <c r="J868" s="1" t="s">
        <v>24</v>
      </c>
      <c r="K868" s="1" t="str">
        <f>VLOOKUP(MID(HR_DB[[#This Row],[ID No.]],8,2),[1]Draft!$B$9:$C$14,2,FALSE)</f>
        <v>Alexandria</v>
      </c>
      <c r="L868" s="7">
        <v>36943</v>
      </c>
      <c r="M868" s="1">
        <f ca="1">DATEDIF(HR_DB[[#This Row],[Hire date]],TODAY(),"Y")</f>
        <v>21</v>
      </c>
      <c r="N868" s="4">
        <v>5106</v>
      </c>
      <c r="O868" s="6">
        <f>IFERROR(DATEDIF(HR_DB[[#This Row],[DOB]],HR_DB[[#This Row],[Hire date]],"Y"),"!!!")</f>
        <v>9</v>
      </c>
      <c r="P868" s="6" t="str">
        <f>IF(HR_DB[[#This Row],[Age at Hiring]]&lt;20,"!","")</f>
        <v>!</v>
      </c>
      <c r="Q868" s="6">
        <f>IFERROR(VLOOKUP(HR_DB[[#This Row],[EmpID]],A869:$A$1002,1,TRUE),"")</f>
        <v>58717</v>
      </c>
      <c r="R868" s="1" t="str">
        <f>IFERROR(VLOOKUP(HR_DB[[#This Row],[EmpID]],$A$2:A867,1,0),"")</f>
        <v/>
      </c>
      <c r="S868" s="17">
        <v>1</v>
      </c>
      <c r="T868" s="1" t="str">
        <f ca="1">IF(HR_DB[[#This Row],[Years no.]]&lt;=7,"A) 1-7",IF(AND(HR_DB[[#This Row],[Years no.]]&gt;7,HR_DB[[#This Row],[Years no.]]&lt;=14),"B) 8-14",IF(AND(HR_DB[[#This Row],[Years no.]]&gt;14,HR_DB[[#This Row],[Years no.]]&lt;=21),"C) 15-21",IF(HR_DB[[#This Row],[Years no.]]&gt;21,"D) 22+",""))))</f>
        <v>C) 15-21</v>
      </c>
      <c r="U868" s="1" t="str">
        <f ca="1">IF(AND(HR_DB[[#This Row],[Age]]&gt;=20,HR_DB[[#This Row],[Age]]&lt;30),"20s",IF(AND(HR_DB[[#This Row],[Age]]&gt;=30,HR_DB[[#This Row],[Age]]&lt;40),"30s",IF(HR_DB[[#This Row],[Age]]&gt;=40,"40s","")))</f>
        <v>30s</v>
      </c>
    </row>
    <row r="869" spans="1:21" x14ac:dyDescent="0.35">
      <c r="A869" s="18">
        <v>58717</v>
      </c>
      <c r="B869" s="1" t="s">
        <v>2012</v>
      </c>
      <c r="C869" s="1" t="s">
        <v>2013</v>
      </c>
      <c r="D869" s="1" t="s">
        <v>16</v>
      </c>
      <c r="E869" s="1" t="str">
        <f>IF(ISODD(MID(HR_DB[[#This Row],[ID No.]],13,1)),"Male","Female")</f>
        <v>Female</v>
      </c>
      <c r="F869" s="3">
        <f>DATE(MID(HR_DB[[#This Row],[ID No.]],2,2),MID(HR_DB[[#This Row],[ID No.]],4,2),MID(HR_DB[[#This Row],[ID No.]],6,2))</f>
        <v>27528</v>
      </c>
      <c r="G869" s="1">
        <f ca="1">DATEDIF(HR_DB[[#This Row],[DOB]],TODAY(),"Y")</f>
        <v>47</v>
      </c>
      <c r="H869" s="1" t="s">
        <v>17</v>
      </c>
      <c r="I869" s="1" t="s">
        <v>23</v>
      </c>
      <c r="J869" s="1" t="s">
        <v>67</v>
      </c>
      <c r="K869" s="1" t="str">
        <f>VLOOKUP(MID(HR_DB[[#This Row],[ID No.]],8,2),[1]Draft!$B$9:$C$14,2,FALSE)</f>
        <v>Sharqia</v>
      </c>
      <c r="L869" s="3">
        <v>42032</v>
      </c>
      <c r="M869" s="1">
        <f ca="1">DATEDIF(HR_DB[[#This Row],[Hire date]],TODAY(),"Y")</f>
        <v>7</v>
      </c>
      <c r="N869" s="4">
        <v>3772</v>
      </c>
      <c r="O869" s="1">
        <f>IFERROR(DATEDIF(HR_DB[[#This Row],[DOB]],HR_DB[[#This Row],[Hire date]],"Y"),"!!!")</f>
        <v>39</v>
      </c>
      <c r="P869" s="1" t="str">
        <f>IF(HR_DB[[#This Row],[Age at Hiring]]&lt;20,"!","")</f>
        <v/>
      </c>
      <c r="Q869" s="1" t="str">
        <f>IFERROR(VLOOKUP(HR_DB[[#This Row],[EmpID]],A870:$A$1002,1,TRUE),"")</f>
        <v/>
      </c>
      <c r="R869" s="16">
        <f>IFERROR(VLOOKUP(HR_DB[[#This Row],[EmpID]],$A$2:A868,1,0),"")</f>
        <v>58717</v>
      </c>
      <c r="S869" s="17">
        <v>2</v>
      </c>
      <c r="T869" s="1" t="str">
        <f ca="1">IF(HR_DB[[#This Row],[Years no.]]&lt;=7,"A) 1-7",IF(AND(HR_DB[[#This Row],[Years no.]]&gt;7,HR_DB[[#This Row],[Years no.]]&lt;=14),"B) 8-14",IF(AND(HR_DB[[#This Row],[Years no.]]&gt;14,HR_DB[[#This Row],[Years no.]]&lt;=21),"C) 15-21",IF(HR_DB[[#This Row],[Years no.]]&gt;21,"D) 22+",""))))</f>
        <v>A) 1-7</v>
      </c>
      <c r="U869" s="1" t="str">
        <f ca="1">IF(AND(HR_DB[[#This Row],[Age]]&gt;=20,HR_DB[[#This Row],[Age]]&lt;30),"20s",IF(AND(HR_DB[[#This Row],[Age]]&gt;=30,HR_DB[[#This Row],[Age]]&lt;40),"30s",IF(HR_DB[[#This Row],[Age]]&gt;=40,"40s","")))</f>
        <v>40s</v>
      </c>
    </row>
    <row r="870" spans="1:21" x14ac:dyDescent="0.35">
      <c r="A870" s="1">
        <v>58722</v>
      </c>
      <c r="B870" s="1" t="s">
        <v>1904</v>
      </c>
      <c r="C870" s="1" t="s">
        <v>1905</v>
      </c>
      <c r="D870" s="1" t="s">
        <v>22</v>
      </c>
      <c r="E870" s="1" t="str">
        <f>IF(ISODD(MID(HR_DB[[#This Row],[ID No.]],13,1)),"Male","Female")</f>
        <v>Female</v>
      </c>
      <c r="F870" s="3">
        <f>DATE(MID(HR_DB[[#This Row],[ID No.]],2,2),MID(HR_DB[[#This Row],[ID No.]],4,2),MID(HR_DB[[#This Row],[ID No.]],6,2))</f>
        <v>33234</v>
      </c>
      <c r="G870" s="1">
        <f ca="1">DATEDIF(HR_DB[[#This Row],[DOB]],TODAY(),"Y")</f>
        <v>31</v>
      </c>
      <c r="H870" s="1" t="s">
        <v>17</v>
      </c>
      <c r="I870" s="1" t="s">
        <v>23</v>
      </c>
      <c r="J870" s="1" t="s">
        <v>24</v>
      </c>
      <c r="K870" s="1" t="str">
        <f>VLOOKUP(MID(HR_DB[[#This Row],[ID No.]],8,2),[1]Draft!$B$9:$C$14,2,FALSE)</f>
        <v>Sharqia</v>
      </c>
      <c r="L870" s="7">
        <v>38323</v>
      </c>
      <c r="M870" s="1">
        <f ca="1">DATEDIF(HR_DB[[#This Row],[Hire date]],TODAY(),"Y")</f>
        <v>17</v>
      </c>
      <c r="N870" s="4">
        <v>5400</v>
      </c>
      <c r="O870" s="6">
        <f>IFERROR(DATEDIF(HR_DB[[#This Row],[DOB]],HR_DB[[#This Row],[Hire date]],"Y"),"!!!")</f>
        <v>13</v>
      </c>
      <c r="P870" s="6" t="str">
        <f>IF(HR_DB[[#This Row],[Age at Hiring]]&lt;20,"!","")</f>
        <v>!</v>
      </c>
      <c r="Q870" s="1" t="str">
        <f>IFERROR(VLOOKUP(HR_DB[[#This Row],[EmpID]],A871:$A$1002,1,TRUE),"")</f>
        <v/>
      </c>
      <c r="R870" s="1" t="str">
        <f>IFERROR(VLOOKUP(HR_DB[[#This Row],[EmpID]],$A$2:A869,1,0),"")</f>
        <v/>
      </c>
      <c r="S870" s="17"/>
      <c r="T870" s="1" t="str">
        <f ca="1">IF(HR_DB[[#This Row],[Years no.]]&lt;=7,"A) 1-7",IF(AND(HR_DB[[#This Row],[Years no.]]&gt;7,HR_DB[[#This Row],[Years no.]]&lt;=14),"B) 8-14",IF(AND(HR_DB[[#This Row],[Years no.]]&gt;14,HR_DB[[#This Row],[Years no.]]&lt;=21),"C) 15-21",IF(HR_DB[[#This Row],[Years no.]]&gt;21,"D) 22+",""))))</f>
        <v>C) 15-21</v>
      </c>
      <c r="U870" s="1" t="str">
        <f ca="1">IF(AND(HR_DB[[#This Row],[Age]]&gt;=20,HR_DB[[#This Row],[Age]]&lt;30),"20s",IF(AND(HR_DB[[#This Row],[Age]]&gt;=30,HR_DB[[#This Row],[Age]]&lt;40),"30s",IF(HR_DB[[#This Row],[Age]]&gt;=40,"40s","")))</f>
        <v>30s</v>
      </c>
    </row>
    <row r="871" spans="1:21" x14ac:dyDescent="0.35">
      <c r="A871" s="1">
        <v>58728</v>
      </c>
      <c r="B871" s="1" t="s">
        <v>896</v>
      </c>
      <c r="C871" s="1" t="s">
        <v>897</v>
      </c>
      <c r="D871" s="1" t="s">
        <v>35</v>
      </c>
      <c r="E871" s="1" t="str">
        <f>IF(ISODD(MID(HR_DB[[#This Row],[ID No.]],13,1)),"Male","Female")</f>
        <v>Male</v>
      </c>
      <c r="F871" s="3">
        <f>DATE(MID(HR_DB[[#This Row],[ID No.]],2,2),MID(HR_DB[[#This Row],[ID No.]],4,2),MID(HR_DB[[#This Row],[ID No.]],6,2))</f>
        <v>31389</v>
      </c>
      <c r="G871" s="1">
        <f ca="1">DATEDIF(HR_DB[[#This Row],[DOB]],TODAY(),"Y")</f>
        <v>36</v>
      </c>
      <c r="H871" s="1" t="s">
        <v>32</v>
      </c>
      <c r="I871" s="1" t="s">
        <v>18</v>
      </c>
      <c r="J871" s="1" t="s">
        <v>19</v>
      </c>
      <c r="K871" s="1" t="str">
        <f>VLOOKUP(MID(HR_DB[[#This Row],[ID No.]],8,2),[1]Draft!$B$9:$C$14,2,FALSE)</f>
        <v>Monufia</v>
      </c>
      <c r="L871" s="3">
        <v>39823</v>
      </c>
      <c r="M871" s="1">
        <f ca="1">DATEDIF(HR_DB[[#This Row],[Hire date]],TODAY(),"Y")</f>
        <v>13</v>
      </c>
      <c r="N871" s="4">
        <v>22070</v>
      </c>
      <c r="O871" s="1">
        <f>IFERROR(DATEDIF(HR_DB[[#This Row],[DOB]],HR_DB[[#This Row],[Hire date]],"Y"),"!!!")</f>
        <v>23</v>
      </c>
      <c r="P871" s="1" t="str">
        <f>IF(HR_DB[[#This Row],[Age at Hiring]]&lt;20,"!","")</f>
        <v/>
      </c>
      <c r="Q871" s="1" t="str">
        <f>IFERROR(VLOOKUP(HR_DB[[#This Row],[EmpID]],A872:$A$1002,1,TRUE),"")</f>
        <v/>
      </c>
      <c r="R871" s="1" t="str">
        <f>IFERROR(VLOOKUP(HR_DB[[#This Row],[EmpID]],$A$2:A870,1,0),"")</f>
        <v/>
      </c>
      <c r="S871" s="17"/>
      <c r="T871" s="1" t="str">
        <f ca="1">IF(HR_DB[[#This Row],[Years no.]]&lt;=7,"A) 1-7",IF(AND(HR_DB[[#This Row],[Years no.]]&gt;7,HR_DB[[#This Row],[Years no.]]&lt;=14),"B) 8-14",IF(AND(HR_DB[[#This Row],[Years no.]]&gt;14,HR_DB[[#This Row],[Years no.]]&lt;=21),"C) 15-21",IF(HR_DB[[#This Row],[Years no.]]&gt;21,"D) 22+",""))))</f>
        <v>B) 8-14</v>
      </c>
      <c r="U871" s="1" t="str">
        <f ca="1">IF(AND(HR_DB[[#This Row],[Age]]&gt;=20,HR_DB[[#This Row],[Age]]&lt;30),"20s",IF(AND(HR_DB[[#This Row],[Age]]&gt;=30,HR_DB[[#This Row],[Age]]&lt;40),"30s",IF(HR_DB[[#This Row],[Age]]&gt;=40,"40s","")))</f>
        <v>30s</v>
      </c>
    </row>
    <row r="872" spans="1:21" x14ac:dyDescent="0.35">
      <c r="A872" s="1">
        <v>58729</v>
      </c>
      <c r="B872" s="1" t="s">
        <v>580</v>
      </c>
      <c r="C872" s="1" t="s">
        <v>581</v>
      </c>
      <c r="D872" s="1" t="s">
        <v>22</v>
      </c>
      <c r="E872" s="1" t="str">
        <f>IF(ISODD(MID(HR_DB[[#This Row],[ID No.]],13,1)),"Male","Female")</f>
        <v>Male</v>
      </c>
      <c r="F872" s="3">
        <f>DATE(MID(HR_DB[[#This Row],[ID No.]],2,2),MID(HR_DB[[#This Row],[ID No.]],4,2),MID(HR_DB[[#This Row],[ID No.]],6,2))</f>
        <v>33356</v>
      </c>
      <c r="G872" s="1">
        <f ca="1">DATEDIF(HR_DB[[#This Row],[DOB]],TODAY(),"Y")</f>
        <v>31</v>
      </c>
      <c r="H872" s="1" t="s">
        <v>17</v>
      </c>
      <c r="I872" s="1" t="s">
        <v>23</v>
      </c>
      <c r="J872" s="1" t="s">
        <v>28</v>
      </c>
      <c r="K872" s="1" t="str">
        <f>VLOOKUP(MID(HR_DB[[#This Row],[ID No.]],8,2),[1]Draft!$B$9:$C$14,2,FALSE)</f>
        <v>Cairo</v>
      </c>
      <c r="L872" s="7">
        <v>38067</v>
      </c>
      <c r="M872" s="1">
        <f ca="1">DATEDIF(HR_DB[[#This Row],[Hire date]],TODAY(),"Y")</f>
        <v>18</v>
      </c>
      <c r="N872" s="4">
        <v>4281</v>
      </c>
      <c r="O872" s="6">
        <f>IFERROR(DATEDIF(HR_DB[[#This Row],[DOB]],HR_DB[[#This Row],[Hire date]],"Y"),"!!!")</f>
        <v>12</v>
      </c>
      <c r="P872" s="6" t="str">
        <f>IF(HR_DB[[#This Row],[Age at Hiring]]&lt;20,"!","")</f>
        <v>!</v>
      </c>
      <c r="Q872" s="1" t="str">
        <f>IFERROR(VLOOKUP(HR_DB[[#This Row],[EmpID]],A873:$A$1002,1,TRUE),"")</f>
        <v/>
      </c>
      <c r="R872" s="1" t="str">
        <f>IFERROR(VLOOKUP(HR_DB[[#This Row],[EmpID]],$A$2:A871,1,0),"")</f>
        <v/>
      </c>
      <c r="S872" s="17"/>
      <c r="T872" s="1" t="str">
        <f ca="1">IF(HR_DB[[#This Row],[Years no.]]&lt;=7,"A) 1-7",IF(AND(HR_DB[[#This Row],[Years no.]]&gt;7,HR_DB[[#This Row],[Years no.]]&lt;=14),"B) 8-14",IF(AND(HR_DB[[#This Row],[Years no.]]&gt;14,HR_DB[[#This Row],[Years no.]]&lt;=21),"C) 15-21",IF(HR_DB[[#This Row],[Years no.]]&gt;21,"D) 22+",""))))</f>
        <v>C) 15-21</v>
      </c>
      <c r="U872" s="1" t="str">
        <f ca="1">IF(AND(HR_DB[[#This Row],[Age]]&gt;=20,HR_DB[[#This Row],[Age]]&lt;30),"20s",IF(AND(HR_DB[[#This Row],[Age]]&gt;=30,HR_DB[[#This Row],[Age]]&lt;40),"30s",IF(HR_DB[[#This Row],[Age]]&gt;=40,"40s","")))</f>
        <v>30s</v>
      </c>
    </row>
    <row r="873" spans="1:21" x14ac:dyDescent="0.35">
      <c r="A873" s="1">
        <v>58741</v>
      </c>
      <c r="B873" s="1" t="s">
        <v>510</v>
      </c>
      <c r="C873" s="1" t="s">
        <v>511</v>
      </c>
      <c r="D873" s="1" t="s">
        <v>16</v>
      </c>
      <c r="E873" s="1" t="str">
        <f>IF(ISODD(MID(HR_DB[[#This Row],[ID No.]],13,1)),"Male","Female")</f>
        <v>Male</v>
      </c>
      <c r="F873" s="3">
        <f>DATE(MID(HR_DB[[#This Row],[ID No.]],2,2),MID(HR_DB[[#This Row],[ID No.]],4,2),MID(HR_DB[[#This Row],[ID No.]],6,2))</f>
        <v>34795</v>
      </c>
      <c r="G873" s="1">
        <f ca="1">DATEDIF(HR_DB[[#This Row],[DOB]],TODAY(),"Y")</f>
        <v>27</v>
      </c>
      <c r="H873" s="1" t="s">
        <v>17</v>
      </c>
      <c r="I873" s="1" t="s">
        <v>18</v>
      </c>
      <c r="J873" s="1" t="s">
        <v>24</v>
      </c>
      <c r="K873" s="1" t="str">
        <f>VLOOKUP(MID(HR_DB[[#This Row],[ID No.]],8,2),[1]Draft!$B$9:$C$14,2,FALSE)</f>
        <v>Cairo</v>
      </c>
      <c r="L873" s="7">
        <v>37623</v>
      </c>
      <c r="M873" s="1">
        <f ca="1">DATEDIF(HR_DB[[#This Row],[Hire date]],TODAY(),"Y")</f>
        <v>19</v>
      </c>
      <c r="N873" s="4">
        <v>28639</v>
      </c>
      <c r="O873" s="6">
        <f>IFERROR(DATEDIF(HR_DB[[#This Row],[DOB]],HR_DB[[#This Row],[Hire date]],"Y"),"!!!")</f>
        <v>7</v>
      </c>
      <c r="P873" s="6" t="str">
        <f>IF(HR_DB[[#This Row],[Age at Hiring]]&lt;20,"!","")</f>
        <v>!</v>
      </c>
      <c r="Q873" s="1" t="str">
        <f>IFERROR(VLOOKUP(HR_DB[[#This Row],[EmpID]],A874:$A$1002,1,TRUE),"")</f>
        <v/>
      </c>
      <c r="R873" s="1" t="str">
        <f>IFERROR(VLOOKUP(HR_DB[[#This Row],[EmpID]],$A$2:A872,1,0),"")</f>
        <v/>
      </c>
      <c r="S873" s="17"/>
      <c r="T873" s="1" t="str">
        <f ca="1">IF(HR_DB[[#This Row],[Years no.]]&lt;=7,"A) 1-7",IF(AND(HR_DB[[#This Row],[Years no.]]&gt;7,HR_DB[[#This Row],[Years no.]]&lt;=14),"B) 8-14",IF(AND(HR_DB[[#This Row],[Years no.]]&gt;14,HR_DB[[#This Row],[Years no.]]&lt;=21),"C) 15-21",IF(HR_DB[[#This Row],[Years no.]]&gt;21,"D) 22+",""))))</f>
        <v>C) 15-21</v>
      </c>
      <c r="U873" s="1" t="str">
        <f ca="1">IF(AND(HR_DB[[#This Row],[Age]]&gt;=20,HR_DB[[#This Row],[Age]]&lt;30),"20s",IF(AND(HR_DB[[#This Row],[Age]]&gt;=30,HR_DB[[#This Row],[Age]]&lt;40),"30s",IF(HR_DB[[#This Row],[Age]]&gt;=40,"40s","")))</f>
        <v>20s</v>
      </c>
    </row>
    <row r="874" spans="1:21" x14ac:dyDescent="0.35">
      <c r="A874" s="1">
        <v>58742</v>
      </c>
      <c r="B874" s="1" t="s">
        <v>1260</v>
      </c>
      <c r="C874" s="1" t="s">
        <v>1261</v>
      </c>
      <c r="D874" s="1" t="s">
        <v>16</v>
      </c>
      <c r="E874" s="1" t="str">
        <f>IF(ISODD(MID(HR_DB[[#This Row],[ID No.]],13,1)),"Male","Female")</f>
        <v>Male</v>
      </c>
      <c r="F874" s="3">
        <f>DATE(MID(HR_DB[[#This Row],[ID No.]],2,2),MID(HR_DB[[#This Row],[ID No.]],4,2),MID(HR_DB[[#This Row],[ID No.]],6,2))</f>
        <v>33584</v>
      </c>
      <c r="G874" s="1">
        <f ca="1">DATEDIF(HR_DB[[#This Row],[DOB]],TODAY(),"Y")</f>
        <v>30</v>
      </c>
      <c r="H874" s="1" t="s">
        <v>17</v>
      </c>
      <c r="I874" s="1" t="s">
        <v>23</v>
      </c>
      <c r="J874" s="1" t="s">
        <v>28</v>
      </c>
      <c r="K874" s="1" t="str">
        <f>VLOOKUP(MID(HR_DB[[#This Row],[ID No.]],8,2),[1]Draft!$B$9:$C$14,2,FALSE)</f>
        <v>Monufia</v>
      </c>
      <c r="L874" s="7">
        <v>37422</v>
      </c>
      <c r="M874" s="1">
        <f ca="1">DATEDIF(HR_DB[[#This Row],[Hire date]],TODAY(),"Y")</f>
        <v>20</v>
      </c>
      <c r="N874" s="4">
        <v>5135</v>
      </c>
      <c r="O874" s="6">
        <f>IFERROR(DATEDIF(HR_DB[[#This Row],[DOB]],HR_DB[[#This Row],[Hire date]],"Y"),"!!!")</f>
        <v>10</v>
      </c>
      <c r="P874" s="6" t="str">
        <f>IF(HR_DB[[#This Row],[Age at Hiring]]&lt;20,"!","")</f>
        <v>!</v>
      </c>
      <c r="Q874" s="1" t="str">
        <f>IFERROR(VLOOKUP(HR_DB[[#This Row],[EmpID]],A875:$A$1002,1,TRUE),"")</f>
        <v/>
      </c>
      <c r="R874" s="1" t="str">
        <f>IFERROR(VLOOKUP(HR_DB[[#This Row],[EmpID]],$A$2:A873,1,0),"")</f>
        <v/>
      </c>
      <c r="S874" s="17"/>
      <c r="T874" s="1" t="str">
        <f ca="1">IF(HR_DB[[#This Row],[Years no.]]&lt;=7,"A) 1-7",IF(AND(HR_DB[[#This Row],[Years no.]]&gt;7,HR_DB[[#This Row],[Years no.]]&lt;=14),"B) 8-14",IF(AND(HR_DB[[#This Row],[Years no.]]&gt;14,HR_DB[[#This Row],[Years no.]]&lt;=21),"C) 15-21",IF(HR_DB[[#This Row],[Years no.]]&gt;21,"D) 22+",""))))</f>
        <v>C) 15-21</v>
      </c>
      <c r="U874" s="1" t="str">
        <f ca="1">IF(AND(HR_DB[[#This Row],[Age]]&gt;=20,HR_DB[[#This Row],[Age]]&lt;30),"20s",IF(AND(HR_DB[[#This Row],[Age]]&gt;=30,HR_DB[[#This Row],[Age]]&lt;40),"30s",IF(HR_DB[[#This Row],[Age]]&gt;=40,"40s","")))</f>
        <v>30s</v>
      </c>
    </row>
    <row r="875" spans="1:21" x14ac:dyDescent="0.35">
      <c r="A875" s="1">
        <v>58743</v>
      </c>
      <c r="B875" s="1" t="s">
        <v>1242</v>
      </c>
      <c r="C875" s="1" t="s">
        <v>1243</v>
      </c>
      <c r="D875" s="1" t="s">
        <v>35</v>
      </c>
      <c r="E875" s="1" t="str">
        <f>IF(ISODD(MID(HR_DB[[#This Row],[ID No.]],13,1)),"Male","Female")</f>
        <v>Female</v>
      </c>
      <c r="F875" s="3">
        <f>DATE(MID(HR_DB[[#This Row],[ID No.]],2,2),MID(HR_DB[[#This Row],[ID No.]],4,2),MID(HR_DB[[#This Row],[ID No.]],6,2))</f>
        <v>28827</v>
      </c>
      <c r="G875" s="1">
        <f ca="1">DATEDIF(HR_DB[[#This Row],[DOB]],TODAY(),"Y")</f>
        <v>43</v>
      </c>
      <c r="H875" s="1" t="s">
        <v>32</v>
      </c>
      <c r="I875" s="1" t="s">
        <v>23</v>
      </c>
      <c r="J875" s="1" t="s">
        <v>67</v>
      </c>
      <c r="K875" s="1" t="str">
        <f>VLOOKUP(MID(HR_DB[[#This Row],[ID No.]],8,2),[1]Draft!$B$9:$C$14,2,FALSE)</f>
        <v>Cairo</v>
      </c>
      <c r="L875" s="7">
        <v>36063</v>
      </c>
      <c r="M875" s="1">
        <f ca="1">DATEDIF(HR_DB[[#This Row],[Hire date]],TODAY(),"Y")</f>
        <v>23</v>
      </c>
      <c r="N875" s="4">
        <v>5637</v>
      </c>
      <c r="O875" s="6">
        <f>IFERROR(DATEDIF(HR_DB[[#This Row],[DOB]],HR_DB[[#This Row],[Hire date]],"Y"),"!!!")</f>
        <v>19</v>
      </c>
      <c r="P875" s="6" t="str">
        <f>IF(HR_DB[[#This Row],[Age at Hiring]]&lt;20,"!","")</f>
        <v>!</v>
      </c>
      <c r="Q875" s="1" t="str">
        <f>IFERROR(VLOOKUP(HR_DB[[#This Row],[EmpID]],A876:$A$1002,1,TRUE),"")</f>
        <v/>
      </c>
      <c r="R875" s="1" t="str">
        <f>IFERROR(VLOOKUP(HR_DB[[#This Row],[EmpID]],$A$2:A874,1,0),"")</f>
        <v/>
      </c>
      <c r="S875" s="17"/>
      <c r="T875" s="1" t="str">
        <f ca="1">IF(HR_DB[[#This Row],[Years no.]]&lt;=7,"A) 1-7",IF(AND(HR_DB[[#This Row],[Years no.]]&gt;7,HR_DB[[#This Row],[Years no.]]&lt;=14),"B) 8-14",IF(AND(HR_DB[[#This Row],[Years no.]]&gt;14,HR_DB[[#This Row],[Years no.]]&lt;=21),"C) 15-21",IF(HR_DB[[#This Row],[Years no.]]&gt;21,"D) 22+",""))))</f>
        <v>D) 22+</v>
      </c>
      <c r="U875" s="1" t="str">
        <f ca="1">IF(AND(HR_DB[[#This Row],[Age]]&gt;=20,HR_DB[[#This Row],[Age]]&lt;30),"20s",IF(AND(HR_DB[[#This Row],[Age]]&gt;=30,HR_DB[[#This Row],[Age]]&lt;40),"30s",IF(HR_DB[[#This Row],[Age]]&gt;=40,"40s","")))</f>
        <v>40s</v>
      </c>
    </row>
    <row r="876" spans="1:21" x14ac:dyDescent="0.35">
      <c r="A876" s="1">
        <v>58749</v>
      </c>
      <c r="B876" s="1" t="s">
        <v>908</v>
      </c>
      <c r="C876" s="1" t="s">
        <v>909</v>
      </c>
      <c r="D876" s="1" t="s">
        <v>16</v>
      </c>
      <c r="E876" s="1" t="str">
        <f>IF(ISODD(MID(HR_DB[[#This Row],[ID No.]],13,1)),"Male","Female")</f>
        <v>Female</v>
      </c>
      <c r="F876" s="3">
        <f>DATE(MID(HR_DB[[#This Row],[ID No.]],2,2),MID(HR_DB[[#This Row],[ID No.]],4,2),MID(HR_DB[[#This Row],[ID No.]],6,2))</f>
        <v>30128</v>
      </c>
      <c r="G876" s="1">
        <f ca="1">DATEDIF(HR_DB[[#This Row],[DOB]],TODAY(),"Y")</f>
        <v>40</v>
      </c>
      <c r="H876" s="1" t="s">
        <v>32</v>
      </c>
      <c r="I876" s="1" t="s">
        <v>23</v>
      </c>
      <c r="J876" s="1" t="s">
        <v>24</v>
      </c>
      <c r="K876" s="1" t="str">
        <f>VLOOKUP(MID(HR_DB[[#This Row],[ID No.]],8,2),[1]Draft!$B$9:$C$14,2,FALSE)</f>
        <v>Alexandria</v>
      </c>
      <c r="L876" s="3">
        <v>38799</v>
      </c>
      <c r="M876" s="1">
        <f ca="1">DATEDIF(HR_DB[[#This Row],[Hire date]],TODAY(),"Y")</f>
        <v>16</v>
      </c>
      <c r="N876" s="4">
        <v>6487</v>
      </c>
      <c r="O876" s="1">
        <f>IFERROR(DATEDIF(HR_DB[[#This Row],[DOB]],HR_DB[[#This Row],[Hire date]],"Y"),"!!!")</f>
        <v>23</v>
      </c>
      <c r="P876" s="1" t="str">
        <f>IF(HR_DB[[#This Row],[Age at Hiring]]&lt;20,"!","")</f>
        <v/>
      </c>
      <c r="Q876" s="1" t="str">
        <f>IFERROR(VLOOKUP(HR_DB[[#This Row],[EmpID]],A877:$A$1002,1,TRUE),"")</f>
        <v/>
      </c>
      <c r="R876" s="1" t="str">
        <f>IFERROR(VLOOKUP(HR_DB[[#This Row],[EmpID]],$A$2:A875,1,0),"")</f>
        <v/>
      </c>
      <c r="S876" s="17"/>
      <c r="T876" s="1" t="str">
        <f ca="1">IF(HR_DB[[#This Row],[Years no.]]&lt;=7,"A) 1-7",IF(AND(HR_DB[[#This Row],[Years no.]]&gt;7,HR_DB[[#This Row],[Years no.]]&lt;=14),"B) 8-14",IF(AND(HR_DB[[#This Row],[Years no.]]&gt;14,HR_DB[[#This Row],[Years no.]]&lt;=21),"C) 15-21",IF(HR_DB[[#This Row],[Years no.]]&gt;21,"D) 22+",""))))</f>
        <v>C) 15-21</v>
      </c>
      <c r="U876" s="1" t="str">
        <f ca="1">IF(AND(HR_DB[[#This Row],[Age]]&gt;=20,HR_DB[[#This Row],[Age]]&lt;30),"20s",IF(AND(HR_DB[[#This Row],[Age]]&gt;=30,HR_DB[[#This Row],[Age]]&lt;40),"30s",IF(HR_DB[[#This Row],[Age]]&gt;=40,"40s","")))</f>
        <v>40s</v>
      </c>
    </row>
    <row r="877" spans="1:21" x14ac:dyDescent="0.35">
      <c r="A877" s="1">
        <v>58753</v>
      </c>
      <c r="B877" s="1" t="s">
        <v>1358</v>
      </c>
      <c r="C877" s="1" t="s">
        <v>1359</v>
      </c>
      <c r="D877" s="1" t="s">
        <v>31</v>
      </c>
      <c r="E877" s="1" t="str">
        <f>IF(ISODD(MID(HR_DB[[#This Row],[ID No.]],13,1)),"Male","Female")</f>
        <v>Male</v>
      </c>
      <c r="F877" s="3">
        <f>DATE(MID(HR_DB[[#This Row],[ID No.]],2,2),MID(HR_DB[[#This Row],[ID No.]],4,2),MID(HR_DB[[#This Row],[ID No.]],6,2))</f>
        <v>27477</v>
      </c>
      <c r="G877" s="1">
        <f ca="1">DATEDIF(HR_DB[[#This Row],[DOB]],TODAY(),"Y")</f>
        <v>47</v>
      </c>
      <c r="H877" s="1" t="s">
        <v>17</v>
      </c>
      <c r="I877" s="1" t="s">
        <v>41</v>
      </c>
      <c r="J877" s="1" t="s">
        <v>28</v>
      </c>
      <c r="K877" s="1" t="str">
        <f>VLOOKUP(MID(HR_DB[[#This Row],[ID No.]],8,2),[1]Draft!$B$9:$C$14,2,FALSE)</f>
        <v>Cairo</v>
      </c>
      <c r="L877" s="3">
        <v>37128</v>
      </c>
      <c r="M877" s="1">
        <f ca="1">DATEDIF(HR_DB[[#This Row],[Hire date]],TODAY(),"Y")</f>
        <v>20</v>
      </c>
      <c r="N877" s="4">
        <v>13394</v>
      </c>
      <c r="O877" s="1">
        <f>IFERROR(DATEDIF(HR_DB[[#This Row],[DOB]],HR_DB[[#This Row],[Hire date]],"Y"),"!!!")</f>
        <v>26</v>
      </c>
      <c r="P877" s="1" t="str">
        <f>IF(HR_DB[[#This Row],[Age at Hiring]]&lt;20,"!","")</f>
        <v/>
      </c>
      <c r="Q877" s="1" t="str">
        <f>IFERROR(VLOOKUP(HR_DB[[#This Row],[EmpID]],A878:$A$1002,1,TRUE),"")</f>
        <v/>
      </c>
      <c r="R877" s="1" t="str">
        <f>IFERROR(VLOOKUP(HR_DB[[#This Row],[EmpID]],$A$2:A876,1,0),"")</f>
        <v/>
      </c>
      <c r="S877" s="17"/>
      <c r="T877" s="1" t="str">
        <f ca="1">IF(HR_DB[[#This Row],[Years no.]]&lt;=7,"A) 1-7",IF(AND(HR_DB[[#This Row],[Years no.]]&gt;7,HR_DB[[#This Row],[Years no.]]&lt;=14),"B) 8-14",IF(AND(HR_DB[[#This Row],[Years no.]]&gt;14,HR_DB[[#This Row],[Years no.]]&lt;=21),"C) 15-21",IF(HR_DB[[#This Row],[Years no.]]&gt;21,"D) 22+",""))))</f>
        <v>C) 15-21</v>
      </c>
      <c r="U877" s="1" t="str">
        <f ca="1">IF(AND(HR_DB[[#This Row],[Age]]&gt;=20,HR_DB[[#This Row],[Age]]&lt;30),"20s",IF(AND(HR_DB[[#This Row],[Age]]&gt;=30,HR_DB[[#This Row],[Age]]&lt;40),"30s",IF(HR_DB[[#This Row],[Age]]&gt;=40,"40s","")))</f>
        <v>40s</v>
      </c>
    </row>
    <row r="878" spans="1:21" x14ac:dyDescent="0.35">
      <c r="A878" s="1">
        <v>58756</v>
      </c>
      <c r="B878" s="1" t="s">
        <v>139</v>
      </c>
      <c r="C878" s="1" t="s">
        <v>140</v>
      </c>
      <c r="D878" s="1" t="s">
        <v>35</v>
      </c>
      <c r="E878" s="1" t="str">
        <f>IF(ISODD(MID(HR_DB[[#This Row],[ID No.]],13,1)),"Male","Female")</f>
        <v>Male</v>
      </c>
      <c r="F878" s="3">
        <f>DATE(MID(HR_DB[[#This Row],[ID No.]],2,2),MID(HR_DB[[#This Row],[ID No.]],4,2),MID(HR_DB[[#This Row],[ID No.]],6,2))</f>
        <v>32319</v>
      </c>
      <c r="G878" s="1">
        <f ca="1">DATEDIF(HR_DB[[#This Row],[DOB]],TODAY(),"Y")</f>
        <v>34</v>
      </c>
      <c r="H878" s="1" t="s">
        <v>32</v>
      </c>
      <c r="I878" s="1" t="s">
        <v>23</v>
      </c>
      <c r="J878" s="1" t="s">
        <v>44</v>
      </c>
      <c r="K878" s="1" t="str">
        <f>VLOOKUP(MID(HR_DB[[#This Row],[ID No.]],8,2),[1]Draft!$B$9:$C$14,2,FALSE)</f>
        <v>Cairo</v>
      </c>
      <c r="L878" s="3">
        <v>41414</v>
      </c>
      <c r="M878" s="1">
        <f ca="1">DATEDIF(HR_DB[[#This Row],[Hire date]],TODAY(),"Y")</f>
        <v>9</v>
      </c>
      <c r="N878" s="4">
        <v>6381</v>
      </c>
      <c r="O878" s="1">
        <f>IFERROR(DATEDIF(HR_DB[[#This Row],[DOB]],HR_DB[[#This Row],[Hire date]],"Y"),"!!!")</f>
        <v>24</v>
      </c>
      <c r="P878" s="1" t="str">
        <f>IF(HR_DB[[#This Row],[Age at Hiring]]&lt;20,"!","")</f>
        <v/>
      </c>
      <c r="Q878" s="1" t="str">
        <f>IFERROR(VLOOKUP(HR_DB[[#This Row],[EmpID]],A879:$A$1002,1,TRUE),"")</f>
        <v/>
      </c>
      <c r="R878" s="1" t="str">
        <f>IFERROR(VLOOKUP(HR_DB[[#This Row],[EmpID]],$A$2:A877,1,0),"")</f>
        <v/>
      </c>
      <c r="S878" s="17"/>
      <c r="T878" s="1" t="str">
        <f ca="1">IF(HR_DB[[#This Row],[Years no.]]&lt;=7,"A) 1-7",IF(AND(HR_DB[[#This Row],[Years no.]]&gt;7,HR_DB[[#This Row],[Years no.]]&lt;=14),"B) 8-14",IF(AND(HR_DB[[#This Row],[Years no.]]&gt;14,HR_DB[[#This Row],[Years no.]]&lt;=21),"C) 15-21",IF(HR_DB[[#This Row],[Years no.]]&gt;21,"D) 22+",""))))</f>
        <v>B) 8-14</v>
      </c>
      <c r="U878" s="1" t="str">
        <f ca="1">IF(AND(HR_DB[[#This Row],[Age]]&gt;=20,HR_DB[[#This Row],[Age]]&lt;30),"20s",IF(AND(HR_DB[[#This Row],[Age]]&gt;=30,HR_DB[[#This Row],[Age]]&lt;40),"30s",IF(HR_DB[[#This Row],[Age]]&gt;=40,"40s","")))</f>
        <v>30s</v>
      </c>
    </row>
    <row r="879" spans="1:21" x14ac:dyDescent="0.35">
      <c r="A879" s="1">
        <v>58757</v>
      </c>
      <c r="B879" s="1" t="s">
        <v>610</v>
      </c>
      <c r="C879" s="1" t="s">
        <v>611</v>
      </c>
      <c r="D879" s="1" t="s">
        <v>35</v>
      </c>
      <c r="E879" s="1" t="str">
        <f>IF(ISODD(MID(HR_DB[[#This Row],[ID No.]],13,1)),"Male","Female")</f>
        <v>Male</v>
      </c>
      <c r="F879" s="3">
        <f>DATE(MID(HR_DB[[#This Row],[ID No.]],2,2),MID(HR_DB[[#This Row],[ID No.]],4,2),MID(HR_DB[[#This Row],[ID No.]],6,2))</f>
        <v>32782</v>
      </c>
      <c r="G879" s="1">
        <f ca="1">DATEDIF(HR_DB[[#This Row],[DOB]],TODAY(),"Y")</f>
        <v>32</v>
      </c>
      <c r="H879" s="1" t="s">
        <v>32</v>
      </c>
      <c r="I879" s="1" t="s">
        <v>23</v>
      </c>
      <c r="J879" s="1" t="s">
        <v>24</v>
      </c>
      <c r="K879" s="1" t="str">
        <f>VLOOKUP(MID(HR_DB[[#This Row],[ID No.]],8,2),[1]Draft!$B$9:$C$14,2,FALSE)</f>
        <v>Cairo</v>
      </c>
      <c r="L879" s="7">
        <v>39126</v>
      </c>
      <c r="M879" s="1">
        <f ca="1">DATEDIF(HR_DB[[#This Row],[Hire date]],TODAY(),"Y")</f>
        <v>15</v>
      </c>
      <c r="N879" s="4">
        <v>3498</v>
      </c>
      <c r="O879" s="6">
        <f>IFERROR(DATEDIF(HR_DB[[#This Row],[DOB]],HR_DB[[#This Row],[Hire date]],"Y"),"!!!")</f>
        <v>17</v>
      </c>
      <c r="P879" s="6" t="str">
        <f>IF(HR_DB[[#This Row],[Age at Hiring]]&lt;20,"!","")</f>
        <v>!</v>
      </c>
      <c r="Q879" s="1" t="str">
        <f>IFERROR(VLOOKUP(HR_DB[[#This Row],[EmpID]],A880:$A$1002,1,TRUE),"")</f>
        <v/>
      </c>
      <c r="R879" s="1" t="str">
        <f>IFERROR(VLOOKUP(HR_DB[[#This Row],[EmpID]],$A$2:A878,1,0),"")</f>
        <v/>
      </c>
      <c r="S879" s="17"/>
      <c r="T879" s="1" t="str">
        <f ca="1">IF(HR_DB[[#This Row],[Years no.]]&lt;=7,"A) 1-7",IF(AND(HR_DB[[#This Row],[Years no.]]&gt;7,HR_DB[[#This Row],[Years no.]]&lt;=14),"B) 8-14",IF(AND(HR_DB[[#This Row],[Years no.]]&gt;14,HR_DB[[#This Row],[Years no.]]&lt;=21),"C) 15-21",IF(HR_DB[[#This Row],[Years no.]]&gt;21,"D) 22+",""))))</f>
        <v>C) 15-21</v>
      </c>
      <c r="U879" s="1" t="str">
        <f ca="1">IF(AND(HR_DB[[#This Row],[Age]]&gt;=20,HR_DB[[#This Row],[Age]]&lt;30),"20s",IF(AND(HR_DB[[#This Row],[Age]]&gt;=30,HR_DB[[#This Row],[Age]]&lt;40),"30s",IF(HR_DB[[#This Row],[Age]]&gt;=40,"40s","")))</f>
        <v>30s</v>
      </c>
    </row>
    <row r="880" spans="1:21" x14ac:dyDescent="0.35">
      <c r="A880" s="1">
        <v>58759</v>
      </c>
      <c r="B880" s="1" t="s">
        <v>1132</v>
      </c>
      <c r="C880" s="1" t="s">
        <v>1133</v>
      </c>
      <c r="D880" s="1" t="s">
        <v>62</v>
      </c>
      <c r="E880" s="1" t="str">
        <f>IF(ISODD(MID(HR_DB[[#This Row],[ID No.]],13,1)),"Male","Female")</f>
        <v>Female</v>
      </c>
      <c r="F880" s="3">
        <f>DATE(MID(HR_DB[[#This Row],[ID No.]],2,2),MID(HR_DB[[#This Row],[ID No.]],4,2),MID(HR_DB[[#This Row],[ID No.]],6,2))</f>
        <v>30322</v>
      </c>
      <c r="G880" s="1">
        <f ca="1">DATEDIF(HR_DB[[#This Row],[DOB]],TODAY(),"Y")</f>
        <v>39</v>
      </c>
      <c r="H880" s="1" t="s">
        <v>32</v>
      </c>
      <c r="I880" s="1" t="s">
        <v>23</v>
      </c>
      <c r="J880" s="1" t="s">
        <v>19</v>
      </c>
      <c r="K880" s="1" t="str">
        <f>VLOOKUP(MID(HR_DB[[#This Row],[ID No.]],8,2),[1]Draft!$B$9:$C$14,2,FALSE)</f>
        <v>Giza</v>
      </c>
      <c r="L880" s="3">
        <v>38013</v>
      </c>
      <c r="M880" s="1">
        <f ca="1">DATEDIF(HR_DB[[#This Row],[Hire date]],TODAY(),"Y")</f>
        <v>18</v>
      </c>
      <c r="N880" s="4">
        <v>5116</v>
      </c>
      <c r="O880" s="1">
        <f>IFERROR(DATEDIF(HR_DB[[#This Row],[DOB]],HR_DB[[#This Row],[Hire date]],"Y"),"!!!")</f>
        <v>21</v>
      </c>
      <c r="P880" s="1" t="str">
        <f>IF(HR_DB[[#This Row],[Age at Hiring]]&lt;20,"!","")</f>
        <v/>
      </c>
      <c r="Q880" s="1" t="str">
        <f>IFERROR(VLOOKUP(HR_DB[[#This Row],[EmpID]],A881:$A$1002,1,TRUE),"")</f>
        <v/>
      </c>
      <c r="R880" s="1" t="str">
        <f>IFERROR(VLOOKUP(HR_DB[[#This Row],[EmpID]],$A$2:A879,1,0),"")</f>
        <v/>
      </c>
      <c r="S880" s="17"/>
      <c r="T880" s="1" t="str">
        <f ca="1">IF(HR_DB[[#This Row],[Years no.]]&lt;=7,"A) 1-7",IF(AND(HR_DB[[#This Row],[Years no.]]&gt;7,HR_DB[[#This Row],[Years no.]]&lt;=14),"B) 8-14",IF(AND(HR_DB[[#This Row],[Years no.]]&gt;14,HR_DB[[#This Row],[Years no.]]&lt;=21),"C) 15-21",IF(HR_DB[[#This Row],[Years no.]]&gt;21,"D) 22+",""))))</f>
        <v>C) 15-21</v>
      </c>
      <c r="U880" s="1" t="str">
        <f ca="1">IF(AND(HR_DB[[#This Row],[Age]]&gt;=20,HR_DB[[#This Row],[Age]]&lt;30),"20s",IF(AND(HR_DB[[#This Row],[Age]]&gt;=30,HR_DB[[#This Row],[Age]]&lt;40),"30s",IF(HR_DB[[#This Row],[Age]]&gt;=40,"40s","")))</f>
        <v>30s</v>
      </c>
    </row>
    <row r="881" spans="1:21" x14ac:dyDescent="0.35">
      <c r="A881" s="1">
        <v>58777</v>
      </c>
      <c r="B881" s="1" t="s">
        <v>1522</v>
      </c>
      <c r="C881" s="1" t="s">
        <v>1523</v>
      </c>
      <c r="D881" s="1" t="s">
        <v>35</v>
      </c>
      <c r="E881" s="1" t="str">
        <f>IF(ISODD(MID(HR_DB[[#This Row],[ID No.]],13,1)),"Male","Female")</f>
        <v>Male</v>
      </c>
      <c r="F881" s="3">
        <f>DATE(MID(HR_DB[[#This Row],[ID No.]],2,2),MID(HR_DB[[#This Row],[ID No.]],4,2),MID(HR_DB[[#This Row],[ID No.]],6,2))</f>
        <v>28717</v>
      </c>
      <c r="G881" s="1">
        <f ca="1">DATEDIF(HR_DB[[#This Row],[DOB]],TODAY(),"Y")</f>
        <v>43</v>
      </c>
      <c r="H881" s="1" t="s">
        <v>32</v>
      </c>
      <c r="I881" s="1" t="s">
        <v>41</v>
      </c>
      <c r="J881" s="1" t="s">
        <v>19</v>
      </c>
      <c r="K881" s="1" t="str">
        <f>VLOOKUP(MID(HR_DB[[#This Row],[ID No.]],8,2),[1]Draft!$B$9:$C$14,2,FALSE)</f>
        <v>Monufia</v>
      </c>
      <c r="L881" s="3">
        <v>41219</v>
      </c>
      <c r="M881" s="1">
        <f ca="1">DATEDIF(HR_DB[[#This Row],[Hire date]],TODAY(),"Y")</f>
        <v>9</v>
      </c>
      <c r="N881" s="4">
        <v>12708</v>
      </c>
      <c r="O881" s="1">
        <f>IFERROR(DATEDIF(HR_DB[[#This Row],[DOB]],HR_DB[[#This Row],[Hire date]],"Y"),"!!!")</f>
        <v>34</v>
      </c>
      <c r="P881" s="1" t="str">
        <f>IF(HR_DB[[#This Row],[Age at Hiring]]&lt;20,"!","")</f>
        <v/>
      </c>
      <c r="Q881" s="1" t="str">
        <f>IFERROR(VLOOKUP(HR_DB[[#This Row],[EmpID]],A882:$A$1002,1,TRUE),"")</f>
        <v/>
      </c>
      <c r="R881" s="1" t="str">
        <f>IFERROR(VLOOKUP(HR_DB[[#This Row],[EmpID]],$A$2:A880,1,0),"")</f>
        <v/>
      </c>
      <c r="S881" s="17"/>
      <c r="T881" s="1" t="str">
        <f ca="1">IF(HR_DB[[#This Row],[Years no.]]&lt;=7,"A) 1-7",IF(AND(HR_DB[[#This Row],[Years no.]]&gt;7,HR_DB[[#This Row],[Years no.]]&lt;=14),"B) 8-14",IF(AND(HR_DB[[#This Row],[Years no.]]&gt;14,HR_DB[[#This Row],[Years no.]]&lt;=21),"C) 15-21",IF(HR_DB[[#This Row],[Years no.]]&gt;21,"D) 22+",""))))</f>
        <v>B) 8-14</v>
      </c>
      <c r="U881" s="1" t="str">
        <f ca="1">IF(AND(HR_DB[[#This Row],[Age]]&gt;=20,HR_DB[[#This Row],[Age]]&lt;30),"20s",IF(AND(HR_DB[[#This Row],[Age]]&gt;=30,HR_DB[[#This Row],[Age]]&lt;40),"30s",IF(HR_DB[[#This Row],[Age]]&gt;=40,"40s","")))</f>
        <v>40s</v>
      </c>
    </row>
    <row r="882" spans="1:21" x14ac:dyDescent="0.35">
      <c r="A882" s="1">
        <v>58821</v>
      </c>
      <c r="B882" s="1" t="s">
        <v>1844</v>
      </c>
      <c r="C882" s="1" t="s">
        <v>1845</v>
      </c>
      <c r="D882" s="1" t="s">
        <v>143</v>
      </c>
      <c r="E882" s="1" t="str">
        <f>IF(ISODD(MID(HR_DB[[#This Row],[ID No.]],13,1)),"Male","Female")</f>
        <v>Male</v>
      </c>
      <c r="F882" s="3">
        <f>DATE(MID(HR_DB[[#This Row],[ID No.]],2,2),MID(HR_DB[[#This Row],[ID No.]],4,2),MID(HR_DB[[#This Row],[ID No.]],6,2))</f>
        <v>31827</v>
      </c>
      <c r="G882" s="1">
        <f ca="1">DATEDIF(HR_DB[[#This Row],[DOB]],TODAY(),"Y")</f>
        <v>35</v>
      </c>
      <c r="H882" s="1" t="s">
        <v>32</v>
      </c>
      <c r="I882" s="1" t="s">
        <v>41</v>
      </c>
      <c r="J882" s="1" t="s">
        <v>28</v>
      </c>
      <c r="K882" s="1" t="str">
        <f>VLOOKUP(MID(HR_DB[[#This Row],[ID No.]],8,2),[1]Draft!$B$9:$C$14,2,FALSE)</f>
        <v>Sharqia</v>
      </c>
      <c r="L882" s="3">
        <v>39683</v>
      </c>
      <c r="M882" s="1">
        <f ca="1">DATEDIF(HR_DB[[#This Row],[Hire date]],TODAY(),"Y")</f>
        <v>13</v>
      </c>
      <c r="N882" s="4">
        <v>14492</v>
      </c>
      <c r="O882" s="1">
        <f>IFERROR(DATEDIF(HR_DB[[#This Row],[DOB]],HR_DB[[#This Row],[Hire date]],"Y"),"!!!")</f>
        <v>21</v>
      </c>
      <c r="P882" s="1" t="str">
        <f>IF(HR_DB[[#This Row],[Age at Hiring]]&lt;20,"!","")</f>
        <v/>
      </c>
      <c r="Q882" s="1" t="str">
        <f>IFERROR(VLOOKUP(HR_DB[[#This Row],[EmpID]],A883:$A$1002,1,TRUE),"")</f>
        <v/>
      </c>
      <c r="R882" s="1" t="str">
        <f>IFERROR(VLOOKUP(HR_DB[[#This Row],[EmpID]],$A$2:A881,1,0),"")</f>
        <v/>
      </c>
      <c r="S882" s="17"/>
      <c r="T882" s="1" t="str">
        <f ca="1">IF(HR_DB[[#This Row],[Years no.]]&lt;=7,"A) 1-7",IF(AND(HR_DB[[#This Row],[Years no.]]&gt;7,HR_DB[[#This Row],[Years no.]]&lt;=14),"B) 8-14",IF(AND(HR_DB[[#This Row],[Years no.]]&gt;14,HR_DB[[#This Row],[Years no.]]&lt;=21),"C) 15-21",IF(HR_DB[[#This Row],[Years no.]]&gt;21,"D) 22+",""))))</f>
        <v>B) 8-14</v>
      </c>
      <c r="U882" s="1" t="str">
        <f ca="1">IF(AND(HR_DB[[#This Row],[Age]]&gt;=20,HR_DB[[#This Row],[Age]]&lt;30),"20s",IF(AND(HR_DB[[#This Row],[Age]]&gt;=30,HR_DB[[#This Row],[Age]]&lt;40),"30s",IF(HR_DB[[#This Row],[Age]]&gt;=40,"40s","")))</f>
        <v>30s</v>
      </c>
    </row>
    <row r="883" spans="1:21" x14ac:dyDescent="0.35">
      <c r="A883" s="1">
        <v>58822</v>
      </c>
      <c r="B883" s="1" t="s">
        <v>1336</v>
      </c>
      <c r="C883" s="1" t="s">
        <v>1337</v>
      </c>
      <c r="D883" s="1" t="s">
        <v>35</v>
      </c>
      <c r="E883" s="1" t="str">
        <f>IF(ISODD(MID(HR_DB[[#This Row],[ID No.]],13,1)),"Male","Female")</f>
        <v>Female</v>
      </c>
      <c r="F883" s="3">
        <f>DATE(MID(HR_DB[[#This Row],[ID No.]],2,2),MID(HR_DB[[#This Row],[ID No.]],4,2),MID(HR_DB[[#This Row],[ID No.]],6,2))</f>
        <v>27517</v>
      </c>
      <c r="G883" s="1">
        <f ca="1">DATEDIF(HR_DB[[#This Row],[DOB]],TODAY(),"Y")</f>
        <v>47</v>
      </c>
      <c r="H883" s="1" t="s">
        <v>17</v>
      </c>
      <c r="I883" s="1" t="s">
        <v>23</v>
      </c>
      <c r="J883" s="1" t="s">
        <v>24</v>
      </c>
      <c r="K883" s="1" t="str">
        <f>VLOOKUP(MID(HR_DB[[#This Row],[ID No.]],8,2),[1]Draft!$B$9:$C$14,2,FALSE)</f>
        <v>Cairo</v>
      </c>
      <c r="L883" s="3">
        <v>36909</v>
      </c>
      <c r="M883" s="1">
        <f ca="1">DATEDIF(HR_DB[[#This Row],[Hire date]],TODAY(),"Y")</f>
        <v>21</v>
      </c>
      <c r="N883" s="4">
        <v>4400</v>
      </c>
      <c r="O883" s="1">
        <f>IFERROR(DATEDIF(HR_DB[[#This Row],[DOB]],HR_DB[[#This Row],[Hire date]],"Y"),"!!!")</f>
        <v>25</v>
      </c>
      <c r="P883" s="1" t="str">
        <f>IF(HR_DB[[#This Row],[Age at Hiring]]&lt;20,"!","")</f>
        <v/>
      </c>
      <c r="Q883" s="1" t="str">
        <f>IFERROR(VLOOKUP(HR_DB[[#This Row],[EmpID]],A884:$A$1002,1,TRUE),"")</f>
        <v/>
      </c>
      <c r="R883" s="1" t="str">
        <f>IFERROR(VLOOKUP(HR_DB[[#This Row],[EmpID]],$A$2:A882,1,0),"")</f>
        <v/>
      </c>
      <c r="S883" s="17"/>
      <c r="T883" s="1" t="str">
        <f ca="1">IF(HR_DB[[#This Row],[Years no.]]&lt;=7,"A) 1-7",IF(AND(HR_DB[[#This Row],[Years no.]]&gt;7,HR_DB[[#This Row],[Years no.]]&lt;=14),"B) 8-14",IF(AND(HR_DB[[#This Row],[Years no.]]&gt;14,HR_DB[[#This Row],[Years no.]]&lt;=21),"C) 15-21",IF(HR_DB[[#This Row],[Years no.]]&gt;21,"D) 22+",""))))</f>
        <v>C) 15-21</v>
      </c>
      <c r="U883" s="1" t="str">
        <f ca="1">IF(AND(HR_DB[[#This Row],[Age]]&gt;=20,HR_DB[[#This Row],[Age]]&lt;30),"20s",IF(AND(HR_DB[[#This Row],[Age]]&gt;=30,HR_DB[[#This Row],[Age]]&lt;40),"30s",IF(HR_DB[[#This Row],[Age]]&gt;=40,"40s","")))</f>
        <v>40s</v>
      </c>
    </row>
    <row r="884" spans="1:21" x14ac:dyDescent="0.35">
      <c r="A884" s="1">
        <v>58825</v>
      </c>
      <c r="B884" s="1" t="s">
        <v>1688</v>
      </c>
      <c r="C884" s="1" t="s">
        <v>1689</v>
      </c>
      <c r="D884" s="1" t="s">
        <v>143</v>
      </c>
      <c r="E884" s="1" t="str">
        <f>IF(ISODD(MID(HR_DB[[#This Row],[ID No.]],13,1)),"Male","Female")</f>
        <v>Female</v>
      </c>
      <c r="F884" s="3">
        <f>DATE(MID(HR_DB[[#This Row],[ID No.]],2,2),MID(HR_DB[[#This Row],[ID No.]],4,2),MID(HR_DB[[#This Row],[ID No.]],6,2))</f>
        <v>30787</v>
      </c>
      <c r="G884" s="1">
        <f ca="1">DATEDIF(HR_DB[[#This Row],[DOB]],TODAY(),"Y")</f>
        <v>38</v>
      </c>
      <c r="H884" s="1" t="s">
        <v>32</v>
      </c>
      <c r="I884" s="1" t="s">
        <v>41</v>
      </c>
      <c r="J884" s="1" t="s">
        <v>67</v>
      </c>
      <c r="K884" s="1" t="str">
        <f>VLOOKUP(MID(HR_DB[[#This Row],[ID No.]],8,2),[1]Draft!$B$9:$C$14,2,FALSE)</f>
        <v>Alexandria</v>
      </c>
      <c r="L884" s="7">
        <v>35225</v>
      </c>
      <c r="M884" s="1">
        <f ca="1">DATEDIF(HR_DB[[#This Row],[Hire date]],TODAY(),"Y")</f>
        <v>26</v>
      </c>
      <c r="N884" s="4">
        <v>13754</v>
      </c>
      <c r="O884" s="6">
        <f>IFERROR(DATEDIF(HR_DB[[#This Row],[DOB]],HR_DB[[#This Row],[Hire date]],"Y"),"!!!")</f>
        <v>12</v>
      </c>
      <c r="P884" s="6" t="str">
        <f>IF(HR_DB[[#This Row],[Age at Hiring]]&lt;20,"!","")</f>
        <v>!</v>
      </c>
      <c r="Q884" s="1" t="str">
        <f>IFERROR(VLOOKUP(HR_DB[[#This Row],[EmpID]],A885:$A$1002,1,TRUE),"")</f>
        <v/>
      </c>
      <c r="R884" s="1" t="str">
        <f>IFERROR(VLOOKUP(HR_DB[[#This Row],[EmpID]],$A$2:A883,1,0),"")</f>
        <v/>
      </c>
      <c r="S884" s="17"/>
      <c r="T884" s="1" t="str">
        <f ca="1">IF(HR_DB[[#This Row],[Years no.]]&lt;=7,"A) 1-7",IF(AND(HR_DB[[#This Row],[Years no.]]&gt;7,HR_DB[[#This Row],[Years no.]]&lt;=14),"B) 8-14",IF(AND(HR_DB[[#This Row],[Years no.]]&gt;14,HR_DB[[#This Row],[Years no.]]&lt;=21),"C) 15-21",IF(HR_DB[[#This Row],[Years no.]]&gt;21,"D) 22+",""))))</f>
        <v>D) 22+</v>
      </c>
      <c r="U884" s="1" t="str">
        <f ca="1">IF(AND(HR_DB[[#This Row],[Age]]&gt;=20,HR_DB[[#This Row],[Age]]&lt;30),"20s",IF(AND(HR_DB[[#This Row],[Age]]&gt;=30,HR_DB[[#This Row],[Age]]&lt;40),"30s",IF(HR_DB[[#This Row],[Age]]&gt;=40,"40s","")))</f>
        <v>30s</v>
      </c>
    </row>
    <row r="885" spans="1:21" x14ac:dyDescent="0.35">
      <c r="A885" s="1">
        <v>58827</v>
      </c>
      <c r="B885" s="1" t="s">
        <v>1926</v>
      </c>
      <c r="C885" s="1" t="s">
        <v>1927</v>
      </c>
      <c r="D885" s="1" t="s">
        <v>35</v>
      </c>
      <c r="E885" s="1" t="str">
        <f>IF(ISODD(MID(HR_DB[[#This Row],[ID No.]],13,1)),"Male","Female")</f>
        <v>Female</v>
      </c>
      <c r="F885" s="3">
        <f>DATE(MID(HR_DB[[#This Row],[ID No.]],2,2),MID(HR_DB[[#This Row],[ID No.]],4,2),MID(HR_DB[[#This Row],[ID No.]],6,2))</f>
        <v>28742</v>
      </c>
      <c r="G885" s="1">
        <f ca="1">DATEDIF(HR_DB[[#This Row],[DOB]],TODAY(),"Y")</f>
        <v>43</v>
      </c>
      <c r="H885" s="1" t="s">
        <v>32</v>
      </c>
      <c r="I885" s="1" t="s">
        <v>23</v>
      </c>
      <c r="J885" s="1" t="s">
        <v>28</v>
      </c>
      <c r="K885" s="1" t="str">
        <f>VLOOKUP(MID(HR_DB[[#This Row],[ID No.]],8,2),[1]Draft!$B$9:$C$14,2,FALSE)</f>
        <v>Ismailia</v>
      </c>
      <c r="L885" s="3">
        <v>41927</v>
      </c>
      <c r="M885" s="1">
        <f ca="1">DATEDIF(HR_DB[[#This Row],[Hire date]],TODAY(),"Y")</f>
        <v>7</v>
      </c>
      <c r="N885" s="4">
        <v>3324</v>
      </c>
      <c r="O885" s="1">
        <f>IFERROR(DATEDIF(HR_DB[[#This Row],[DOB]],HR_DB[[#This Row],[Hire date]],"Y"),"!!!")</f>
        <v>36</v>
      </c>
      <c r="P885" s="1" t="str">
        <f>IF(HR_DB[[#This Row],[Age at Hiring]]&lt;20,"!","")</f>
        <v/>
      </c>
      <c r="Q885" s="1" t="str">
        <f>IFERROR(VLOOKUP(HR_DB[[#This Row],[EmpID]],A886:$A$1002,1,TRUE),"")</f>
        <v/>
      </c>
      <c r="R885" s="1" t="str">
        <f>IFERROR(VLOOKUP(HR_DB[[#This Row],[EmpID]],$A$2:A884,1,0),"")</f>
        <v/>
      </c>
      <c r="S885" s="17"/>
      <c r="T885" s="1" t="str">
        <f ca="1">IF(HR_DB[[#This Row],[Years no.]]&lt;=7,"A) 1-7",IF(AND(HR_DB[[#This Row],[Years no.]]&gt;7,HR_DB[[#This Row],[Years no.]]&lt;=14),"B) 8-14",IF(AND(HR_DB[[#This Row],[Years no.]]&gt;14,HR_DB[[#This Row],[Years no.]]&lt;=21),"C) 15-21",IF(HR_DB[[#This Row],[Years no.]]&gt;21,"D) 22+",""))))</f>
        <v>A) 1-7</v>
      </c>
      <c r="U885" s="1" t="str">
        <f ca="1">IF(AND(HR_DB[[#This Row],[Age]]&gt;=20,HR_DB[[#This Row],[Age]]&lt;30),"20s",IF(AND(HR_DB[[#This Row],[Age]]&gt;=30,HR_DB[[#This Row],[Age]]&lt;40),"30s",IF(HR_DB[[#This Row],[Age]]&gt;=40,"40s","")))</f>
        <v>40s</v>
      </c>
    </row>
    <row r="886" spans="1:21" x14ac:dyDescent="0.35">
      <c r="A886" s="1">
        <v>58846</v>
      </c>
      <c r="B886" s="1" t="s">
        <v>422</v>
      </c>
      <c r="C886" s="1" t="s">
        <v>423</v>
      </c>
      <c r="D886" s="1" t="s">
        <v>143</v>
      </c>
      <c r="E886" s="1" t="str">
        <f>IF(ISODD(MID(HR_DB[[#This Row],[ID No.]],13,1)),"Male","Female")</f>
        <v>Male</v>
      </c>
      <c r="F886" s="3">
        <f>DATE(MID(HR_DB[[#This Row],[ID No.]],2,2),MID(HR_DB[[#This Row],[ID No.]],4,2),MID(HR_DB[[#This Row],[ID No.]],6,2))</f>
        <v>31572</v>
      </c>
      <c r="G886" s="1">
        <f ca="1">DATEDIF(HR_DB[[#This Row],[DOB]],TODAY(),"Y")</f>
        <v>36</v>
      </c>
      <c r="H886" s="1" t="s">
        <v>17</v>
      </c>
      <c r="I886" s="1" t="s">
        <v>23</v>
      </c>
      <c r="J886" s="1" t="s">
        <v>67</v>
      </c>
      <c r="K886" s="1" t="str">
        <f>VLOOKUP(MID(HR_DB[[#This Row],[ID No.]],8,2),[1]Draft!$B$9:$C$14,2,FALSE)</f>
        <v>Cairo</v>
      </c>
      <c r="L886" s="3">
        <v>42133</v>
      </c>
      <c r="M886" s="1">
        <f ca="1">DATEDIF(HR_DB[[#This Row],[Hire date]],TODAY(),"Y")</f>
        <v>7</v>
      </c>
      <c r="N886" s="4">
        <v>4255</v>
      </c>
      <c r="O886" s="1">
        <f>IFERROR(DATEDIF(HR_DB[[#This Row],[DOB]],HR_DB[[#This Row],[Hire date]],"Y"),"!!!")</f>
        <v>28</v>
      </c>
      <c r="P886" s="1" t="str">
        <f>IF(HR_DB[[#This Row],[Age at Hiring]]&lt;20,"!","")</f>
        <v/>
      </c>
      <c r="Q886" s="1" t="str">
        <f>IFERROR(VLOOKUP(HR_DB[[#This Row],[EmpID]],A887:$A$1002,1,TRUE),"")</f>
        <v/>
      </c>
      <c r="R886" s="1" t="str">
        <f>IFERROR(VLOOKUP(HR_DB[[#This Row],[EmpID]],$A$2:A885,1,0),"")</f>
        <v/>
      </c>
      <c r="S886" s="17"/>
      <c r="T886" s="1" t="str">
        <f ca="1">IF(HR_DB[[#This Row],[Years no.]]&lt;=7,"A) 1-7",IF(AND(HR_DB[[#This Row],[Years no.]]&gt;7,HR_DB[[#This Row],[Years no.]]&lt;=14),"B) 8-14",IF(AND(HR_DB[[#This Row],[Years no.]]&gt;14,HR_DB[[#This Row],[Years no.]]&lt;=21),"C) 15-21",IF(HR_DB[[#This Row],[Years no.]]&gt;21,"D) 22+",""))))</f>
        <v>A) 1-7</v>
      </c>
      <c r="U886" s="1" t="str">
        <f ca="1">IF(AND(HR_DB[[#This Row],[Age]]&gt;=20,HR_DB[[#This Row],[Age]]&lt;30),"20s",IF(AND(HR_DB[[#This Row],[Age]]&gt;=30,HR_DB[[#This Row],[Age]]&lt;40),"30s",IF(HR_DB[[#This Row],[Age]]&gt;=40,"40s","")))</f>
        <v>30s</v>
      </c>
    </row>
    <row r="887" spans="1:21" x14ac:dyDescent="0.35">
      <c r="A887" s="1">
        <v>58864</v>
      </c>
      <c r="B887" s="1" t="s">
        <v>224</v>
      </c>
      <c r="C887" s="1" t="s">
        <v>225</v>
      </c>
      <c r="D887" s="1" t="s">
        <v>16</v>
      </c>
      <c r="E887" s="1" t="str">
        <f>IF(ISODD(MID(HR_DB[[#This Row],[ID No.]],13,1)),"Male","Female")</f>
        <v>Female</v>
      </c>
      <c r="F887" s="3">
        <f>DATE(MID(HR_DB[[#This Row],[ID No.]],2,2),MID(HR_DB[[#This Row],[ID No.]],4,2),MID(HR_DB[[#This Row],[ID No.]],6,2))</f>
        <v>34893</v>
      </c>
      <c r="G887" s="1">
        <f ca="1">DATEDIF(HR_DB[[#This Row],[DOB]],TODAY(),"Y")</f>
        <v>27</v>
      </c>
      <c r="H887" s="1" t="s">
        <v>32</v>
      </c>
      <c r="I887" s="1" t="s">
        <v>23</v>
      </c>
      <c r="J887" s="1" t="s">
        <v>28</v>
      </c>
      <c r="K887" s="1" t="str">
        <f>VLOOKUP(MID(HR_DB[[#This Row],[ID No.]],8,2),[1]Draft!$B$9:$C$14,2,FALSE)</f>
        <v>Cairo</v>
      </c>
      <c r="L887" s="7">
        <v>37532</v>
      </c>
      <c r="M887" s="1">
        <f ca="1">DATEDIF(HR_DB[[#This Row],[Hire date]],TODAY(),"Y")</f>
        <v>19</v>
      </c>
      <c r="N887" s="4">
        <v>6580</v>
      </c>
      <c r="O887" s="6">
        <f>IFERROR(DATEDIF(HR_DB[[#This Row],[DOB]],HR_DB[[#This Row],[Hire date]],"Y"),"!!!")</f>
        <v>7</v>
      </c>
      <c r="P887" s="6" t="str">
        <f>IF(HR_DB[[#This Row],[Age at Hiring]]&lt;20,"!","")</f>
        <v>!</v>
      </c>
      <c r="Q887" s="1" t="str">
        <f>IFERROR(VLOOKUP(HR_DB[[#This Row],[EmpID]],A888:$A$1002,1,TRUE),"")</f>
        <v/>
      </c>
      <c r="R887" s="1" t="str">
        <f>IFERROR(VLOOKUP(HR_DB[[#This Row],[EmpID]],$A$2:A886,1,0),"")</f>
        <v/>
      </c>
      <c r="S887" s="17"/>
      <c r="T887" s="1" t="str">
        <f ca="1">IF(HR_DB[[#This Row],[Years no.]]&lt;=7,"A) 1-7",IF(AND(HR_DB[[#This Row],[Years no.]]&gt;7,HR_DB[[#This Row],[Years no.]]&lt;=14),"B) 8-14",IF(AND(HR_DB[[#This Row],[Years no.]]&gt;14,HR_DB[[#This Row],[Years no.]]&lt;=21),"C) 15-21",IF(HR_DB[[#This Row],[Years no.]]&gt;21,"D) 22+",""))))</f>
        <v>C) 15-21</v>
      </c>
      <c r="U887" s="1" t="str">
        <f ca="1">IF(AND(HR_DB[[#This Row],[Age]]&gt;=20,HR_DB[[#This Row],[Age]]&lt;30),"20s",IF(AND(HR_DB[[#This Row],[Age]]&gt;=30,HR_DB[[#This Row],[Age]]&lt;40),"30s",IF(HR_DB[[#This Row],[Age]]&gt;=40,"40s","")))</f>
        <v>20s</v>
      </c>
    </row>
    <row r="888" spans="1:21" x14ac:dyDescent="0.35">
      <c r="A888" s="1">
        <v>58884</v>
      </c>
      <c r="B888" s="1" t="s">
        <v>1940</v>
      </c>
      <c r="C888" s="1" t="s">
        <v>1941</v>
      </c>
      <c r="D888" s="1" t="s">
        <v>92</v>
      </c>
      <c r="E888" s="1" t="str">
        <f>IF(ISODD(MID(HR_DB[[#This Row],[ID No.]],13,1)),"Male","Female")</f>
        <v>Male</v>
      </c>
      <c r="F888" s="3">
        <f>DATE(MID(HR_DB[[#This Row],[ID No.]],2,2),MID(HR_DB[[#This Row],[ID No.]],4,2),MID(HR_DB[[#This Row],[ID No.]],6,2))</f>
        <v>34300</v>
      </c>
      <c r="G888" s="1">
        <f ca="1">DATEDIF(HR_DB[[#This Row],[DOB]],TODAY(),"Y")</f>
        <v>28</v>
      </c>
      <c r="H888" s="1" t="s">
        <v>17</v>
      </c>
      <c r="I888" s="1" t="s">
        <v>23</v>
      </c>
      <c r="J888" s="1" t="s">
        <v>28</v>
      </c>
      <c r="K888" s="1" t="str">
        <f>VLOOKUP(MID(HR_DB[[#This Row],[ID No.]],8,2),[1]Draft!$B$9:$C$14,2,FALSE)</f>
        <v>Monufia</v>
      </c>
      <c r="L888" s="7">
        <v>41050</v>
      </c>
      <c r="M888" s="1">
        <f ca="1">DATEDIF(HR_DB[[#This Row],[Hire date]],TODAY(),"Y")</f>
        <v>10</v>
      </c>
      <c r="N888" s="4">
        <v>4777</v>
      </c>
      <c r="O888" s="6">
        <f>IFERROR(DATEDIF(HR_DB[[#This Row],[DOB]],HR_DB[[#This Row],[Hire date]],"Y"),"!!!")</f>
        <v>18</v>
      </c>
      <c r="P888" s="6" t="str">
        <f>IF(HR_DB[[#This Row],[Age at Hiring]]&lt;20,"!","")</f>
        <v>!</v>
      </c>
      <c r="Q888" s="1" t="str">
        <f>IFERROR(VLOOKUP(HR_DB[[#This Row],[EmpID]],A889:$A$1002,1,TRUE),"")</f>
        <v/>
      </c>
      <c r="R888" s="1" t="str">
        <f>IFERROR(VLOOKUP(HR_DB[[#This Row],[EmpID]],$A$2:A887,1,0),"")</f>
        <v/>
      </c>
      <c r="S888" s="17"/>
      <c r="T888" s="1" t="str">
        <f ca="1">IF(HR_DB[[#This Row],[Years no.]]&lt;=7,"A) 1-7",IF(AND(HR_DB[[#This Row],[Years no.]]&gt;7,HR_DB[[#This Row],[Years no.]]&lt;=14),"B) 8-14",IF(AND(HR_DB[[#This Row],[Years no.]]&gt;14,HR_DB[[#This Row],[Years no.]]&lt;=21),"C) 15-21",IF(HR_DB[[#This Row],[Years no.]]&gt;21,"D) 22+",""))))</f>
        <v>B) 8-14</v>
      </c>
      <c r="U888" s="1" t="str">
        <f ca="1">IF(AND(HR_DB[[#This Row],[Age]]&gt;=20,HR_DB[[#This Row],[Age]]&lt;30),"20s",IF(AND(HR_DB[[#This Row],[Age]]&gt;=30,HR_DB[[#This Row],[Age]]&lt;40),"30s",IF(HR_DB[[#This Row],[Age]]&gt;=40,"40s","")))</f>
        <v>20s</v>
      </c>
    </row>
    <row r="889" spans="1:21" x14ac:dyDescent="0.35">
      <c r="A889" s="6">
        <v>58890</v>
      </c>
      <c r="B889" s="1" t="s">
        <v>506</v>
      </c>
      <c r="C889" s="1" t="s">
        <v>507</v>
      </c>
      <c r="D889" s="1" t="s">
        <v>62</v>
      </c>
      <c r="E889" s="1" t="str">
        <f>IF(ISODD(MID(HR_DB[[#This Row],[ID No.]],13,1)),"Male","Female")</f>
        <v>Male</v>
      </c>
      <c r="F889" s="3">
        <f>DATE(MID(HR_DB[[#This Row],[ID No.]],2,2),MID(HR_DB[[#This Row],[ID No.]],4,2),MID(HR_DB[[#This Row],[ID No.]],6,2))</f>
        <v>34717</v>
      </c>
      <c r="G889" s="1">
        <f ca="1">DATEDIF(HR_DB[[#This Row],[DOB]],TODAY(),"Y")</f>
        <v>27</v>
      </c>
      <c r="H889" s="1" t="s">
        <v>17</v>
      </c>
      <c r="I889" s="1" t="s">
        <v>23</v>
      </c>
      <c r="J889" s="1" t="s">
        <v>67</v>
      </c>
      <c r="K889" s="1" t="str">
        <f>VLOOKUP(MID(HR_DB[[#This Row],[ID No.]],8,2),[1]Draft!$B$9:$C$14,2,FALSE)</f>
        <v>Cairo</v>
      </c>
      <c r="L889" s="7">
        <v>42005</v>
      </c>
      <c r="M889" s="1">
        <f ca="1">DATEDIF(HR_DB[[#This Row],[Hire date]],TODAY(),"Y")</f>
        <v>7</v>
      </c>
      <c r="N889" s="4">
        <v>5432</v>
      </c>
      <c r="O889" s="6">
        <f>IFERROR(DATEDIF(HR_DB[[#This Row],[DOB]],HR_DB[[#This Row],[Hire date]],"Y"),"!!!")</f>
        <v>19</v>
      </c>
      <c r="P889" s="6" t="str">
        <f>IF(HR_DB[[#This Row],[Age at Hiring]]&lt;20,"!","")</f>
        <v>!</v>
      </c>
      <c r="Q889" s="6">
        <f>IFERROR(VLOOKUP(HR_DB[[#This Row],[EmpID]],A890:$A$1002,1,TRUE),"")</f>
        <v>58890</v>
      </c>
      <c r="R889" s="1" t="str">
        <f>IFERROR(VLOOKUP(HR_DB[[#This Row],[EmpID]],$A$2:A888,1,0),"")</f>
        <v/>
      </c>
      <c r="S889" s="17">
        <v>1</v>
      </c>
      <c r="T889" s="1" t="str">
        <f ca="1">IF(HR_DB[[#This Row],[Years no.]]&lt;=7,"A) 1-7",IF(AND(HR_DB[[#This Row],[Years no.]]&gt;7,HR_DB[[#This Row],[Years no.]]&lt;=14),"B) 8-14",IF(AND(HR_DB[[#This Row],[Years no.]]&gt;14,HR_DB[[#This Row],[Years no.]]&lt;=21),"C) 15-21",IF(HR_DB[[#This Row],[Years no.]]&gt;21,"D) 22+",""))))</f>
        <v>A) 1-7</v>
      </c>
      <c r="U889" s="1" t="str">
        <f ca="1">IF(AND(HR_DB[[#This Row],[Age]]&gt;=20,HR_DB[[#This Row],[Age]]&lt;30),"20s",IF(AND(HR_DB[[#This Row],[Age]]&gt;=30,HR_DB[[#This Row],[Age]]&lt;40),"30s",IF(HR_DB[[#This Row],[Age]]&gt;=40,"40s","")))</f>
        <v>20s</v>
      </c>
    </row>
    <row r="890" spans="1:21" x14ac:dyDescent="0.35">
      <c r="A890" s="18">
        <v>58890</v>
      </c>
      <c r="B890" s="1" t="s">
        <v>1420</v>
      </c>
      <c r="C890" s="1" t="s">
        <v>1421</v>
      </c>
      <c r="D890" s="1" t="s">
        <v>49</v>
      </c>
      <c r="E890" s="1" t="str">
        <f>IF(ISODD(MID(HR_DB[[#This Row],[ID No.]],13,1)),"Male","Female")</f>
        <v>Female</v>
      </c>
      <c r="F890" s="3">
        <f>DATE(MID(HR_DB[[#This Row],[ID No.]],2,2),MID(HR_DB[[#This Row],[ID No.]],4,2),MID(HR_DB[[#This Row],[ID No.]],6,2))</f>
        <v>34227</v>
      </c>
      <c r="G890" s="1">
        <f ca="1">DATEDIF(HR_DB[[#This Row],[DOB]],TODAY(),"Y")</f>
        <v>28</v>
      </c>
      <c r="H890" s="1" t="s">
        <v>17</v>
      </c>
      <c r="I890" s="1" t="s">
        <v>23</v>
      </c>
      <c r="J890" s="1" t="s">
        <v>24</v>
      </c>
      <c r="K890" s="1" t="str">
        <f>VLOOKUP(MID(HR_DB[[#This Row],[ID No.]],8,2),[1]Draft!$B$9:$C$14,2,FALSE)</f>
        <v>Giza</v>
      </c>
      <c r="L890" s="7">
        <v>35237</v>
      </c>
      <c r="M890" s="1">
        <f ca="1">DATEDIF(HR_DB[[#This Row],[Hire date]],TODAY(),"Y")</f>
        <v>26</v>
      </c>
      <c r="N890" s="4">
        <v>4795</v>
      </c>
      <c r="O890" s="6">
        <f>IFERROR(DATEDIF(HR_DB[[#This Row],[DOB]],HR_DB[[#This Row],[Hire date]],"Y"),"!!!")</f>
        <v>2</v>
      </c>
      <c r="P890" s="6" t="str">
        <f>IF(HR_DB[[#This Row],[Age at Hiring]]&lt;20,"!","")</f>
        <v>!</v>
      </c>
      <c r="Q890" s="1" t="str">
        <f>IFERROR(VLOOKUP(HR_DB[[#This Row],[EmpID]],A891:$A$1002,1,TRUE),"")</f>
        <v/>
      </c>
      <c r="R890" s="16">
        <f>IFERROR(VLOOKUP(HR_DB[[#This Row],[EmpID]],$A$2:A889,1,0),"")</f>
        <v>58890</v>
      </c>
      <c r="S890" s="17">
        <v>2</v>
      </c>
      <c r="T890" s="1" t="str">
        <f ca="1">IF(HR_DB[[#This Row],[Years no.]]&lt;=7,"A) 1-7",IF(AND(HR_DB[[#This Row],[Years no.]]&gt;7,HR_DB[[#This Row],[Years no.]]&lt;=14),"B) 8-14",IF(AND(HR_DB[[#This Row],[Years no.]]&gt;14,HR_DB[[#This Row],[Years no.]]&lt;=21),"C) 15-21",IF(HR_DB[[#This Row],[Years no.]]&gt;21,"D) 22+",""))))</f>
        <v>D) 22+</v>
      </c>
      <c r="U890" s="1" t="str">
        <f ca="1">IF(AND(HR_DB[[#This Row],[Age]]&gt;=20,HR_DB[[#This Row],[Age]]&lt;30),"20s",IF(AND(HR_DB[[#This Row],[Age]]&gt;=30,HR_DB[[#This Row],[Age]]&lt;40),"30s",IF(HR_DB[[#This Row],[Age]]&gt;=40,"40s","")))</f>
        <v>20s</v>
      </c>
    </row>
    <row r="891" spans="1:21" x14ac:dyDescent="0.35">
      <c r="A891" s="1">
        <v>58901</v>
      </c>
      <c r="B891" s="1" t="s">
        <v>1456</v>
      </c>
      <c r="C891" s="1" t="s">
        <v>1457</v>
      </c>
      <c r="D891" s="1" t="s">
        <v>49</v>
      </c>
      <c r="E891" s="1" t="str">
        <f>IF(ISODD(MID(HR_DB[[#This Row],[ID No.]],13,1)),"Male","Female")</f>
        <v>Male</v>
      </c>
      <c r="F891" s="3">
        <f>DATE(MID(HR_DB[[#This Row],[ID No.]],2,2),MID(HR_DB[[#This Row],[ID No.]],4,2),MID(HR_DB[[#This Row],[ID No.]],6,2))</f>
        <v>30896</v>
      </c>
      <c r="G891" s="1">
        <f ca="1">DATEDIF(HR_DB[[#This Row],[DOB]],TODAY(),"Y")</f>
        <v>37</v>
      </c>
      <c r="H891" s="1" t="s">
        <v>17</v>
      </c>
      <c r="I891" s="1" t="s">
        <v>23</v>
      </c>
      <c r="J891" s="1" t="s">
        <v>19</v>
      </c>
      <c r="K891" s="1" t="str">
        <f>VLOOKUP(MID(HR_DB[[#This Row],[ID No.]],8,2),[1]Draft!$B$9:$C$14,2,FALSE)</f>
        <v>Sharqia</v>
      </c>
      <c r="L891" s="7">
        <v>37938</v>
      </c>
      <c r="M891" s="1">
        <f ca="1">DATEDIF(HR_DB[[#This Row],[Hire date]],TODAY(),"Y")</f>
        <v>18</v>
      </c>
      <c r="N891" s="4">
        <v>6024</v>
      </c>
      <c r="O891" s="6">
        <f>IFERROR(DATEDIF(HR_DB[[#This Row],[DOB]],HR_DB[[#This Row],[Hire date]],"Y"),"!!!")</f>
        <v>19</v>
      </c>
      <c r="P891" s="6" t="str">
        <f>IF(HR_DB[[#This Row],[Age at Hiring]]&lt;20,"!","")</f>
        <v>!</v>
      </c>
      <c r="Q891" s="1" t="str">
        <f>IFERROR(VLOOKUP(HR_DB[[#This Row],[EmpID]],A892:$A$1002,1,TRUE),"")</f>
        <v/>
      </c>
      <c r="R891" s="1" t="str">
        <f>IFERROR(VLOOKUP(HR_DB[[#This Row],[EmpID]],$A$2:A890,1,0),"")</f>
        <v/>
      </c>
      <c r="S891" s="17"/>
      <c r="T891" s="1" t="str">
        <f ca="1">IF(HR_DB[[#This Row],[Years no.]]&lt;=7,"A) 1-7",IF(AND(HR_DB[[#This Row],[Years no.]]&gt;7,HR_DB[[#This Row],[Years no.]]&lt;=14),"B) 8-14",IF(AND(HR_DB[[#This Row],[Years no.]]&gt;14,HR_DB[[#This Row],[Years no.]]&lt;=21),"C) 15-21",IF(HR_DB[[#This Row],[Years no.]]&gt;21,"D) 22+",""))))</f>
        <v>C) 15-21</v>
      </c>
      <c r="U891" s="1" t="str">
        <f ca="1">IF(AND(HR_DB[[#This Row],[Age]]&gt;=20,HR_DB[[#This Row],[Age]]&lt;30),"20s",IF(AND(HR_DB[[#This Row],[Age]]&gt;=30,HR_DB[[#This Row],[Age]]&lt;40),"30s",IF(HR_DB[[#This Row],[Age]]&gt;=40,"40s","")))</f>
        <v>30s</v>
      </c>
    </row>
    <row r="892" spans="1:21" x14ac:dyDescent="0.35">
      <c r="A892" s="1">
        <v>58914</v>
      </c>
      <c r="B892" s="1" t="s">
        <v>516</v>
      </c>
      <c r="C892" s="1" t="s">
        <v>517</v>
      </c>
      <c r="D892" s="1" t="s">
        <v>31</v>
      </c>
      <c r="E892" s="1" t="str">
        <f>IF(ISODD(MID(HR_DB[[#This Row],[ID No.]],13,1)),"Male","Female")</f>
        <v>Male</v>
      </c>
      <c r="F892" s="3">
        <f>DATE(MID(HR_DB[[#This Row],[ID No.]],2,2),MID(HR_DB[[#This Row],[ID No.]],4,2),MID(HR_DB[[#This Row],[ID No.]],6,2))</f>
        <v>34936</v>
      </c>
      <c r="G892" s="1">
        <f ca="1">DATEDIF(HR_DB[[#This Row],[DOB]],TODAY(),"Y")</f>
        <v>26</v>
      </c>
      <c r="H892" s="1" t="s">
        <v>17</v>
      </c>
      <c r="I892" s="1" t="s">
        <v>23</v>
      </c>
      <c r="J892" s="1" t="s">
        <v>24</v>
      </c>
      <c r="K892" s="1" t="str">
        <f>VLOOKUP(MID(HR_DB[[#This Row],[ID No.]],8,2),[1]Draft!$B$9:$C$14,2,FALSE)</f>
        <v>Cairo</v>
      </c>
      <c r="L892" s="7">
        <v>39247</v>
      </c>
      <c r="M892" s="1">
        <f ca="1">DATEDIF(HR_DB[[#This Row],[Hire date]],TODAY(),"Y")</f>
        <v>15</v>
      </c>
      <c r="N892" s="4">
        <v>3847</v>
      </c>
      <c r="O892" s="6">
        <f>IFERROR(DATEDIF(HR_DB[[#This Row],[DOB]],HR_DB[[#This Row],[Hire date]],"Y"),"!!!")</f>
        <v>11</v>
      </c>
      <c r="P892" s="6" t="str">
        <f>IF(HR_DB[[#This Row],[Age at Hiring]]&lt;20,"!","")</f>
        <v>!</v>
      </c>
      <c r="Q892" s="1" t="str">
        <f>IFERROR(VLOOKUP(HR_DB[[#This Row],[EmpID]],A893:$A$1002,1,TRUE),"")</f>
        <v/>
      </c>
      <c r="R892" s="1" t="str">
        <f>IFERROR(VLOOKUP(HR_DB[[#This Row],[EmpID]],$A$2:A891,1,0),"")</f>
        <v/>
      </c>
      <c r="S892" s="17"/>
      <c r="T892" s="1" t="str">
        <f ca="1">IF(HR_DB[[#This Row],[Years no.]]&lt;=7,"A) 1-7",IF(AND(HR_DB[[#This Row],[Years no.]]&gt;7,HR_DB[[#This Row],[Years no.]]&lt;=14),"B) 8-14",IF(AND(HR_DB[[#This Row],[Years no.]]&gt;14,HR_DB[[#This Row],[Years no.]]&lt;=21),"C) 15-21",IF(HR_DB[[#This Row],[Years no.]]&gt;21,"D) 22+",""))))</f>
        <v>C) 15-21</v>
      </c>
      <c r="U892" s="1" t="str">
        <f ca="1">IF(AND(HR_DB[[#This Row],[Age]]&gt;=20,HR_DB[[#This Row],[Age]]&lt;30),"20s",IF(AND(HR_DB[[#This Row],[Age]]&gt;=30,HR_DB[[#This Row],[Age]]&lt;40),"30s",IF(HR_DB[[#This Row],[Age]]&gt;=40,"40s","")))</f>
        <v>20s</v>
      </c>
    </row>
    <row r="893" spans="1:21" x14ac:dyDescent="0.35">
      <c r="A893" s="1">
        <v>58935</v>
      </c>
      <c r="B893" s="1" t="s">
        <v>672</v>
      </c>
      <c r="C893" s="1" t="s">
        <v>673</v>
      </c>
      <c r="D893" s="1" t="s">
        <v>143</v>
      </c>
      <c r="E893" s="1" t="str">
        <f>IF(ISODD(MID(HR_DB[[#This Row],[ID No.]],13,1)),"Male","Female")</f>
        <v>Male</v>
      </c>
      <c r="F893" s="3">
        <f>DATE(MID(HR_DB[[#This Row],[ID No.]],2,2),MID(HR_DB[[#This Row],[ID No.]],4,2),MID(HR_DB[[#This Row],[ID No.]],6,2))</f>
        <v>34966</v>
      </c>
      <c r="G893" s="1">
        <f ca="1">DATEDIF(HR_DB[[#This Row],[DOB]],TODAY(),"Y")</f>
        <v>26</v>
      </c>
      <c r="H893" s="1" t="s">
        <v>17</v>
      </c>
      <c r="I893" s="1" t="s">
        <v>23</v>
      </c>
      <c r="J893" s="1" t="s">
        <v>28</v>
      </c>
      <c r="K893" s="1" t="str">
        <f>VLOOKUP(MID(HR_DB[[#This Row],[ID No.]],8,2),[1]Draft!$B$9:$C$14,2,FALSE)</f>
        <v>Cairo</v>
      </c>
      <c r="L893" s="7">
        <v>37477</v>
      </c>
      <c r="M893" s="1">
        <f ca="1">DATEDIF(HR_DB[[#This Row],[Hire date]],TODAY(),"Y")</f>
        <v>19</v>
      </c>
      <c r="N893" s="4">
        <v>3343</v>
      </c>
      <c r="O893" s="6">
        <f>IFERROR(DATEDIF(HR_DB[[#This Row],[DOB]],HR_DB[[#This Row],[Hire date]],"Y"),"!!!")</f>
        <v>6</v>
      </c>
      <c r="P893" s="6" t="str">
        <f>IF(HR_DB[[#This Row],[Age at Hiring]]&lt;20,"!","")</f>
        <v>!</v>
      </c>
      <c r="Q893" s="1" t="str">
        <f>IFERROR(VLOOKUP(HR_DB[[#This Row],[EmpID]],A894:$A$1002,1,TRUE),"")</f>
        <v/>
      </c>
      <c r="R893" s="1" t="str">
        <f>IFERROR(VLOOKUP(HR_DB[[#This Row],[EmpID]],$A$2:A892,1,0),"")</f>
        <v/>
      </c>
      <c r="S893" s="17"/>
      <c r="T893" s="1" t="str">
        <f ca="1">IF(HR_DB[[#This Row],[Years no.]]&lt;=7,"A) 1-7",IF(AND(HR_DB[[#This Row],[Years no.]]&gt;7,HR_DB[[#This Row],[Years no.]]&lt;=14),"B) 8-14",IF(AND(HR_DB[[#This Row],[Years no.]]&gt;14,HR_DB[[#This Row],[Years no.]]&lt;=21),"C) 15-21",IF(HR_DB[[#This Row],[Years no.]]&gt;21,"D) 22+",""))))</f>
        <v>C) 15-21</v>
      </c>
      <c r="U893" s="1" t="str">
        <f ca="1">IF(AND(HR_DB[[#This Row],[Age]]&gt;=20,HR_DB[[#This Row],[Age]]&lt;30),"20s",IF(AND(HR_DB[[#This Row],[Age]]&gt;=30,HR_DB[[#This Row],[Age]]&lt;40),"30s",IF(HR_DB[[#This Row],[Age]]&gt;=40,"40s","")))</f>
        <v>20s</v>
      </c>
    </row>
    <row r="894" spans="1:21" x14ac:dyDescent="0.35">
      <c r="A894" s="1">
        <v>58979</v>
      </c>
      <c r="B894" s="1" t="s">
        <v>218</v>
      </c>
      <c r="C894" s="1" t="s">
        <v>219</v>
      </c>
      <c r="D894" s="1" t="s">
        <v>16</v>
      </c>
      <c r="E894" s="1" t="str">
        <f>IF(ISODD(MID(HR_DB[[#This Row],[ID No.]],13,1)),"Male","Female")</f>
        <v>Male</v>
      </c>
      <c r="F894" s="3">
        <f>DATE(MID(HR_DB[[#This Row],[ID No.]],2,2),MID(HR_DB[[#This Row],[ID No.]],4,2),MID(HR_DB[[#This Row],[ID No.]],6,2))</f>
        <v>35058</v>
      </c>
      <c r="G894" s="1">
        <f ca="1">DATEDIF(HR_DB[[#This Row],[DOB]],TODAY(),"Y")</f>
        <v>26</v>
      </c>
      <c r="H894" s="1" t="s">
        <v>17</v>
      </c>
      <c r="I894" s="1" t="s">
        <v>41</v>
      </c>
      <c r="J894" s="1" t="s">
        <v>67</v>
      </c>
      <c r="K894" s="1" t="str">
        <f>VLOOKUP(MID(HR_DB[[#This Row],[ID No.]],8,2),[1]Draft!$B$9:$C$14,2,FALSE)</f>
        <v>Cairo</v>
      </c>
      <c r="L894" s="7">
        <v>36884</v>
      </c>
      <c r="M894" s="1">
        <f ca="1">DATEDIF(HR_DB[[#This Row],[Hire date]],TODAY(),"Y")</f>
        <v>21</v>
      </c>
      <c r="N894" s="4">
        <v>10285</v>
      </c>
      <c r="O894" s="6">
        <f>IFERROR(DATEDIF(HR_DB[[#This Row],[DOB]],HR_DB[[#This Row],[Hire date]],"Y"),"!!!")</f>
        <v>4</v>
      </c>
      <c r="P894" s="6" t="str">
        <f>IF(HR_DB[[#This Row],[Age at Hiring]]&lt;20,"!","")</f>
        <v>!</v>
      </c>
      <c r="Q894" s="1" t="str">
        <f>IFERROR(VLOOKUP(HR_DB[[#This Row],[EmpID]],A895:$A$1002,1,TRUE),"")</f>
        <v/>
      </c>
      <c r="R894" s="1" t="str">
        <f>IFERROR(VLOOKUP(HR_DB[[#This Row],[EmpID]],$A$2:A893,1,0),"")</f>
        <v/>
      </c>
      <c r="S894" s="17"/>
      <c r="T894" s="1" t="str">
        <f ca="1">IF(HR_DB[[#This Row],[Years no.]]&lt;=7,"A) 1-7",IF(AND(HR_DB[[#This Row],[Years no.]]&gt;7,HR_DB[[#This Row],[Years no.]]&lt;=14),"B) 8-14",IF(AND(HR_DB[[#This Row],[Years no.]]&gt;14,HR_DB[[#This Row],[Years no.]]&lt;=21),"C) 15-21",IF(HR_DB[[#This Row],[Years no.]]&gt;21,"D) 22+",""))))</f>
        <v>C) 15-21</v>
      </c>
      <c r="U894" s="1" t="str">
        <f ca="1">IF(AND(HR_DB[[#This Row],[Age]]&gt;=20,HR_DB[[#This Row],[Age]]&lt;30),"20s",IF(AND(HR_DB[[#This Row],[Age]]&gt;=30,HR_DB[[#This Row],[Age]]&lt;40),"30s",IF(HR_DB[[#This Row],[Age]]&gt;=40,"40s","")))</f>
        <v>20s</v>
      </c>
    </row>
    <row r="895" spans="1:21" x14ac:dyDescent="0.35">
      <c r="A895" s="1">
        <v>58988</v>
      </c>
      <c r="B895" s="1" t="s">
        <v>1928</v>
      </c>
      <c r="C895" s="1" t="s">
        <v>1929</v>
      </c>
      <c r="D895" s="1" t="s">
        <v>38</v>
      </c>
      <c r="E895" s="1" t="str">
        <f>IF(ISODD(MID(HR_DB[[#This Row],[ID No.]],13,1)),"Male","Female")</f>
        <v>Male</v>
      </c>
      <c r="F895" s="3">
        <f>DATE(MID(HR_DB[[#This Row],[ID No.]],2,2),MID(HR_DB[[#This Row],[ID No.]],4,2),MID(HR_DB[[#This Row],[ID No.]],6,2))</f>
        <v>33317</v>
      </c>
      <c r="G895" s="1">
        <f ca="1">DATEDIF(HR_DB[[#This Row],[DOB]],TODAY(),"Y")</f>
        <v>31</v>
      </c>
      <c r="H895" s="1" t="s">
        <v>32</v>
      </c>
      <c r="I895" s="1" t="s">
        <v>23</v>
      </c>
      <c r="J895" s="1" t="s">
        <v>44</v>
      </c>
      <c r="K895" s="1" t="str">
        <f>VLOOKUP(MID(HR_DB[[#This Row],[ID No.]],8,2),[1]Draft!$B$9:$C$14,2,FALSE)</f>
        <v>Giza</v>
      </c>
      <c r="L895" s="7">
        <v>40180</v>
      </c>
      <c r="M895" s="1">
        <f ca="1">DATEDIF(HR_DB[[#This Row],[Hire date]],TODAY(),"Y")</f>
        <v>12</v>
      </c>
      <c r="N895" s="4">
        <v>3973</v>
      </c>
      <c r="O895" s="6">
        <f>IFERROR(DATEDIF(HR_DB[[#This Row],[DOB]],HR_DB[[#This Row],[Hire date]],"Y"),"!!!")</f>
        <v>18</v>
      </c>
      <c r="P895" s="6" t="str">
        <f>IF(HR_DB[[#This Row],[Age at Hiring]]&lt;20,"!","")</f>
        <v>!</v>
      </c>
      <c r="Q895" s="1" t="str">
        <f>IFERROR(VLOOKUP(HR_DB[[#This Row],[EmpID]],A896:$A$1002,1,TRUE),"")</f>
        <v/>
      </c>
      <c r="R895" s="1" t="str">
        <f>IFERROR(VLOOKUP(HR_DB[[#This Row],[EmpID]],$A$2:A894,1,0),"")</f>
        <v/>
      </c>
      <c r="S895" s="17"/>
      <c r="T895" s="1" t="str">
        <f ca="1">IF(HR_DB[[#This Row],[Years no.]]&lt;=7,"A) 1-7",IF(AND(HR_DB[[#This Row],[Years no.]]&gt;7,HR_DB[[#This Row],[Years no.]]&lt;=14),"B) 8-14",IF(AND(HR_DB[[#This Row],[Years no.]]&gt;14,HR_DB[[#This Row],[Years no.]]&lt;=21),"C) 15-21",IF(HR_DB[[#This Row],[Years no.]]&gt;21,"D) 22+",""))))</f>
        <v>B) 8-14</v>
      </c>
      <c r="U895" s="1" t="str">
        <f ca="1">IF(AND(HR_DB[[#This Row],[Age]]&gt;=20,HR_DB[[#This Row],[Age]]&lt;30),"20s",IF(AND(HR_DB[[#This Row],[Age]]&gt;=30,HR_DB[[#This Row],[Age]]&lt;40),"30s",IF(HR_DB[[#This Row],[Age]]&gt;=40,"40s","")))</f>
        <v>30s</v>
      </c>
    </row>
    <row r="896" spans="1:21" x14ac:dyDescent="0.35">
      <c r="A896" s="1">
        <v>58993</v>
      </c>
      <c r="B896" s="1" t="s">
        <v>1422</v>
      </c>
      <c r="C896" s="1" t="s">
        <v>1423</v>
      </c>
      <c r="D896" s="1" t="s">
        <v>62</v>
      </c>
      <c r="E896" s="1" t="str">
        <f>IF(ISODD(MID(HR_DB[[#This Row],[ID No.]],13,1)),"Male","Female")</f>
        <v>Male</v>
      </c>
      <c r="F896" s="3">
        <f>DATE(MID(HR_DB[[#This Row],[ID No.]],2,2),MID(HR_DB[[#This Row],[ID No.]],4,2),MID(HR_DB[[#This Row],[ID No.]],6,2))</f>
        <v>28544</v>
      </c>
      <c r="G896" s="1">
        <f ca="1">DATEDIF(HR_DB[[#This Row],[DOB]],TODAY(),"Y")</f>
        <v>44</v>
      </c>
      <c r="H896" s="1" t="s">
        <v>17</v>
      </c>
      <c r="I896" s="1" t="s">
        <v>23</v>
      </c>
      <c r="J896" s="1" t="s">
        <v>44</v>
      </c>
      <c r="K896" s="1" t="str">
        <f>VLOOKUP(MID(HR_DB[[#This Row],[ID No.]],8,2),[1]Draft!$B$9:$C$14,2,FALSE)</f>
        <v>Sharqia</v>
      </c>
      <c r="L896" s="3">
        <v>41767</v>
      </c>
      <c r="M896" s="1">
        <f ca="1">DATEDIF(HR_DB[[#This Row],[Hire date]],TODAY(),"Y")</f>
        <v>8</v>
      </c>
      <c r="N896" s="4">
        <v>6002</v>
      </c>
      <c r="O896" s="1">
        <f>IFERROR(DATEDIF(HR_DB[[#This Row],[DOB]],HR_DB[[#This Row],[Hire date]],"Y"),"!!!")</f>
        <v>36</v>
      </c>
      <c r="P896" s="1" t="str">
        <f>IF(HR_DB[[#This Row],[Age at Hiring]]&lt;20,"!","")</f>
        <v/>
      </c>
      <c r="Q896" s="1" t="str">
        <f>IFERROR(VLOOKUP(HR_DB[[#This Row],[EmpID]],A897:$A$1002,1,TRUE),"")</f>
        <v/>
      </c>
      <c r="R896" s="1" t="str">
        <f>IFERROR(VLOOKUP(HR_DB[[#This Row],[EmpID]],$A$2:A895,1,0),"")</f>
        <v/>
      </c>
      <c r="S896" s="17"/>
      <c r="T896" s="1" t="str">
        <f ca="1">IF(HR_DB[[#This Row],[Years no.]]&lt;=7,"A) 1-7",IF(AND(HR_DB[[#This Row],[Years no.]]&gt;7,HR_DB[[#This Row],[Years no.]]&lt;=14),"B) 8-14",IF(AND(HR_DB[[#This Row],[Years no.]]&gt;14,HR_DB[[#This Row],[Years no.]]&lt;=21),"C) 15-21",IF(HR_DB[[#This Row],[Years no.]]&gt;21,"D) 22+",""))))</f>
        <v>B) 8-14</v>
      </c>
      <c r="U896" s="1" t="str">
        <f ca="1">IF(AND(HR_DB[[#This Row],[Age]]&gt;=20,HR_DB[[#This Row],[Age]]&lt;30),"20s",IF(AND(HR_DB[[#This Row],[Age]]&gt;=30,HR_DB[[#This Row],[Age]]&lt;40),"30s",IF(HR_DB[[#This Row],[Age]]&gt;=40,"40s","")))</f>
        <v>40s</v>
      </c>
    </row>
    <row r="897" spans="1:21" x14ac:dyDescent="0.35">
      <c r="A897" s="1">
        <v>58995</v>
      </c>
      <c r="B897" s="1" t="s">
        <v>236</v>
      </c>
      <c r="C897" s="1" t="s">
        <v>237</v>
      </c>
      <c r="D897" s="1" t="s">
        <v>16</v>
      </c>
      <c r="E897" s="1" t="str">
        <f>IF(ISODD(MID(HR_DB[[#This Row],[ID No.]],13,1)),"Male","Female")</f>
        <v>Male</v>
      </c>
      <c r="F897" s="3">
        <f>DATE(MID(HR_DB[[#This Row],[ID No.]],2,2),MID(HR_DB[[#This Row],[ID No.]],4,2),MID(HR_DB[[#This Row],[ID No.]],6,2))</f>
        <v>34961</v>
      </c>
      <c r="G897" s="1">
        <f ca="1">DATEDIF(HR_DB[[#This Row],[DOB]],TODAY(),"Y")</f>
        <v>26</v>
      </c>
      <c r="H897" s="1" t="s">
        <v>32</v>
      </c>
      <c r="I897" s="1" t="s">
        <v>18</v>
      </c>
      <c r="J897" s="1" t="s">
        <v>19</v>
      </c>
      <c r="K897" s="1" t="str">
        <f>VLOOKUP(MID(HR_DB[[#This Row],[ID No.]],8,2),[1]Draft!$B$9:$C$14,2,FALSE)</f>
        <v>Cairo</v>
      </c>
      <c r="L897" s="7">
        <v>39331</v>
      </c>
      <c r="M897" s="1">
        <f ca="1">DATEDIF(HR_DB[[#This Row],[Hire date]],TODAY(),"Y")</f>
        <v>14</v>
      </c>
      <c r="N897" s="4">
        <v>18908</v>
      </c>
      <c r="O897" s="6">
        <f>IFERROR(DATEDIF(HR_DB[[#This Row],[DOB]],HR_DB[[#This Row],[Hire date]],"Y"),"!!!")</f>
        <v>11</v>
      </c>
      <c r="P897" s="6" t="str">
        <f>IF(HR_DB[[#This Row],[Age at Hiring]]&lt;20,"!","")</f>
        <v>!</v>
      </c>
      <c r="Q897" s="1" t="str">
        <f>IFERROR(VLOOKUP(HR_DB[[#This Row],[EmpID]],A898:$A$1002,1,TRUE),"")</f>
        <v/>
      </c>
      <c r="R897" s="1" t="str">
        <f>IFERROR(VLOOKUP(HR_DB[[#This Row],[EmpID]],$A$2:A896,1,0),"")</f>
        <v/>
      </c>
      <c r="S897" s="17"/>
      <c r="T897" s="1" t="str">
        <f ca="1">IF(HR_DB[[#This Row],[Years no.]]&lt;=7,"A) 1-7",IF(AND(HR_DB[[#This Row],[Years no.]]&gt;7,HR_DB[[#This Row],[Years no.]]&lt;=14),"B) 8-14",IF(AND(HR_DB[[#This Row],[Years no.]]&gt;14,HR_DB[[#This Row],[Years no.]]&lt;=21),"C) 15-21",IF(HR_DB[[#This Row],[Years no.]]&gt;21,"D) 22+",""))))</f>
        <v>B) 8-14</v>
      </c>
      <c r="U897" s="1" t="str">
        <f ca="1">IF(AND(HR_DB[[#This Row],[Age]]&gt;=20,HR_DB[[#This Row],[Age]]&lt;30),"20s",IF(AND(HR_DB[[#This Row],[Age]]&gt;=30,HR_DB[[#This Row],[Age]]&lt;40),"30s",IF(HR_DB[[#This Row],[Age]]&gt;=40,"40s","")))</f>
        <v>20s</v>
      </c>
    </row>
    <row r="898" spans="1:21" x14ac:dyDescent="0.35">
      <c r="A898" s="1">
        <v>59000</v>
      </c>
      <c r="B898" s="1" t="s">
        <v>1750</v>
      </c>
      <c r="C898" s="1" t="s">
        <v>1751</v>
      </c>
      <c r="D898" s="1" t="s">
        <v>62</v>
      </c>
      <c r="E898" s="1" t="str">
        <f>IF(ISODD(MID(HR_DB[[#This Row],[ID No.]],13,1)),"Male","Female")</f>
        <v>Female</v>
      </c>
      <c r="F898" s="3">
        <f>DATE(MID(HR_DB[[#This Row],[ID No.]],2,2),MID(HR_DB[[#This Row],[ID No.]],4,2),MID(HR_DB[[#This Row],[ID No.]],6,2))</f>
        <v>34907</v>
      </c>
      <c r="G898" s="1">
        <f ca="1">DATEDIF(HR_DB[[#This Row],[DOB]],TODAY(),"Y")</f>
        <v>27</v>
      </c>
      <c r="H898" s="1" t="s">
        <v>32</v>
      </c>
      <c r="I898" s="1" t="s">
        <v>23</v>
      </c>
      <c r="J898" s="1" t="s">
        <v>19</v>
      </c>
      <c r="K898" s="1" t="str">
        <f>VLOOKUP(MID(HR_DB[[#This Row],[ID No.]],8,2),[1]Draft!$B$9:$C$14,2,FALSE)</f>
        <v>Cairo</v>
      </c>
      <c r="L898" s="7">
        <v>35366</v>
      </c>
      <c r="M898" s="1">
        <f ca="1">DATEDIF(HR_DB[[#This Row],[Hire date]],TODAY(),"Y")</f>
        <v>25</v>
      </c>
      <c r="N898" s="4">
        <v>4661</v>
      </c>
      <c r="O898" s="6">
        <f>IFERROR(DATEDIF(HR_DB[[#This Row],[DOB]],HR_DB[[#This Row],[Hire date]],"Y"),"!!!")</f>
        <v>1</v>
      </c>
      <c r="P898" s="6" t="str">
        <f>IF(HR_DB[[#This Row],[Age at Hiring]]&lt;20,"!","")</f>
        <v>!</v>
      </c>
      <c r="Q898" s="1" t="str">
        <f>IFERROR(VLOOKUP(HR_DB[[#This Row],[EmpID]],A899:$A$1002,1,TRUE),"")</f>
        <v/>
      </c>
      <c r="R898" s="1" t="str">
        <f>IFERROR(VLOOKUP(HR_DB[[#This Row],[EmpID]],$A$2:A897,1,0),"")</f>
        <v/>
      </c>
      <c r="S898" s="17"/>
      <c r="T898" s="1" t="str">
        <f ca="1">IF(HR_DB[[#This Row],[Years no.]]&lt;=7,"A) 1-7",IF(AND(HR_DB[[#This Row],[Years no.]]&gt;7,HR_DB[[#This Row],[Years no.]]&lt;=14),"B) 8-14",IF(AND(HR_DB[[#This Row],[Years no.]]&gt;14,HR_DB[[#This Row],[Years no.]]&lt;=21),"C) 15-21",IF(HR_DB[[#This Row],[Years no.]]&gt;21,"D) 22+",""))))</f>
        <v>D) 22+</v>
      </c>
      <c r="U898" s="1" t="str">
        <f ca="1">IF(AND(HR_DB[[#This Row],[Age]]&gt;=20,HR_DB[[#This Row],[Age]]&lt;30),"20s",IF(AND(HR_DB[[#This Row],[Age]]&gt;=30,HR_DB[[#This Row],[Age]]&lt;40),"30s",IF(HR_DB[[#This Row],[Age]]&gt;=40,"40s","")))</f>
        <v>20s</v>
      </c>
    </row>
    <row r="899" spans="1:21" x14ac:dyDescent="0.35">
      <c r="A899" s="1">
        <v>59014</v>
      </c>
      <c r="B899" s="1" t="s">
        <v>1476</v>
      </c>
      <c r="C899" s="1" t="s">
        <v>1477</v>
      </c>
      <c r="D899" s="1" t="s">
        <v>31</v>
      </c>
      <c r="E899" s="1" t="str">
        <f>IF(ISODD(MID(HR_DB[[#This Row],[ID No.]],13,1)),"Male","Female")</f>
        <v>Female</v>
      </c>
      <c r="F899" s="3">
        <f>DATE(MID(HR_DB[[#This Row],[ID No.]],2,2),MID(HR_DB[[#This Row],[ID No.]],4,2),MID(HR_DB[[#This Row],[ID No.]],6,2))</f>
        <v>32725</v>
      </c>
      <c r="G899" s="1">
        <f ca="1">DATEDIF(HR_DB[[#This Row],[DOB]],TODAY(),"Y")</f>
        <v>32</v>
      </c>
      <c r="H899" s="1" t="s">
        <v>32</v>
      </c>
      <c r="I899" s="1" t="s">
        <v>23</v>
      </c>
      <c r="J899" s="1" t="s">
        <v>19</v>
      </c>
      <c r="K899" s="1" t="str">
        <f>VLOOKUP(MID(HR_DB[[#This Row],[ID No.]],8,2),[1]Draft!$B$9:$C$14,2,FALSE)</f>
        <v>Sharqia</v>
      </c>
      <c r="L899" s="7">
        <v>38627</v>
      </c>
      <c r="M899" s="1">
        <f ca="1">DATEDIF(HR_DB[[#This Row],[Hire date]],TODAY(),"Y")</f>
        <v>16</v>
      </c>
      <c r="N899" s="4">
        <v>3126</v>
      </c>
      <c r="O899" s="6">
        <f>IFERROR(DATEDIF(HR_DB[[#This Row],[DOB]],HR_DB[[#This Row],[Hire date]],"Y"),"!!!")</f>
        <v>16</v>
      </c>
      <c r="P899" s="6" t="str">
        <f>IF(HR_DB[[#This Row],[Age at Hiring]]&lt;20,"!","")</f>
        <v>!</v>
      </c>
      <c r="Q899" s="1" t="str">
        <f>IFERROR(VLOOKUP(HR_DB[[#This Row],[EmpID]],A900:$A$1002,1,TRUE),"")</f>
        <v/>
      </c>
      <c r="R899" s="1" t="str">
        <f>IFERROR(VLOOKUP(HR_DB[[#This Row],[EmpID]],$A$2:A898,1,0),"")</f>
        <v/>
      </c>
      <c r="S899" s="17"/>
      <c r="T899" s="1" t="str">
        <f ca="1">IF(HR_DB[[#This Row],[Years no.]]&lt;=7,"A) 1-7",IF(AND(HR_DB[[#This Row],[Years no.]]&gt;7,HR_DB[[#This Row],[Years no.]]&lt;=14),"B) 8-14",IF(AND(HR_DB[[#This Row],[Years no.]]&gt;14,HR_DB[[#This Row],[Years no.]]&lt;=21),"C) 15-21",IF(HR_DB[[#This Row],[Years no.]]&gt;21,"D) 22+",""))))</f>
        <v>C) 15-21</v>
      </c>
      <c r="U899" s="1" t="str">
        <f ca="1">IF(AND(HR_DB[[#This Row],[Age]]&gt;=20,HR_DB[[#This Row],[Age]]&lt;30),"20s",IF(AND(HR_DB[[#This Row],[Age]]&gt;=30,HR_DB[[#This Row],[Age]]&lt;40),"30s",IF(HR_DB[[#This Row],[Age]]&gt;=40,"40s","")))</f>
        <v>30s</v>
      </c>
    </row>
    <row r="900" spans="1:21" x14ac:dyDescent="0.35">
      <c r="A900" s="1">
        <v>59016</v>
      </c>
      <c r="B900" s="1" t="s">
        <v>268</v>
      </c>
      <c r="C900" s="1" t="s">
        <v>269</v>
      </c>
      <c r="D900" s="1" t="s">
        <v>31</v>
      </c>
      <c r="E900" s="1" t="str">
        <f>IF(ISODD(MID(HR_DB[[#This Row],[ID No.]],13,1)),"Male","Female")</f>
        <v>Male</v>
      </c>
      <c r="F900" s="3">
        <f>DATE(MID(HR_DB[[#This Row],[ID No.]],2,2),MID(HR_DB[[#This Row],[ID No.]],4,2),MID(HR_DB[[#This Row],[ID No.]],6,2))</f>
        <v>34834</v>
      </c>
      <c r="G900" s="1">
        <f ca="1">DATEDIF(HR_DB[[#This Row],[DOB]],TODAY(),"Y")</f>
        <v>27</v>
      </c>
      <c r="H900" s="1" t="s">
        <v>32</v>
      </c>
      <c r="I900" s="1" t="s">
        <v>18</v>
      </c>
      <c r="J900" s="1" t="s">
        <v>19</v>
      </c>
      <c r="K900" s="1" t="str">
        <f>VLOOKUP(MID(HR_DB[[#This Row],[ID No.]],8,2),[1]Draft!$B$9:$C$14,2,FALSE)</f>
        <v>Cairo</v>
      </c>
      <c r="L900" s="7">
        <v>35133</v>
      </c>
      <c r="M900" s="1">
        <f ca="1">DATEDIF(HR_DB[[#This Row],[Hire date]],TODAY(),"Y")</f>
        <v>26</v>
      </c>
      <c r="N900" s="4">
        <v>27416</v>
      </c>
      <c r="O900" s="6">
        <f>IFERROR(DATEDIF(HR_DB[[#This Row],[DOB]],HR_DB[[#This Row],[Hire date]],"Y"),"!!!")</f>
        <v>0</v>
      </c>
      <c r="P900" s="6" t="str">
        <f>IF(HR_DB[[#This Row],[Age at Hiring]]&lt;20,"!","")</f>
        <v>!</v>
      </c>
      <c r="Q900" s="1" t="str">
        <f>IFERROR(VLOOKUP(HR_DB[[#This Row],[EmpID]],A901:$A$1002,1,TRUE),"")</f>
        <v/>
      </c>
      <c r="R900" s="1" t="str">
        <f>IFERROR(VLOOKUP(HR_DB[[#This Row],[EmpID]],$A$2:A899,1,0),"")</f>
        <v/>
      </c>
      <c r="S900" s="17"/>
      <c r="T900" s="1" t="str">
        <f ca="1">IF(HR_DB[[#This Row],[Years no.]]&lt;=7,"A) 1-7",IF(AND(HR_DB[[#This Row],[Years no.]]&gt;7,HR_DB[[#This Row],[Years no.]]&lt;=14),"B) 8-14",IF(AND(HR_DB[[#This Row],[Years no.]]&gt;14,HR_DB[[#This Row],[Years no.]]&lt;=21),"C) 15-21",IF(HR_DB[[#This Row],[Years no.]]&gt;21,"D) 22+",""))))</f>
        <v>D) 22+</v>
      </c>
      <c r="U900" s="1" t="str">
        <f ca="1">IF(AND(HR_DB[[#This Row],[Age]]&gt;=20,HR_DB[[#This Row],[Age]]&lt;30),"20s",IF(AND(HR_DB[[#This Row],[Age]]&gt;=30,HR_DB[[#This Row],[Age]]&lt;40),"30s",IF(HR_DB[[#This Row],[Age]]&gt;=40,"40s","")))</f>
        <v>20s</v>
      </c>
    </row>
    <row r="901" spans="1:21" x14ac:dyDescent="0.35">
      <c r="A901" s="1">
        <v>59021</v>
      </c>
      <c r="B901" s="1" t="s">
        <v>76</v>
      </c>
      <c r="C901" s="1" t="s">
        <v>77</v>
      </c>
      <c r="D901" s="1" t="s">
        <v>62</v>
      </c>
      <c r="E901" s="1" t="str">
        <f>IF(ISODD(MID(HR_DB[[#This Row],[ID No.]],13,1)),"Male","Female")</f>
        <v>Male</v>
      </c>
      <c r="F901" s="3">
        <f>DATE(MID(HR_DB[[#This Row],[ID No.]],2,2),MID(HR_DB[[#This Row],[ID No.]],4,2),MID(HR_DB[[#This Row],[ID No.]],6,2))</f>
        <v>34876</v>
      </c>
      <c r="G901" s="1">
        <f ca="1">DATEDIF(HR_DB[[#This Row],[DOB]],TODAY(),"Y")</f>
        <v>27</v>
      </c>
      <c r="H901" s="1" t="s">
        <v>32</v>
      </c>
      <c r="I901" s="1" t="s">
        <v>23</v>
      </c>
      <c r="J901" s="1" t="s">
        <v>44</v>
      </c>
      <c r="K901" s="1" t="str">
        <f>VLOOKUP(MID(HR_DB[[#This Row],[ID No.]],8,2),[1]Draft!$B$9:$C$14,2,FALSE)</f>
        <v>Ismailia</v>
      </c>
      <c r="L901" s="7">
        <v>37630</v>
      </c>
      <c r="M901" s="1">
        <f ca="1">DATEDIF(HR_DB[[#This Row],[Hire date]],TODAY(),"Y")</f>
        <v>19</v>
      </c>
      <c r="N901" s="4">
        <v>4089</v>
      </c>
      <c r="O901" s="6">
        <f>IFERROR(DATEDIF(HR_DB[[#This Row],[DOB]],HR_DB[[#This Row],[Hire date]],"Y"),"!!!")</f>
        <v>7</v>
      </c>
      <c r="P901" s="6" t="str">
        <f>IF(HR_DB[[#This Row],[Age at Hiring]]&lt;20,"!","")</f>
        <v>!</v>
      </c>
      <c r="Q901" s="1" t="str">
        <f>IFERROR(VLOOKUP(HR_DB[[#This Row],[EmpID]],A902:$A$1002,1,TRUE),"")</f>
        <v/>
      </c>
      <c r="R901" s="1" t="str">
        <f>IFERROR(VLOOKUP(HR_DB[[#This Row],[EmpID]],$A$2:A900,1,0),"")</f>
        <v/>
      </c>
      <c r="S901" s="17"/>
      <c r="T901" s="1" t="str">
        <f ca="1">IF(HR_DB[[#This Row],[Years no.]]&lt;=7,"A) 1-7",IF(AND(HR_DB[[#This Row],[Years no.]]&gt;7,HR_DB[[#This Row],[Years no.]]&lt;=14),"B) 8-14",IF(AND(HR_DB[[#This Row],[Years no.]]&gt;14,HR_DB[[#This Row],[Years no.]]&lt;=21),"C) 15-21",IF(HR_DB[[#This Row],[Years no.]]&gt;21,"D) 22+",""))))</f>
        <v>C) 15-21</v>
      </c>
      <c r="U901" s="1" t="str">
        <f ca="1">IF(AND(HR_DB[[#This Row],[Age]]&gt;=20,HR_DB[[#This Row],[Age]]&lt;30),"20s",IF(AND(HR_DB[[#This Row],[Age]]&gt;=30,HR_DB[[#This Row],[Age]]&lt;40),"30s",IF(HR_DB[[#This Row],[Age]]&gt;=40,"40s","")))</f>
        <v>20s</v>
      </c>
    </row>
    <row r="902" spans="1:21" x14ac:dyDescent="0.35">
      <c r="A902" s="1">
        <v>59038</v>
      </c>
      <c r="B902" s="1" t="s">
        <v>103</v>
      </c>
      <c r="C902" s="2" t="s">
        <v>104</v>
      </c>
      <c r="D902" s="1" t="s">
        <v>27</v>
      </c>
      <c r="E902" s="1" t="str">
        <f>IF(ISODD(MID(HR_DB[[#This Row],[ID No.]],13,1)),"Male","Female")</f>
        <v>Male</v>
      </c>
      <c r="F902" s="3">
        <f>DATE(MID(HR_DB[[#This Row],[ID No.]],2,2),MID(HR_DB[[#This Row],[ID No.]],4,2),MID(HR_DB[[#This Row],[ID No.]],6,2))</f>
        <v>34710</v>
      </c>
      <c r="G902" s="1">
        <f ca="1">DATEDIF(HR_DB[[#This Row],[DOB]],TODAY(),"Y")</f>
        <v>27</v>
      </c>
      <c r="H902" s="1" t="s">
        <v>17</v>
      </c>
      <c r="I902" s="1" t="s">
        <v>23</v>
      </c>
      <c r="J902" s="1" t="s">
        <v>67</v>
      </c>
      <c r="K902" s="1" t="str">
        <f>VLOOKUP(MID(HR_DB[[#This Row],[ID No.]],8,2),[1]Draft!$B$9:$C$14,2,FALSE)</f>
        <v>Cairo</v>
      </c>
      <c r="L902" s="7">
        <v>38812</v>
      </c>
      <c r="M902" s="1">
        <f ca="1">DATEDIF(HR_DB[[#This Row],[Hire date]],TODAY(),"Y")</f>
        <v>16</v>
      </c>
      <c r="N902" s="4">
        <v>5261</v>
      </c>
      <c r="O902" s="6">
        <f>IFERROR(DATEDIF(HR_DB[[#This Row],[DOB]],HR_DB[[#This Row],[Hire date]],"Y"),"!!!")</f>
        <v>11</v>
      </c>
      <c r="P902" s="6" t="str">
        <f>IF(HR_DB[[#This Row],[Age at Hiring]]&lt;20,"!","")</f>
        <v>!</v>
      </c>
      <c r="Q902" s="1" t="str">
        <f>IFERROR(VLOOKUP(HR_DB[[#This Row],[EmpID]],A903:$A$1002,1,TRUE),"")</f>
        <v/>
      </c>
      <c r="R902" s="1" t="str">
        <f>IFERROR(VLOOKUP(HR_DB[[#This Row],[EmpID]],$A$2:A901,1,0),"")</f>
        <v/>
      </c>
      <c r="S902" s="17"/>
      <c r="T902" s="1" t="str">
        <f ca="1">IF(HR_DB[[#This Row],[Years no.]]&lt;=7,"A) 1-7",IF(AND(HR_DB[[#This Row],[Years no.]]&gt;7,HR_DB[[#This Row],[Years no.]]&lt;=14),"B) 8-14",IF(AND(HR_DB[[#This Row],[Years no.]]&gt;14,HR_DB[[#This Row],[Years no.]]&lt;=21),"C) 15-21",IF(HR_DB[[#This Row],[Years no.]]&gt;21,"D) 22+",""))))</f>
        <v>C) 15-21</v>
      </c>
      <c r="U902" s="1" t="str">
        <f ca="1">IF(AND(HR_DB[[#This Row],[Age]]&gt;=20,HR_DB[[#This Row],[Age]]&lt;30),"20s",IF(AND(HR_DB[[#This Row],[Age]]&gt;=30,HR_DB[[#This Row],[Age]]&lt;40),"30s",IF(HR_DB[[#This Row],[Age]]&gt;=40,"40s","")))</f>
        <v>20s</v>
      </c>
    </row>
    <row r="903" spans="1:21" x14ac:dyDescent="0.35">
      <c r="A903" s="6">
        <v>59043</v>
      </c>
      <c r="B903" s="1" t="s">
        <v>1138</v>
      </c>
      <c r="C903" s="1" t="s">
        <v>1139</v>
      </c>
      <c r="D903" s="1" t="s">
        <v>31</v>
      </c>
      <c r="E903" s="1" t="str">
        <f>IF(ISODD(MID(HR_DB[[#This Row],[ID No.]],13,1)),"Male","Female")</f>
        <v>Female</v>
      </c>
      <c r="F903" s="3">
        <f>DATE(MID(HR_DB[[#This Row],[ID No.]],2,2),MID(HR_DB[[#This Row],[ID No.]],4,2),MID(HR_DB[[#This Row],[ID No.]],6,2))</f>
        <v>31419</v>
      </c>
      <c r="G903" s="1">
        <f ca="1">DATEDIF(HR_DB[[#This Row],[DOB]],TODAY(),"Y")</f>
        <v>36</v>
      </c>
      <c r="H903" s="1" t="s">
        <v>17</v>
      </c>
      <c r="I903" s="1" t="s">
        <v>23</v>
      </c>
      <c r="J903" s="1" t="s">
        <v>67</v>
      </c>
      <c r="K903" s="1" t="str">
        <f>VLOOKUP(MID(HR_DB[[#This Row],[ID No.]],8,2),[1]Draft!$B$9:$C$14,2,FALSE)</f>
        <v>Ismailia</v>
      </c>
      <c r="L903" s="7">
        <v>37853</v>
      </c>
      <c r="M903" s="1">
        <f ca="1">DATEDIF(HR_DB[[#This Row],[Hire date]],TODAY(),"Y")</f>
        <v>18</v>
      </c>
      <c r="N903" s="4">
        <v>4501</v>
      </c>
      <c r="O903" s="6">
        <f>IFERROR(DATEDIF(HR_DB[[#This Row],[DOB]],HR_DB[[#This Row],[Hire date]],"Y"),"!!!")</f>
        <v>17</v>
      </c>
      <c r="P903" s="6" t="str">
        <f>IF(HR_DB[[#This Row],[Age at Hiring]]&lt;20,"!","")</f>
        <v>!</v>
      </c>
      <c r="Q903" s="6">
        <f>IFERROR(VLOOKUP(HR_DB[[#This Row],[EmpID]],A904:$A$1002,1,TRUE),"")</f>
        <v>59043</v>
      </c>
      <c r="R903" s="1" t="str">
        <f>IFERROR(VLOOKUP(HR_DB[[#This Row],[EmpID]],$A$2:A902,1,0),"")</f>
        <v/>
      </c>
      <c r="S903" s="17">
        <v>1</v>
      </c>
      <c r="T903" s="1" t="str">
        <f ca="1">IF(HR_DB[[#This Row],[Years no.]]&lt;=7,"A) 1-7",IF(AND(HR_DB[[#This Row],[Years no.]]&gt;7,HR_DB[[#This Row],[Years no.]]&lt;=14),"B) 8-14",IF(AND(HR_DB[[#This Row],[Years no.]]&gt;14,HR_DB[[#This Row],[Years no.]]&lt;=21),"C) 15-21",IF(HR_DB[[#This Row],[Years no.]]&gt;21,"D) 22+",""))))</f>
        <v>C) 15-21</v>
      </c>
      <c r="U903" s="1" t="str">
        <f ca="1">IF(AND(HR_DB[[#This Row],[Age]]&gt;=20,HR_DB[[#This Row],[Age]]&lt;30),"20s",IF(AND(HR_DB[[#This Row],[Age]]&gt;=30,HR_DB[[#This Row],[Age]]&lt;40),"30s",IF(HR_DB[[#This Row],[Age]]&gt;=40,"40s","")))</f>
        <v>30s</v>
      </c>
    </row>
    <row r="904" spans="1:21" x14ac:dyDescent="0.35">
      <c r="A904" s="18">
        <v>59043</v>
      </c>
      <c r="B904" s="1" t="s">
        <v>1666</v>
      </c>
      <c r="C904" s="1" t="s">
        <v>1667</v>
      </c>
      <c r="D904" s="1" t="s">
        <v>62</v>
      </c>
      <c r="E904" s="1" t="str">
        <f>IF(ISODD(MID(HR_DB[[#This Row],[ID No.]],13,1)),"Male","Female")</f>
        <v>Female</v>
      </c>
      <c r="F904" s="3">
        <f>DATE(MID(HR_DB[[#This Row],[ID No.]],2,2),MID(HR_DB[[#This Row],[ID No.]],4,2),MID(HR_DB[[#This Row],[ID No.]],6,2))</f>
        <v>30363</v>
      </c>
      <c r="G904" s="1">
        <f ca="1">DATEDIF(HR_DB[[#This Row],[DOB]],TODAY(),"Y")</f>
        <v>39</v>
      </c>
      <c r="H904" s="1" t="s">
        <v>17</v>
      </c>
      <c r="I904" s="1" t="s">
        <v>41</v>
      </c>
      <c r="J904" s="1" t="s">
        <v>28</v>
      </c>
      <c r="K904" s="1" t="str">
        <f>VLOOKUP(MID(HR_DB[[#This Row],[ID No.]],8,2),[1]Draft!$B$9:$C$14,2,FALSE)</f>
        <v>Sharqia</v>
      </c>
      <c r="L904" s="3">
        <v>41325</v>
      </c>
      <c r="M904" s="1">
        <f ca="1">DATEDIF(HR_DB[[#This Row],[Hire date]],TODAY(),"Y")</f>
        <v>9</v>
      </c>
      <c r="N904" s="4">
        <v>11367</v>
      </c>
      <c r="O904" s="1">
        <f>IFERROR(DATEDIF(HR_DB[[#This Row],[DOB]],HR_DB[[#This Row],[Hire date]],"Y"),"!!!")</f>
        <v>30</v>
      </c>
      <c r="P904" s="1" t="str">
        <f>IF(HR_DB[[#This Row],[Age at Hiring]]&lt;20,"!","")</f>
        <v/>
      </c>
      <c r="Q904" s="1" t="str">
        <f>IFERROR(VLOOKUP(HR_DB[[#This Row],[EmpID]],A905:$A$1002,1,TRUE),"")</f>
        <v/>
      </c>
      <c r="R904" s="16">
        <f>IFERROR(VLOOKUP(HR_DB[[#This Row],[EmpID]],$A$2:A903,1,0),"")</f>
        <v>59043</v>
      </c>
      <c r="S904" s="17">
        <v>2</v>
      </c>
      <c r="T904" s="1" t="str">
        <f ca="1">IF(HR_DB[[#This Row],[Years no.]]&lt;=7,"A) 1-7",IF(AND(HR_DB[[#This Row],[Years no.]]&gt;7,HR_DB[[#This Row],[Years no.]]&lt;=14),"B) 8-14",IF(AND(HR_DB[[#This Row],[Years no.]]&gt;14,HR_DB[[#This Row],[Years no.]]&lt;=21),"C) 15-21",IF(HR_DB[[#This Row],[Years no.]]&gt;21,"D) 22+",""))))</f>
        <v>B) 8-14</v>
      </c>
      <c r="U904" s="1" t="str">
        <f ca="1">IF(AND(HR_DB[[#This Row],[Age]]&gt;=20,HR_DB[[#This Row],[Age]]&lt;30),"20s",IF(AND(HR_DB[[#This Row],[Age]]&gt;=30,HR_DB[[#This Row],[Age]]&lt;40),"30s",IF(HR_DB[[#This Row],[Age]]&gt;=40,"40s","")))</f>
        <v>30s</v>
      </c>
    </row>
    <row r="905" spans="1:21" x14ac:dyDescent="0.35">
      <c r="A905" s="1">
        <v>59064</v>
      </c>
      <c r="B905" s="1" t="s">
        <v>362</v>
      </c>
      <c r="C905" s="1" t="s">
        <v>363</v>
      </c>
      <c r="D905" s="1" t="s">
        <v>35</v>
      </c>
      <c r="E905" s="1" t="str">
        <f>IF(ISODD(MID(HR_DB[[#This Row],[ID No.]],13,1)),"Male","Female")</f>
        <v>Male</v>
      </c>
      <c r="F905" s="3">
        <f>DATE(MID(HR_DB[[#This Row],[ID No.]],2,2),MID(HR_DB[[#This Row],[ID No.]],4,2),MID(HR_DB[[#This Row],[ID No.]],6,2))</f>
        <v>34774</v>
      </c>
      <c r="G905" s="1">
        <f ca="1">DATEDIF(HR_DB[[#This Row],[DOB]],TODAY(),"Y")</f>
        <v>27</v>
      </c>
      <c r="H905" s="1" t="s">
        <v>32</v>
      </c>
      <c r="I905" s="1" t="s">
        <v>41</v>
      </c>
      <c r="J905" s="1" t="s">
        <v>28</v>
      </c>
      <c r="K905" s="1" t="str">
        <f>VLOOKUP(MID(HR_DB[[#This Row],[ID No.]],8,2),[1]Draft!$B$9:$C$14,2,FALSE)</f>
        <v>Cairo</v>
      </c>
      <c r="L905" s="7">
        <v>39780</v>
      </c>
      <c r="M905" s="1">
        <f ca="1">DATEDIF(HR_DB[[#This Row],[Hire date]],TODAY(),"Y")</f>
        <v>13</v>
      </c>
      <c r="N905" s="4">
        <v>13702</v>
      </c>
      <c r="O905" s="6">
        <f>IFERROR(DATEDIF(HR_DB[[#This Row],[DOB]],HR_DB[[#This Row],[Hire date]],"Y"),"!!!")</f>
        <v>13</v>
      </c>
      <c r="P905" s="6" t="str">
        <f>IF(HR_DB[[#This Row],[Age at Hiring]]&lt;20,"!","")</f>
        <v>!</v>
      </c>
      <c r="Q905" s="1" t="str">
        <f>IFERROR(VLOOKUP(HR_DB[[#This Row],[EmpID]],A906:$A$1002,1,TRUE),"")</f>
        <v/>
      </c>
      <c r="R905" s="1" t="str">
        <f>IFERROR(VLOOKUP(HR_DB[[#This Row],[EmpID]],$A$2:A904,1,0),"")</f>
        <v/>
      </c>
      <c r="S905" s="17"/>
      <c r="T905" s="1" t="str">
        <f ca="1">IF(HR_DB[[#This Row],[Years no.]]&lt;=7,"A) 1-7",IF(AND(HR_DB[[#This Row],[Years no.]]&gt;7,HR_DB[[#This Row],[Years no.]]&lt;=14),"B) 8-14",IF(AND(HR_DB[[#This Row],[Years no.]]&gt;14,HR_DB[[#This Row],[Years no.]]&lt;=21),"C) 15-21",IF(HR_DB[[#This Row],[Years no.]]&gt;21,"D) 22+",""))))</f>
        <v>B) 8-14</v>
      </c>
      <c r="U905" s="1" t="str">
        <f ca="1">IF(AND(HR_DB[[#This Row],[Age]]&gt;=20,HR_DB[[#This Row],[Age]]&lt;30),"20s",IF(AND(HR_DB[[#This Row],[Age]]&gt;=30,HR_DB[[#This Row],[Age]]&lt;40),"30s",IF(HR_DB[[#This Row],[Age]]&gt;=40,"40s","")))</f>
        <v>20s</v>
      </c>
    </row>
    <row r="906" spans="1:21" x14ac:dyDescent="0.35">
      <c r="A906" s="6">
        <v>59070</v>
      </c>
      <c r="B906" s="1" t="s">
        <v>113</v>
      </c>
      <c r="C906" s="1" t="s">
        <v>114</v>
      </c>
      <c r="D906" s="1" t="s">
        <v>35</v>
      </c>
      <c r="E906" s="1" t="str">
        <f>IF(ISODD(MID(HR_DB[[#This Row],[ID No.]],13,1)),"Male","Female")</f>
        <v>Male</v>
      </c>
      <c r="F906" s="3">
        <f>DATE(MID(HR_DB[[#This Row],[ID No.]],2,2),MID(HR_DB[[#This Row],[ID No.]],4,2),MID(HR_DB[[#This Row],[ID No.]],6,2))</f>
        <v>33333</v>
      </c>
      <c r="G906" s="1">
        <f ca="1">DATEDIF(HR_DB[[#This Row],[DOB]],TODAY(),"Y")</f>
        <v>31</v>
      </c>
      <c r="H906" s="1" t="s">
        <v>17</v>
      </c>
      <c r="I906" s="1" t="s">
        <v>41</v>
      </c>
      <c r="J906" s="1" t="s">
        <v>28</v>
      </c>
      <c r="K906" s="1" t="str">
        <f>VLOOKUP(MID(HR_DB[[#This Row],[ID No.]],8,2),[1]Draft!$B$9:$C$14,2,FALSE)</f>
        <v>Alexandria</v>
      </c>
      <c r="L906" s="7">
        <v>39736</v>
      </c>
      <c r="M906" s="1">
        <f ca="1">DATEDIF(HR_DB[[#This Row],[Hire date]],TODAY(),"Y")</f>
        <v>13</v>
      </c>
      <c r="N906" s="4">
        <v>11106</v>
      </c>
      <c r="O906" s="6">
        <f>IFERROR(DATEDIF(HR_DB[[#This Row],[DOB]],HR_DB[[#This Row],[Hire date]],"Y"),"!!!")</f>
        <v>17</v>
      </c>
      <c r="P906" s="6" t="str">
        <f>IF(HR_DB[[#This Row],[Age at Hiring]]&lt;20,"!","")</f>
        <v>!</v>
      </c>
      <c r="Q906" s="6">
        <f>IFERROR(VLOOKUP(HR_DB[[#This Row],[EmpID]],A907:$A$1002,1,TRUE),"")</f>
        <v>59070</v>
      </c>
      <c r="R906" s="1" t="str">
        <f>IFERROR(VLOOKUP(HR_DB[[#This Row],[EmpID]],$A$2:A905,1,0),"")</f>
        <v/>
      </c>
      <c r="S906" s="17">
        <v>1</v>
      </c>
      <c r="T906" s="1" t="str">
        <f ca="1">IF(HR_DB[[#This Row],[Years no.]]&lt;=7,"A) 1-7",IF(AND(HR_DB[[#This Row],[Years no.]]&gt;7,HR_DB[[#This Row],[Years no.]]&lt;=14),"B) 8-14",IF(AND(HR_DB[[#This Row],[Years no.]]&gt;14,HR_DB[[#This Row],[Years no.]]&lt;=21),"C) 15-21",IF(HR_DB[[#This Row],[Years no.]]&gt;21,"D) 22+",""))))</f>
        <v>B) 8-14</v>
      </c>
      <c r="U906" s="1" t="str">
        <f ca="1">IF(AND(HR_DB[[#This Row],[Age]]&gt;=20,HR_DB[[#This Row],[Age]]&lt;30),"20s",IF(AND(HR_DB[[#This Row],[Age]]&gt;=30,HR_DB[[#This Row],[Age]]&lt;40),"30s",IF(HR_DB[[#This Row],[Age]]&gt;=40,"40s","")))</f>
        <v>30s</v>
      </c>
    </row>
    <row r="907" spans="1:21" x14ac:dyDescent="0.35">
      <c r="A907" s="18">
        <v>59070</v>
      </c>
      <c r="B907" s="1" t="s">
        <v>754</v>
      </c>
      <c r="C907" s="1" t="s">
        <v>755</v>
      </c>
      <c r="D907" s="1" t="s">
        <v>31</v>
      </c>
      <c r="E907" s="1" t="str">
        <f>IF(ISODD(MID(HR_DB[[#This Row],[ID No.]],13,1)),"Male","Female")</f>
        <v>Male</v>
      </c>
      <c r="F907" s="3">
        <f>DATE(MID(HR_DB[[#This Row],[ID No.]],2,2),MID(HR_DB[[#This Row],[ID No.]],4,2),MID(HR_DB[[#This Row],[ID No.]],6,2))</f>
        <v>28061</v>
      </c>
      <c r="G907" s="1">
        <f ca="1">DATEDIF(HR_DB[[#This Row],[DOB]],TODAY(),"Y")</f>
        <v>45</v>
      </c>
      <c r="H907" s="1" t="s">
        <v>32</v>
      </c>
      <c r="I907" s="1" t="s">
        <v>41</v>
      </c>
      <c r="J907" s="1" t="s">
        <v>28</v>
      </c>
      <c r="K907" s="1" t="str">
        <f>VLOOKUP(MID(HR_DB[[#This Row],[ID No.]],8,2),[1]Draft!$B$9:$C$14,2,FALSE)</f>
        <v>Cairo</v>
      </c>
      <c r="L907" s="3">
        <v>41160</v>
      </c>
      <c r="M907" s="1">
        <f ca="1">DATEDIF(HR_DB[[#This Row],[Hire date]],TODAY(),"Y")</f>
        <v>9</v>
      </c>
      <c r="N907" s="4">
        <v>13083</v>
      </c>
      <c r="O907" s="1">
        <f>IFERROR(DATEDIF(HR_DB[[#This Row],[DOB]],HR_DB[[#This Row],[Hire date]],"Y"),"!!!")</f>
        <v>35</v>
      </c>
      <c r="P907" s="1" t="str">
        <f>IF(HR_DB[[#This Row],[Age at Hiring]]&lt;20,"!","")</f>
        <v/>
      </c>
      <c r="Q907" s="1" t="str">
        <f>IFERROR(VLOOKUP(HR_DB[[#This Row],[EmpID]],A908:$A$1002,1,TRUE),"")</f>
        <v/>
      </c>
      <c r="R907" s="16">
        <f>IFERROR(VLOOKUP(HR_DB[[#This Row],[EmpID]],$A$2:A906,1,0),"")</f>
        <v>59070</v>
      </c>
      <c r="S907" s="17">
        <v>2</v>
      </c>
      <c r="T907" s="1" t="str">
        <f ca="1">IF(HR_DB[[#This Row],[Years no.]]&lt;=7,"A) 1-7",IF(AND(HR_DB[[#This Row],[Years no.]]&gt;7,HR_DB[[#This Row],[Years no.]]&lt;=14),"B) 8-14",IF(AND(HR_DB[[#This Row],[Years no.]]&gt;14,HR_DB[[#This Row],[Years no.]]&lt;=21),"C) 15-21",IF(HR_DB[[#This Row],[Years no.]]&gt;21,"D) 22+",""))))</f>
        <v>B) 8-14</v>
      </c>
      <c r="U907" s="1" t="str">
        <f ca="1">IF(AND(HR_DB[[#This Row],[Age]]&gt;=20,HR_DB[[#This Row],[Age]]&lt;30),"20s",IF(AND(HR_DB[[#This Row],[Age]]&gt;=30,HR_DB[[#This Row],[Age]]&lt;40),"30s",IF(HR_DB[[#This Row],[Age]]&gt;=40,"40s","")))</f>
        <v>40s</v>
      </c>
    </row>
    <row r="908" spans="1:21" x14ac:dyDescent="0.35">
      <c r="A908" s="1">
        <v>59080</v>
      </c>
      <c r="B908" s="1" t="s">
        <v>1016</v>
      </c>
      <c r="C908" s="1" t="s">
        <v>1017</v>
      </c>
      <c r="D908" s="1" t="s">
        <v>16</v>
      </c>
      <c r="E908" s="1" t="str">
        <f>IF(ISODD(MID(HR_DB[[#This Row],[ID No.]],13,1)),"Male","Female")</f>
        <v>Male</v>
      </c>
      <c r="F908" s="3">
        <f>DATE(MID(HR_DB[[#This Row],[ID No.]],2,2),MID(HR_DB[[#This Row],[ID No.]],4,2),MID(HR_DB[[#This Row],[ID No.]],6,2))</f>
        <v>31483</v>
      </c>
      <c r="G908" s="1">
        <f ca="1">DATEDIF(HR_DB[[#This Row],[DOB]],TODAY(),"Y")</f>
        <v>36</v>
      </c>
      <c r="H908" s="1" t="s">
        <v>17</v>
      </c>
      <c r="I908" s="1" t="s">
        <v>23</v>
      </c>
      <c r="J908" s="1" t="s">
        <v>28</v>
      </c>
      <c r="K908" s="1" t="str">
        <f>VLOOKUP(MID(HR_DB[[#This Row],[ID No.]],8,2),[1]Draft!$B$9:$C$14,2,FALSE)</f>
        <v>Giza</v>
      </c>
      <c r="L908" s="7">
        <v>37489</v>
      </c>
      <c r="M908" s="1">
        <f ca="1">DATEDIF(HR_DB[[#This Row],[Hire date]],TODAY(),"Y")</f>
        <v>19</v>
      </c>
      <c r="N908" s="4">
        <v>3472</v>
      </c>
      <c r="O908" s="6">
        <f>IFERROR(DATEDIF(HR_DB[[#This Row],[DOB]],HR_DB[[#This Row],[Hire date]],"Y"),"!!!")</f>
        <v>16</v>
      </c>
      <c r="P908" s="6" t="str">
        <f>IF(HR_DB[[#This Row],[Age at Hiring]]&lt;20,"!","")</f>
        <v>!</v>
      </c>
      <c r="Q908" s="1" t="str">
        <f>IFERROR(VLOOKUP(HR_DB[[#This Row],[EmpID]],A909:$A$1002,1,TRUE),"")</f>
        <v/>
      </c>
      <c r="R908" s="1" t="str">
        <f>IFERROR(VLOOKUP(HR_DB[[#This Row],[EmpID]],$A$2:A907,1,0),"")</f>
        <v/>
      </c>
      <c r="S908" s="17"/>
      <c r="T908" s="1" t="str">
        <f ca="1">IF(HR_DB[[#This Row],[Years no.]]&lt;=7,"A) 1-7",IF(AND(HR_DB[[#This Row],[Years no.]]&gt;7,HR_DB[[#This Row],[Years no.]]&lt;=14),"B) 8-14",IF(AND(HR_DB[[#This Row],[Years no.]]&gt;14,HR_DB[[#This Row],[Years no.]]&lt;=21),"C) 15-21",IF(HR_DB[[#This Row],[Years no.]]&gt;21,"D) 22+",""))))</f>
        <v>C) 15-21</v>
      </c>
      <c r="U908" s="1" t="str">
        <f ca="1">IF(AND(HR_DB[[#This Row],[Age]]&gt;=20,HR_DB[[#This Row],[Age]]&lt;30),"20s",IF(AND(HR_DB[[#This Row],[Age]]&gt;=30,HR_DB[[#This Row],[Age]]&lt;40),"30s",IF(HR_DB[[#This Row],[Age]]&gt;=40,"40s","")))</f>
        <v>30s</v>
      </c>
    </row>
    <row r="909" spans="1:21" x14ac:dyDescent="0.35">
      <c r="A909" s="1">
        <v>59081</v>
      </c>
      <c r="B909" s="1" t="s">
        <v>63</v>
      </c>
      <c r="C909" s="1" t="s">
        <v>64</v>
      </c>
      <c r="D909" s="1" t="s">
        <v>35</v>
      </c>
      <c r="E909" s="1" t="str">
        <f>IF(ISODD(MID(HR_DB[[#This Row],[ID No.]],13,1)),"Male","Female")</f>
        <v>Male</v>
      </c>
      <c r="F909" s="3">
        <f>DATE(MID(HR_DB[[#This Row],[ID No.]],2,2),MID(HR_DB[[#This Row],[ID No.]],4,2),MID(HR_DB[[#This Row],[ID No.]],6,2))</f>
        <v>34282</v>
      </c>
      <c r="G909" s="1">
        <f ca="1">DATEDIF(HR_DB[[#This Row],[DOB]],TODAY(),"Y")</f>
        <v>28</v>
      </c>
      <c r="H909" s="1" t="s">
        <v>17</v>
      </c>
      <c r="I909" s="1" t="s">
        <v>18</v>
      </c>
      <c r="J909" s="1" t="s">
        <v>19</v>
      </c>
      <c r="K909" s="1" t="str">
        <f>VLOOKUP(MID(HR_DB[[#This Row],[ID No.]],8,2),[1]Draft!$B$9:$C$14,2,FALSE)</f>
        <v>Cairo</v>
      </c>
      <c r="L909" s="7">
        <v>40507</v>
      </c>
      <c r="M909" s="1">
        <f ca="1">DATEDIF(HR_DB[[#This Row],[Hire date]],TODAY(),"Y")</f>
        <v>11</v>
      </c>
      <c r="N909" s="4">
        <v>24474</v>
      </c>
      <c r="O909" s="6">
        <f>IFERROR(DATEDIF(HR_DB[[#This Row],[DOB]],HR_DB[[#This Row],[Hire date]],"Y"),"!!!")</f>
        <v>17</v>
      </c>
      <c r="P909" s="6" t="str">
        <f>IF(HR_DB[[#This Row],[Age at Hiring]]&lt;20,"!","")</f>
        <v>!</v>
      </c>
      <c r="Q909" s="1" t="str">
        <f>IFERROR(VLOOKUP(HR_DB[[#This Row],[EmpID]],A910:$A$1002,1,TRUE),"")</f>
        <v/>
      </c>
      <c r="R909" s="1" t="str">
        <f>IFERROR(VLOOKUP(HR_DB[[#This Row],[EmpID]],$A$2:A908,1,0),"")</f>
        <v/>
      </c>
      <c r="S909" s="17"/>
      <c r="T909" s="1" t="str">
        <f ca="1">IF(HR_DB[[#This Row],[Years no.]]&lt;=7,"A) 1-7",IF(AND(HR_DB[[#This Row],[Years no.]]&gt;7,HR_DB[[#This Row],[Years no.]]&lt;=14),"B) 8-14",IF(AND(HR_DB[[#This Row],[Years no.]]&gt;14,HR_DB[[#This Row],[Years no.]]&lt;=21),"C) 15-21",IF(HR_DB[[#This Row],[Years no.]]&gt;21,"D) 22+",""))))</f>
        <v>B) 8-14</v>
      </c>
      <c r="U909" s="1" t="str">
        <f ca="1">IF(AND(HR_DB[[#This Row],[Age]]&gt;=20,HR_DB[[#This Row],[Age]]&lt;30),"20s",IF(AND(HR_DB[[#This Row],[Age]]&gt;=30,HR_DB[[#This Row],[Age]]&lt;40),"30s",IF(HR_DB[[#This Row],[Age]]&gt;=40,"40s","")))</f>
        <v>20s</v>
      </c>
    </row>
    <row r="910" spans="1:21" x14ac:dyDescent="0.35">
      <c r="A910" s="1">
        <v>59086</v>
      </c>
      <c r="B910" s="1" t="s">
        <v>1262</v>
      </c>
      <c r="C910" s="1" t="s">
        <v>1263</v>
      </c>
      <c r="D910" s="1" t="s">
        <v>38</v>
      </c>
      <c r="E910" s="1" t="str">
        <f>IF(ISODD(MID(HR_DB[[#This Row],[ID No.]],13,1)),"Male","Female")</f>
        <v>Female</v>
      </c>
      <c r="F910" s="3">
        <f>DATE(MID(HR_DB[[#This Row],[ID No.]],2,2),MID(HR_DB[[#This Row],[ID No.]],4,2),MID(HR_DB[[#This Row],[ID No.]],6,2))</f>
        <v>27615</v>
      </c>
      <c r="G910" s="1">
        <f ca="1">DATEDIF(HR_DB[[#This Row],[DOB]],TODAY(),"Y")</f>
        <v>46</v>
      </c>
      <c r="H910" s="1" t="s">
        <v>32</v>
      </c>
      <c r="I910" s="1" t="s">
        <v>41</v>
      </c>
      <c r="J910" s="1" t="s">
        <v>28</v>
      </c>
      <c r="K910" s="1" t="str">
        <f>VLOOKUP(MID(HR_DB[[#This Row],[ID No.]],8,2),[1]Draft!$B$9:$C$14,2,FALSE)</f>
        <v>Monufia</v>
      </c>
      <c r="L910" s="3">
        <v>39549</v>
      </c>
      <c r="M910" s="1">
        <f ca="1">DATEDIF(HR_DB[[#This Row],[Hire date]],TODAY(),"Y")</f>
        <v>14</v>
      </c>
      <c r="N910" s="4">
        <v>12671</v>
      </c>
      <c r="O910" s="1">
        <f>IFERROR(DATEDIF(HR_DB[[#This Row],[DOB]],HR_DB[[#This Row],[Hire date]],"Y"),"!!!")</f>
        <v>32</v>
      </c>
      <c r="P910" s="1" t="str">
        <f>IF(HR_DB[[#This Row],[Age at Hiring]]&lt;20,"!","")</f>
        <v/>
      </c>
      <c r="Q910" s="1" t="str">
        <f>IFERROR(VLOOKUP(HR_DB[[#This Row],[EmpID]],A911:$A$1002,1,TRUE),"")</f>
        <v/>
      </c>
      <c r="R910" s="1" t="str">
        <f>IFERROR(VLOOKUP(HR_DB[[#This Row],[EmpID]],$A$2:A909,1,0),"")</f>
        <v/>
      </c>
      <c r="S910" s="17"/>
      <c r="T910" s="1" t="str">
        <f ca="1">IF(HR_DB[[#This Row],[Years no.]]&lt;=7,"A) 1-7",IF(AND(HR_DB[[#This Row],[Years no.]]&gt;7,HR_DB[[#This Row],[Years no.]]&lt;=14),"B) 8-14",IF(AND(HR_DB[[#This Row],[Years no.]]&gt;14,HR_DB[[#This Row],[Years no.]]&lt;=21),"C) 15-21",IF(HR_DB[[#This Row],[Years no.]]&gt;21,"D) 22+",""))))</f>
        <v>B) 8-14</v>
      </c>
      <c r="U910" s="1" t="str">
        <f ca="1">IF(AND(HR_DB[[#This Row],[Age]]&gt;=20,HR_DB[[#This Row],[Age]]&lt;30),"20s",IF(AND(HR_DB[[#This Row],[Age]]&gt;=30,HR_DB[[#This Row],[Age]]&lt;40),"30s",IF(HR_DB[[#This Row],[Age]]&gt;=40,"40s","")))</f>
        <v>40s</v>
      </c>
    </row>
    <row r="911" spans="1:21" x14ac:dyDescent="0.35">
      <c r="A911" s="1">
        <v>59096</v>
      </c>
      <c r="B911" s="1" t="s">
        <v>1082</v>
      </c>
      <c r="C911" s="1" t="s">
        <v>1083</v>
      </c>
      <c r="D911" s="1" t="s">
        <v>38</v>
      </c>
      <c r="E911" s="1" t="str">
        <f>IF(ISODD(MID(HR_DB[[#This Row],[ID No.]],13,1)),"Male","Female")</f>
        <v>Male</v>
      </c>
      <c r="F911" s="3">
        <f>DATE(MID(HR_DB[[#This Row],[ID No.]],2,2),MID(HR_DB[[#This Row],[ID No.]],4,2),MID(HR_DB[[#This Row],[ID No.]],6,2))</f>
        <v>32083</v>
      </c>
      <c r="G911" s="1">
        <f ca="1">DATEDIF(HR_DB[[#This Row],[DOB]],TODAY(),"Y")</f>
        <v>34</v>
      </c>
      <c r="H911" s="1" t="s">
        <v>32</v>
      </c>
      <c r="I911" s="1" t="s">
        <v>23</v>
      </c>
      <c r="J911" s="1" t="s">
        <v>44</v>
      </c>
      <c r="K911" s="1" t="str">
        <f>VLOOKUP(MID(HR_DB[[#This Row],[ID No.]],8,2),[1]Draft!$B$9:$C$14,2,FALSE)</f>
        <v>Sharqia</v>
      </c>
      <c r="L911" s="3">
        <v>40632</v>
      </c>
      <c r="M911" s="1">
        <f ca="1">DATEDIF(HR_DB[[#This Row],[Hire date]],TODAY(),"Y")</f>
        <v>11</v>
      </c>
      <c r="N911" s="4">
        <v>5245</v>
      </c>
      <c r="O911" s="1">
        <f>IFERROR(DATEDIF(HR_DB[[#This Row],[DOB]],HR_DB[[#This Row],[Hire date]],"Y"),"!!!")</f>
        <v>23</v>
      </c>
      <c r="P911" s="1" t="str">
        <f>IF(HR_DB[[#This Row],[Age at Hiring]]&lt;20,"!","")</f>
        <v/>
      </c>
      <c r="Q911" s="1" t="str">
        <f>IFERROR(VLOOKUP(HR_DB[[#This Row],[EmpID]],A912:$A$1002,1,TRUE),"")</f>
        <v/>
      </c>
      <c r="R911" s="1" t="str">
        <f>IFERROR(VLOOKUP(HR_DB[[#This Row],[EmpID]],$A$2:A910,1,0),"")</f>
        <v/>
      </c>
      <c r="S911" s="17"/>
      <c r="T911" s="1" t="str">
        <f ca="1">IF(HR_DB[[#This Row],[Years no.]]&lt;=7,"A) 1-7",IF(AND(HR_DB[[#This Row],[Years no.]]&gt;7,HR_DB[[#This Row],[Years no.]]&lt;=14),"B) 8-14",IF(AND(HR_DB[[#This Row],[Years no.]]&gt;14,HR_DB[[#This Row],[Years no.]]&lt;=21),"C) 15-21",IF(HR_DB[[#This Row],[Years no.]]&gt;21,"D) 22+",""))))</f>
        <v>B) 8-14</v>
      </c>
      <c r="U911" s="1" t="str">
        <f ca="1">IF(AND(HR_DB[[#This Row],[Age]]&gt;=20,HR_DB[[#This Row],[Age]]&lt;30),"20s",IF(AND(HR_DB[[#This Row],[Age]]&gt;=30,HR_DB[[#This Row],[Age]]&lt;40),"30s",IF(HR_DB[[#This Row],[Age]]&gt;=40,"40s","")))</f>
        <v>30s</v>
      </c>
    </row>
    <row r="912" spans="1:21" x14ac:dyDescent="0.35">
      <c r="A912" s="1">
        <v>59110</v>
      </c>
      <c r="B912" s="1" t="s">
        <v>1890</v>
      </c>
      <c r="C912" s="1" t="s">
        <v>1891</v>
      </c>
      <c r="D912" s="1" t="s">
        <v>49</v>
      </c>
      <c r="E912" s="1" t="str">
        <f>IF(ISODD(MID(HR_DB[[#This Row],[ID No.]],13,1)),"Male","Female")</f>
        <v>Male</v>
      </c>
      <c r="F912" s="3">
        <f>DATE(MID(HR_DB[[#This Row],[ID No.]],2,2),MID(HR_DB[[#This Row],[ID No.]],4,2),MID(HR_DB[[#This Row],[ID No.]],6,2))</f>
        <v>30490</v>
      </c>
      <c r="G912" s="1">
        <f ca="1">DATEDIF(HR_DB[[#This Row],[DOB]],TODAY(),"Y")</f>
        <v>39</v>
      </c>
      <c r="H912" s="1" t="s">
        <v>17</v>
      </c>
      <c r="I912" s="1" t="s">
        <v>23</v>
      </c>
      <c r="J912" s="1" t="s">
        <v>67</v>
      </c>
      <c r="K912" s="1" t="str">
        <f>VLOOKUP(MID(HR_DB[[#This Row],[ID No.]],8,2),[1]Draft!$B$9:$C$14,2,FALSE)</f>
        <v>Monufia</v>
      </c>
      <c r="L912" s="7">
        <v>36096</v>
      </c>
      <c r="M912" s="1">
        <f ca="1">DATEDIF(HR_DB[[#This Row],[Hire date]],TODAY(),"Y")</f>
        <v>23</v>
      </c>
      <c r="N912" s="4">
        <v>6035</v>
      </c>
      <c r="O912" s="6">
        <f>IFERROR(DATEDIF(HR_DB[[#This Row],[DOB]],HR_DB[[#This Row],[Hire date]],"Y"),"!!!")</f>
        <v>15</v>
      </c>
      <c r="P912" s="6" t="str">
        <f>IF(HR_DB[[#This Row],[Age at Hiring]]&lt;20,"!","")</f>
        <v>!</v>
      </c>
      <c r="Q912" s="1" t="str">
        <f>IFERROR(VLOOKUP(HR_DB[[#This Row],[EmpID]],A913:$A$1002,1,TRUE),"")</f>
        <v/>
      </c>
      <c r="R912" s="1" t="str">
        <f>IFERROR(VLOOKUP(HR_DB[[#This Row],[EmpID]],$A$2:A911,1,0),"")</f>
        <v/>
      </c>
      <c r="S912" s="17"/>
      <c r="T912" s="1" t="str">
        <f ca="1">IF(HR_DB[[#This Row],[Years no.]]&lt;=7,"A) 1-7",IF(AND(HR_DB[[#This Row],[Years no.]]&gt;7,HR_DB[[#This Row],[Years no.]]&lt;=14),"B) 8-14",IF(AND(HR_DB[[#This Row],[Years no.]]&gt;14,HR_DB[[#This Row],[Years no.]]&lt;=21),"C) 15-21",IF(HR_DB[[#This Row],[Years no.]]&gt;21,"D) 22+",""))))</f>
        <v>D) 22+</v>
      </c>
      <c r="U912" s="1" t="str">
        <f ca="1">IF(AND(HR_DB[[#This Row],[Age]]&gt;=20,HR_DB[[#This Row],[Age]]&lt;30),"20s",IF(AND(HR_DB[[#This Row],[Age]]&gt;=30,HR_DB[[#This Row],[Age]]&lt;40),"30s",IF(HR_DB[[#This Row],[Age]]&gt;=40,"40s","")))</f>
        <v>30s</v>
      </c>
    </row>
    <row r="913" spans="1:21" x14ac:dyDescent="0.35">
      <c r="A913" s="1">
        <v>59118</v>
      </c>
      <c r="B913" s="1" t="s">
        <v>440</v>
      </c>
      <c r="C913" s="1" t="s">
        <v>441</v>
      </c>
      <c r="D913" s="1" t="s">
        <v>35</v>
      </c>
      <c r="E913" s="1" t="str">
        <f>IF(ISODD(MID(HR_DB[[#This Row],[ID No.]],13,1)),"Male","Female")</f>
        <v>Male</v>
      </c>
      <c r="F913" s="3">
        <f>DATE(MID(HR_DB[[#This Row],[ID No.]],2,2),MID(HR_DB[[#This Row],[ID No.]],4,2),MID(HR_DB[[#This Row],[ID No.]],6,2))</f>
        <v>34366</v>
      </c>
      <c r="G913" s="1">
        <f ca="1">DATEDIF(HR_DB[[#This Row],[DOB]],TODAY(),"Y")</f>
        <v>28</v>
      </c>
      <c r="H913" s="1" t="s">
        <v>32</v>
      </c>
      <c r="I913" s="1" t="s">
        <v>23</v>
      </c>
      <c r="J913" s="1" t="s">
        <v>67</v>
      </c>
      <c r="K913" s="1" t="str">
        <f>VLOOKUP(MID(HR_DB[[#This Row],[ID No.]],8,2),[1]Draft!$B$9:$C$14,2,FALSE)</f>
        <v>Cairo</v>
      </c>
      <c r="L913" s="7">
        <v>36916</v>
      </c>
      <c r="M913" s="1">
        <f ca="1">DATEDIF(HR_DB[[#This Row],[Hire date]],TODAY(),"Y")</f>
        <v>21</v>
      </c>
      <c r="N913" s="4">
        <v>5375</v>
      </c>
      <c r="O913" s="6">
        <f>IFERROR(DATEDIF(HR_DB[[#This Row],[DOB]],HR_DB[[#This Row],[Hire date]],"Y"),"!!!")</f>
        <v>6</v>
      </c>
      <c r="P913" s="6" t="str">
        <f>IF(HR_DB[[#This Row],[Age at Hiring]]&lt;20,"!","")</f>
        <v>!</v>
      </c>
      <c r="Q913" s="1" t="str">
        <f>IFERROR(VLOOKUP(HR_DB[[#This Row],[EmpID]],A914:$A$1002,1,TRUE),"")</f>
        <v/>
      </c>
      <c r="R913" s="1" t="str">
        <f>IFERROR(VLOOKUP(HR_DB[[#This Row],[EmpID]],$A$2:A912,1,0),"")</f>
        <v/>
      </c>
      <c r="S913" s="17"/>
      <c r="T913" s="1" t="str">
        <f ca="1">IF(HR_DB[[#This Row],[Years no.]]&lt;=7,"A) 1-7",IF(AND(HR_DB[[#This Row],[Years no.]]&gt;7,HR_DB[[#This Row],[Years no.]]&lt;=14),"B) 8-14",IF(AND(HR_DB[[#This Row],[Years no.]]&gt;14,HR_DB[[#This Row],[Years no.]]&lt;=21),"C) 15-21",IF(HR_DB[[#This Row],[Years no.]]&gt;21,"D) 22+",""))))</f>
        <v>C) 15-21</v>
      </c>
      <c r="U913" s="1" t="str">
        <f ca="1">IF(AND(HR_DB[[#This Row],[Age]]&gt;=20,HR_DB[[#This Row],[Age]]&lt;30),"20s",IF(AND(HR_DB[[#This Row],[Age]]&gt;=30,HR_DB[[#This Row],[Age]]&lt;40),"30s",IF(HR_DB[[#This Row],[Age]]&gt;=40,"40s","")))</f>
        <v>20s</v>
      </c>
    </row>
    <row r="914" spans="1:21" x14ac:dyDescent="0.35">
      <c r="A914" s="1">
        <v>59124</v>
      </c>
      <c r="B914" s="1" t="s">
        <v>1840</v>
      </c>
      <c r="C914" s="1" t="s">
        <v>1841</v>
      </c>
      <c r="D914" s="1" t="s">
        <v>143</v>
      </c>
      <c r="E914" s="1" t="str">
        <f>IF(ISODD(MID(HR_DB[[#This Row],[ID No.]],13,1)),"Male","Female")</f>
        <v>Female</v>
      </c>
      <c r="F914" s="3">
        <f>DATE(MID(HR_DB[[#This Row],[ID No.]],2,2),MID(HR_DB[[#This Row],[ID No.]],4,2),MID(HR_DB[[#This Row],[ID No.]],6,2))</f>
        <v>29800</v>
      </c>
      <c r="G914" s="1">
        <f ca="1">DATEDIF(HR_DB[[#This Row],[DOB]],TODAY(),"Y")</f>
        <v>40</v>
      </c>
      <c r="H914" s="1" t="s">
        <v>32</v>
      </c>
      <c r="I914" s="1" t="s">
        <v>23</v>
      </c>
      <c r="J914" s="1" t="s">
        <v>28</v>
      </c>
      <c r="K914" s="1" t="str">
        <f>VLOOKUP(MID(HR_DB[[#This Row],[ID No.]],8,2),[1]Draft!$B$9:$C$14,2,FALSE)</f>
        <v>Monufia</v>
      </c>
      <c r="L914" s="3">
        <v>39080</v>
      </c>
      <c r="M914" s="1">
        <f ca="1">DATEDIF(HR_DB[[#This Row],[Hire date]],TODAY(),"Y")</f>
        <v>15</v>
      </c>
      <c r="N914" s="4">
        <v>3038</v>
      </c>
      <c r="O914" s="1">
        <f>IFERROR(DATEDIF(HR_DB[[#This Row],[DOB]],HR_DB[[#This Row],[Hire date]],"Y"),"!!!")</f>
        <v>25</v>
      </c>
      <c r="P914" s="1" t="str">
        <f>IF(HR_DB[[#This Row],[Age at Hiring]]&lt;20,"!","")</f>
        <v/>
      </c>
      <c r="Q914" s="1" t="str">
        <f>IFERROR(VLOOKUP(HR_DB[[#This Row],[EmpID]],A915:$A$1002,1,TRUE),"")</f>
        <v/>
      </c>
      <c r="R914" s="1" t="str">
        <f>IFERROR(VLOOKUP(HR_DB[[#This Row],[EmpID]],$A$2:A913,1,0),"")</f>
        <v/>
      </c>
      <c r="S914" s="17"/>
      <c r="T914" s="1" t="str">
        <f ca="1">IF(HR_DB[[#This Row],[Years no.]]&lt;=7,"A) 1-7",IF(AND(HR_DB[[#This Row],[Years no.]]&gt;7,HR_DB[[#This Row],[Years no.]]&lt;=14),"B) 8-14",IF(AND(HR_DB[[#This Row],[Years no.]]&gt;14,HR_DB[[#This Row],[Years no.]]&lt;=21),"C) 15-21",IF(HR_DB[[#This Row],[Years no.]]&gt;21,"D) 22+",""))))</f>
        <v>C) 15-21</v>
      </c>
      <c r="U914" s="1" t="str">
        <f ca="1">IF(AND(HR_DB[[#This Row],[Age]]&gt;=20,HR_DB[[#This Row],[Age]]&lt;30),"20s",IF(AND(HR_DB[[#This Row],[Age]]&gt;=30,HR_DB[[#This Row],[Age]]&lt;40),"30s",IF(HR_DB[[#This Row],[Age]]&gt;=40,"40s","")))</f>
        <v>40s</v>
      </c>
    </row>
    <row r="915" spans="1:21" x14ac:dyDescent="0.35">
      <c r="A915" s="1">
        <v>59126</v>
      </c>
      <c r="B915" s="1" t="s">
        <v>1382</v>
      </c>
      <c r="C915" s="1" t="s">
        <v>1383</v>
      </c>
      <c r="D915" s="1" t="s">
        <v>62</v>
      </c>
      <c r="E915" s="1" t="str">
        <f>IF(ISODD(MID(HR_DB[[#This Row],[ID No.]],13,1)),"Male","Female")</f>
        <v>Male</v>
      </c>
      <c r="F915" s="3">
        <f>DATE(MID(HR_DB[[#This Row],[ID No.]],2,2),MID(HR_DB[[#This Row],[ID No.]],4,2),MID(HR_DB[[#This Row],[ID No.]],6,2))</f>
        <v>27577</v>
      </c>
      <c r="G915" s="1">
        <f ca="1">DATEDIF(HR_DB[[#This Row],[DOB]],TODAY(),"Y")</f>
        <v>47</v>
      </c>
      <c r="H915" s="1" t="s">
        <v>17</v>
      </c>
      <c r="I915" s="1" t="s">
        <v>23</v>
      </c>
      <c r="J915" s="1" t="s">
        <v>67</v>
      </c>
      <c r="K915" s="1" t="str">
        <f>VLOOKUP(MID(HR_DB[[#This Row],[ID No.]],8,2),[1]Draft!$B$9:$C$14,2,FALSE)</f>
        <v>Monufia</v>
      </c>
      <c r="L915" s="3">
        <v>35512</v>
      </c>
      <c r="M915" s="1">
        <f ca="1">DATEDIF(HR_DB[[#This Row],[Hire date]],TODAY(),"Y")</f>
        <v>25</v>
      </c>
      <c r="N915" s="4">
        <v>3162</v>
      </c>
      <c r="O915" s="1">
        <f>IFERROR(DATEDIF(HR_DB[[#This Row],[DOB]],HR_DB[[#This Row],[Hire date]],"Y"),"!!!")</f>
        <v>21</v>
      </c>
      <c r="P915" s="1" t="str">
        <f>IF(HR_DB[[#This Row],[Age at Hiring]]&lt;20,"!","")</f>
        <v/>
      </c>
      <c r="Q915" s="1" t="str">
        <f>IFERROR(VLOOKUP(HR_DB[[#This Row],[EmpID]],A916:$A$1002,1,TRUE),"")</f>
        <v/>
      </c>
      <c r="R915" s="1" t="str">
        <f>IFERROR(VLOOKUP(HR_DB[[#This Row],[EmpID]],$A$2:A914,1,0),"")</f>
        <v/>
      </c>
      <c r="S915" s="17"/>
      <c r="T915" s="1" t="str">
        <f ca="1">IF(HR_DB[[#This Row],[Years no.]]&lt;=7,"A) 1-7",IF(AND(HR_DB[[#This Row],[Years no.]]&gt;7,HR_DB[[#This Row],[Years no.]]&lt;=14),"B) 8-14",IF(AND(HR_DB[[#This Row],[Years no.]]&gt;14,HR_DB[[#This Row],[Years no.]]&lt;=21),"C) 15-21",IF(HR_DB[[#This Row],[Years no.]]&gt;21,"D) 22+",""))))</f>
        <v>D) 22+</v>
      </c>
      <c r="U915" s="1" t="str">
        <f ca="1">IF(AND(HR_DB[[#This Row],[Age]]&gt;=20,HR_DB[[#This Row],[Age]]&lt;30),"20s",IF(AND(HR_DB[[#This Row],[Age]]&gt;=30,HR_DB[[#This Row],[Age]]&lt;40),"30s",IF(HR_DB[[#This Row],[Age]]&gt;=40,"40s","")))</f>
        <v>40s</v>
      </c>
    </row>
    <row r="916" spans="1:21" x14ac:dyDescent="0.35">
      <c r="A916" s="1">
        <v>59130</v>
      </c>
      <c r="B916" s="1" t="s">
        <v>1126</v>
      </c>
      <c r="C916" s="1" t="s">
        <v>1127</v>
      </c>
      <c r="D916" s="1" t="s">
        <v>38</v>
      </c>
      <c r="E916" s="1" t="str">
        <f>IF(ISODD(MID(HR_DB[[#This Row],[ID No.]],13,1)),"Male","Female")</f>
        <v>Female</v>
      </c>
      <c r="F916" s="3">
        <f>DATE(MID(HR_DB[[#This Row],[ID No.]],2,2),MID(HR_DB[[#This Row],[ID No.]],4,2),MID(HR_DB[[#This Row],[ID No.]],6,2))</f>
        <v>34760</v>
      </c>
      <c r="G916" s="1">
        <f ca="1">DATEDIF(HR_DB[[#This Row],[DOB]],TODAY(),"Y")</f>
        <v>27</v>
      </c>
      <c r="H916" s="1" t="s">
        <v>17</v>
      </c>
      <c r="I916" s="1" t="s">
        <v>41</v>
      </c>
      <c r="J916" s="1" t="s">
        <v>67</v>
      </c>
      <c r="K916" s="1" t="str">
        <f>VLOOKUP(MID(HR_DB[[#This Row],[ID No.]],8,2),[1]Draft!$B$9:$C$14,2,FALSE)</f>
        <v>Alexandria</v>
      </c>
      <c r="L916" s="7">
        <v>37809</v>
      </c>
      <c r="M916" s="1">
        <f ca="1">DATEDIF(HR_DB[[#This Row],[Hire date]],TODAY(),"Y")</f>
        <v>19</v>
      </c>
      <c r="N916" s="4">
        <v>11001</v>
      </c>
      <c r="O916" s="6">
        <f>IFERROR(DATEDIF(HR_DB[[#This Row],[DOB]],HR_DB[[#This Row],[Hire date]],"Y"),"!!!")</f>
        <v>8</v>
      </c>
      <c r="P916" s="6" t="str">
        <f>IF(HR_DB[[#This Row],[Age at Hiring]]&lt;20,"!","")</f>
        <v>!</v>
      </c>
      <c r="Q916" s="1" t="str">
        <f>IFERROR(VLOOKUP(HR_DB[[#This Row],[EmpID]],A917:$A$1002,1,TRUE),"")</f>
        <v/>
      </c>
      <c r="R916" s="1" t="str">
        <f>IFERROR(VLOOKUP(HR_DB[[#This Row],[EmpID]],$A$2:A915,1,0),"")</f>
        <v/>
      </c>
      <c r="S916" s="17"/>
      <c r="T916" s="1" t="str">
        <f ca="1">IF(HR_DB[[#This Row],[Years no.]]&lt;=7,"A) 1-7",IF(AND(HR_DB[[#This Row],[Years no.]]&gt;7,HR_DB[[#This Row],[Years no.]]&lt;=14),"B) 8-14",IF(AND(HR_DB[[#This Row],[Years no.]]&gt;14,HR_DB[[#This Row],[Years no.]]&lt;=21),"C) 15-21",IF(HR_DB[[#This Row],[Years no.]]&gt;21,"D) 22+",""))))</f>
        <v>C) 15-21</v>
      </c>
      <c r="U916" s="1" t="str">
        <f ca="1">IF(AND(HR_DB[[#This Row],[Age]]&gt;=20,HR_DB[[#This Row],[Age]]&lt;30),"20s",IF(AND(HR_DB[[#This Row],[Age]]&gt;=30,HR_DB[[#This Row],[Age]]&lt;40),"30s",IF(HR_DB[[#This Row],[Age]]&gt;=40,"40s","")))</f>
        <v>20s</v>
      </c>
    </row>
    <row r="917" spans="1:21" x14ac:dyDescent="0.35">
      <c r="A917" s="1">
        <v>59137</v>
      </c>
      <c r="B917" s="1" t="s">
        <v>1050</v>
      </c>
      <c r="C917" s="1" t="s">
        <v>1051</v>
      </c>
      <c r="D917" s="1" t="s">
        <v>49</v>
      </c>
      <c r="E917" s="1" t="str">
        <f>IF(ISODD(MID(HR_DB[[#This Row],[ID No.]],13,1)),"Male","Female")</f>
        <v>Female</v>
      </c>
      <c r="F917" s="3">
        <f>DATE(MID(HR_DB[[#This Row],[ID No.]],2,2),MID(HR_DB[[#This Row],[ID No.]],4,2),MID(HR_DB[[#This Row],[ID No.]],6,2))</f>
        <v>30292</v>
      </c>
      <c r="G917" s="1">
        <f ca="1">DATEDIF(HR_DB[[#This Row],[DOB]],TODAY(),"Y")</f>
        <v>39</v>
      </c>
      <c r="H917" s="1" t="s">
        <v>32</v>
      </c>
      <c r="I917" s="1" t="s">
        <v>23</v>
      </c>
      <c r="J917" s="1" t="s">
        <v>67</v>
      </c>
      <c r="K917" s="1" t="str">
        <f>VLOOKUP(MID(HR_DB[[#This Row],[ID No.]],8,2),[1]Draft!$B$9:$C$14,2,FALSE)</f>
        <v>Ismailia</v>
      </c>
      <c r="L917" s="3">
        <v>39906</v>
      </c>
      <c r="M917" s="1">
        <f ca="1">DATEDIF(HR_DB[[#This Row],[Hire date]],TODAY(),"Y")</f>
        <v>13</v>
      </c>
      <c r="N917" s="4">
        <v>6771</v>
      </c>
      <c r="O917" s="1">
        <f>IFERROR(DATEDIF(HR_DB[[#This Row],[DOB]],HR_DB[[#This Row],[Hire date]],"Y"),"!!!")</f>
        <v>26</v>
      </c>
      <c r="P917" s="1" t="str">
        <f>IF(HR_DB[[#This Row],[Age at Hiring]]&lt;20,"!","")</f>
        <v/>
      </c>
      <c r="Q917" s="1" t="str">
        <f>IFERROR(VLOOKUP(HR_DB[[#This Row],[EmpID]],A918:$A$1002,1,TRUE),"")</f>
        <v/>
      </c>
      <c r="R917" s="1" t="str">
        <f>IFERROR(VLOOKUP(HR_DB[[#This Row],[EmpID]],$A$2:A916,1,0),"")</f>
        <v/>
      </c>
      <c r="S917" s="17"/>
      <c r="T917" s="1" t="str">
        <f ca="1">IF(HR_DB[[#This Row],[Years no.]]&lt;=7,"A) 1-7",IF(AND(HR_DB[[#This Row],[Years no.]]&gt;7,HR_DB[[#This Row],[Years no.]]&lt;=14),"B) 8-14",IF(AND(HR_DB[[#This Row],[Years no.]]&gt;14,HR_DB[[#This Row],[Years no.]]&lt;=21),"C) 15-21",IF(HR_DB[[#This Row],[Years no.]]&gt;21,"D) 22+",""))))</f>
        <v>B) 8-14</v>
      </c>
      <c r="U917" s="1" t="str">
        <f ca="1">IF(AND(HR_DB[[#This Row],[Age]]&gt;=20,HR_DB[[#This Row],[Age]]&lt;30),"20s",IF(AND(HR_DB[[#This Row],[Age]]&gt;=30,HR_DB[[#This Row],[Age]]&lt;40),"30s",IF(HR_DB[[#This Row],[Age]]&gt;=40,"40s","")))</f>
        <v>30s</v>
      </c>
    </row>
    <row r="918" spans="1:21" x14ac:dyDescent="0.35">
      <c r="A918" s="1">
        <v>59143</v>
      </c>
      <c r="B918" s="1" t="s">
        <v>164</v>
      </c>
      <c r="C918" s="1" t="s">
        <v>165</v>
      </c>
      <c r="D918" s="1" t="s">
        <v>16</v>
      </c>
      <c r="E918" s="1" t="str">
        <f>IF(ISODD(MID(HR_DB[[#This Row],[ID No.]],13,1)),"Male","Female")</f>
        <v>Male</v>
      </c>
      <c r="F918" s="3">
        <f>DATE(MID(HR_DB[[#This Row],[ID No.]],2,2),MID(HR_DB[[#This Row],[ID No.]],4,2),MID(HR_DB[[#This Row],[ID No.]],6,2))</f>
        <v>35021</v>
      </c>
      <c r="G918" s="1">
        <f ca="1">DATEDIF(HR_DB[[#This Row],[DOB]],TODAY(),"Y")</f>
        <v>26</v>
      </c>
      <c r="H918" s="1" t="s">
        <v>17</v>
      </c>
      <c r="I918" s="1" t="s">
        <v>23</v>
      </c>
      <c r="J918" s="1" t="s">
        <v>24</v>
      </c>
      <c r="K918" s="1" t="str">
        <f>VLOOKUP(MID(HR_DB[[#This Row],[ID No.]],8,2),[1]Draft!$B$9:$C$14,2,FALSE)</f>
        <v>Cairo</v>
      </c>
      <c r="L918" s="7">
        <v>41926</v>
      </c>
      <c r="M918" s="1">
        <f ca="1">DATEDIF(HR_DB[[#This Row],[Hire date]],TODAY(),"Y")</f>
        <v>7</v>
      </c>
      <c r="N918" s="4">
        <v>5555</v>
      </c>
      <c r="O918" s="6">
        <f>IFERROR(DATEDIF(HR_DB[[#This Row],[DOB]],HR_DB[[#This Row],[Hire date]],"Y"),"!!!")</f>
        <v>18</v>
      </c>
      <c r="P918" s="6" t="str">
        <f>IF(HR_DB[[#This Row],[Age at Hiring]]&lt;20,"!","")</f>
        <v>!</v>
      </c>
      <c r="Q918" s="1" t="str">
        <f>IFERROR(VLOOKUP(HR_DB[[#This Row],[EmpID]],A919:$A$1002,1,TRUE),"")</f>
        <v/>
      </c>
      <c r="R918" s="1" t="str">
        <f>IFERROR(VLOOKUP(HR_DB[[#This Row],[EmpID]],$A$2:A917,1,0),"")</f>
        <v/>
      </c>
      <c r="S918" s="17"/>
      <c r="T918" s="1" t="str">
        <f ca="1">IF(HR_DB[[#This Row],[Years no.]]&lt;=7,"A) 1-7",IF(AND(HR_DB[[#This Row],[Years no.]]&gt;7,HR_DB[[#This Row],[Years no.]]&lt;=14),"B) 8-14",IF(AND(HR_DB[[#This Row],[Years no.]]&gt;14,HR_DB[[#This Row],[Years no.]]&lt;=21),"C) 15-21",IF(HR_DB[[#This Row],[Years no.]]&gt;21,"D) 22+",""))))</f>
        <v>A) 1-7</v>
      </c>
      <c r="U918" s="1" t="str">
        <f ca="1">IF(AND(HR_DB[[#This Row],[Age]]&gt;=20,HR_DB[[#This Row],[Age]]&lt;30),"20s",IF(AND(HR_DB[[#This Row],[Age]]&gt;=30,HR_DB[[#This Row],[Age]]&lt;40),"30s",IF(HR_DB[[#This Row],[Age]]&gt;=40,"40s","")))</f>
        <v>20s</v>
      </c>
    </row>
    <row r="919" spans="1:21" x14ac:dyDescent="0.35">
      <c r="A919" s="1">
        <v>59145</v>
      </c>
      <c r="B919" s="1" t="s">
        <v>1648</v>
      </c>
      <c r="C919" s="1" t="s">
        <v>1649</v>
      </c>
      <c r="D919" s="1" t="s">
        <v>35</v>
      </c>
      <c r="E919" s="1" t="str">
        <f>IF(ISODD(MID(HR_DB[[#This Row],[ID No.]],13,1)),"Male","Female")</f>
        <v>Male</v>
      </c>
      <c r="F919" s="3">
        <f>DATE(MID(HR_DB[[#This Row],[ID No.]],2,2),MID(HR_DB[[#This Row],[ID No.]],4,2),MID(HR_DB[[#This Row],[ID No.]],6,2))</f>
        <v>33548</v>
      </c>
      <c r="G919" s="1">
        <f ca="1">DATEDIF(HR_DB[[#This Row],[DOB]],TODAY(),"Y")</f>
        <v>30</v>
      </c>
      <c r="H919" s="1" t="s">
        <v>32</v>
      </c>
      <c r="I919" s="1" t="s">
        <v>18</v>
      </c>
      <c r="J919" s="1" t="s">
        <v>67</v>
      </c>
      <c r="K919" s="1" t="str">
        <f>VLOOKUP(MID(HR_DB[[#This Row],[ID No.]],8,2),[1]Draft!$B$9:$C$14,2,FALSE)</f>
        <v>Ismailia</v>
      </c>
      <c r="L919" s="7">
        <v>39929</v>
      </c>
      <c r="M919" s="1">
        <f ca="1">DATEDIF(HR_DB[[#This Row],[Hire date]],TODAY(),"Y")</f>
        <v>13</v>
      </c>
      <c r="N919" s="4">
        <v>23197</v>
      </c>
      <c r="O919" s="6">
        <f>IFERROR(DATEDIF(HR_DB[[#This Row],[DOB]],HR_DB[[#This Row],[Hire date]],"Y"),"!!!")</f>
        <v>17</v>
      </c>
      <c r="P919" s="6" t="str">
        <f>IF(HR_DB[[#This Row],[Age at Hiring]]&lt;20,"!","")</f>
        <v>!</v>
      </c>
      <c r="Q919" s="1" t="str">
        <f>IFERROR(VLOOKUP(HR_DB[[#This Row],[EmpID]],A920:$A$1002,1,TRUE),"")</f>
        <v/>
      </c>
      <c r="R919" s="1" t="str">
        <f>IFERROR(VLOOKUP(HR_DB[[#This Row],[EmpID]],$A$2:A918,1,0),"")</f>
        <v/>
      </c>
      <c r="S919" s="17"/>
      <c r="T919" s="1" t="str">
        <f ca="1">IF(HR_DB[[#This Row],[Years no.]]&lt;=7,"A) 1-7",IF(AND(HR_DB[[#This Row],[Years no.]]&gt;7,HR_DB[[#This Row],[Years no.]]&lt;=14),"B) 8-14",IF(AND(HR_DB[[#This Row],[Years no.]]&gt;14,HR_DB[[#This Row],[Years no.]]&lt;=21),"C) 15-21",IF(HR_DB[[#This Row],[Years no.]]&gt;21,"D) 22+",""))))</f>
        <v>B) 8-14</v>
      </c>
      <c r="U919" s="1" t="str">
        <f ca="1">IF(AND(HR_DB[[#This Row],[Age]]&gt;=20,HR_DB[[#This Row],[Age]]&lt;30),"20s",IF(AND(HR_DB[[#This Row],[Age]]&gt;=30,HR_DB[[#This Row],[Age]]&lt;40),"30s",IF(HR_DB[[#This Row],[Age]]&gt;=40,"40s","")))</f>
        <v>30s</v>
      </c>
    </row>
    <row r="920" spans="1:21" x14ac:dyDescent="0.35">
      <c r="A920" s="1">
        <v>59169</v>
      </c>
      <c r="B920" s="1" t="s">
        <v>600</v>
      </c>
      <c r="C920" s="1" t="s">
        <v>601</v>
      </c>
      <c r="D920" s="1" t="s">
        <v>49</v>
      </c>
      <c r="E920" s="1" t="str">
        <f>IF(ISODD(MID(HR_DB[[#This Row],[ID No.]],13,1)),"Male","Female")</f>
        <v>Male</v>
      </c>
      <c r="F920" s="3">
        <f>DATE(MID(HR_DB[[#This Row],[ID No.]],2,2),MID(HR_DB[[#This Row],[ID No.]],4,2),MID(HR_DB[[#This Row],[ID No.]],6,2))</f>
        <v>29178</v>
      </c>
      <c r="G920" s="1">
        <f ca="1">DATEDIF(HR_DB[[#This Row],[DOB]],TODAY(),"Y")</f>
        <v>42</v>
      </c>
      <c r="H920" s="1" t="s">
        <v>17</v>
      </c>
      <c r="I920" s="1" t="s">
        <v>23</v>
      </c>
      <c r="J920" s="1" t="s">
        <v>28</v>
      </c>
      <c r="K920" s="1" t="str">
        <f>VLOOKUP(MID(HR_DB[[#This Row],[ID No.]],8,2),[1]Draft!$B$9:$C$14,2,FALSE)</f>
        <v>Cairo</v>
      </c>
      <c r="L920" s="3">
        <v>40851</v>
      </c>
      <c r="M920" s="1">
        <f ca="1">DATEDIF(HR_DB[[#This Row],[Hire date]],TODAY(),"Y")</f>
        <v>10</v>
      </c>
      <c r="N920" s="4">
        <v>3333</v>
      </c>
      <c r="O920" s="1">
        <f>IFERROR(DATEDIF(HR_DB[[#This Row],[DOB]],HR_DB[[#This Row],[Hire date]],"Y"),"!!!")</f>
        <v>31</v>
      </c>
      <c r="P920" s="1" t="str">
        <f>IF(HR_DB[[#This Row],[Age at Hiring]]&lt;20,"!","")</f>
        <v/>
      </c>
      <c r="Q920" s="1" t="str">
        <f>IFERROR(VLOOKUP(HR_DB[[#This Row],[EmpID]],A921:$A$1002,1,TRUE),"")</f>
        <v/>
      </c>
      <c r="R920" s="1" t="str">
        <f>IFERROR(VLOOKUP(HR_DB[[#This Row],[EmpID]],$A$2:A919,1,0),"")</f>
        <v/>
      </c>
      <c r="S920" s="17"/>
      <c r="T920" s="1" t="str">
        <f ca="1">IF(HR_DB[[#This Row],[Years no.]]&lt;=7,"A) 1-7",IF(AND(HR_DB[[#This Row],[Years no.]]&gt;7,HR_DB[[#This Row],[Years no.]]&lt;=14),"B) 8-14",IF(AND(HR_DB[[#This Row],[Years no.]]&gt;14,HR_DB[[#This Row],[Years no.]]&lt;=21),"C) 15-21",IF(HR_DB[[#This Row],[Years no.]]&gt;21,"D) 22+",""))))</f>
        <v>B) 8-14</v>
      </c>
      <c r="U920" s="1" t="str">
        <f ca="1">IF(AND(HR_DB[[#This Row],[Age]]&gt;=20,HR_DB[[#This Row],[Age]]&lt;30),"20s",IF(AND(HR_DB[[#This Row],[Age]]&gt;=30,HR_DB[[#This Row],[Age]]&lt;40),"30s",IF(HR_DB[[#This Row],[Age]]&gt;=40,"40s","")))</f>
        <v>40s</v>
      </c>
    </row>
    <row r="921" spans="1:21" x14ac:dyDescent="0.35">
      <c r="A921" s="1">
        <v>59185</v>
      </c>
      <c r="B921" s="1" t="s">
        <v>1684</v>
      </c>
      <c r="C921" s="1" t="s">
        <v>1685</v>
      </c>
      <c r="D921" s="1" t="s">
        <v>16</v>
      </c>
      <c r="E921" s="1" t="str">
        <f>IF(ISODD(MID(HR_DB[[#This Row],[ID No.]],13,1)),"Male","Female")</f>
        <v>Female</v>
      </c>
      <c r="F921" s="3">
        <f>DATE(MID(HR_DB[[#This Row],[ID No.]],2,2),MID(HR_DB[[#This Row],[ID No.]],4,2),MID(HR_DB[[#This Row],[ID No.]],6,2))</f>
        <v>33157</v>
      </c>
      <c r="G921" s="1">
        <f ca="1">DATEDIF(HR_DB[[#This Row],[DOB]],TODAY(),"Y")</f>
        <v>31</v>
      </c>
      <c r="H921" s="1" t="s">
        <v>32</v>
      </c>
      <c r="I921" s="1" t="s">
        <v>23</v>
      </c>
      <c r="J921" s="1" t="s">
        <v>19</v>
      </c>
      <c r="K921" s="1" t="str">
        <f>VLOOKUP(MID(HR_DB[[#This Row],[ID No.]],8,2),[1]Draft!$B$9:$C$14,2,FALSE)</f>
        <v>Ismailia</v>
      </c>
      <c r="L921" s="7">
        <v>39392</v>
      </c>
      <c r="M921" s="1">
        <f ca="1">DATEDIF(HR_DB[[#This Row],[Hire date]],TODAY(),"Y")</f>
        <v>14</v>
      </c>
      <c r="N921" s="4">
        <v>6365</v>
      </c>
      <c r="O921" s="6">
        <f>IFERROR(DATEDIF(HR_DB[[#This Row],[DOB]],HR_DB[[#This Row],[Hire date]],"Y"),"!!!")</f>
        <v>17</v>
      </c>
      <c r="P921" s="6" t="str">
        <f>IF(HR_DB[[#This Row],[Age at Hiring]]&lt;20,"!","")</f>
        <v>!</v>
      </c>
      <c r="Q921" s="1" t="str">
        <f>IFERROR(VLOOKUP(HR_DB[[#This Row],[EmpID]],A922:$A$1002,1,TRUE),"")</f>
        <v/>
      </c>
      <c r="R921" s="1" t="str">
        <f>IFERROR(VLOOKUP(HR_DB[[#This Row],[EmpID]],$A$2:A920,1,0),"")</f>
        <v/>
      </c>
      <c r="S921" s="17"/>
      <c r="T921" s="1" t="str">
        <f ca="1">IF(HR_DB[[#This Row],[Years no.]]&lt;=7,"A) 1-7",IF(AND(HR_DB[[#This Row],[Years no.]]&gt;7,HR_DB[[#This Row],[Years no.]]&lt;=14),"B) 8-14",IF(AND(HR_DB[[#This Row],[Years no.]]&gt;14,HR_DB[[#This Row],[Years no.]]&lt;=21),"C) 15-21",IF(HR_DB[[#This Row],[Years no.]]&gt;21,"D) 22+",""))))</f>
        <v>B) 8-14</v>
      </c>
      <c r="U921" s="1" t="str">
        <f ca="1">IF(AND(HR_DB[[#This Row],[Age]]&gt;=20,HR_DB[[#This Row],[Age]]&lt;30),"20s",IF(AND(HR_DB[[#This Row],[Age]]&gt;=30,HR_DB[[#This Row],[Age]]&lt;40),"30s",IF(HR_DB[[#This Row],[Age]]&gt;=40,"40s","")))</f>
        <v>30s</v>
      </c>
    </row>
    <row r="922" spans="1:21" x14ac:dyDescent="0.35">
      <c r="A922" s="1">
        <v>59198</v>
      </c>
      <c r="B922" s="1" t="s">
        <v>674</v>
      </c>
      <c r="C922" s="1" t="s">
        <v>675</v>
      </c>
      <c r="D922" s="1" t="s">
        <v>92</v>
      </c>
      <c r="E922" s="1" t="str">
        <f>IF(ISODD(MID(HR_DB[[#This Row],[ID No.]],13,1)),"Male","Female")</f>
        <v>Male</v>
      </c>
      <c r="F922" s="3">
        <f>DATE(MID(HR_DB[[#This Row],[ID No.]],2,2),MID(HR_DB[[#This Row],[ID No.]],4,2),MID(HR_DB[[#This Row],[ID No.]],6,2))</f>
        <v>34829</v>
      </c>
      <c r="G922" s="1">
        <f ca="1">DATEDIF(HR_DB[[#This Row],[DOB]],TODAY(),"Y")</f>
        <v>27</v>
      </c>
      <c r="H922" s="1" t="s">
        <v>32</v>
      </c>
      <c r="I922" s="1" t="s">
        <v>23</v>
      </c>
      <c r="J922" s="1" t="s">
        <v>28</v>
      </c>
      <c r="K922" s="1" t="str">
        <f>VLOOKUP(MID(HR_DB[[#This Row],[ID No.]],8,2),[1]Draft!$B$9:$C$14,2,FALSE)</f>
        <v>Cairo</v>
      </c>
      <c r="L922" s="7">
        <v>40649</v>
      </c>
      <c r="M922" s="1">
        <f ca="1">DATEDIF(HR_DB[[#This Row],[Hire date]],TODAY(),"Y")</f>
        <v>11</v>
      </c>
      <c r="N922" s="4">
        <v>4066</v>
      </c>
      <c r="O922" s="6">
        <f>IFERROR(DATEDIF(HR_DB[[#This Row],[DOB]],HR_DB[[#This Row],[Hire date]],"Y"),"!!!")</f>
        <v>15</v>
      </c>
      <c r="P922" s="6" t="str">
        <f>IF(HR_DB[[#This Row],[Age at Hiring]]&lt;20,"!","")</f>
        <v>!</v>
      </c>
      <c r="Q922" s="1" t="str">
        <f>IFERROR(VLOOKUP(HR_DB[[#This Row],[EmpID]],A923:$A$1002,1,TRUE),"")</f>
        <v/>
      </c>
      <c r="R922" s="1" t="str">
        <f>IFERROR(VLOOKUP(HR_DB[[#This Row],[EmpID]],$A$2:A921,1,0),"")</f>
        <v/>
      </c>
      <c r="S922" s="17"/>
      <c r="T922" s="1" t="str">
        <f ca="1">IF(HR_DB[[#This Row],[Years no.]]&lt;=7,"A) 1-7",IF(AND(HR_DB[[#This Row],[Years no.]]&gt;7,HR_DB[[#This Row],[Years no.]]&lt;=14),"B) 8-14",IF(AND(HR_DB[[#This Row],[Years no.]]&gt;14,HR_DB[[#This Row],[Years no.]]&lt;=21),"C) 15-21",IF(HR_DB[[#This Row],[Years no.]]&gt;21,"D) 22+",""))))</f>
        <v>B) 8-14</v>
      </c>
      <c r="U922" s="1" t="str">
        <f ca="1">IF(AND(HR_DB[[#This Row],[Age]]&gt;=20,HR_DB[[#This Row],[Age]]&lt;30),"20s",IF(AND(HR_DB[[#This Row],[Age]]&gt;=30,HR_DB[[#This Row],[Age]]&lt;40),"30s",IF(HR_DB[[#This Row],[Age]]&gt;=40,"40s","")))</f>
        <v>20s</v>
      </c>
    </row>
    <row r="923" spans="1:21" x14ac:dyDescent="0.35">
      <c r="A923" s="1">
        <v>59215</v>
      </c>
      <c r="B923" s="1" t="s">
        <v>1628</v>
      </c>
      <c r="C923" s="1" t="s">
        <v>1629</v>
      </c>
      <c r="D923" s="1" t="s">
        <v>143</v>
      </c>
      <c r="E923" s="1" t="str">
        <f>IF(ISODD(MID(HR_DB[[#This Row],[ID No.]],13,1)),"Male","Female")</f>
        <v>Male</v>
      </c>
      <c r="F923" s="3">
        <f>DATE(MID(HR_DB[[#This Row],[ID No.]],2,2),MID(HR_DB[[#This Row],[ID No.]],4,2),MID(HR_DB[[#This Row],[ID No.]],6,2))</f>
        <v>30366</v>
      </c>
      <c r="G923" s="1">
        <f ca="1">DATEDIF(HR_DB[[#This Row],[DOB]],TODAY(),"Y")</f>
        <v>39</v>
      </c>
      <c r="H923" s="1" t="s">
        <v>32</v>
      </c>
      <c r="I923" s="1" t="s">
        <v>18</v>
      </c>
      <c r="J923" s="1" t="s">
        <v>67</v>
      </c>
      <c r="K923" s="1" t="str">
        <f>VLOOKUP(MID(HR_DB[[#This Row],[ID No.]],8,2),[1]Draft!$B$9:$C$14,2,FALSE)</f>
        <v>Giza</v>
      </c>
      <c r="L923" s="3">
        <v>39379</v>
      </c>
      <c r="M923" s="1">
        <f ca="1">DATEDIF(HR_DB[[#This Row],[Hire date]],TODAY(),"Y")</f>
        <v>14</v>
      </c>
      <c r="N923" s="4">
        <v>20692</v>
      </c>
      <c r="O923" s="1">
        <f>IFERROR(DATEDIF(HR_DB[[#This Row],[DOB]],HR_DB[[#This Row],[Hire date]],"Y"),"!!!")</f>
        <v>24</v>
      </c>
      <c r="P923" s="1" t="str">
        <f>IF(HR_DB[[#This Row],[Age at Hiring]]&lt;20,"!","")</f>
        <v/>
      </c>
      <c r="Q923" s="1" t="str">
        <f>IFERROR(VLOOKUP(HR_DB[[#This Row],[EmpID]],A924:$A$1002,1,TRUE),"")</f>
        <v/>
      </c>
      <c r="R923" s="1" t="str">
        <f>IFERROR(VLOOKUP(HR_DB[[#This Row],[EmpID]],$A$2:A922,1,0),"")</f>
        <v/>
      </c>
      <c r="S923" s="17"/>
      <c r="T923" s="1" t="str">
        <f ca="1">IF(HR_DB[[#This Row],[Years no.]]&lt;=7,"A) 1-7",IF(AND(HR_DB[[#This Row],[Years no.]]&gt;7,HR_DB[[#This Row],[Years no.]]&lt;=14),"B) 8-14",IF(AND(HR_DB[[#This Row],[Years no.]]&gt;14,HR_DB[[#This Row],[Years no.]]&lt;=21),"C) 15-21",IF(HR_DB[[#This Row],[Years no.]]&gt;21,"D) 22+",""))))</f>
        <v>B) 8-14</v>
      </c>
      <c r="U923" s="1" t="str">
        <f ca="1">IF(AND(HR_DB[[#This Row],[Age]]&gt;=20,HR_DB[[#This Row],[Age]]&lt;30),"20s",IF(AND(HR_DB[[#This Row],[Age]]&gt;=30,HR_DB[[#This Row],[Age]]&lt;40),"30s",IF(HR_DB[[#This Row],[Age]]&gt;=40,"40s","")))</f>
        <v>30s</v>
      </c>
    </row>
    <row r="924" spans="1:21" x14ac:dyDescent="0.35">
      <c r="A924" s="1">
        <v>59220</v>
      </c>
      <c r="B924" s="1" t="s">
        <v>766</v>
      </c>
      <c r="C924" s="1" t="s">
        <v>767</v>
      </c>
      <c r="D924" s="1" t="s">
        <v>27</v>
      </c>
      <c r="E924" s="1" t="str">
        <f>IF(ISODD(MID(HR_DB[[#This Row],[ID No.]],13,1)),"Male","Female")</f>
        <v>Male</v>
      </c>
      <c r="F924" s="3">
        <f>DATE(MID(HR_DB[[#This Row],[ID No.]],2,2),MID(HR_DB[[#This Row],[ID No.]],4,2),MID(HR_DB[[#This Row],[ID No.]],6,2))</f>
        <v>34595</v>
      </c>
      <c r="G924" s="1">
        <f ca="1">DATEDIF(HR_DB[[#This Row],[DOB]],TODAY(),"Y")</f>
        <v>27</v>
      </c>
      <c r="H924" s="1" t="s">
        <v>32</v>
      </c>
      <c r="I924" s="1" t="s">
        <v>23</v>
      </c>
      <c r="J924" s="1" t="s">
        <v>44</v>
      </c>
      <c r="K924" s="1" t="str">
        <f>VLOOKUP(MID(HR_DB[[#This Row],[ID No.]],8,2),[1]Draft!$B$9:$C$14,2,FALSE)</f>
        <v>Cairo</v>
      </c>
      <c r="L924" s="7">
        <v>41675</v>
      </c>
      <c r="M924" s="1">
        <f ca="1">DATEDIF(HR_DB[[#This Row],[Hire date]],TODAY(),"Y")</f>
        <v>8</v>
      </c>
      <c r="N924" s="4">
        <v>4898</v>
      </c>
      <c r="O924" s="6">
        <f>IFERROR(DATEDIF(HR_DB[[#This Row],[DOB]],HR_DB[[#This Row],[Hire date]],"Y"),"!!!")</f>
        <v>19</v>
      </c>
      <c r="P924" s="6" t="str">
        <f>IF(HR_DB[[#This Row],[Age at Hiring]]&lt;20,"!","")</f>
        <v>!</v>
      </c>
      <c r="Q924" s="1" t="str">
        <f>IFERROR(VLOOKUP(HR_DB[[#This Row],[EmpID]],A925:$A$1002,1,TRUE),"")</f>
        <v/>
      </c>
      <c r="R924" s="1" t="str">
        <f>IFERROR(VLOOKUP(HR_DB[[#This Row],[EmpID]],$A$2:A923,1,0),"")</f>
        <v/>
      </c>
      <c r="S924" s="17"/>
      <c r="T924" s="1" t="str">
        <f ca="1">IF(HR_DB[[#This Row],[Years no.]]&lt;=7,"A) 1-7",IF(AND(HR_DB[[#This Row],[Years no.]]&gt;7,HR_DB[[#This Row],[Years no.]]&lt;=14),"B) 8-14",IF(AND(HR_DB[[#This Row],[Years no.]]&gt;14,HR_DB[[#This Row],[Years no.]]&lt;=21),"C) 15-21",IF(HR_DB[[#This Row],[Years no.]]&gt;21,"D) 22+",""))))</f>
        <v>B) 8-14</v>
      </c>
      <c r="U924" s="1" t="str">
        <f ca="1">IF(AND(HR_DB[[#This Row],[Age]]&gt;=20,HR_DB[[#This Row],[Age]]&lt;30),"20s",IF(AND(HR_DB[[#This Row],[Age]]&gt;=30,HR_DB[[#This Row],[Age]]&lt;40),"30s",IF(HR_DB[[#This Row],[Age]]&gt;=40,"40s","")))</f>
        <v>20s</v>
      </c>
    </row>
    <row r="925" spans="1:21" x14ac:dyDescent="0.35">
      <c r="A925" s="1">
        <v>59223</v>
      </c>
      <c r="B925" s="1" t="s">
        <v>282</v>
      </c>
      <c r="C925" s="1" t="s">
        <v>283</v>
      </c>
      <c r="D925" s="1" t="s">
        <v>92</v>
      </c>
      <c r="E925" s="1" t="str">
        <f>IF(ISODD(MID(HR_DB[[#This Row],[ID No.]],13,1)),"Male","Female")</f>
        <v>Male</v>
      </c>
      <c r="F925" s="3">
        <f>DATE(MID(HR_DB[[#This Row],[ID No.]],2,2),MID(HR_DB[[#This Row],[ID No.]],4,2),MID(HR_DB[[#This Row],[ID No.]],6,2))</f>
        <v>32553</v>
      </c>
      <c r="G925" s="1">
        <f ca="1">DATEDIF(HR_DB[[#This Row],[DOB]],TODAY(),"Y")</f>
        <v>33</v>
      </c>
      <c r="H925" s="1" t="s">
        <v>32</v>
      </c>
      <c r="I925" s="1" t="s">
        <v>41</v>
      </c>
      <c r="J925" s="1" t="s">
        <v>67</v>
      </c>
      <c r="K925" s="1" t="str">
        <f>VLOOKUP(MID(HR_DB[[#This Row],[ID No.]],8,2),[1]Draft!$B$9:$C$14,2,FALSE)</f>
        <v>Cairo</v>
      </c>
      <c r="L925" s="7">
        <v>37724</v>
      </c>
      <c r="M925" s="1">
        <f ca="1">DATEDIF(HR_DB[[#This Row],[Hire date]],TODAY(),"Y")</f>
        <v>19</v>
      </c>
      <c r="N925" s="4">
        <v>13651</v>
      </c>
      <c r="O925" s="6">
        <f>IFERROR(DATEDIF(HR_DB[[#This Row],[DOB]],HR_DB[[#This Row],[Hire date]],"Y"),"!!!")</f>
        <v>14</v>
      </c>
      <c r="P925" s="6" t="str">
        <f>IF(HR_DB[[#This Row],[Age at Hiring]]&lt;20,"!","")</f>
        <v>!</v>
      </c>
      <c r="Q925" s="1" t="str">
        <f>IFERROR(VLOOKUP(HR_DB[[#This Row],[EmpID]],A926:$A$1002,1,TRUE),"")</f>
        <v/>
      </c>
      <c r="R925" s="1" t="str">
        <f>IFERROR(VLOOKUP(HR_DB[[#This Row],[EmpID]],$A$2:A924,1,0),"")</f>
        <v/>
      </c>
      <c r="S925" s="17"/>
      <c r="T925" s="1" t="str">
        <f ca="1">IF(HR_DB[[#This Row],[Years no.]]&lt;=7,"A) 1-7",IF(AND(HR_DB[[#This Row],[Years no.]]&gt;7,HR_DB[[#This Row],[Years no.]]&lt;=14),"B) 8-14",IF(AND(HR_DB[[#This Row],[Years no.]]&gt;14,HR_DB[[#This Row],[Years no.]]&lt;=21),"C) 15-21",IF(HR_DB[[#This Row],[Years no.]]&gt;21,"D) 22+",""))))</f>
        <v>C) 15-21</v>
      </c>
      <c r="U925" s="1" t="str">
        <f ca="1">IF(AND(HR_DB[[#This Row],[Age]]&gt;=20,HR_DB[[#This Row],[Age]]&lt;30),"20s",IF(AND(HR_DB[[#This Row],[Age]]&gt;=30,HR_DB[[#This Row],[Age]]&lt;40),"30s",IF(HR_DB[[#This Row],[Age]]&gt;=40,"40s","")))</f>
        <v>30s</v>
      </c>
    </row>
    <row r="926" spans="1:21" x14ac:dyDescent="0.35">
      <c r="A926" s="1">
        <v>59235</v>
      </c>
      <c r="B926" s="1" t="s">
        <v>664</v>
      </c>
      <c r="C926" s="1" t="s">
        <v>665</v>
      </c>
      <c r="D926" s="1" t="s">
        <v>35</v>
      </c>
      <c r="E926" s="1" t="str">
        <f>IF(ISODD(MID(HR_DB[[#This Row],[ID No.]],13,1)),"Male","Female")</f>
        <v>Male</v>
      </c>
      <c r="F926" s="3">
        <f>DATE(MID(HR_DB[[#This Row],[ID No.]],2,2),MID(HR_DB[[#This Row],[ID No.]],4,2),MID(HR_DB[[#This Row],[ID No.]],6,2))</f>
        <v>34871</v>
      </c>
      <c r="G926" s="1">
        <f ca="1">DATEDIF(HR_DB[[#This Row],[DOB]],TODAY(),"Y")</f>
        <v>27</v>
      </c>
      <c r="H926" s="1" t="s">
        <v>17</v>
      </c>
      <c r="I926" s="1" t="s">
        <v>23</v>
      </c>
      <c r="J926" s="1" t="s">
        <v>28</v>
      </c>
      <c r="K926" s="1" t="str">
        <f>VLOOKUP(MID(HR_DB[[#This Row],[ID No.]],8,2),[1]Draft!$B$9:$C$14,2,FALSE)</f>
        <v>Cairo</v>
      </c>
      <c r="L926" s="7">
        <v>36426</v>
      </c>
      <c r="M926" s="1">
        <f ca="1">DATEDIF(HR_DB[[#This Row],[Hire date]],TODAY(),"Y")</f>
        <v>22</v>
      </c>
      <c r="N926" s="4">
        <v>4929</v>
      </c>
      <c r="O926" s="6">
        <f>IFERROR(DATEDIF(HR_DB[[#This Row],[DOB]],HR_DB[[#This Row],[Hire date]],"Y"),"!!!")</f>
        <v>4</v>
      </c>
      <c r="P926" s="6" t="str">
        <f>IF(HR_DB[[#This Row],[Age at Hiring]]&lt;20,"!","")</f>
        <v>!</v>
      </c>
      <c r="Q926" s="1" t="str">
        <f>IFERROR(VLOOKUP(HR_DB[[#This Row],[EmpID]],A927:$A$1002,1,TRUE),"")</f>
        <v/>
      </c>
      <c r="R926" s="1" t="str">
        <f>IFERROR(VLOOKUP(HR_DB[[#This Row],[EmpID]],$A$2:A925,1,0),"")</f>
        <v/>
      </c>
      <c r="S926" s="17"/>
      <c r="T926" s="1" t="str">
        <f ca="1">IF(HR_DB[[#This Row],[Years no.]]&lt;=7,"A) 1-7",IF(AND(HR_DB[[#This Row],[Years no.]]&gt;7,HR_DB[[#This Row],[Years no.]]&lt;=14),"B) 8-14",IF(AND(HR_DB[[#This Row],[Years no.]]&gt;14,HR_DB[[#This Row],[Years no.]]&lt;=21),"C) 15-21",IF(HR_DB[[#This Row],[Years no.]]&gt;21,"D) 22+",""))))</f>
        <v>D) 22+</v>
      </c>
      <c r="U926" s="1" t="str">
        <f ca="1">IF(AND(HR_DB[[#This Row],[Age]]&gt;=20,HR_DB[[#This Row],[Age]]&lt;30),"20s",IF(AND(HR_DB[[#This Row],[Age]]&gt;=30,HR_DB[[#This Row],[Age]]&lt;40),"30s",IF(HR_DB[[#This Row],[Age]]&gt;=40,"40s","")))</f>
        <v>20s</v>
      </c>
    </row>
    <row r="927" spans="1:21" x14ac:dyDescent="0.35">
      <c r="A927" s="1">
        <v>59241</v>
      </c>
      <c r="B927" s="1" t="s">
        <v>1426</v>
      </c>
      <c r="C927" s="1" t="s">
        <v>1427</v>
      </c>
      <c r="D927" s="1" t="s">
        <v>35</v>
      </c>
      <c r="E927" s="1" t="str">
        <f>IF(ISODD(MID(HR_DB[[#This Row],[ID No.]],13,1)),"Male","Female")</f>
        <v>Male</v>
      </c>
      <c r="F927" s="3">
        <f>DATE(MID(HR_DB[[#This Row],[ID No.]],2,2),MID(HR_DB[[#This Row],[ID No.]],4,2),MID(HR_DB[[#This Row],[ID No.]],6,2))</f>
        <v>28202</v>
      </c>
      <c r="G927" s="1">
        <f ca="1">DATEDIF(HR_DB[[#This Row],[DOB]],TODAY(),"Y")</f>
        <v>45</v>
      </c>
      <c r="H927" s="1" t="s">
        <v>17</v>
      </c>
      <c r="I927" s="1" t="s">
        <v>23</v>
      </c>
      <c r="J927" s="1" t="s">
        <v>28</v>
      </c>
      <c r="K927" s="1" t="str">
        <f>VLOOKUP(MID(HR_DB[[#This Row],[ID No.]],8,2),[1]Draft!$B$9:$C$14,2,FALSE)</f>
        <v>Sharqia</v>
      </c>
      <c r="L927" s="7">
        <v>35314</v>
      </c>
      <c r="M927" s="1">
        <f ca="1">DATEDIF(HR_DB[[#This Row],[Hire date]],TODAY(),"Y")</f>
        <v>25</v>
      </c>
      <c r="N927" s="4">
        <v>3949</v>
      </c>
      <c r="O927" s="6">
        <f>IFERROR(DATEDIF(HR_DB[[#This Row],[DOB]],HR_DB[[#This Row],[Hire date]],"Y"),"!!!")</f>
        <v>19</v>
      </c>
      <c r="P927" s="6" t="str">
        <f>IF(HR_DB[[#This Row],[Age at Hiring]]&lt;20,"!","")</f>
        <v>!</v>
      </c>
      <c r="Q927" s="1" t="str">
        <f>IFERROR(VLOOKUP(HR_DB[[#This Row],[EmpID]],A928:$A$1002,1,TRUE),"")</f>
        <v/>
      </c>
      <c r="R927" s="1" t="str">
        <f>IFERROR(VLOOKUP(HR_DB[[#This Row],[EmpID]],$A$2:A926,1,0),"")</f>
        <v/>
      </c>
      <c r="S927" s="17"/>
      <c r="T927" s="1" t="str">
        <f ca="1">IF(HR_DB[[#This Row],[Years no.]]&lt;=7,"A) 1-7",IF(AND(HR_DB[[#This Row],[Years no.]]&gt;7,HR_DB[[#This Row],[Years no.]]&lt;=14),"B) 8-14",IF(AND(HR_DB[[#This Row],[Years no.]]&gt;14,HR_DB[[#This Row],[Years no.]]&lt;=21),"C) 15-21",IF(HR_DB[[#This Row],[Years no.]]&gt;21,"D) 22+",""))))</f>
        <v>D) 22+</v>
      </c>
      <c r="U927" s="1" t="str">
        <f ca="1">IF(AND(HR_DB[[#This Row],[Age]]&gt;=20,HR_DB[[#This Row],[Age]]&lt;30),"20s",IF(AND(HR_DB[[#This Row],[Age]]&gt;=30,HR_DB[[#This Row],[Age]]&lt;40),"30s",IF(HR_DB[[#This Row],[Age]]&gt;=40,"40s","")))</f>
        <v>40s</v>
      </c>
    </row>
    <row r="928" spans="1:21" x14ac:dyDescent="0.35">
      <c r="A928" s="1">
        <v>59242</v>
      </c>
      <c r="B928" s="1" t="s">
        <v>1010</v>
      </c>
      <c r="C928" s="1" t="s">
        <v>1011</v>
      </c>
      <c r="D928" s="1" t="s">
        <v>31</v>
      </c>
      <c r="E928" s="1" t="str">
        <f>IF(ISODD(MID(HR_DB[[#This Row],[ID No.]],13,1)),"Male","Female")</f>
        <v>Male</v>
      </c>
      <c r="F928" s="3">
        <f>DATE(MID(HR_DB[[#This Row],[ID No.]],2,2),MID(HR_DB[[#This Row],[ID No.]],4,2),MID(HR_DB[[#This Row],[ID No.]],6,2))</f>
        <v>29476</v>
      </c>
      <c r="G928" s="1">
        <f ca="1">DATEDIF(HR_DB[[#This Row],[DOB]],TODAY(),"Y")</f>
        <v>41</v>
      </c>
      <c r="H928" s="1" t="s">
        <v>32</v>
      </c>
      <c r="I928" s="1" t="s">
        <v>23</v>
      </c>
      <c r="J928" s="1" t="s">
        <v>44</v>
      </c>
      <c r="K928" s="1" t="str">
        <f>VLOOKUP(MID(HR_DB[[#This Row],[ID No.]],8,2),[1]Draft!$B$9:$C$14,2,FALSE)</f>
        <v>Cairo</v>
      </c>
      <c r="L928" s="3">
        <v>39781</v>
      </c>
      <c r="M928" s="1">
        <f ca="1">DATEDIF(HR_DB[[#This Row],[Hire date]],TODAY(),"Y")</f>
        <v>13</v>
      </c>
      <c r="N928" s="4">
        <v>5325</v>
      </c>
      <c r="O928" s="1">
        <f>IFERROR(DATEDIF(HR_DB[[#This Row],[DOB]],HR_DB[[#This Row],[Hire date]],"Y"),"!!!")</f>
        <v>28</v>
      </c>
      <c r="P928" s="1" t="str">
        <f>IF(HR_DB[[#This Row],[Age at Hiring]]&lt;20,"!","")</f>
        <v/>
      </c>
      <c r="Q928" s="1" t="str">
        <f>IFERROR(VLOOKUP(HR_DB[[#This Row],[EmpID]],A929:$A$1002,1,TRUE),"")</f>
        <v/>
      </c>
      <c r="R928" s="1" t="str">
        <f>IFERROR(VLOOKUP(HR_DB[[#This Row],[EmpID]],$A$2:A927,1,0),"")</f>
        <v/>
      </c>
      <c r="S928" s="17"/>
      <c r="T928" s="1" t="str">
        <f ca="1">IF(HR_DB[[#This Row],[Years no.]]&lt;=7,"A) 1-7",IF(AND(HR_DB[[#This Row],[Years no.]]&gt;7,HR_DB[[#This Row],[Years no.]]&lt;=14),"B) 8-14",IF(AND(HR_DB[[#This Row],[Years no.]]&gt;14,HR_DB[[#This Row],[Years no.]]&lt;=21),"C) 15-21",IF(HR_DB[[#This Row],[Years no.]]&gt;21,"D) 22+",""))))</f>
        <v>B) 8-14</v>
      </c>
      <c r="U928" s="1" t="str">
        <f ca="1">IF(AND(HR_DB[[#This Row],[Age]]&gt;=20,HR_DB[[#This Row],[Age]]&lt;30),"20s",IF(AND(HR_DB[[#This Row],[Age]]&gt;=30,HR_DB[[#This Row],[Age]]&lt;40),"30s",IF(HR_DB[[#This Row],[Age]]&gt;=40,"40s","")))</f>
        <v>40s</v>
      </c>
    </row>
    <row r="929" spans="1:21" x14ac:dyDescent="0.35">
      <c r="A929" s="1">
        <v>59282</v>
      </c>
      <c r="B929" s="1" t="s">
        <v>1414</v>
      </c>
      <c r="C929" s="1" t="s">
        <v>1415</v>
      </c>
      <c r="D929" s="1" t="s">
        <v>143</v>
      </c>
      <c r="E929" s="1" t="str">
        <f>IF(ISODD(MID(HR_DB[[#This Row],[ID No.]],13,1)),"Male","Female")</f>
        <v>Female</v>
      </c>
      <c r="F929" s="3">
        <f>DATE(MID(HR_DB[[#This Row],[ID No.]],2,2),MID(HR_DB[[#This Row],[ID No.]],4,2),MID(HR_DB[[#This Row],[ID No.]],6,2))</f>
        <v>30697</v>
      </c>
      <c r="G929" s="1">
        <f ca="1">DATEDIF(HR_DB[[#This Row],[DOB]],TODAY(),"Y")</f>
        <v>38</v>
      </c>
      <c r="H929" s="1" t="s">
        <v>32</v>
      </c>
      <c r="I929" s="1" t="s">
        <v>23</v>
      </c>
      <c r="J929" s="1" t="s">
        <v>19</v>
      </c>
      <c r="K929" s="1" t="str">
        <f>VLOOKUP(MID(HR_DB[[#This Row],[ID No.]],8,2),[1]Draft!$B$9:$C$14,2,FALSE)</f>
        <v>Sharqia</v>
      </c>
      <c r="L929" s="7">
        <v>37924</v>
      </c>
      <c r="M929" s="1">
        <f ca="1">DATEDIF(HR_DB[[#This Row],[Hire date]],TODAY(),"Y")</f>
        <v>18</v>
      </c>
      <c r="N929" s="4">
        <v>3287</v>
      </c>
      <c r="O929" s="6">
        <f>IFERROR(DATEDIF(HR_DB[[#This Row],[DOB]],HR_DB[[#This Row],[Hire date]],"Y"),"!!!")</f>
        <v>19</v>
      </c>
      <c r="P929" s="6" t="str">
        <f>IF(HR_DB[[#This Row],[Age at Hiring]]&lt;20,"!","")</f>
        <v>!</v>
      </c>
      <c r="Q929" s="1" t="str">
        <f>IFERROR(VLOOKUP(HR_DB[[#This Row],[EmpID]],A930:$A$1002,1,TRUE),"")</f>
        <v/>
      </c>
      <c r="R929" s="1" t="str">
        <f>IFERROR(VLOOKUP(HR_DB[[#This Row],[EmpID]],$A$2:A928,1,0),"")</f>
        <v/>
      </c>
      <c r="S929" s="17"/>
      <c r="T929" s="1" t="str">
        <f ca="1">IF(HR_DB[[#This Row],[Years no.]]&lt;=7,"A) 1-7",IF(AND(HR_DB[[#This Row],[Years no.]]&gt;7,HR_DB[[#This Row],[Years no.]]&lt;=14),"B) 8-14",IF(AND(HR_DB[[#This Row],[Years no.]]&gt;14,HR_DB[[#This Row],[Years no.]]&lt;=21),"C) 15-21",IF(HR_DB[[#This Row],[Years no.]]&gt;21,"D) 22+",""))))</f>
        <v>C) 15-21</v>
      </c>
      <c r="U929" s="1" t="str">
        <f ca="1">IF(AND(HR_DB[[#This Row],[Age]]&gt;=20,HR_DB[[#This Row],[Age]]&lt;30),"20s",IF(AND(HR_DB[[#This Row],[Age]]&gt;=30,HR_DB[[#This Row],[Age]]&lt;40),"30s",IF(HR_DB[[#This Row],[Age]]&gt;=40,"40s","")))</f>
        <v>30s</v>
      </c>
    </row>
    <row r="930" spans="1:21" x14ac:dyDescent="0.35">
      <c r="A930" s="1">
        <v>59286</v>
      </c>
      <c r="B930" s="1" t="s">
        <v>2026</v>
      </c>
      <c r="C930" s="1" t="s">
        <v>2027</v>
      </c>
      <c r="D930" s="1" t="s">
        <v>27</v>
      </c>
      <c r="E930" s="1" t="str">
        <f>IF(ISODD(MID(HR_DB[[#This Row],[ID No.]],13,1)),"Male","Female")</f>
        <v>Male</v>
      </c>
      <c r="F930" s="3">
        <f>DATE(MID(HR_DB[[#This Row],[ID No.]],2,2),MID(HR_DB[[#This Row],[ID No.]],4,2),MID(HR_DB[[#This Row],[ID No.]],6,2))</f>
        <v>32184</v>
      </c>
      <c r="G930" s="1">
        <f ca="1">DATEDIF(HR_DB[[#This Row],[DOB]],TODAY(),"Y")</f>
        <v>34</v>
      </c>
      <c r="H930" s="1" t="s">
        <v>17</v>
      </c>
      <c r="I930" s="1" t="s">
        <v>23</v>
      </c>
      <c r="J930" s="1" t="s">
        <v>44</v>
      </c>
      <c r="K930" s="1" t="str">
        <f>VLOOKUP(MID(HR_DB[[#This Row],[ID No.]],8,2),[1]Draft!$B$9:$C$14,2,FALSE)</f>
        <v>Ismailia</v>
      </c>
      <c r="L930" s="7">
        <v>36358</v>
      </c>
      <c r="M930" s="1">
        <f ca="1">DATEDIF(HR_DB[[#This Row],[Hire date]],TODAY(),"Y")</f>
        <v>23</v>
      </c>
      <c r="N930" s="4">
        <v>3840</v>
      </c>
      <c r="O930" s="6">
        <f>IFERROR(DATEDIF(HR_DB[[#This Row],[DOB]],HR_DB[[#This Row],[Hire date]],"Y"),"!!!")</f>
        <v>11</v>
      </c>
      <c r="P930" s="6" t="str">
        <f>IF(HR_DB[[#This Row],[Age at Hiring]]&lt;20,"!","")</f>
        <v>!</v>
      </c>
      <c r="Q930" s="1" t="str">
        <f>IFERROR(VLOOKUP(HR_DB[[#This Row],[EmpID]],A931:$A$1002,1,TRUE),"")</f>
        <v/>
      </c>
      <c r="R930" s="1" t="str">
        <f>IFERROR(VLOOKUP(HR_DB[[#This Row],[EmpID]],$A$2:A929,1,0),"")</f>
        <v/>
      </c>
      <c r="S930" s="17"/>
      <c r="T930" s="1" t="str">
        <f ca="1">IF(HR_DB[[#This Row],[Years no.]]&lt;=7,"A) 1-7",IF(AND(HR_DB[[#This Row],[Years no.]]&gt;7,HR_DB[[#This Row],[Years no.]]&lt;=14),"B) 8-14",IF(AND(HR_DB[[#This Row],[Years no.]]&gt;14,HR_DB[[#This Row],[Years no.]]&lt;=21),"C) 15-21",IF(HR_DB[[#This Row],[Years no.]]&gt;21,"D) 22+",""))))</f>
        <v>D) 22+</v>
      </c>
      <c r="U930" s="1" t="str">
        <f ca="1">IF(AND(HR_DB[[#This Row],[Age]]&gt;=20,HR_DB[[#This Row],[Age]]&lt;30),"20s",IF(AND(HR_DB[[#This Row],[Age]]&gt;=30,HR_DB[[#This Row],[Age]]&lt;40),"30s",IF(HR_DB[[#This Row],[Age]]&gt;=40,"40s","")))</f>
        <v>30s</v>
      </c>
    </row>
    <row r="931" spans="1:21" x14ac:dyDescent="0.35">
      <c r="A931" s="1">
        <v>59296</v>
      </c>
      <c r="B931" s="1" t="s">
        <v>1338</v>
      </c>
      <c r="C931" s="1" t="s">
        <v>1339</v>
      </c>
      <c r="D931" s="1" t="s">
        <v>27</v>
      </c>
      <c r="E931" s="1" t="str">
        <f>IF(ISODD(MID(HR_DB[[#This Row],[ID No.]],13,1)),"Male","Female")</f>
        <v>Female</v>
      </c>
      <c r="F931" s="3">
        <f>DATE(MID(HR_DB[[#This Row],[ID No.]],2,2),MID(HR_DB[[#This Row],[ID No.]],4,2),MID(HR_DB[[#This Row],[ID No.]],6,2))</f>
        <v>34867</v>
      </c>
      <c r="G931" s="1">
        <f ca="1">DATEDIF(HR_DB[[#This Row],[DOB]],TODAY(),"Y")</f>
        <v>27</v>
      </c>
      <c r="H931" s="1" t="s">
        <v>32</v>
      </c>
      <c r="I931" s="1" t="s">
        <v>23</v>
      </c>
      <c r="J931" s="1" t="s">
        <v>19</v>
      </c>
      <c r="K931" s="1" t="str">
        <f>VLOOKUP(MID(HR_DB[[#This Row],[ID No.]],8,2),[1]Draft!$B$9:$C$14,2,FALSE)</f>
        <v>Alexandria</v>
      </c>
      <c r="L931" s="7">
        <v>37251</v>
      </c>
      <c r="M931" s="1">
        <f ca="1">DATEDIF(HR_DB[[#This Row],[Hire date]],TODAY(),"Y")</f>
        <v>20</v>
      </c>
      <c r="N931" s="4">
        <v>5712</v>
      </c>
      <c r="O931" s="6">
        <f>IFERROR(DATEDIF(HR_DB[[#This Row],[DOB]],HR_DB[[#This Row],[Hire date]],"Y"),"!!!")</f>
        <v>6</v>
      </c>
      <c r="P931" s="6" t="str">
        <f>IF(HR_DB[[#This Row],[Age at Hiring]]&lt;20,"!","")</f>
        <v>!</v>
      </c>
      <c r="Q931" s="1" t="str">
        <f>IFERROR(VLOOKUP(HR_DB[[#This Row],[EmpID]],A932:$A$1002,1,TRUE),"")</f>
        <v/>
      </c>
      <c r="R931" s="1" t="str">
        <f>IFERROR(VLOOKUP(HR_DB[[#This Row],[EmpID]],$A$2:A930,1,0),"")</f>
        <v/>
      </c>
      <c r="S931" s="17"/>
      <c r="T931" s="1" t="str">
        <f ca="1">IF(HR_DB[[#This Row],[Years no.]]&lt;=7,"A) 1-7",IF(AND(HR_DB[[#This Row],[Years no.]]&gt;7,HR_DB[[#This Row],[Years no.]]&lt;=14),"B) 8-14",IF(AND(HR_DB[[#This Row],[Years no.]]&gt;14,HR_DB[[#This Row],[Years no.]]&lt;=21),"C) 15-21",IF(HR_DB[[#This Row],[Years no.]]&gt;21,"D) 22+",""))))</f>
        <v>C) 15-21</v>
      </c>
      <c r="U931" s="1" t="str">
        <f ca="1">IF(AND(HR_DB[[#This Row],[Age]]&gt;=20,HR_DB[[#This Row],[Age]]&lt;30),"20s",IF(AND(HR_DB[[#This Row],[Age]]&gt;=30,HR_DB[[#This Row],[Age]]&lt;40),"30s",IF(HR_DB[[#This Row],[Age]]&gt;=40,"40s","")))</f>
        <v>20s</v>
      </c>
    </row>
    <row r="932" spans="1:21" x14ac:dyDescent="0.35">
      <c r="A932" s="1">
        <v>59322</v>
      </c>
      <c r="B932" s="1" t="s">
        <v>1776</v>
      </c>
      <c r="C932" s="1" t="s">
        <v>1777</v>
      </c>
      <c r="D932" s="1" t="s">
        <v>31</v>
      </c>
      <c r="E932" s="1" t="str">
        <f>IF(ISODD(MID(HR_DB[[#This Row],[ID No.]],13,1)),"Male","Female")</f>
        <v>Male</v>
      </c>
      <c r="F932" s="3">
        <f>DATE(MID(HR_DB[[#This Row],[ID No.]],2,2),MID(HR_DB[[#This Row],[ID No.]],4,2),MID(HR_DB[[#This Row],[ID No.]],6,2))</f>
        <v>31106</v>
      </c>
      <c r="G932" s="1">
        <f ca="1">DATEDIF(HR_DB[[#This Row],[DOB]],TODAY(),"Y")</f>
        <v>37</v>
      </c>
      <c r="H932" s="1" t="s">
        <v>17</v>
      </c>
      <c r="I932" s="1" t="s">
        <v>23</v>
      </c>
      <c r="J932" s="1" t="s">
        <v>24</v>
      </c>
      <c r="K932" s="1" t="str">
        <f>VLOOKUP(MID(HR_DB[[#This Row],[ID No.]],8,2),[1]Draft!$B$9:$C$14,2,FALSE)</f>
        <v>Giza</v>
      </c>
      <c r="L932" s="7">
        <v>37753</v>
      </c>
      <c r="M932" s="1">
        <f ca="1">DATEDIF(HR_DB[[#This Row],[Hire date]],TODAY(),"Y")</f>
        <v>19</v>
      </c>
      <c r="N932" s="4">
        <v>4140</v>
      </c>
      <c r="O932" s="6">
        <f>IFERROR(DATEDIF(HR_DB[[#This Row],[DOB]],HR_DB[[#This Row],[Hire date]],"Y"),"!!!")</f>
        <v>18</v>
      </c>
      <c r="P932" s="6" t="str">
        <f>IF(HR_DB[[#This Row],[Age at Hiring]]&lt;20,"!","")</f>
        <v>!</v>
      </c>
      <c r="Q932" s="1" t="str">
        <f>IFERROR(VLOOKUP(HR_DB[[#This Row],[EmpID]],A933:$A$1002,1,TRUE),"")</f>
        <v/>
      </c>
      <c r="R932" s="1" t="str">
        <f>IFERROR(VLOOKUP(HR_DB[[#This Row],[EmpID]],$A$2:A931,1,0),"")</f>
        <v/>
      </c>
      <c r="S932" s="17"/>
      <c r="T932" s="1" t="str">
        <f ca="1">IF(HR_DB[[#This Row],[Years no.]]&lt;=7,"A) 1-7",IF(AND(HR_DB[[#This Row],[Years no.]]&gt;7,HR_DB[[#This Row],[Years no.]]&lt;=14),"B) 8-14",IF(AND(HR_DB[[#This Row],[Years no.]]&gt;14,HR_DB[[#This Row],[Years no.]]&lt;=21),"C) 15-21",IF(HR_DB[[#This Row],[Years no.]]&gt;21,"D) 22+",""))))</f>
        <v>C) 15-21</v>
      </c>
      <c r="U932" s="1" t="str">
        <f ca="1">IF(AND(HR_DB[[#This Row],[Age]]&gt;=20,HR_DB[[#This Row],[Age]]&lt;30),"20s",IF(AND(HR_DB[[#This Row],[Age]]&gt;=30,HR_DB[[#This Row],[Age]]&lt;40),"30s",IF(HR_DB[[#This Row],[Age]]&gt;=40,"40s","")))</f>
        <v>30s</v>
      </c>
    </row>
    <row r="933" spans="1:21" x14ac:dyDescent="0.35">
      <c r="A933" s="1">
        <v>59370</v>
      </c>
      <c r="B933" s="1" t="s">
        <v>1028</v>
      </c>
      <c r="C933" s="1" t="s">
        <v>1029</v>
      </c>
      <c r="D933" s="1" t="s">
        <v>62</v>
      </c>
      <c r="E933" s="1" t="str">
        <f>IF(ISODD(MID(HR_DB[[#This Row],[ID No.]],13,1)),"Male","Female")</f>
        <v>Female</v>
      </c>
      <c r="F933" s="3">
        <f>DATE(MID(HR_DB[[#This Row],[ID No.]],2,2),MID(HR_DB[[#This Row],[ID No.]],4,2),MID(HR_DB[[#This Row],[ID No.]],6,2))</f>
        <v>28798</v>
      </c>
      <c r="G933" s="1">
        <f ca="1">DATEDIF(HR_DB[[#This Row],[DOB]],TODAY(),"Y")</f>
        <v>43</v>
      </c>
      <c r="H933" s="1" t="s">
        <v>32</v>
      </c>
      <c r="I933" s="1" t="s">
        <v>41</v>
      </c>
      <c r="J933" s="1" t="s">
        <v>24</v>
      </c>
      <c r="K933" s="1" t="str">
        <f>VLOOKUP(MID(HR_DB[[#This Row],[ID No.]],8,2),[1]Draft!$B$9:$C$14,2,FALSE)</f>
        <v>Giza</v>
      </c>
      <c r="L933" s="3">
        <v>40305</v>
      </c>
      <c r="M933" s="1">
        <f ca="1">DATEDIF(HR_DB[[#This Row],[Hire date]],TODAY(),"Y")</f>
        <v>12</v>
      </c>
      <c r="N933" s="4">
        <v>11784</v>
      </c>
      <c r="O933" s="1">
        <f>IFERROR(DATEDIF(HR_DB[[#This Row],[DOB]],HR_DB[[#This Row],[Hire date]],"Y"),"!!!")</f>
        <v>31</v>
      </c>
      <c r="P933" s="1" t="str">
        <f>IF(HR_DB[[#This Row],[Age at Hiring]]&lt;20,"!","")</f>
        <v/>
      </c>
      <c r="Q933" s="1" t="str">
        <f>IFERROR(VLOOKUP(HR_DB[[#This Row],[EmpID]],A934:$A$1002,1,TRUE),"")</f>
        <v/>
      </c>
      <c r="R933" s="1" t="str">
        <f>IFERROR(VLOOKUP(HR_DB[[#This Row],[EmpID]],$A$2:A932,1,0),"")</f>
        <v/>
      </c>
      <c r="S933" s="17"/>
      <c r="T933" s="1" t="str">
        <f ca="1">IF(HR_DB[[#This Row],[Years no.]]&lt;=7,"A) 1-7",IF(AND(HR_DB[[#This Row],[Years no.]]&gt;7,HR_DB[[#This Row],[Years no.]]&lt;=14),"B) 8-14",IF(AND(HR_DB[[#This Row],[Years no.]]&gt;14,HR_DB[[#This Row],[Years no.]]&lt;=21),"C) 15-21",IF(HR_DB[[#This Row],[Years no.]]&gt;21,"D) 22+",""))))</f>
        <v>B) 8-14</v>
      </c>
      <c r="U933" s="1" t="str">
        <f ca="1">IF(AND(HR_DB[[#This Row],[Age]]&gt;=20,HR_DB[[#This Row],[Age]]&lt;30),"20s",IF(AND(HR_DB[[#This Row],[Age]]&gt;=30,HR_DB[[#This Row],[Age]]&lt;40),"30s",IF(HR_DB[[#This Row],[Age]]&gt;=40,"40s","")))</f>
        <v>40s</v>
      </c>
    </row>
    <row r="934" spans="1:21" x14ac:dyDescent="0.35">
      <c r="A934" s="1">
        <v>59393</v>
      </c>
      <c r="B934" s="1" t="s">
        <v>1698</v>
      </c>
      <c r="C934" s="1" t="s">
        <v>1699</v>
      </c>
      <c r="D934" s="1" t="s">
        <v>31</v>
      </c>
      <c r="E934" s="1" t="str">
        <f>IF(ISODD(MID(HR_DB[[#This Row],[ID No.]],13,1)),"Male","Female")</f>
        <v>Male</v>
      </c>
      <c r="F934" s="3">
        <f>DATE(MID(HR_DB[[#This Row],[ID No.]],2,2),MID(HR_DB[[#This Row],[ID No.]],4,2),MID(HR_DB[[#This Row],[ID No.]],6,2))</f>
        <v>32991</v>
      </c>
      <c r="G934" s="1">
        <f ca="1">DATEDIF(HR_DB[[#This Row],[DOB]],TODAY(),"Y")</f>
        <v>32</v>
      </c>
      <c r="H934" s="1" t="s">
        <v>32</v>
      </c>
      <c r="I934" s="1" t="s">
        <v>23</v>
      </c>
      <c r="J934" s="1" t="s">
        <v>24</v>
      </c>
      <c r="K934" s="1" t="str">
        <f>VLOOKUP(MID(HR_DB[[#This Row],[ID No.]],8,2),[1]Draft!$B$9:$C$14,2,FALSE)</f>
        <v>Monufia</v>
      </c>
      <c r="L934" s="7">
        <v>34888</v>
      </c>
      <c r="M934" s="1">
        <f ca="1">DATEDIF(HR_DB[[#This Row],[Hire date]],TODAY(),"Y")</f>
        <v>27</v>
      </c>
      <c r="N934" s="4">
        <v>5936</v>
      </c>
      <c r="O934" s="6">
        <f>IFERROR(DATEDIF(HR_DB[[#This Row],[DOB]],HR_DB[[#This Row],[Hire date]],"Y"),"!!!")</f>
        <v>5</v>
      </c>
      <c r="P934" s="6" t="str">
        <f>IF(HR_DB[[#This Row],[Age at Hiring]]&lt;20,"!","")</f>
        <v>!</v>
      </c>
      <c r="Q934" s="1" t="str">
        <f>IFERROR(VLOOKUP(HR_DB[[#This Row],[EmpID]],A935:$A$1002,1,TRUE),"")</f>
        <v/>
      </c>
      <c r="R934" s="1" t="str">
        <f>IFERROR(VLOOKUP(HR_DB[[#This Row],[EmpID]],$A$2:A933,1,0),"")</f>
        <v/>
      </c>
      <c r="S934" s="17"/>
      <c r="T934" s="1" t="str">
        <f ca="1">IF(HR_DB[[#This Row],[Years no.]]&lt;=7,"A) 1-7",IF(AND(HR_DB[[#This Row],[Years no.]]&gt;7,HR_DB[[#This Row],[Years no.]]&lt;=14),"B) 8-14",IF(AND(HR_DB[[#This Row],[Years no.]]&gt;14,HR_DB[[#This Row],[Years no.]]&lt;=21),"C) 15-21",IF(HR_DB[[#This Row],[Years no.]]&gt;21,"D) 22+",""))))</f>
        <v>D) 22+</v>
      </c>
      <c r="U934" s="1" t="str">
        <f ca="1">IF(AND(HR_DB[[#This Row],[Age]]&gt;=20,HR_DB[[#This Row],[Age]]&lt;30),"20s",IF(AND(HR_DB[[#This Row],[Age]]&gt;=30,HR_DB[[#This Row],[Age]]&lt;40),"30s",IF(HR_DB[[#This Row],[Age]]&gt;=40,"40s","")))</f>
        <v>30s</v>
      </c>
    </row>
    <row r="935" spans="1:21" x14ac:dyDescent="0.35">
      <c r="A935" s="1">
        <v>59398</v>
      </c>
      <c r="B935" s="1" t="s">
        <v>418</v>
      </c>
      <c r="C935" s="1" t="s">
        <v>419</v>
      </c>
      <c r="D935" s="1" t="s">
        <v>35</v>
      </c>
      <c r="E935" s="1" t="str">
        <f>IF(ISODD(MID(HR_DB[[#This Row],[ID No.]],13,1)),"Male","Female")</f>
        <v>Male</v>
      </c>
      <c r="F935" s="3">
        <f>DATE(MID(HR_DB[[#This Row],[ID No.]],2,2),MID(HR_DB[[#This Row],[ID No.]],4,2),MID(HR_DB[[#This Row],[ID No.]],6,2))</f>
        <v>34829</v>
      </c>
      <c r="G935" s="1">
        <f ca="1">DATEDIF(HR_DB[[#This Row],[DOB]],TODAY(),"Y")</f>
        <v>27</v>
      </c>
      <c r="H935" s="1" t="s">
        <v>32</v>
      </c>
      <c r="I935" s="1" t="s">
        <v>23</v>
      </c>
      <c r="J935" s="1" t="s">
        <v>19</v>
      </c>
      <c r="K935" s="1" t="str">
        <f>VLOOKUP(MID(HR_DB[[#This Row],[ID No.]],8,2),[1]Draft!$B$9:$C$14,2,FALSE)</f>
        <v>Cairo</v>
      </c>
      <c r="L935" s="7">
        <v>35237</v>
      </c>
      <c r="M935" s="1">
        <f ca="1">DATEDIF(HR_DB[[#This Row],[Hire date]],TODAY(),"Y")</f>
        <v>26</v>
      </c>
      <c r="N935" s="4">
        <v>4591</v>
      </c>
      <c r="O935" s="6">
        <f>IFERROR(DATEDIF(HR_DB[[#This Row],[DOB]],HR_DB[[#This Row],[Hire date]],"Y"),"!!!")</f>
        <v>1</v>
      </c>
      <c r="P935" s="6" t="str">
        <f>IF(HR_DB[[#This Row],[Age at Hiring]]&lt;20,"!","")</f>
        <v>!</v>
      </c>
      <c r="Q935" s="1" t="str">
        <f>IFERROR(VLOOKUP(HR_DB[[#This Row],[EmpID]],A936:$A$1002,1,TRUE),"")</f>
        <v/>
      </c>
      <c r="R935" s="1" t="str">
        <f>IFERROR(VLOOKUP(HR_DB[[#This Row],[EmpID]],$A$2:A934,1,0),"")</f>
        <v/>
      </c>
      <c r="S935" s="17"/>
      <c r="T935" s="1" t="str">
        <f ca="1">IF(HR_DB[[#This Row],[Years no.]]&lt;=7,"A) 1-7",IF(AND(HR_DB[[#This Row],[Years no.]]&gt;7,HR_DB[[#This Row],[Years no.]]&lt;=14),"B) 8-14",IF(AND(HR_DB[[#This Row],[Years no.]]&gt;14,HR_DB[[#This Row],[Years no.]]&lt;=21),"C) 15-21",IF(HR_DB[[#This Row],[Years no.]]&gt;21,"D) 22+",""))))</f>
        <v>D) 22+</v>
      </c>
      <c r="U935" s="1" t="str">
        <f ca="1">IF(AND(HR_DB[[#This Row],[Age]]&gt;=20,HR_DB[[#This Row],[Age]]&lt;30),"20s",IF(AND(HR_DB[[#This Row],[Age]]&gt;=30,HR_DB[[#This Row],[Age]]&lt;40),"30s",IF(HR_DB[[#This Row],[Age]]&gt;=40,"40s","")))</f>
        <v>20s</v>
      </c>
    </row>
    <row r="936" spans="1:21" x14ac:dyDescent="0.35">
      <c r="A936" s="1">
        <v>59399</v>
      </c>
      <c r="B936" s="1" t="s">
        <v>536</v>
      </c>
      <c r="C936" s="1" t="s">
        <v>537</v>
      </c>
      <c r="D936" s="1" t="s">
        <v>143</v>
      </c>
      <c r="E936" s="1" t="str">
        <f>IF(ISODD(MID(HR_DB[[#This Row],[ID No.]],13,1)),"Male","Female")</f>
        <v>Male</v>
      </c>
      <c r="F936" s="3">
        <f>DATE(MID(HR_DB[[#This Row],[ID No.]],2,2),MID(HR_DB[[#This Row],[ID No.]],4,2),MID(HR_DB[[#This Row],[ID No.]],6,2))</f>
        <v>35060</v>
      </c>
      <c r="G936" s="1">
        <f ca="1">DATEDIF(HR_DB[[#This Row],[DOB]],TODAY(),"Y")</f>
        <v>26</v>
      </c>
      <c r="H936" s="1" t="s">
        <v>32</v>
      </c>
      <c r="I936" s="1" t="s">
        <v>23</v>
      </c>
      <c r="J936" s="1" t="s">
        <v>67</v>
      </c>
      <c r="K936" s="1" t="str">
        <f>VLOOKUP(MID(HR_DB[[#This Row],[ID No.]],8,2),[1]Draft!$B$9:$C$14,2,FALSE)</f>
        <v>Cairo</v>
      </c>
      <c r="L936" s="7">
        <v>39595</v>
      </c>
      <c r="M936" s="1">
        <f ca="1">DATEDIF(HR_DB[[#This Row],[Hire date]],TODAY(),"Y")</f>
        <v>14</v>
      </c>
      <c r="N936" s="4">
        <v>3717</v>
      </c>
      <c r="O936" s="6">
        <f>IFERROR(DATEDIF(HR_DB[[#This Row],[DOB]],HR_DB[[#This Row],[Hire date]],"Y"),"!!!")</f>
        <v>12</v>
      </c>
      <c r="P936" s="6" t="str">
        <f>IF(HR_DB[[#This Row],[Age at Hiring]]&lt;20,"!","")</f>
        <v>!</v>
      </c>
      <c r="Q936" s="1" t="str">
        <f>IFERROR(VLOOKUP(HR_DB[[#This Row],[EmpID]],A937:$A$1002,1,TRUE),"")</f>
        <v/>
      </c>
      <c r="R936" s="1" t="str">
        <f>IFERROR(VLOOKUP(HR_DB[[#This Row],[EmpID]],$A$2:A935,1,0),"")</f>
        <v/>
      </c>
      <c r="S936" s="17"/>
      <c r="T936" s="1" t="str">
        <f ca="1">IF(HR_DB[[#This Row],[Years no.]]&lt;=7,"A) 1-7",IF(AND(HR_DB[[#This Row],[Years no.]]&gt;7,HR_DB[[#This Row],[Years no.]]&lt;=14),"B) 8-14",IF(AND(HR_DB[[#This Row],[Years no.]]&gt;14,HR_DB[[#This Row],[Years no.]]&lt;=21),"C) 15-21",IF(HR_DB[[#This Row],[Years no.]]&gt;21,"D) 22+",""))))</f>
        <v>B) 8-14</v>
      </c>
      <c r="U936" s="1" t="str">
        <f ca="1">IF(AND(HR_DB[[#This Row],[Age]]&gt;=20,HR_DB[[#This Row],[Age]]&lt;30),"20s",IF(AND(HR_DB[[#This Row],[Age]]&gt;=30,HR_DB[[#This Row],[Age]]&lt;40),"30s",IF(HR_DB[[#This Row],[Age]]&gt;=40,"40s","")))</f>
        <v>20s</v>
      </c>
    </row>
    <row r="937" spans="1:21" x14ac:dyDescent="0.35">
      <c r="A937" s="1">
        <v>59400</v>
      </c>
      <c r="B937" s="1" t="s">
        <v>688</v>
      </c>
      <c r="C937" s="1" t="s">
        <v>689</v>
      </c>
      <c r="D937" s="1" t="s">
        <v>27</v>
      </c>
      <c r="E937" s="1" t="str">
        <f>IF(ISODD(MID(HR_DB[[#This Row],[ID No.]],13,1)),"Male","Female")</f>
        <v>Male</v>
      </c>
      <c r="F937" s="3">
        <f>DATE(MID(HR_DB[[#This Row],[ID No.]],2,2),MID(HR_DB[[#This Row],[ID No.]],4,2),MID(HR_DB[[#This Row],[ID No.]],6,2))</f>
        <v>34710</v>
      </c>
      <c r="G937" s="1">
        <f ca="1">DATEDIF(HR_DB[[#This Row],[DOB]],TODAY(),"Y")</f>
        <v>27</v>
      </c>
      <c r="H937" s="1" t="s">
        <v>17</v>
      </c>
      <c r="I937" s="1" t="s">
        <v>23</v>
      </c>
      <c r="J937" s="1" t="s">
        <v>24</v>
      </c>
      <c r="K937" s="1" t="str">
        <f>VLOOKUP(MID(HR_DB[[#This Row],[ID No.]],8,2),[1]Draft!$B$9:$C$14,2,FALSE)</f>
        <v>Cairo</v>
      </c>
      <c r="L937" s="7">
        <v>39396</v>
      </c>
      <c r="M937" s="1">
        <f ca="1">DATEDIF(HR_DB[[#This Row],[Hire date]],TODAY(),"Y")</f>
        <v>14</v>
      </c>
      <c r="N937" s="4">
        <v>5434</v>
      </c>
      <c r="O937" s="6">
        <f>IFERROR(DATEDIF(HR_DB[[#This Row],[DOB]],HR_DB[[#This Row],[Hire date]],"Y"),"!!!")</f>
        <v>12</v>
      </c>
      <c r="P937" s="6" t="str">
        <f>IF(HR_DB[[#This Row],[Age at Hiring]]&lt;20,"!","")</f>
        <v>!</v>
      </c>
      <c r="Q937" s="1" t="str">
        <f>IFERROR(VLOOKUP(HR_DB[[#This Row],[EmpID]],A938:$A$1002,1,TRUE),"")</f>
        <v/>
      </c>
      <c r="R937" s="1" t="str">
        <f>IFERROR(VLOOKUP(HR_DB[[#This Row],[EmpID]],$A$2:A936,1,0),"")</f>
        <v/>
      </c>
      <c r="S937" s="17"/>
      <c r="T937" s="1" t="str">
        <f ca="1">IF(HR_DB[[#This Row],[Years no.]]&lt;=7,"A) 1-7",IF(AND(HR_DB[[#This Row],[Years no.]]&gt;7,HR_DB[[#This Row],[Years no.]]&lt;=14),"B) 8-14",IF(AND(HR_DB[[#This Row],[Years no.]]&gt;14,HR_DB[[#This Row],[Years no.]]&lt;=21),"C) 15-21",IF(HR_DB[[#This Row],[Years no.]]&gt;21,"D) 22+",""))))</f>
        <v>B) 8-14</v>
      </c>
      <c r="U937" s="1" t="str">
        <f ca="1">IF(AND(HR_DB[[#This Row],[Age]]&gt;=20,HR_DB[[#This Row],[Age]]&lt;30),"20s",IF(AND(HR_DB[[#This Row],[Age]]&gt;=30,HR_DB[[#This Row],[Age]]&lt;40),"30s",IF(HR_DB[[#This Row],[Age]]&gt;=40,"40s","")))</f>
        <v>20s</v>
      </c>
    </row>
    <row r="938" spans="1:21" x14ac:dyDescent="0.35">
      <c r="A938" s="1">
        <v>59402</v>
      </c>
      <c r="B938" s="1" t="s">
        <v>1618</v>
      </c>
      <c r="C938" s="1" t="s">
        <v>1619</v>
      </c>
      <c r="D938" s="1" t="s">
        <v>92</v>
      </c>
      <c r="E938" s="1" t="str">
        <f>IF(ISODD(MID(HR_DB[[#This Row],[ID No.]],13,1)),"Male","Female")</f>
        <v>Female</v>
      </c>
      <c r="F938" s="3">
        <f>DATE(MID(HR_DB[[#This Row],[ID No.]],2,2),MID(HR_DB[[#This Row],[ID No.]],4,2),MID(HR_DB[[#This Row],[ID No.]],6,2))</f>
        <v>31660</v>
      </c>
      <c r="G938" s="1">
        <f ca="1">DATEDIF(HR_DB[[#This Row],[DOB]],TODAY(),"Y")</f>
        <v>35</v>
      </c>
      <c r="H938" s="1" t="s">
        <v>32</v>
      </c>
      <c r="I938" s="1" t="s">
        <v>41</v>
      </c>
      <c r="J938" s="1" t="s">
        <v>24</v>
      </c>
      <c r="K938" s="1" t="str">
        <f>VLOOKUP(MID(HR_DB[[#This Row],[ID No.]],8,2),[1]Draft!$B$9:$C$14,2,FALSE)</f>
        <v>Sharqia</v>
      </c>
      <c r="L938" s="3">
        <v>41275</v>
      </c>
      <c r="M938" s="1">
        <f ca="1">DATEDIF(HR_DB[[#This Row],[Hire date]],TODAY(),"Y")</f>
        <v>9</v>
      </c>
      <c r="N938" s="4">
        <v>10570</v>
      </c>
      <c r="O938" s="1">
        <f>IFERROR(DATEDIF(HR_DB[[#This Row],[DOB]],HR_DB[[#This Row],[Hire date]],"Y"),"!!!")</f>
        <v>26</v>
      </c>
      <c r="P938" s="1" t="str">
        <f>IF(HR_DB[[#This Row],[Age at Hiring]]&lt;20,"!","")</f>
        <v/>
      </c>
      <c r="Q938" s="1" t="str">
        <f>IFERROR(VLOOKUP(HR_DB[[#This Row],[EmpID]],A939:$A$1002,1,TRUE),"")</f>
        <v/>
      </c>
      <c r="R938" s="1" t="str">
        <f>IFERROR(VLOOKUP(HR_DB[[#This Row],[EmpID]],$A$2:A937,1,0),"")</f>
        <v/>
      </c>
      <c r="S938" s="17"/>
      <c r="T938" s="1" t="str">
        <f ca="1">IF(HR_DB[[#This Row],[Years no.]]&lt;=7,"A) 1-7",IF(AND(HR_DB[[#This Row],[Years no.]]&gt;7,HR_DB[[#This Row],[Years no.]]&lt;=14),"B) 8-14",IF(AND(HR_DB[[#This Row],[Years no.]]&gt;14,HR_DB[[#This Row],[Years no.]]&lt;=21),"C) 15-21",IF(HR_DB[[#This Row],[Years no.]]&gt;21,"D) 22+",""))))</f>
        <v>B) 8-14</v>
      </c>
      <c r="U938" s="1" t="str">
        <f ca="1">IF(AND(HR_DB[[#This Row],[Age]]&gt;=20,HR_DB[[#This Row],[Age]]&lt;30),"20s",IF(AND(HR_DB[[#This Row],[Age]]&gt;=30,HR_DB[[#This Row],[Age]]&lt;40),"30s",IF(HR_DB[[#This Row],[Age]]&gt;=40,"40s","")))</f>
        <v>30s</v>
      </c>
    </row>
    <row r="939" spans="1:21" x14ac:dyDescent="0.35">
      <c r="A939" s="1">
        <v>59406</v>
      </c>
      <c r="B939" s="1" t="s">
        <v>1380</v>
      </c>
      <c r="C939" s="1" t="s">
        <v>1381</v>
      </c>
      <c r="D939" s="1" t="s">
        <v>92</v>
      </c>
      <c r="E939" s="1" t="str">
        <f>IF(ISODD(MID(HR_DB[[#This Row],[ID No.]],13,1)),"Male","Female")</f>
        <v>Female</v>
      </c>
      <c r="F939" s="3">
        <f>DATE(MID(HR_DB[[#This Row],[ID No.]],2,2),MID(HR_DB[[#This Row],[ID No.]],4,2),MID(HR_DB[[#This Row],[ID No.]],6,2))</f>
        <v>29801</v>
      </c>
      <c r="G939" s="1">
        <f ca="1">DATEDIF(HR_DB[[#This Row],[DOB]],TODAY(),"Y")</f>
        <v>40</v>
      </c>
      <c r="H939" s="1" t="s">
        <v>32</v>
      </c>
      <c r="I939" s="1" t="s">
        <v>18</v>
      </c>
      <c r="J939" s="1" t="s">
        <v>24</v>
      </c>
      <c r="K939" s="1" t="str">
        <f>VLOOKUP(MID(HR_DB[[#This Row],[ID No.]],8,2),[1]Draft!$B$9:$C$14,2,FALSE)</f>
        <v>Giza</v>
      </c>
      <c r="L939" s="3">
        <v>40710</v>
      </c>
      <c r="M939" s="1">
        <f ca="1">DATEDIF(HR_DB[[#This Row],[Hire date]],TODAY(),"Y")</f>
        <v>11</v>
      </c>
      <c r="N939" s="4">
        <v>29539</v>
      </c>
      <c r="O939" s="1">
        <f>IFERROR(DATEDIF(HR_DB[[#This Row],[DOB]],HR_DB[[#This Row],[Hire date]],"Y"),"!!!")</f>
        <v>29</v>
      </c>
      <c r="P939" s="1" t="str">
        <f>IF(HR_DB[[#This Row],[Age at Hiring]]&lt;20,"!","")</f>
        <v/>
      </c>
      <c r="Q939" s="1" t="str">
        <f>IFERROR(VLOOKUP(HR_DB[[#This Row],[EmpID]],A940:$A$1002,1,TRUE),"")</f>
        <v/>
      </c>
      <c r="R939" s="1" t="str">
        <f>IFERROR(VLOOKUP(HR_DB[[#This Row],[EmpID]],$A$2:A938,1,0),"")</f>
        <v/>
      </c>
      <c r="S939" s="17"/>
      <c r="T939" s="1" t="str">
        <f ca="1">IF(HR_DB[[#This Row],[Years no.]]&lt;=7,"A) 1-7",IF(AND(HR_DB[[#This Row],[Years no.]]&gt;7,HR_DB[[#This Row],[Years no.]]&lt;=14),"B) 8-14",IF(AND(HR_DB[[#This Row],[Years no.]]&gt;14,HR_DB[[#This Row],[Years no.]]&lt;=21),"C) 15-21",IF(HR_DB[[#This Row],[Years no.]]&gt;21,"D) 22+",""))))</f>
        <v>B) 8-14</v>
      </c>
      <c r="U939" s="1" t="str">
        <f ca="1">IF(AND(HR_DB[[#This Row],[Age]]&gt;=20,HR_DB[[#This Row],[Age]]&lt;30),"20s",IF(AND(HR_DB[[#This Row],[Age]]&gt;=30,HR_DB[[#This Row],[Age]]&lt;40),"30s",IF(HR_DB[[#This Row],[Age]]&gt;=40,"40s","")))</f>
        <v>40s</v>
      </c>
    </row>
    <row r="940" spans="1:21" x14ac:dyDescent="0.35">
      <c r="A940" s="1">
        <v>59426</v>
      </c>
      <c r="B940" s="1" t="s">
        <v>814</v>
      </c>
      <c r="C940" s="1" t="s">
        <v>815</v>
      </c>
      <c r="D940" s="1" t="s">
        <v>62</v>
      </c>
      <c r="E940" s="1" t="str">
        <f>IF(ISODD(MID(HR_DB[[#This Row],[ID No.]],13,1)),"Male","Female")</f>
        <v>Male</v>
      </c>
      <c r="F940" s="3">
        <f>DATE(MID(HR_DB[[#This Row],[ID No.]],2,2),MID(HR_DB[[#This Row],[ID No.]],4,2),MID(HR_DB[[#This Row],[ID No.]],6,2))</f>
        <v>31371</v>
      </c>
      <c r="G940" s="1">
        <f ca="1">DATEDIF(HR_DB[[#This Row],[DOB]],TODAY(),"Y")</f>
        <v>36</v>
      </c>
      <c r="H940" s="1" t="s">
        <v>17</v>
      </c>
      <c r="I940" s="1" t="s">
        <v>41</v>
      </c>
      <c r="J940" s="1" t="s">
        <v>28</v>
      </c>
      <c r="K940" s="1" t="str">
        <f>VLOOKUP(MID(HR_DB[[#This Row],[ID No.]],8,2),[1]Draft!$B$9:$C$14,2,FALSE)</f>
        <v>Giza</v>
      </c>
      <c r="L940" s="7">
        <v>38157</v>
      </c>
      <c r="M940" s="1">
        <f ca="1">DATEDIF(HR_DB[[#This Row],[Hire date]],TODAY(),"Y")</f>
        <v>18</v>
      </c>
      <c r="N940" s="4">
        <v>14286</v>
      </c>
      <c r="O940" s="6">
        <f>IFERROR(DATEDIF(HR_DB[[#This Row],[DOB]],HR_DB[[#This Row],[Hire date]],"Y"),"!!!")</f>
        <v>18</v>
      </c>
      <c r="P940" s="6" t="str">
        <f>IF(HR_DB[[#This Row],[Age at Hiring]]&lt;20,"!","")</f>
        <v>!</v>
      </c>
      <c r="Q940" s="1" t="str">
        <f>IFERROR(VLOOKUP(HR_DB[[#This Row],[EmpID]],A941:$A$1002,1,TRUE),"")</f>
        <v/>
      </c>
      <c r="R940" s="1" t="str">
        <f>IFERROR(VLOOKUP(HR_DB[[#This Row],[EmpID]],$A$2:A939,1,0),"")</f>
        <v/>
      </c>
      <c r="S940" s="17"/>
      <c r="T940" s="1" t="str">
        <f ca="1">IF(HR_DB[[#This Row],[Years no.]]&lt;=7,"A) 1-7",IF(AND(HR_DB[[#This Row],[Years no.]]&gt;7,HR_DB[[#This Row],[Years no.]]&lt;=14),"B) 8-14",IF(AND(HR_DB[[#This Row],[Years no.]]&gt;14,HR_DB[[#This Row],[Years no.]]&lt;=21),"C) 15-21",IF(HR_DB[[#This Row],[Years no.]]&gt;21,"D) 22+",""))))</f>
        <v>C) 15-21</v>
      </c>
      <c r="U940" s="1" t="str">
        <f ca="1">IF(AND(HR_DB[[#This Row],[Age]]&gt;=20,HR_DB[[#This Row],[Age]]&lt;30),"20s",IF(AND(HR_DB[[#This Row],[Age]]&gt;=30,HR_DB[[#This Row],[Age]]&lt;40),"30s",IF(HR_DB[[#This Row],[Age]]&gt;=40,"40s","")))</f>
        <v>30s</v>
      </c>
    </row>
    <row r="941" spans="1:21" x14ac:dyDescent="0.35">
      <c r="A941" s="1">
        <v>59427</v>
      </c>
      <c r="B941" s="1" t="s">
        <v>1134</v>
      </c>
      <c r="C941" s="1" t="s">
        <v>1135</v>
      </c>
      <c r="D941" s="1" t="s">
        <v>62</v>
      </c>
      <c r="E941" s="1" t="str">
        <f>IF(ISODD(MID(HR_DB[[#This Row],[ID No.]],13,1)),"Male","Female")</f>
        <v>Male</v>
      </c>
      <c r="F941" s="3">
        <f>DATE(MID(HR_DB[[#This Row],[ID No.]],2,2),MID(HR_DB[[#This Row],[ID No.]],4,2),MID(HR_DB[[#This Row],[ID No.]],6,2))</f>
        <v>30265</v>
      </c>
      <c r="G941" s="1">
        <f ca="1">DATEDIF(HR_DB[[#This Row],[DOB]],TODAY(),"Y")</f>
        <v>39</v>
      </c>
      <c r="H941" s="1" t="s">
        <v>17</v>
      </c>
      <c r="I941" s="1" t="s">
        <v>23</v>
      </c>
      <c r="J941" s="1" t="s">
        <v>24</v>
      </c>
      <c r="K941" s="1" t="str">
        <f>VLOOKUP(MID(HR_DB[[#This Row],[ID No.]],8,2),[1]Draft!$B$9:$C$14,2,FALSE)</f>
        <v>Alexandria</v>
      </c>
      <c r="L941" s="3">
        <v>40255</v>
      </c>
      <c r="M941" s="1">
        <f ca="1">DATEDIF(HR_DB[[#This Row],[Hire date]],TODAY(),"Y")</f>
        <v>12</v>
      </c>
      <c r="N941" s="4">
        <v>6382</v>
      </c>
      <c r="O941" s="1">
        <f>IFERROR(DATEDIF(HR_DB[[#This Row],[DOB]],HR_DB[[#This Row],[Hire date]],"Y"),"!!!")</f>
        <v>27</v>
      </c>
      <c r="P941" s="1" t="str">
        <f>IF(HR_DB[[#This Row],[Age at Hiring]]&lt;20,"!","")</f>
        <v/>
      </c>
      <c r="Q941" s="1" t="str">
        <f>IFERROR(VLOOKUP(HR_DB[[#This Row],[EmpID]],A942:$A$1002,1,TRUE),"")</f>
        <v/>
      </c>
      <c r="R941" s="1" t="str">
        <f>IFERROR(VLOOKUP(HR_DB[[#This Row],[EmpID]],$A$2:A940,1,0),"")</f>
        <v/>
      </c>
      <c r="S941" s="17"/>
      <c r="T941" s="1" t="str">
        <f ca="1">IF(HR_DB[[#This Row],[Years no.]]&lt;=7,"A) 1-7",IF(AND(HR_DB[[#This Row],[Years no.]]&gt;7,HR_DB[[#This Row],[Years no.]]&lt;=14),"B) 8-14",IF(AND(HR_DB[[#This Row],[Years no.]]&gt;14,HR_DB[[#This Row],[Years no.]]&lt;=21),"C) 15-21",IF(HR_DB[[#This Row],[Years no.]]&gt;21,"D) 22+",""))))</f>
        <v>B) 8-14</v>
      </c>
      <c r="U941" s="1" t="str">
        <f ca="1">IF(AND(HR_DB[[#This Row],[Age]]&gt;=20,HR_DB[[#This Row],[Age]]&lt;30),"20s",IF(AND(HR_DB[[#This Row],[Age]]&gt;=30,HR_DB[[#This Row],[Age]]&lt;40),"30s",IF(HR_DB[[#This Row],[Age]]&gt;=40,"40s","")))</f>
        <v>30s</v>
      </c>
    </row>
    <row r="942" spans="1:21" x14ac:dyDescent="0.35">
      <c r="A942" s="1">
        <v>59439</v>
      </c>
      <c r="B942" s="1" t="s">
        <v>920</v>
      </c>
      <c r="C942" s="1" t="s">
        <v>921</v>
      </c>
      <c r="D942" s="1" t="s">
        <v>49</v>
      </c>
      <c r="E942" s="1" t="str">
        <f>IF(ISODD(MID(HR_DB[[#This Row],[ID No.]],13,1)),"Male","Female")</f>
        <v>Male</v>
      </c>
      <c r="F942" s="3">
        <f>DATE(MID(HR_DB[[#This Row],[ID No.]],2,2),MID(HR_DB[[#This Row],[ID No.]],4,2),MID(HR_DB[[#This Row],[ID No.]],6,2))</f>
        <v>29106</v>
      </c>
      <c r="G942" s="1">
        <f ca="1">DATEDIF(HR_DB[[#This Row],[DOB]],TODAY(),"Y")</f>
        <v>42</v>
      </c>
      <c r="H942" s="1" t="s">
        <v>17</v>
      </c>
      <c r="I942" s="1" t="s">
        <v>23</v>
      </c>
      <c r="J942" s="1" t="s">
        <v>44</v>
      </c>
      <c r="K942" s="1" t="str">
        <f>VLOOKUP(MID(HR_DB[[#This Row],[ID No.]],8,2),[1]Draft!$B$9:$C$14,2,FALSE)</f>
        <v>Sharqia</v>
      </c>
      <c r="L942" s="3">
        <v>37027</v>
      </c>
      <c r="M942" s="1">
        <f ca="1">DATEDIF(HR_DB[[#This Row],[Hire date]],TODAY(),"Y")</f>
        <v>21</v>
      </c>
      <c r="N942" s="4">
        <v>5041</v>
      </c>
      <c r="O942" s="1">
        <f>IFERROR(DATEDIF(HR_DB[[#This Row],[DOB]],HR_DB[[#This Row],[Hire date]],"Y"),"!!!")</f>
        <v>21</v>
      </c>
      <c r="P942" s="1" t="str">
        <f>IF(HR_DB[[#This Row],[Age at Hiring]]&lt;20,"!","")</f>
        <v/>
      </c>
      <c r="Q942" s="1" t="str">
        <f>IFERROR(VLOOKUP(HR_DB[[#This Row],[EmpID]],A943:$A$1002,1,TRUE),"")</f>
        <v/>
      </c>
      <c r="R942" s="1" t="str">
        <f>IFERROR(VLOOKUP(HR_DB[[#This Row],[EmpID]],$A$2:A941,1,0),"")</f>
        <v/>
      </c>
      <c r="S942" s="17"/>
      <c r="T942" s="1" t="str">
        <f ca="1">IF(HR_DB[[#This Row],[Years no.]]&lt;=7,"A) 1-7",IF(AND(HR_DB[[#This Row],[Years no.]]&gt;7,HR_DB[[#This Row],[Years no.]]&lt;=14),"B) 8-14",IF(AND(HR_DB[[#This Row],[Years no.]]&gt;14,HR_DB[[#This Row],[Years no.]]&lt;=21),"C) 15-21",IF(HR_DB[[#This Row],[Years no.]]&gt;21,"D) 22+",""))))</f>
        <v>C) 15-21</v>
      </c>
      <c r="U942" s="1" t="str">
        <f ca="1">IF(AND(HR_DB[[#This Row],[Age]]&gt;=20,HR_DB[[#This Row],[Age]]&lt;30),"20s",IF(AND(HR_DB[[#This Row],[Age]]&gt;=30,HR_DB[[#This Row],[Age]]&lt;40),"30s",IF(HR_DB[[#This Row],[Age]]&gt;=40,"40s","")))</f>
        <v>40s</v>
      </c>
    </row>
    <row r="943" spans="1:21" x14ac:dyDescent="0.35">
      <c r="A943" s="1">
        <v>59445</v>
      </c>
      <c r="B943" s="1" t="s">
        <v>620</v>
      </c>
      <c r="C943" s="1" t="s">
        <v>621</v>
      </c>
      <c r="D943" s="1" t="s">
        <v>27</v>
      </c>
      <c r="E943" s="1" t="str">
        <f>IF(ISODD(MID(HR_DB[[#This Row],[ID No.]],13,1)),"Male","Female")</f>
        <v>Male</v>
      </c>
      <c r="F943" s="3">
        <f>DATE(MID(HR_DB[[#This Row],[ID No.]],2,2),MID(HR_DB[[#This Row],[ID No.]],4,2),MID(HR_DB[[#This Row],[ID No.]],6,2))</f>
        <v>34828</v>
      </c>
      <c r="G943" s="1">
        <f ca="1">DATEDIF(HR_DB[[#This Row],[DOB]],TODAY(),"Y")</f>
        <v>27</v>
      </c>
      <c r="H943" s="1" t="s">
        <v>17</v>
      </c>
      <c r="I943" s="1" t="s">
        <v>23</v>
      </c>
      <c r="J943" s="1" t="s">
        <v>67</v>
      </c>
      <c r="K943" s="1" t="str">
        <f>VLOOKUP(MID(HR_DB[[#This Row],[ID No.]],8,2),[1]Draft!$B$9:$C$14,2,FALSE)</f>
        <v>Cairo</v>
      </c>
      <c r="L943" s="7">
        <v>41768</v>
      </c>
      <c r="M943" s="1">
        <f ca="1">DATEDIF(HR_DB[[#This Row],[Hire date]],TODAY(),"Y")</f>
        <v>8</v>
      </c>
      <c r="N943" s="4">
        <v>4197</v>
      </c>
      <c r="O943" s="6">
        <f>IFERROR(DATEDIF(HR_DB[[#This Row],[DOB]],HR_DB[[#This Row],[Hire date]],"Y"),"!!!")</f>
        <v>19</v>
      </c>
      <c r="P943" s="6" t="str">
        <f>IF(HR_DB[[#This Row],[Age at Hiring]]&lt;20,"!","")</f>
        <v>!</v>
      </c>
      <c r="Q943" s="1" t="str">
        <f>IFERROR(VLOOKUP(HR_DB[[#This Row],[EmpID]],A944:$A$1002,1,TRUE),"")</f>
        <v/>
      </c>
      <c r="R943" s="1" t="str">
        <f>IFERROR(VLOOKUP(HR_DB[[#This Row],[EmpID]],$A$2:A942,1,0),"")</f>
        <v/>
      </c>
      <c r="S943" s="17"/>
      <c r="T943" s="1" t="str">
        <f ca="1">IF(HR_DB[[#This Row],[Years no.]]&lt;=7,"A) 1-7",IF(AND(HR_DB[[#This Row],[Years no.]]&gt;7,HR_DB[[#This Row],[Years no.]]&lt;=14),"B) 8-14",IF(AND(HR_DB[[#This Row],[Years no.]]&gt;14,HR_DB[[#This Row],[Years no.]]&lt;=21),"C) 15-21",IF(HR_DB[[#This Row],[Years no.]]&gt;21,"D) 22+",""))))</f>
        <v>B) 8-14</v>
      </c>
      <c r="U943" s="1" t="str">
        <f ca="1">IF(AND(HR_DB[[#This Row],[Age]]&gt;=20,HR_DB[[#This Row],[Age]]&lt;30),"20s",IF(AND(HR_DB[[#This Row],[Age]]&gt;=30,HR_DB[[#This Row],[Age]]&lt;40),"30s",IF(HR_DB[[#This Row],[Age]]&gt;=40,"40s","")))</f>
        <v>20s</v>
      </c>
    </row>
    <row r="944" spans="1:21" x14ac:dyDescent="0.35">
      <c r="A944" s="1">
        <v>59459</v>
      </c>
      <c r="B944" s="1" t="s">
        <v>578</v>
      </c>
      <c r="C944" s="1" t="s">
        <v>579</v>
      </c>
      <c r="D944" s="1" t="s">
        <v>62</v>
      </c>
      <c r="E944" s="1" t="str">
        <f>IF(ISODD(MID(HR_DB[[#This Row],[ID No.]],13,1)),"Male","Female")</f>
        <v>Male</v>
      </c>
      <c r="F944" s="3">
        <f>DATE(MID(HR_DB[[#This Row],[ID No.]],2,2),MID(HR_DB[[#This Row],[ID No.]],4,2),MID(HR_DB[[#This Row],[ID No.]],6,2))</f>
        <v>32435</v>
      </c>
      <c r="G944" s="1">
        <f ca="1">DATEDIF(HR_DB[[#This Row],[DOB]],TODAY(),"Y")</f>
        <v>33</v>
      </c>
      <c r="H944" s="1" t="s">
        <v>17</v>
      </c>
      <c r="I944" s="1" t="s">
        <v>23</v>
      </c>
      <c r="J944" s="1" t="s">
        <v>44</v>
      </c>
      <c r="K944" s="1" t="str">
        <f>VLOOKUP(MID(HR_DB[[#This Row],[ID No.]],8,2),[1]Draft!$B$9:$C$14,2,FALSE)</f>
        <v>Cairo</v>
      </c>
      <c r="L944" s="7">
        <v>39455</v>
      </c>
      <c r="M944" s="1">
        <f ca="1">DATEDIF(HR_DB[[#This Row],[Hire date]],TODAY(),"Y")</f>
        <v>14</v>
      </c>
      <c r="N944" s="4">
        <v>6233</v>
      </c>
      <c r="O944" s="6">
        <f>IFERROR(DATEDIF(HR_DB[[#This Row],[DOB]],HR_DB[[#This Row],[Hire date]],"Y"),"!!!")</f>
        <v>19</v>
      </c>
      <c r="P944" s="6" t="str">
        <f>IF(HR_DB[[#This Row],[Age at Hiring]]&lt;20,"!","")</f>
        <v>!</v>
      </c>
      <c r="Q944" s="1" t="str">
        <f>IFERROR(VLOOKUP(HR_DB[[#This Row],[EmpID]],A945:$A$1002,1,TRUE),"")</f>
        <v/>
      </c>
      <c r="R944" s="1" t="str">
        <f>IFERROR(VLOOKUP(HR_DB[[#This Row],[EmpID]],$A$2:A943,1,0),"")</f>
        <v/>
      </c>
      <c r="S944" s="17"/>
      <c r="T944" s="1" t="str">
        <f ca="1">IF(HR_DB[[#This Row],[Years no.]]&lt;=7,"A) 1-7",IF(AND(HR_DB[[#This Row],[Years no.]]&gt;7,HR_DB[[#This Row],[Years no.]]&lt;=14),"B) 8-14",IF(AND(HR_DB[[#This Row],[Years no.]]&gt;14,HR_DB[[#This Row],[Years no.]]&lt;=21),"C) 15-21",IF(HR_DB[[#This Row],[Years no.]]&gt;21,"D) 22+",""))))</f>
        <v>B) 8-14</v>
      </c>
      <c r="U944" s="1" t="str">
        <f ca="1">IF(AND(HR_DB[[#This Row],[Age]]&gt;=20,HR_DB[[#This Row],[Age]]&lt;30),"20s",IF(AND(HR_DB[[#This Row],[Age]]&gt;=30,HR_DB[[#This Row],[Age]]&lt;40),"30s",IF(HR_DB[[#This Row],[Age]]&gt;=40,"40s","")))</f>
        <v>30s</v>
      </c>
    </row>
    <row r="945" spans="1:21" x14ac:dyDescent="0.35">
      <c r="A945" s="1">
        <v>59470</v>
      </c>
      <c r="B945" s="1" t="s">
        <v>494</v>
      </c>
      <c r="C945" s="1" t="s">
        <v>495</v>
      </c>
      <c r="D945" s="1" t="s">
        <v>31</v>
      </c>
      <c r="E945" s="1" t="str">
        <f>IF(ISODD(MID(HR_DB[[#This Row],[ID No.]],13,1)),"Male","Female")</f>
        <v>Male</v>
      </c>
      <c r="F945" s="3">
        <f>DATE(MID(HR_DB[[#This Row],[ID No.]],2,2),MID(HR_DB[[#This Row],[ID No.]],4,2),MID(HR_DB[[#This Row],[ID No.]],6,2))</f>
        <v>34759</v>
      </c>
      <c r="G945" s="1">
        <f ca="1">DATEDIF(HR_DB[[#This Row],[DOB]],TODAY(),"Y")</f>
        <v>27</v>
      </c>
      <c r="H945" s="1" t="s">
        <v>17</v>
      </c>
      <c r="I945" s="1" t="s">
        <v>18</v>
      </c>
      <c r="J945" s="1" t="s">
        <v>24</v>
      </c>
      <c r="K945" s="1" t="str">
        <f>VLOOKUP(MID(HR_DB[[#This Row],[ID No.]],8,2),[1]Draft!$B$9:$C$14,2,FALSE)</f>
        <v>Cairo</v>
      </c>
      <c r="L945" s="7">
        <v>36220</v>
      </c>
      <c r="M945" s="1">
        <f ca="1">DATEDIF(HR_DB[[#This Row],[Hire date]],TODAY(),"Y")</f>
        <v>23</v>
      </c>
      <c r="N945" s="4">
        <v>20829</v>
      </c>
      <c r="O945" s="6">
        <f>IFERROR(DATEDIF(HR_DB[[#This Row],[DOB]],HR_DB[[#This Row],[Hire date]],"Y"),"!!!")</f>
        <v>4</v>
      </c>
      <c r="P945" s="6" t="str">
        <f>IF(HR_DB[[#This Row],[Age at Hiring]]&lt;20,"!","")</f>
        <v>!</v>
      </c>
      <c r="Q945" s="1" t="str">
        <f>IFERROR(VLOOKUP(HR_DB[[#This Row],[EmpID]],A946:$A$1002,1,TRUE),"")</f>
        <v/>
      </c>
      <c r="R945" s="1" t="str">
        <f>IFERROR(VLOOKUP(HR_DB[[#This Row],[EmpID]],$A$2:A944,1,0),"")</f>
        <v/>
      </c>
      <c r="S945" s="17"/>
      <c r="T945" s="1" t="str">
        <f ca="1">IF(HR_DB[[#This Row],[Years no.]]&lt;=7,"A) 1-7",IF(AND(HR_DB[[#This Row],[Years no.]]&gt;7,HR_DB[[#This Row],[Years no.]]&lt;=14),"B) 8-14",IF(AND(HR_DB[[#This Row],[Years no.]]&gt;14,HR_DB[[#This Row],[Years no.]]&lt;=21),"C) 15-21",IF(HR_DB[[#This Row],[Years no.]]&gt;21,"D) 22+",""))))</f>
        <v>D) 22+</v>
      </c>
      <c r="U945" s="1" t="str">
        <f ca="1">IF(AND(HR_DB[[#This Row],[Age]]&gt;=20,HR_DB[[#This Row],[Age]]&lt;30),"20s",IF(AND(HR_DB[[#This Row],[Age]]&gt;=30,HR_DB[[#This Row],[Age]]&lt;40),"30s",IF(HR_DB[[#This Row],[Age]]&gt;=40,"40s","")))</f>
        <v>20s</v>
      </c>
    </row>
    <row r="946" spans="1:21" x14ac:dyDescent="0.35">
      <c r="A946" s="1">
        <v>59483</v>
      </c>
      <c r="B946" s="1" t="s">
        <v>998</v>
      </c>
      <c r="C946" s="1" t="s">
        <v>999</v>
      </c>
      <c r="D946" s="1" t="s">
        <v>31</v>
      </c>
      <c r="E946" s="1" t="str">
        <f>IF(ISODD(MID(HR_DB[[#This Row],[ID No.]],13,1)),"Male","Female")</f>
        <v>Female</v>
      </c>
      <c r="F946" s="3">
        <f>DATE(MID(HR_DB[[#This Row],[ID No.]],2,2),MID(HR_DB[[#This Row],[ID No.]],4,2),MID(HR_DB[[#This Row],[ID No.]],6,2))</f>
        <v>27744</v>
      </c>
      <c r="G946" s="1">
        <f ca="1">DATEDIF(HR_DB[[#This Row],[DOB]],TODAY(),"Y")</f>
        <v>46</v>
      </c>
      <c r="H946" s="1" t="s">
        <v>32</v>
      </c>
      <c r="I946" s="1" t="s">
        <v>23</v>
      </c>
      <c r="J946" s="1" t="s">
        <v>67</v>
      </c>
      <c r="K946" s="1" t="str">
        <f>VLOOKUP(MID(HR_DB[[#This Row],[ID No.]],8,2),[1]Draft!$B$9:$C$14,2,FALSE)</f>
        <v>Sharqia</v>
      </c>
      <c r="L946" s="3">
        <v>35742</v>
      </c>
      <c r="M946" s="1">
        <f ca="1">DATEDIF(HR_DB[[#This Row],[Hire date]],TODAY(),"Y")</f>
        <v>24</v>
      </c>
      <c r="N946" s="4">
        <v>5978</v>
      </c>
      <c r="O946" s="1">
        <f>IFERROR(DATEDIF(HR_DB[[#This Row],[DOB]],HR_DB[[#This Row],[Hire date]],"Y"),"!!!")</f>
        <v>21</v>
      </c>
      <c r="P946" s="1" t="str">
        <f>IF(HR_DB[[#This Row],[Age at Hiring]]&lt;20,"!","")</f>
        <v/>
      </c>
      <c r="Q946" s="1" t="str">
        <f>IFERROR(VLOOKUP(HR_DB[[#This Row],[EmpID]],A947:$A$1002,1,TRUE),"")</f>
        <v/>
      </c>
      <c r="R946" s="1" t="str">
        <f>IFERROR(VLOOKUP(HR_DB[[#This Row],[EmpID]],$A$2:A945,1,0),"")</f>
        <v/>
      </c>
      <c r="S946" s="17"/>
      <c r="T946" s="1" t="str">
        <f ca="1">IF(HR_DB[[#This Row],[Years no.]]&lt;=7,"A) 1-7",IF(AND(HR_DB[[#This Row],[Years no.]]&gt;7,HR_DB[[#This Row],[Years no.]]&lt;=14),"B) 8-14",IF(AND(HR_DB[[#This Row],[Years no.]]&gt;14,HR_DB[[#This Row],[Years no.]]&lt;=21),"C) 15-21",IF(HR_DB[[#This Row],[Years no.]]&gt;21,"D) 22+",""))))</f>
        <v>D) 22+</v>
      </c>
      <c r="U946" s="1" t="str">
        <f ca="1">IF(AND(HR_DB[[#This Row],[Age]]&gt;=20,HR_DB[[#This Row],[Age]]&lt;30),"20s",IF(AND(HR_DB[[#This Row],[Age]]&gt;=30,HR_DB[[#This Row],[Age]]&lt;40),"30s",IF(HR_DB[[#This Row],[Age]]&gt;=40,"40s","")))</f>
        <v>40s</v>
      </c>
    </row>
    <row r="947" spans="1:21" x14ac:dyDescent="0.35">
      <c r="A947" s="1">
        <v>59486</v>
      </c>
      <c r="B947" s="1" t="s">
        <v>1510</v>
      </c>
      <c r="C947" s="1" t="s">
        <v>1511</v>
      </c>
      <c r="D947" s="1" t="s">
        <v>31</v>
      </c>
      <c r="E947" s="1" t="str">
        <f>IF(ISODD(MID(HR_DB[[#This Row],[ID No.]],13,1)),"Male","Female")</f>
        <v>Female</v>
      </c>
      <c r="F947" s="3">
        <f>DATE(MID(HR_DB[[#This Row],[ID No.]],2,2),MID(HR_DB[[#This Row],[ID No.]],4,2),MID(HR_DB[[#This Row],[ID No.]],6,2))</f>
        <v>27197</v>
      </c>
      <c r="G947" s="1">
        <f ca="1">DATEDIF(HR_DB[[#This Row],[DOB]],TODAY(),"Y")</f>
        <v>48</v>
      </c>
      <c r="H947" s="1" t="s">
        <v>32</v>
      </c>
      <c r="I947" s="1" t="s">
        <v>41</v>
      </c>
      <c r="J947" s="1" t="s">
        <v>24</v>
      </c>
      <c r="K947" s="1" t="str">
        <f>VLOOKUP(MID(HR_DB[[#This Row],[ID No.]],8,2),[1]Draft!$B$9:$C$14,2,FALSE)</f>
        <v>Cairo</v>
      </c>
      <c r="L947" s="3">
        <v>39247</v>
      </c>
      <c r="M947" s="1">
        <f ca="1">DATEDIF(HR_DB[[#This Row],[Hire date]],TODAY(),"Y")</f>
        <v>15</v>
      </c>
      <c r="N947" s="4">
        <v>13947</v>
      </c>
      <c r="O947" s="1">
        <f>IFERROR(DATEDIF(HR_DB[[#This Row],[DOB]],HR_DB[[#This Row],[Hire date]],"Y"),"!!!")</f>
        <v>32</v>
      </c>
      <c r="P947" s="1" t="str">
        <f>IF(HR_DB[[#This Row],[Age at Hiring]]&lt;20,"!","")</f>
        <v/>
      </c>
      <c r="Q947" s="1" t="str">
        <f>IFERROR(VLOOKUP(HR_DB[[#This Row],[EmpID]],A948:$A$1002,1,TRUE),"")</f>
        <v/>
      </c>
      <c r="R947" s="1" t="str">
        <f>IFERROR(VLOOKUP(HR_DB[[#This Row],[EmpID]],$A$2:A946,1,0),"")</f>
        <v/>
      </c>
      <c r="S947" s="17"/>
      <c r="T947" s="1" t="str">
        <f ca="1">IF(HR_DB[[#This Row],[Years no.]]&lt;=7,"A) 1-7",IF(AND(HR_DB[[#This Row],[Years no.]]&gt;7,HR_DB[[#This Row],[Years no.]]&lt;=14),"B) 8-14",IF(AND(HR_DB[[#This Row],[Years no.]]&gt;14,HR_DB[[#This Row],[Years no.]]&lt;=21),"C) 15-21",IF(HR_DB[[#This Row],[Years no.]]&gt;21,"D) 22+",""))))</f>
        <v>C) 15-21</v>
      </c>
      <c r="U947" s="1" t="str">
        <f ca="1">IF(AND(HR_DB[[#This Row],[Age]]&gt;=20,HR_DB[[#This Row],[Age]]&lt;30),"20s",IF(AND(HR_DB[[#This Row],[Age]]&gt;=30,HR_DB[[#This Row],[Age]]&lt;40),"30s",IF(HR_DB[[#This Row],[Age]]&gt;=40,"40s","")))</f>
        <v>40s</v>
      </c>
    </row>
    <row r="948" spans="1:21" x14ac:dyDescent="0.35">
      <c r="A948" s="1">
        <v>59518</v>
      </c>
      <c r="B948" s="1" t="s">
        <v>156</v>
      </c>
      <c r="C948" s="1" t="s">
        <v>157</v>
      </c>
      <c r="D948" s="1" t="s">
        <v>16</v>
      </c>
      <c r="E948" s="1" t="str">
        <f>IF(ISODD(MID(HR_DB[[#This Row],[ID No.]],13,1)),"Male","Female")</f>
        <v>Female</v>
      </c>
      <c r="F948" s="3">
        <f>DATE(MID(HR_DB[[#This Row],[ID No.]],2,2),MID(HR_DB[[#This Row],[ID No.]],4,2),MID(HR_DB[[#This Row],[ID No.]],6,2))</f>
        <v>34792</v>
      </c>
      <c r="G948" s="1">
        <f ca="1">DATEDIF(HR_DB[[#This Row],[DOB]],TODAY(),"Y")</f>
        <v>27</v>
      </c>
      <c r="H948" s="1" t="s">
        <v>32</v>
      </c>
      <c r="I948" s="1" t="s">
        <v>23</v>
      </c>
      <c r="J948" s="1" t="s">
        <v>67</v>
      </c>
      <c r="K948" s="1" t="str">
        <f>VLOOKUP(MID(HR_DB[[#This Row],[ID No.]],8,2),[1]Draft!$B$9:$C$14,2,FALSE)</f>
        <v>Cairo</v>
      </c>
      <c r="L948" s="3">
        <v>42255</v>
      </c>
      <c r="M948" s="1">
        <f ca="1">DATEDIF(HR_DB[[#This Row],[Hire date]],TODAY(),"Y")</f>
        <v>6</v>
      </c>
      <c r="N948" s="4">
        <v>5556</v>
      </c>
      <c r="O948" s="1">
        <f>IFERROR(DATEDIF(HR_DB[[#This Row],[DOB]],HR_DB[[#This Row],[Hire date]],"Y"),"!!!")</f>
        <v>20</v>
      </c>
      <c r="P948" s="1" t="str">
        <f>IF(HR_DB[[#This Row],[Age at Hiring]]&lt;20,"!","")</f>
        <v/>
      </c>
      <c r="Q948" s="1" t="str">
        <f>IFERROR(VLOOKUP(HR_DB[[#This Row],[EmpID]],A949:$A$1002,1,TRUE),"")</f>
        <v/>
      </c>
      <c r="R948" s="1" t="str">
        <f>IFERROR(VLOOKUP(HR_DB[[#This Row],[EmpID]],$A$2:A947,1,0),"")</f>
        <v/>
      </c>
      <c r="S948" s="17"/>
      <c r="T948" s="1" t="str">
        <f ca="1">IF(HR_DB[[#This Row],[Years no.]]&lt;=7,"A) 1-7",IF(AND(HR_DB[[#This Row],[Years no.]]&gt;7,HR_DB[[#This Row],[Years no.]]&lt;=14),"B) 8-14",IF(AND(HR_DB[[#This Row],[Years no.]]&gt;14,HR_DB[[#This Row],[Years no.]]&lt;=21),"C) 15-21",IF(HR_DB[[#This Row],[Years no.]]&gt;21,"D) 22+",""))))</f>
        <v>A) 1-7</v>
      </c>
      <c r="U948" s="1" t="str">
        <f ca="1">IF(AND(HR_DB[[#This Row],[Age]]&gt;=20,HR_DB[[#This Row],[Age]]&lt;30),"20s",IF(AND(HR_DB[[#This Row],[Age]]&gt;=30,HR_DB[[#This Row],[Age]]&lt;40),"30s",IF(HR_DB[[#This Row],[Age]]&gt;=40,"40s","")))</f>
        <v>20s</v>
      </c>
    </row>
    <row r="949" spans="1:21" x14ac:dyDescent="0.35">
      <c r="A949" s="1">
        <v>59522</v>
      </c>
      <c r="B949" s="1" t="s">
        <v>1416</v>
      </c>
      <c r="C949" s="1" t="s">
        <v>1417</v>
      </c>
      <c r="D949" s="1" t="s">
        <v>35</v>
      </c>
      <c r="E949" s="1" t="str">
        <f>IF(ISODD(MID(HR_DB[[#This Row],[ID No.]],13,1)),"Male","Female")</f>
        <v>Male</v>
      </c>
      <c r="F949" s="3">
        <f>DATE(MID(HR_DB[[#This Row],[ID No.]],2,2),MID(HR_DB[[#This Row],[ID No.]],4,2),MID(HR_DB[[#This Row],[ID No.]],6,2))</f>
        <v>29526</v>
      </c>
      <c r="G949" s="1">
        <f ca="1">DATEDIF(HR_DB[[#This Row],[DOB]],TODAY(),"Y")</f>
        <v>41</v>
      </c>
      <c r="H949" s="1" t="s">
        <v>32</v>
      </c>
      <c r="I949" s="1" t="s">
        <v>23</v>
      </c>
      <c r="J949" s="1" t="s">
        <v>67</v>
      </c>
      <c r="K949" s="1" t="str">
        <f>VLOOKUP(MID(HR_DB[[#This Row],[ID No.]],8,2),[1]Draft!$B$9:$C$14,2,FALSE)</f>
        <v>Monufia</v>
      </c>
      <c r="L949" s="3">
        <v>40852</v>
      </c>
      <c r="M949" s="1">
        <f ca="1">DATEDIF(HR_DB[[#This Row],[Hire date]],TODAY(),"Y")</f>
        <v>10</v>
      </c>
      <c r="N949" s="4">
        <v>3961</v>
      </c>
      <c r="O949" s="1">
        <f>IFERROR(DATEDIF(HR_DB[[#This Row],[DOB]],HR_DB[[#This Row],[Hire date]],"Y"),"!!!")</f>
        <v>31</v>
      </c>
      <c r="P949" s="1" t="str">
        <f>IF(HR_DB[[#This Row],[Age at Hiring]]&lt;20,"!","")</f>
        <v/>
      </c>
      <c r="Q949" s="1" t="str">
        <f>IFERROR(VLOOKUP(HR_DB[[#This Row],[EmpID]],A950:$A$1002,1,TRUE),"")</f>
        <v/>
      </c>
      <c r="R949" s="1" t="str">
        <f>IFERROR(VLOOKUP(HR_DB[[#This Row],[EmpID]],$A$2:A948,1,0),"")</f>
        <v/>
      </c>
      <c r="S949" s="17"/>
      <c r="T949" s="1" t="str">
        <f ca="1">IF(HR_DB[[#This Row],[Years no.]]&lt;=7,"A) 1-7",IF(AND(HR_DB[[#This Row],[Years no.]]&gt;7,HR_DB[[#This Row],[Years no.]]&lt;=14),"B) 8-14",IF(AND(HR_DB[[#This Row],[Years no.]]&gt;14,HR_DB[[#This Row],[Years no.]]&lt;=21),"C) 15-21",IF(HR_DB[[#This Row],[Years no.]]&gt;21,"D) 22+",""))))</f>
        <v>B) 8-14</v>
      </c>
      <c r="U949" s="1" t="str">
        <f ca="1">IF(AND(HR_DB[[#This Row],[Age]]&gt;=20,HR_DB[[#This Row],[Age]]&lt;30),"20s",IF(AND(HR_DB[[#This Row],[Age]]&gt;=30,HR_DB[[#This Row],[Age]]&lt;40),"30s",IF(HR_DB[[#This Row],[Age]]&gt;=40,"40s","")))</f>
        <v>40s</v>
      </c>
    </row>
    <row r="950" spans="1:21" x14ac:dyDescent="0.35">
      <c r="A950" s="1">
        <v>59525</v>
      </c>
      <c r="B950" s="1" t="s">
        <v>1682</v>
      </c>
      <c r="C950" s="1" t="s">
        <v>1683</v>
      </c>
      <c r="D950" s="1" t="s">
        <v>49</v>
      </c>
      <c r="E950" s="1" t="str">
        <f>IF(ISODD(MID(HR_DB[[#This Row],[ID No.]],13,1)),"Male","Female")</f>
        <v>Female</v>
      </c>
      <c r="F950" s="3">
        <f>DATE(MID(HR_DB[[#This Row],[ID No.]],2,2),MID(HR_DB[[#This Row],[ID No.]],4,2),MID(HR_DB[[#This Row],[ID No.]],6,2))</f>
        <v>29607</v>
      </c>
      <c r="G950" s="1">
        <f ca="1">DATEDIF(HR_DB[[#This Row],[DOB]],TODAY(),"Y")</f>
        <v>41</v>
      </c>
      <c r="H950" s="1" t="s">
        <v>32</v>
      </c>
      <c r="I950" s="1" t="s">
        <v>23</v>
      </c>
      <c r="J950" s="1" t="s">
        <v>67</v>
      </c>
      <c r="K950" s="1" t="str">
        <f>VLOOKUP(MID(HR_DB[[#This Row],[ID No.]],8,2),[1]Draft!$B$9:$C$14,2,FALSE)</f>
        <v>Monufia</v>
      </c>
      <c r="L950" s="3">
        <v>40790</v>
      </c>
      <c r="M950" s="1">
        <f ca="1">DATEDIF(HR_DB[[#This Row],[Hire date]],TODAY(),"Y")</f>
        <v>10</v>
      </c>
      <c r="N950" s="4">
        <v>4634</v>
      </c>
      <c r="O950" s="1">
        <f>IFERROR(DATEDIF(HR_DB[[#This Row],[DOB]],HR_DB[[#This Row],[Hire date]],"Y"),"!!!")</f>
        <v>30</v>
      </c>
      <c r="P950" s="1" t="str">
        <f>IF(HR_DB[[#This Row],[Age at Hiring]]&lt;20,"!","")</f>
        <v/>
      </c>
      <c r="Q950" s="1" t="str">
        <f>IFERROR(VLOOKUP(HR_DB[[#This Row],[EmpID]],A951:$A$1002,1,TRUE),"")</f>
        <v/>
      </c>
      <c r="R950" s="1" t="str">
        <f>IFERROR(VLOOKUP(HR_DB[[#This Row],[EmpID]],$A$2:A949,1,0),"")</f>
        <v/>
      </c>
      <c r="S950" s="17"/>
      <c r="T950" s="1" t="str">
        <f ca="1">IF(HR_DB[[#This Row],[Years no.]]&lt;=7,"A) 1-7",IF(AND(HR_DB[[#This Row],[Years no.]]&gt;7,HR_DB[[#This Row],[Years no.]]&lt;=14),"B) 8-14",IF(AND(HR_DB[[#This Row],[Years no.]]&gt;14,HR_DB[[#This Row],[Years no.]]&lt;=21),"C) 15-21",IF(HR_DB[[#This Row],[Years no.]]&gt;21,"D) 22+",""))))</f>
        <v>B) 8-14</v>
      </c>
      <c r="U950" s="1" t="str">
        <f ca="1">IF(AND(HR_DB[[#This Row],[Age]]&gt;=20,HR_DB[[#This Row],[Age]]&lt;30),"20s",IF(AND(HR_DB[[#This Row],[Age]]&gt;=30,HR_DB[[#This Row],[Age]]&lt;40),"30s",IF(HR_DB[[#This Row],[Age]]&gt;=40,"40s","")))</f>
        <v>40s</v>
      </c>
    </row>
    <row r="951" spans="1:21" x14ac:dyDescent="0.35">
      <c r="A951" s="1">
        <v>59532</v>
      </c>
      <c r="B951" s="1" t="s">
        <v>1680</v>
      </c>
      <c r="C951" s="1" t="s">
        <v>1681</v>
      </c>
      <c r="D951" s="1" t="s">
        <v>16</v>
      </c>
      <c r="E951" s="1" t="str">
        <f>IF(ISODD(MID(HR_DB[[#This Row],[ID No.]],13,1)),"Male","Female")</f>
        <v>Male</v>
      </c>
      <c r="F951" s="3">
        <f>DATE(MID(HR_DB[[#This Row],[ID No.]],2,2),MID(HR_DB[[#This Row],[ID No.]],4,2),MID(HR_DB[[#This Row],[ID No.]],6,2))</f>
        <v>32560</v>
      </c>
      <c r="G951" s="1">
        <f ca="1">DATEDIF(HR_DB[[#This Row],[DOB]],TODAY(),"Y")</f>
        <v>33</v>
      </c>
      <c r="H951" s="1" t="s">
        <v>32</v>
      </c>
      <c r="I951" s="1" t="s">
        <v>18</v>
      </c>
      <c r="J951" s="1" t="s">
        <v>19</v>
      </c>
      <c r="K951" s="1" t="str">
        <f>VLOOKUP(MID(HR_DB[[#This Row],[ID No.]],8,2),[1]Draft!$B$9:$C$14,2,FALSE)</f>
        <v>Cairo</v>
      </c>
      <c r="L951" s="3">
        <v>40928</v>
      </c>
      <c r="M951" s="1">
        <f ca="1">DATEDIF(HR_DB[[#This Row],[Hire date]],TODAY(),"Y")</f>
        <v>10</v>
      </c>
      <c r="N951" s="4">
        <v>18461</v>
      </c>
      <c r="O951" s="1">
        <f>IFERROR(DATEDIF(HR_DB[[#This Row],[DOB]],HR_DB[[#This Row],[Hire date]],"Y"),"!!!")</f>
        <v>22</v>
      </c>
      <c r="P951" s="1" t="str">
        <f>IF(HR_DB[[#This Row],[Age at Hiring]]&lt;20,"!","")</f>
        <v/>
      </c>
      <c r="Q951" s="1" t="str">
        <f>IFERROR(VLOOKUP(HR_DB[[#This Row],[EmpID]],A952:$A$1002,1,TRUE),"")</f>
        <v/>
      </c>
      <c r="R951" s="1" t="str">
        <f>IFERROR(VLOOKUP(HR_DB[[#This Row],[EmpID]],$A$2:A950,1,0),"")</f>
        <v/>
      </c>
      <c r="S951" s="17"/>
      <c r="T951" s="1" t="str">
        <f ca="1">IF(HR_DB[[#This Row],[Years no.]]&lt;=7,"A) 1-7",IF(AND(HR_DB[[#This Row],[Years no.]]&gt;7,HR_DB[[#This Row],[Years no.]]&lt;=14),"B) 8-14",IF(AND(HR_DB[[#This Row],[Years no.]]&gt;14,HR_DB[[#This Row],[Years no.]]&lt;=21),"C) 15-21",IF(HR_DB[[#This Row],[Years no.]]&gt;21,"D) 22+",""))))</f>
        <v>B) 8-14</v>
      </c>
      <c r="U951" s="1" t="str">
        <f ca="1">IF(AND(HR_DB[[#This Row],[Age]]&gt;=20,HR_DB[[#This Row],[Age]]&lt;30),"20s",IF(AND(HR_DB[[#This Row],[Age]]&gt;=30,HR_DB[[#This Row],[Age]]&lt;40),"30s",IF(HR_DB[[#This Row],[Age]]&gt;=40,"40s","")))</f>
        <v>30s</v>
      </c>
    </row>
    <row r="952" spans="1:21" x14ac:dyDescent="0.35">
      <c r="A952" s="1">
        <v>59549</v>
      </c>
      <c r="B952" s="1" t="s">
        <v>550</v>
      </c>
      <c r="C952" s="1" t="s">
        <v>551</v>
      </c>
      <c r="D952" s="1" t="s">
        <v>22</v>
      </c>
      <c r="E952" s="1" t="str">
        <f>IF(ISODD(MID(HR_DB[[#This Row],[ID No.]],13,1)),"Male","Female")</f>
        <v>Male</v>
      </c>
      <c r="F952" s="3">
        <f>DATE(MID(HR_DB[[#This Row],[ID No.]],2,2),MID(HR_DB[[#This Row],[ID No.]],4,2),MID(HR_DB[[#This Row],[ID No.]],6,2))</f>
        <v>34952</v>
      </c>
      <c r="G952" s="1">
        <f ca="1">DATEDIF(HR_DB[[#This Row],[DOB]],TODAY(),"Y")</f>
        <v>26</v>
      </c>
      <c r="H952" s="1" t="s">
        <v>32</v>
      </c>
      <c r="I952" s="1" t="s">
        <v>23</v>
      </c>
      <c r="J952" s="1" t="s">
        <v>28</v>
      </c>
      <c r="K952" s="1" t="str">
        <f>VLOOKUP(MID(HR_DB[[#This Row],[ID No.]],8,2),[1]Draft!$B$9:$C$14,2,FALSE)</f>
        <v>Cairo</v>
      </c>
      <c r="L952" s="7">
        <v>38221</v>
      </c>
      <c r="M952" s="1">
        <f ca="1">DATEDIF(HR_DB[[#This Row],[Hire date]],TODAY(),"Y")</f>
        <v>17</v>
      </c>
      <c r="N952" s="4">
        <v>5441</v>
      </c>
      <c r="O952" s="6">
        <f>IFERROR(DATEDIF(HR_DB[[#This Row],[DOB]],HR_DB[[#This Row],[Hire date]],"Y"),"!!!")</f>
        <v>8</v>
      </c>
      <c r="P952" s="6" t="str">
        <f>IF(HR_DB[[#This Row],[Age at Hiring]]&lt;20,"!","")</f>
        <v>!</v>
      </c>
      <c r="Q952" s="1" t="str">
        <f>IFERROR(VLOOKUP(HR_DB[[#This Row],[EmpID]],A953:$A$1002,1,TRUE),"")</f>
        <v/>
      </c>
      <c r="R952" s="1" t="str">
        <f>IFERROR(VLOOKUP(HR_DB[[#This Row],[EmpID]],$A$2:A951,1,0),"")</f>
        <v/>
      </c>
      <c r="S952" s="17"/>
      <c r="T952" s="1" t="str">
        <f ca="1">IF(HR_DB[[#This Row],[Years no.]]&lt;=7,"A) 1-7",IF(AND(HR_DB[[#This Row],[Years no.]]&gt;7,HR_DB[[#This Row],[Years no.]]&lt;=14),"B) 8-14",IF(AND(HR_DB[[#This Row],[Years no.]]&gt;14,HR_DB[[#This Row],[Years no.]]&lt;=21),"C) 15-21",IF(HR_DB[[#This Row],[Years no.]]&gt;21,"D) 22+",""))))</f>
        <v>C) 15-21</v>
      </c>
      <c r="U952" s="1" t="str">
        <f ca="1">IF(AND(HR_DB[[#This Row],[Age]]&gt;=20,HR_DB[[#This Row],[Age]]&lt;30),"20s",IF(AND(HR_DB[[#This Row],[Age]]&gt;=30,HR_DB[[#This Row],[Age]]&lt;40),"30s",IF(HR_DB[[#This Row],[Age]]&gt;=40,"40s","")))</f>
        <v>20s</v>
      </c>
    </row>
    <row r="953" spans="1:21" x14ac:dyDescent="0.35">
      <c r="A953" s="1">
        <v>59553</v>
      </c>
      <c r="B953" s="1" t="s">
        <v>1496</v>
      </c>
      <c r="C953" s="1" t="s">
        <v>1497</v>
      </c>
      <c r="D953" s="1" t="s">
        <v>49</v>
      </c>
      <c r="E953" s="1" t="str">
        <f>IF(ISODD(MID(HR_DB[[#This Row],[ID No.]],13,1)),"Male","Female")</f>
        <v>Female</v>
      </c>
      <c r="F953" s="3">
        <f>DATE(MID(HR_DB[[#This Row],[ID No.]],2,2),MID(HR_DB[[#This Row],[ID No.]],4,2),MID(HR_DB[[#This Row],[ID No.]],6,2))</f>
        <v>31201</v>
      </c>
      <c r="G953" s="1">
        <f ca="1">DATEDIF(HR_DB[[#This Row],[DOB]],TODAY(),"Y")</f>
        <v>37</v>
      </c>
      <c r="H953" s="1" t="s">
        <v>17</v>
      </c>
      <c r="I953" s="1" t="s">
        <v>41</v>
      </c>
      <c r="J953" s="1" t="s">
        <v>44</v>
      </c>
      <c r="K953" s="1" t="str">
        <f>VLOOKUP(MID(HR_DB[[#This Row],[ID No.]],8,2),[1]Draft!$B$9:$C$14,2,FALSE)</f>
        <v>Cairo</v>
      </c>
      <c r="L953" s="7">
        <v>35635</v>
      </c>
      <c r="M953" s="1">
        <f ca="1">DATEDIF(HR_DB[[#This Row],[Hire date]],TODAY(),"Y")</f>
        <v>25</v>
      </c>
      <c r="N953" s="4">
        <v>13973</v>
      </c>
      <c r="O953" s="6">
        <f>IFERROR(DATEDIF(HR_DB[[#This Row],[DOB]],HR_DB[[#This Row],[Hire date]],"Y"),"!!!")</f>
        <v>12</v>
      </c>
      <c r="P953" s="6" t="str">
        <f>IF(HR_DB[[#This Row],[Age at Hiring]]&lt;20,"!","")</f>
        <v>!</v>
      </c>
      <c r="Q953" s="1" t="str">
        <f>IFERROR(VLOOKUP(HR_DB[[#This Row],[EmpID]],A954:$A$1002,1,TRUE),"")</f>
        <v/>
      </c>
      <c r="R953" s="1" t="str">
        <f>IFERROR(VLOOKUP(HR_DB[[#This Row],[EmpID]],$A$2:A952,1,0),"")</f>
        <v/>
      </c>
      <c r="S953" s="17"/>
      <c r="T953" s="1" t="str">
        <f ca="1">IF(HR_DB[[#This Row],[Years no.]]&lt;=7,"A) 1-7",IF(AND(HR_DB[[#This Row],[Years no.]]&gt;7,HR_DB[[#This Row],[Years no.]]&lt;=14),"B) 8-14",IF(AND(HR_DB[[#This Row],[Years no.]]&gt;14,HR_DB[[#This Row],[Years no.]]&lt;=21),"C) 15-21",IF(HR_DB[[#This Row],[Years no.]]&gt;21,"D) 22+",""))))</f>
        <v>D) 22+</v>
      </c>
      <c r="U953" s="1" t="str">
        <f ca="1">IF(AND(HR_DB[[#This Row],[Age]]&gt;=20,HR_DB[[#This Row],[Age]]&lt;30),"20s",IF(AND(HR_DB[[#This Row],[Age]]&gt;=30,HR_DB[[#This Row],[Age]]&lt;40),"30s",IF(HR_DB[[#This Row],[Age]]&gt;=40,"40s","")))</f>
        <v>30s</v>
      </c>
    </row>
    <row r="954" spans="1:21" x14ac:dyDescent="0.35">
      <c r="A954" s="6">
        <v>59554</v>
      </c>
      <c r="B954" s="1" t="s">
        <v>806</v>
      </c>
      <c r="C954" s="1" t="s">
        <v>807</v>
      </c>
      <c r="D954" s="1" t="s">
        <v>38</v>
      </c>
      <c r="E954" s="1" t="str">
        <f>IF(ISODD(MID(HR_DB[[#This Row],[ID No.]],13,1)),"Male","Female")</f>
        <v>Male</v>
      </c>
      <c r="F954" s="3">
        <f>DATE(MID(HR_DB[[#This Row],[ID No.]],2,2),MID(HR_DB[[#This Row],[ID No.]],4,2),MID(HR_DB[[#This Row],[ID No.]],6,2))</f>
        <v>28277</v>
      </c>
      <c r="G954" s="1">
        <f ca="1">DATEDIF(HR_DB[[#This Row],[DOB]],TODAY(),"Y")</f>
        <v>45</v>
      </c>
      <c r="H954" s="1" t="s">
        <v>17</v>
      </c>
      <c r="I954" s="1" t="s">
        <v>23</v>
      </c>
      <c r="J954" s="1" t="s">
        <v>67</v>
      </c>
      <c r="K954" s="1" t="str">
        <f>VLOOKUP(MID(HR_DB[[#This Row],[ID No.]],8,2),[1]Draft!$B$9:$C$14,2,FALSE)</f>
        <v>Cairo</v>
      </c>
      <c r="L954" s="3">
        <v>39296</v>
      </c>
      <c r="M954" s="1">
        <f ca="1">DATEDIF(HR_DB[[#This Row],[Hire date]],TODAY(),"Y")</f>
        <v>14</v>
      </c>
      <c r="N954" s="4">
        <v>5267</v>
      </c>
      <c r="O954" s="1">
        <f>IFERROR(DATEDIF(HR_DB[[#This Row],[DOB]],HR_DB[[#This Row],[Hire date]],"Y"),"!!!")</f>
        <v>30</v>
      </c>
      <c r="P954" s="1" t="str">
        <f>IF(HR_DB[[#This Row],[Age at Hiring]]&lt;20,"!","")</f>
        <v/>
      </c>
      <c r="Q954" s="6">
        <f>IFERROR(VLOOKUP(HR_DB[[#This Row],[EmpID]],A955:$A$1002,1,TRUE),"")</f>
        <v>59554</v>
      </c>
      <c r="R954" s="1" t="str">
        <f>IFERROR(VLOOKUP(HR_DB[[#This Row],[EmpID]],$A$2:A953,1,0),"")</f>
        <v/>
      </c>
      <c r="S954" s="17">
        <v>1</v>
      </c>
      <c r="T954" s="1" t="str">
        <f ca="1">IF(HR_DB[[#This Row],[Years no.]]&lt;=7,"A) 1-7",IF(AND(HR_DB[[#This Row],[Years no.]]&gt;7,HR_DB[[#This Row],[Years no.]]&lt;=14),"B) 8-14",IF(AND(HR_DB[[#This Row],[Years no.]]&gt;14,HR_DB[[#This Row],[Years no.]]&lt;=21),"C) 15-21",IF(HR_DB[[#This Row],[Years no.]]&gt;21,"D) 22+",""))))</f>
        <v>B) 8-14</v>
      </c>
      <c r="U954" s="1" t="str">
        <f ca="1">IF(AND(HR_DB[[#This Row],[Age]]&gt;=20,HR_DB[[#This Row],[Age]]&lt;30),"20s",IF(AND(HR_DB[[#This Row],[Age]]&gt;=30,HR_DB[[#This Row],[Age]]&lt;40),"30s",IF(HR_DB[[#This Row],[Age]]&gt;=40,"40s","")))</f>
        <v>40s</v>
      </c>
    </row>
    <row r="955" spans="1:21" x14ac:dyDescent="0.35">
      <c r="A955" s="18">
        <v>59554</v>
      </c>
      <c r="B955" s="1" t="s">
        <v>1712</v>
      </c>
      <c r="C955" s="1" t="s">
        <v>1713</v>
      </c>
      <c r="D955" s="1" t="s">
        <v>16</v>
      </c>
      <c r="E955" s="1" t="str">
        <f>IF(ISODD(MID(HR_DB[[#This Row],[ID No.]],13,1)),"Male","Female")</f>
        <v>Male</v>
      </c>
      <c r="F955" s="3">
        <f>DATE(MID(HR_DB[[#This Row],[ID No.]],2,2),MID(HR_DB[[#This Row],[ID No.]],4,2),MID(HR_DB[[#This Row],[ID No.]],6,2))</f>
        <v>34448</v>
      </c>
      <c r="G955" s="1">
        <f ca="1">DATEDIF(HR_DB[[#This Row],[DOB]],TODAY(),"Y")</f>
        <v>28</v>
      </c>
      <c r="H955" s="1" t="s">
        <v>32</v>
      </c>
      <c r="I955" s="1" t="s">
        <v>23</v>
      </c>
      <c r="J955" s="1" t="s">
        <v>24</v>
      </c>
      <c r="K955" s="1" t="str">
        <f>VLOOKUP(MID(HR_DB[[#This Row],[ID No.]],8,2),[1]Draft!$B$9:$C$14,2,FALSE)</f>
        <v>Cairo</v>
      </c>
      <c r="L955" s="7">
        <v>37856</v>
      </c>
      <c r="M955" s="1">
        <f ca="1">DATEDIF(HR_DB[[#This Row],[Hire date]],TODAY(),"Y")</f>
        <v>18</v>
      </c>
      <c r="N955" s="4">
        <v>5508</v>
      </c>
      <c r="O955" s="6">
        <f>IFERROR(DATEDIF(HR_DB[[#This Row],[DOB]],HR_DB[[#This Row],[Hire date]],"Y"),"!!!")</f>
        <v>9</v>
      </c>
      <c r="P955" s="6" t="str">
        <f>IF(HR_DB[[#This Row],[Age at Hiring]]&lt;20,"!","")</f>
        <v>!</v>
      </c>
      <c r="Q955" s="1" t="str">
        <f>IFERROR(VLOOKUP(HR_DB[[#This Row],[EmpID]],A956:$A$1002,1,TRUE),"")</f>
        <v/>
      </c>
      <c r="R955" s="16">
        <f>IFERROR(VLOOKUP(HR_DB[[#This Row],[EmpID]],$A$2:A954,1,0),"")</f>
        <v>59554</v>
      </c>
      <c r="S955" s="17">
        <v>2</v>
      </c>
      <c r="T955" s="1" t="str">
        <f ca="1">IF(HR_DB[[#This Row],[Years no.]]&lt;=7,"A) 1-7",IF(AND(HR_DB[[#This Row],[Years no.]]&gt;7,HR_DB[[#This Row],[Years no.]]&lt;=14),"B) 8-14",IF(AND(HR_DB[[#This Row],[Years no.]]&gt;14,HR_DB[[#This Row],[Years no.]]&lt;=21),"C) 15-21",IF(HR_DB[[#This Row],[Years no.]]&gt;21,"D) 22+",""))))</f>
        <v>C) 15-21</v>
      </c>
      <c r="U955" s="1" t="str">
        <f ca="1">IF(AND(HR_DB[[#This Row],[Age]]&gt;=20,HR_DB[[#This Row],[Age]]&lt;30),"20s",IF(AND(HR_DB[[#This Row],[Age]]&gt;=30,HR_DB[[#This Row],[Age]]&lt;40),"30s",IF(HR_DB[[#This Row],[Age]]&gt;=40,"40s","")))</f>
        <v>20s</v>
      </c>
    </row>
    <row r="956" spans="1:21" x14ac:dyDescent="0.35">
      <c r="A956" s="1">
        <v>59555</v>
      </c>
      <c r="B956" s="1" t="s">
        <v>1488</v>
      </c>
      <c r="C956" s="1" t="s">
        <v>1489</v>
      </c>
      <c r="D956" s="1" t="s">
        <v>35</v>
      </c>
      <c r="E956" s="1" t="str">
        <f>IF(ISODD(MID(HR_DB[[#This Row],[ID No.]],13,1)),"Male","Female")</f>
        <v>Male</v>
      </c>
      <c r="F956" s="3">
        <f>DATE(MID(HR_DB[[#This Row],[ID No.]],2,2),MID(HR_DB[[#This Row],[ID No.]],4,2),MID(HR_DB[[#This Row],[ID No.]],6,2))</f>
        <v>27264</v>
      </c>
      <c r="G956" s="1">
        <f ca="1">DATEDIF(HR_DB[[#This Row],[DOB]],TODAY(),"Y")</f>
        <v>47</v>
      </c>
      <c r="H956" s="1" t="s">
        <v>17</v>
      </c>
      <c r="I956" s="1" t="s">
        <v>23</v>
      </c>
      <c r="J956" s="1" t="s">
        <v>19</v>
      </c>
      <c r="K956" s="1" t="str">
        <f>VLOOKUP(MID(HR_DB[[#This Row],[ID No.]],8,2),[1]Draft!$B$9:$C$14,2,FALSE)</f>
        <v>Ismailia</v>
      </c>
      <c r="L956" s="3">
        <v>40232</v>
      </c>
      <c r="M956" s="1">
        <f ca="1">DATEDIF(HR_DB[[#This Row],[Hire date]],TODAY(),"Y")</f>
        <v>12</v>
      </c>
      <c r="N956" s="4">
        <v>4480</v>
      </c>
      <c r="O956" s="1">
        <f>IFERROR(DATEDIF(HR_DB[[#This Row],[DOB]],HR_DB[[#This Row],[Hire date]],"Y"),"!!!")</f>
        <v>35</v>
      </c>
      <c r="P956" s="1" t="str">
        <f>IF(HR_DB[[#This Row],[Age at Hiring]]&lt;20,"!","")</f>
        <v/>
      </c>
      <c r="Q956" s="1" t="str">
        <f>IFERROR(VLOOKUP(HR_DB[[#This Row],[EmpID]],A957:$A$1002,1,TRUE),"")</f>
        <v/>
      </c>
      <c r="R956" s="1" t="str">
        <f>IFERROR(VLOOKUP(HR_DB[[#This Row],[EmpID]],$A$2:A955,1,0),"")</f>
        <v/>
      </c>
      <c r="S956" s="17"/>
      <c r="T956" s="1" t="str">
        <f ca="1">IF(HR_DB[[#This Row],[Years no.]]&lt;=7,"A) 1-7",IF(AND(HR_DB[[#This Row],[Years no.]]&gt;7,HR_DB[[#This Row],[Years no.]]&lt;=14),"B) 8-14",IF(AND(HR_DB[[#This Row],[Years no.]]&gt;14,HR_DB[[#This Row],[Years no.]]&lt;=21),"C) 15-21",IF(HR_DB[[#This Row],[Years no.]]&gt;21,"D) 22+",""))))</f>
        <v>B) 8-14</v>
      </c>
      <c r="U956" s="1" t="str">
        <f ca="1">IF(AND(HR_DB[[#This Row],[Age]]&gt;=20,HR_DB[[#This Row],[Age]]&lt;30),"20s",IF(AND(HR_DB[[#This Row],[Age]]&gt;=30,HR_DB[[#This Row],[Age]]&lt;40),"30s",IF(HR_DB[[#This Row],[Age]]&gt;=40,"40s","")))</f>
        <v>40s</v>
      </c>
    </row>
    <row r="957" spans="1:21" x14ac:dyDescent="0.35">
      <c r="A957" s="1">
        <v>59564</v>
      </c>
      <c r="B957" s="1" t="s">
        <v>718</v>
      </c>
      <c r="C957" s="1" t="s">
        <v>719</v>
      </c>
      <c r="D957" s="1" t="s">
        <v>27</v>
      </c>
      <c r="E957" s="1" t="str">
        <f>IF(ISODD(MID(HR_DB[[#This Row],[ID No.]],13,1)),"Male","Female")</f>
        <v>Male</v>
      </c>
      <c r="F957" s="3">
        <f>DATE(MID(HR_DB[[#This Row],[ID No.]],2,2),MID(HR_DB[[#This Row],[ID No.]],4,2),MID(HR_DB[[#This Row],[ID No.]],6,2))</f>
        <v>31402</v>
      </c>
      <c r="G957" s="1">
        <f ca="1">DATEDIF(HR_DB[[#This Row],[DOB]],TODAY(),"Y")</f>
        <v>36</v>
      </c>
      <c r="H957" s="1" t="s">
        <v>32</v>
      </c>
      <c r="I957" s="1" t="s">
        <v>23</v>
      </c>
      <c r="J957" s="1" t="s">
        <v>24</v>
      </c>
      <c r="K957" s="1" t="str">
        <f>VLOOKUP(MID(HR_DB[[#This Row],[ID No.]],8,2),[1]Draft!$B$9:$C$14,2,FALSE)</f>
        <v>Cairo</v>
      </c>
      <c r="L957" s="3">
        <v>39453</v>
      </c>
      <c r="M957" s="1">
        <f ca="1">DATEDIF(HR_DB[[#This Row],[Hire date]],TODAY(),"Y")</f>
        <v>14</v>
      </c>
      <c r="N957" s="4">
        <v>5021</v>
      </c>
      <c r="O957" s="1">
        <f>IFERROR(DATEDIF(HR_DB[[#This Row],[DOB]],HR_DB[[#This Row],[Hire date]],"Y"),"!!!")</f>
        <v>22</v>
      </c>
      <c r="P957" s="1" t="str">
        <f>IF(HR_DB[[#This Row],[Age at Hiring]]&lt;20,"!","")</f>
        <v/>
      </c>
      <c r="Q957" s="1" t="str">
        <f>IFERROR(VLOOKUP(HR_DB[[#This Row],[EmpID]],A958:$A$1002,1,TRUE),"")</f>
        <v/>
      </c>
      <c r="R957" s="1" t="str">
        <f>IFERROR(VLOOKUP(HR_DB[[#This Row],[EmpID]],$A$2:A956,1,0),"")</f>
        <v/>
      </c>
      <c r="S957" s="17"/>
      <c r="T957" s="1" t="str">
        <f ca="1">IF(HR_DB[[#This Row],[Years no.]]&lt;=7,"A) 1-7",IF(AND(HR_DB[[#This Row],[Years no.]]&gt;7,HR_DB[[#This Row],[Years no.]]&lt;=14),"B) 8-14",IF(AND(HR_DB[[#This Row],[Years no.]]&gt;14,HR_DB[[#This Row],[Years no.]]&lt;=21),"C) 15-21",IF(HR_DB[[#This Row],[Years no.]]&gt;21,"D) 22+",""))))</f>
        <v>B) 8-14</v>
      </c>
      <c r="U957" s="1" t="str">
        <f ca="1">IF(AND(HR_DB[[#This Row],[Age]]&gt;=20,HR_DB[[#This Row],[Age]]&lt;30),"20s",IF(AND(HR_DB[[#This Row],[Age]]&gt;=30,HR_DB[[#This Row],[Age]]&lt;40),"30s",IF(HR_DB[[#This Row],[Age]]&gt;=40,"40s","")))</f>
        <v>30s</v>
      </c>
    </row>
    <row r="958" spans="1:21" x14ac:dyDescent="0.35">
      <c r="A958" s="1">
        <v>59576</v>
      </c>
      <c r="B958" s="1" t="s">
        <v>1824</v>
      </c>
      <c r="C958" s="1" t="s">
        <v>1825</v>
      </c>
      <c r="D958" s="1" t="s">
        <v>49</v>
      </c>
      <c r="E958" s="1" t="str">
        <f>IF(ISODD(MID(HR_DB[[#This Row],[ID No.]],13,1)),"Male","Female")</f>
        <v>Female</v>
      </c>
      <c r="F958" s="3">
        <f>DATE(MID(HR_DB[[#This Row],[ID No.]],2,2),MID(HR_DB[[#This Row],[ID No.]],4,2),MID(HR_DB[[#This Row],[ID No.]],6,2))</f>
        <v>27838</v>
      </c>
      <c r="G958" s="1">
        <f ca="1">DATEDIF(HR_DB[[#This Row],[DOB]],TODAY(),"Y")</f>
        <v>46</v>
      </c>
      <c r="H958" s="1" t="s">
        <v>32</v>
      </c>
      <c r="I958" s="1" t="s">
        <v>23</v>
      </c>
      <c r="J958" s="1" t="s">
        <v>44</v>
      </c>
      <c r="K958" s="1" t="str">
        <f>VLOOKUP(MID(HR_DB[[#This Row],[ID No.]],8,2),[1]Draft!$B$9:$C$14,2,FALSE)</f>
        <v>Sharqia</v>
      </c>
      <c r="L958" s="3">
        <v>39109</v>
      </c>
      <c r="M958" s="1">
        <f ca="1">DATEDIF(HR_DB[[#This Row],[Hire date]],TODAY(),"Y")</f>
        <v>15</v>
      </c>
      <c r="N958" s="4">
        <v>5425</v>
      </c>
      <c r="O958" s="1">
        <f>IFERROR(DATEDIF(HR_DB[[#This Row],[DOB]],HR_DB[[#This Row],[Hire date]],"Y"),"!!!")</f>
        <v>30</v>
      </c>
      <c r="P958" s="1" t="str">
        <f>IF(HR_DB[[#This Row],[Age at Hiring]]&lt;20,"!","")</f>
        <v/>
      </c>
      <c r="Q958" s="1" t="str">
        <f>IFERROR(VLOOKUP(HR_DB[[#This Row],[EmpID]],A959:$A$1002,1,TRUE),"")</f>
        <v/>
      </c>
      <c r="R958" s="1" t="str">
        <f>IFERROR(VLOOKUP(HR_DB[[#This Row],[EmpID]],$A$2:A957,1,0),"")</f>
        <v/>
      </c>
      <c r="S958" s="17"/>
      <c r="T958" s="1" t="str">
        <f ca="1">IF(HR_DB[[#This Row],[Years no.]]&lt;=7,"A) 1-7",IF(AND(HR_DB[[#This Row],[Years no.]]&gt;7,HR_DB[[#This Row],[Years no.]]&lt;=14),"B) 8-14",IF(AND(HR_DB[[#This Row],[Years no.]]&gt;14,HR_DB[[#This Row],[Years no.]]&lt;=21),"C) 15-21",IF(HR_DB[[#This Row],[Years no.]]&gt;21,"D) 22+",""))))</f>
        <v>C) 15-21</v>
      </c>
      <c r="U958" s="1" t="str">
        <f ca="1">IF(AND(HR_DB[[#This Row],[Age]]&gt;=20,HR_DB[[#This Row],[Age]]&lt;30),"20s",IF(AND(HR_DB[[#This Row],[Age]]&gt;=30,HR_DB[[#This Row],[Age]]&lt;40),"30s",IF(HR_DB[[#This Row],[Age]]&gt;=40,"40s","")))</f>
        <v>40s</v>
      </c>
    </row>
    <row r="959" spans="1:21" x14ac:dyDescent="0.35">
      <c r="A959" s="1">
        <v>59580</v>
      </c>
      <c r="B959" s="1" t="s">
        <v>748</v>
      </c>
      <c r="C959" s="1" t="s">
        <v>749</v>
      </c>
      <c r="D959" s="1" t="s">
        <v>49</v>
      </c>
      <c r="E959" s="1" t="str">
        <f>IF(ISODD(MID(HR_DB[[#This Row],[ID No.]],13,1)),"Male","Female")</f>
        <v>Male</v>
      </c>
      <c r="F959" s="3">
        <f>DATE(MID(HR_DB[[#This Row],[ID No.]],2,2),MID(HR_DB[[#This Row],[ID No.]],4,2),MID(HR_DB[[#This Row],[ID No.]],6,2))</f>
        <v>34337</v>
      </c>
      <c r="G959" s="1">
        <f ca="1">DATEDIF(HR_DB[[#This Row],[DOB]],TODAY(),"Y")</f>
        <v>28</v>
      </c>
      <c r="H959" s="1" t="s">
        <v>17</v>
      </c>
      <c r="I959" s="1" t="s">
        <v>23</v>
      </c>
      <c r="J959" s="1" t="s">
        <v>24</v>
      </c>
      <c r="K959" s="1" t="str">
        <f>VLOOKUP(MID(HR_DB[[#This Row],[ID No.]],8,2),[1]Draft!$B$9:$C$14,2,FALSE)</f>
        <v>Cairo</v>
      </c>
      <c r="L959" s="7">
        <v>40222</v>
      </c>
      <c r="M959" s="1">
        <f ca="1">DATEDIF(HR_DB[[#This Row],[Hire date]],TODAY(),"Y")</f>
        <v>12</v>
      </c>
      <c r="N959" s="4">
        <v>6201</v>
      </c>
      <c r="O959" s="6">
        <f>IFERROR(DATEDIF(HR_DB[[#This Row],[DOB]],HR_DB[[#This Row],[Hire date]],"Y"),"!!!")</f>
        <v>16</v>
      </c>
      <c r="P959" s="6" t="str">
        <f>IF(HR_DB[[#This Row],[Age at Hiring]]&lt;20,"!","")</f>
        <v>!</v>
      </c>
      <c r="Q959" s="1" t="str">
        <f>IFERROR(VLOOKUP(HR_DB[[#This Row],[EmpID]],A960:$A$1002,1,TRUE),"")</f>
        <v/>
      </c>
      <c r="R959" s="1" t="str">
        <f>IFERROR(VLOOKUP(HR_DB[[#This Row],[EmpID]],$A$2:A958,1,0),"")</f>
        <v/>
      </c>
      <c r="S959" s="17"/>
      <c r="T959" s="1" t="str">
        <f ca="1">IF(HR_DB[[#This Row],[Years no.]]&lt;=7,"A) 1-7",IF(AND(HR_DB[[#This Row],[Years no.]]&gt;7,HR_DB[[#This Row],[Years no.]]&lt;=14),"B) 8-14",IF(AND(HR_DB[[#This Row],[Years no.]]&gt;14,HR_DB[[#This Row],[Years no.]]&lt;=21),"C) 15-21",IF(HR_DB[[#This Row],[Years no.]]&gt;21,"D) 22+",""))))</f>
        <v>B) 8-14</v>
      </c>
      <c r="U959" s="1" t="str">
        <f ca="1">IF(AND(HR_DB[[#This Row],[Age]]&gt;=20,HR_DB[[#This Row],[Age]]&lt;30),"20s",IF(AND(HR_DB[[#This Row],[Age]]&gt;=30,HR_DB[[#This Row],[Age]]&lt;40),"30s",IF(HR_DB[[#This Row],[Age]]&gt;=40,"40s","")))</f>
        <v>20s</v>
      </c>
    </row>
    <row r="960" spans="1:21" x14ac:dyDescent="0.35">
      <c r="A960" s="1">
        <v>59582</v>
      </c>
      <c r="B960" s="1" t="s">
        <v>1032</v>
      </c>
      <c r="C960" s="1" t="s">
        <v>1033</v>
      </c>
      <c r="D960" s="1" t="s">
        <v>16</v>
      </c>
      <c r="E960" s="1" t="str">
        <f>IF(ISODD(MID(HR_DB[[#This Row],[ID No.]],13,1)),"Male","Female")</f>
        <v>Female</v>
      </c>
      <c r="F960" s="3">
        <f>DATE(MID(HR_DB[[#This Row],[ID No.]],2,2),MID(HR_DB[[#This Row],[ID No.]],4,2),MID(HR_DB[[#This Row],[ID No.]],6,2))</f>
        <v>32349</v>
      </c>
      <c r="G960" s="1">
        <f ca="1">DATEDIF(HR_DB[[#This Row],[DOB]],TODAY(),"Y")</f>
        <v>34</v>
      </c>
      <c r="H960" s="1" t="s">
        <v>17</v>
      </c>
      <c r="I960" s="1" t="s">
        <v>18</v>
      </c>
      <c r="J960" s="1" t="s">
        <v>67</v>
      </c>
      <c r="K960" s="1" t="str">
        <f>VLOOKUP(MID(HR_DB[[#This Row],[ID No.]],8,2),[1]Draft!$B$9:$C$14,2,FALSE)</f>
        <v>Ismailia</v>
      </c>
      <c r="L960" s="7">
        <v>39278</v>
      </c>
      <c r="M960" s="1">
        <f ca="1">DATEDIF(HR_DB[[#This Row],[Hire date]],TODAY(),"Y")</f>
        <v>15</v>
      </c>
      <c r="N960" s="4">
        <v>22145</v>
      </c>
      <c r="O960" s="6">
        <f>IFERROR(DATEDIF(HR_DB[[#This Row],[DOB]],HR_DB[[#This Row],[Hire date]],"Y"),"!!!")</f>
        <v>18</v>
      </c>
      <c r="P960" s="6" t="str">
        <f>IF(HR_DB[[#This Row],[Age at Hiring]]&lt;20,"!","")</f>
        <v>!</v>
      </c>
      <c r="Q960" s="1" t="str">
        <f>IFERROR(VLOOKUP(HR_DB[[#This Row],[EmpID]],A961:$A$1002,1,TRUE),"")</f>
        <v/>
      </c>
      <c r="R960" s="1" t="str">
        <f>IFERROR(VLOOKUP(HR_DB[[#This Row],[EmpID]],$A$2:A959,1,0),"")</f>
        <v/>
      </c>
      <c r="S960" s="17"/>
      <c r="T960" s="1" t="str">
        <f ca="1">IF(HR_DB[[#This Row],[Years no.]]&lt;=7,"A) 1-7",IF(AND(HR_DB[[#This Row],[Years no.]]&gt;7,HR_DB[[#This Row],[Years no.]]&lt;=14),"B) 8-14",IF(AND(HR_DB[[#This Row],[Years no.]]&gt;14,HR_DB[[#This Row],[Years no.]]&lt;=21),"C) 15-21",IF(HR_DB[[#This Row],[Years no.]]&gt;21,"D) 22+",""))))</f>
        <v>C) 15-21</v>
      </c>
      <c r="U960" s="1" t="str">
        <f ca="1">IF(AND(HR_DB[[#This Row],[Age]]&gt;=20,HR_DB[[#This Row],[Age]]&lt;30),"20s",IF(AND(HR_DB[[#This Row],[Age]]&gt;=30,HR_DB[[#This Row],[Age]]&lt;40),"30s",IF(HR_DB[[#This Row],[Age]]&gt;=40,"40s","")))</f>
        <v>30s</v>
      </c>
    </row>
    <row r="961" spans="1:21" x14ac:dyDescent="0.35">
      <c r="A961" s="1">
        <v>59583</v>
      </c>
      <c r="B961" s="1" t="s">
        <v>1604</v>
      </c>
      <c r="C961" s="1" t="s">
        <v>1605</v>
      </c>
      <c r="D961" s="1" t="s">
        <v>49</v>
      </c>
      <c r="E961" s="1" t="str">
        <f>IF(ISODD(MID(HR_DB[[#This Row],[ID No.]],13,1)),"Male","Female")</f>
        <v>Female</v>
      </c>
      <c r="F961" s="3">
        <f>DATE(MID(HR_DB[[#This Row],[ID No.]],2,2),MID(HR_DB[[#This Row],[ID No.]],4,2),MID(HR_DB[[#This Row],[ID No.]],6,2))</f>
        <v>30022</v>
      </c>
      <c r="G961" s="1">
        <f ca="1">DATEDIF(HR_DB[[#This Row],[DOB]],TODAY(),"Y")</f>
        <v>40</v>
      </c>
      <c r="H961" s="1" t="s">
        <v>32</v>
      </c>
      <c r="I961" s="1" t="s">
        <v>23</v>
      </c>
      <c r="J961" s="1" t="s">
        <v>28</v>
      </c>
      <c r="K961" s="1" t="str">
        <f>VLOOKUP(MID(HR_DB[[#This Row],[ID No.]],8,2),[1]Draft!$B$9:$C$14,2,FALSE)</f>
        <v>Sharqia</v>
      </c>
      <c r="L961" s="3">
        <v>38428</v>
      </c>
      <c r="M961" s="1">
        <f ca="1">DATEDIF(HR_DB[[#This Row],[Hire date]],TODAY(),"Y")</f>
        <v>17</v>
      </c>
      <c r="N961" s="4">
        <v>6511</v>
      </c>
      <c r="O961" s="1">
        <f>IFERROR(DATEDIF(HR_DB[[#This Row],[DOB]],HR_DB[[#This Row],[Hire date]],"Y"),"!!!")</f>
        <v>23</v>
      </c>
      <c r="P961" s="1" t="str">
        <f>IF(HR_DB[[#This Row],[Age at Hiring]]&lt;20,"!","")</f>
        <v/>
      </c>
      <c r="Q961" s="1" t="str">
        <f>IFERROR(VLOOKUP(HR_DB[[#This Row],[EmpID]],A962:$A$1002,1,TRUE),"")</f>
        <v/>
      </c>
      <c r="R961" s="1" t="str">
        <f>IFERROR(VLOOKUP(HR_DB[[#This Row],[EmpID]],$A$2:A960,1,0),"")</f>
        <v/>
      </c>
      <c r="S961" s="17"/>
      <c r="T961" s="1" t="str">
        <f ca="1">IF(HR_DB[[#This Row],[Years no.]]&lt;=7,"A) 1-7",IF(AND(HR_DB[[#This Row],[Years no.]]&gt;7,HR_DB[[#This Row],[Years no.]]&lt;=14),"B) 8-14",IF(AND(HR_DB[[#This Row],[Years no.]]&gt;14,HR_DB[[#This Row],[Years no.]]&lt;=21),"C) 15-21",IF(HR_DB[[#This Row],[Years no.]]&gt;21,"D) 22+",""))))</f>
        <v>C) 15-21</v>
      </c>
      <c r="U961" s="1" t="str">
        <f ca="1">IF(AND(HR_DB[[#This Row],[Age]]&gt;=20,HR_DB[[#This Row],[Age]]&lt;30),"20s",IF(AND(HR_DB[[#This Row],[Age]]&gt;=30,HR_DB[[#This Row],[Age]]&lt;40),"30s",IF(HR_DB[[#This Row],[Age]]&gt;=40,"40s","")))</f>
        <v>40s</v>
      </c>
    </row>
    <row r="962" spans="1:21" x14ac:dyDescent="0.35">
      <c r="A962" s="1">
        <v>59593</v>
      </c>
      <c r="B962" s="1" t="s">
        <v>898</v>
      </c>
      <c r="C962" s="1" t="s">
        <v>899</v>
      </c>
      <c r="D962" s="1" t="s">
        <v>22</v>
      </c>
      <c r="E962" s="1" t="str">
        <f>IF(ISODD(MID(HR_DB[[#This Row],[ID No.]],13,1)),"Male","Female")</f>
        <v>Female</v>
      </c>
      <c r="F962" s="3">
        <f>DATE(MID(HR_DB[[#This Row],[ID No.]],2,2),MID(HR_DB[[#This Row],[ID No.]],4,2),MID(HR_DB[[#This Row],[ID No.]],6,2))</f>
        <v>27713</v>
      </c>
      <c r="G962" s="1">
        <f ca="1">DATEDIF(HR_DB[[#This Row],[DOB]],TODAY(),"Y")</f>
        <v>46</v>
      </c>
      <c r="H962" s="1" t="s">
        <v>17</v>
      </c>
      <c r="I962" s="1" t="s">
        <v>23</v>
      </c>
      <c r="J962" s="1" t="s">
        <v>67</v>
      </c>
      <c r="K962" s="1" t="str">
        <f>VLOOKUP(MID(HR_DB[[#This Row],[ID No.]],8,2),[1]Draft!$B$9:$C$14,2,FALSE)</f>
        <v>Ismailia</v>
      </c>
      <c r="L962" s="3">
        <v>37792</v>
      </c>
      <c r="M962" s="1">
        <f ca="1">DATEDIF(HR_DB[[#This Row],[Hire date]],TODAY(),"Y")</f>
        <v>19</v>
      </c>
      <c r="N962" s="4">
        <v>6048</v>
      </c>
      <c r="O962" s="1">
        <f>IFERROR(DATEDIF(HR_DB[[#This Row],[DOB]],HR_DB[[#This Row],[Hire date]],"Y"),"!!!")</f>
        <v>27</v>
      </c>
      <c r="P962" s="1" t="str">
        <f>IF(HR_DB[[#This Row],[Age at Hiring]]&lt;20,"!","")</f>
        <v/>
      </c>
      <c r="Q962" s="1" t="str">
        <f>IFERROR(VLOOKUP(HR_DB[[#This Row],[EmpID]],A963:$A$1002,1,TRUE),"")</f>
        <v/>
      </c>
      <c r="R962" s="1" t="str">
        <f>IFERROR(VLOOKUP(HR_DB[[#This Row],[EmpID]],$A$2:A961,1,0),"")</f>
        <v/>
      </c>
      <c r="S962" s="17"/>
      <c r="T962" s="1" t="str">
        <f ca="1">IF(HR_DB[[#This Row],[Years no.]]&lt;=7,"A) 1-7",IF(AND(HR_DB[[#This Row],[Years no.]]&gt;7,HR_DB[[#This Row],[Years no.]]&lt;=14),"B) 8-14",IF(AND(HR_DB[[#This Row],[Years no.]]&gt;14,HR_DB[[#This Row],[Years no.]]&lt;=21),"C) 15-21",IF(HR_DB[[#This Row],[Years no.]]&gt;21,"D) 22+",""))))</f>
        <v>C) 15-21</v>
      </c>
      <c r="U962" s="1" t="str">
        <f ca="1">IF(AND(HR_DB[[#This Row],[Age]]&gt;=20,HR_DB[[#This Row],[Age]]&lt;30),"20s",IF(AND(HR_DB[[#This Row],[Age]]&gt;=30,HR_DB[[#This Row],[Age]]&lt;40),"30s",IF(HR_DB[[#This Row],[Age]]&gt;=40,"40s","")))</f>
        <v>40s</v>
      </c>
    </row>
    <row r="963" spans="1:21" x14ac:dyDescent="0.35">
      <c r="A963" s="1">
        <v>59603</v>
      </c>
      <c r="B963" s="1" t="s">
        <v>312</v>
      </c>
      <c r="C963" s="2" t="s">
        <v>313</v>
      </c>
      <c r="D963" s="1" t="s">
        <v>143</v>
      </c>
      <c r="E963" s="1" t="str">
        <f>IF(ISODD(MID(HR_DB[[#This Row],[ID No.]],13,1)),"Male","Female")</f>
        <v>Male</v>
      </c>
      <c r="F963" s="3">
        <f>DATE(MID(HR_DB[[#This Row],[ID No.]],2,2),MID(HR_DB[[#This Row],[ID No.]],4,2),MID(HR_DB[[#This Row],[ID No.]],6,2))</f>
        <v>31032</v>
      </c>
      <c r="G963" s="1">
        <f ca="1">DATEDIF(HR_DB[[#This Row],[DOB]],TODAY(),"Y")</f>
        <v>37</v>
      </c>
      <c r="H963" s="1" t="s">
        <v>17</v>
      </c>
      <c r="I963" s="1" t="s">
        <v>18</v>
      </c>
      <c r="J963" s="1" t="s">
        <v>28</v>
      </c>
      <c r="K963" s="1" t="str">
        <f>VLOOKUP(MID(HR_DB[[#This Row],[ID No.]],8,2),[1]Draft!$B$9:$C$14,2,FALSE)</f>
        <v>Cairo</v>
      </c>
      <c r="L963" s="7">
        <v>35093</v>
      </c>
      <c r="M963" s="1">
        <f ca="1">DATEDIF(HR_DB[[#This Row],[Hire date]],TODAY(),"Y")</f>
        <v>26</v>
      </c>
      <c r="N963" s="4">
        <v>26906</v>
      </c>
      <c r="O963" s="6">
        <f>IFERROR(DATEDIF(HR_DB[[#This Row],[DOB]],HR_DB[[#This Row],[Hire date]],"Y"),"!!!")</f>
        <v>11</v>
      </c>
      <c r="P963" s="6" t="str">
        <f>IF(HR_DB[[#This Row],[Age at Hiring]]&lt;20,"!","")</f>
        <v>!</v>
      </c>
      <c r="Q963" s="1" t="str">
        <f>IFERROR(VLOOKUP(HR_DB[[#This Row],[EmpID]],A964:$A$1002,1,TRUE),"")</f>
        <v/>
      </c>
      <c r="R963" s="1" t="str">
        <f>IFERROR(VLOOKUP(HR_DB[[#This Row],[EmpID]],$A$2:A962,1,0),"")</f>
        <v/>
      </c>
      <c r="S963" s="17"/>
      <c r="T963" s="1" t="str">
        <f ca="1">IF(HR_DB[[#This Row],[Years no.]]&lt;=7,"A) 1-7",IF(AND(HR_DB[[#This Row],[Years no.]]&gt;7,HR_DB[[#This Row],[Years no.]]&lt;=14),"B) 8-14",IF(AND(HR_DB[[#This Row],[Years no.]]&gt;14,HR_DB[[#This Row],[Years no.]]&lt;=21),"C) 15-21",IF(HR_DB[[#This Row],[Years no.]]&gt;21,"D) 22+",""))))</f>
        <v>D) 22+</v>
      </c>
      <c r="U963" s="1" t="str">
        <f ca="1">IF(AND(HR_DB[[#This Row],[Age]]&gt;=20,HR_DB[[#This Row],[Age]]&lt;30),"20s",IF(AND(HR_DB[[#This Row],[Age]]&gt;=30,HR_DB[[#This Row],[Age]]&lt;40),"30s",IF(HR_DB[[#This Row],[Age]]&gt;=40,"40s","")))</f>
        <v>30s</v>
      </c>
    </row>
    <row r="964" spans="1:21" x14ac:dyDescent="0.35">
      <c r="A964" s="1">
        <v>59643</v>
      </c>
      <c r="B964" s="1" t="s">
        <v>640</v>
      </c>
      <c r="C964" s="1" t="s">
        <v>641</v>
      </c>
      <c r="D964" s="1" t="s">
        <v>27</v>
      </c>
      <c r="E964" s="1" t="str">
        <f>IF(ISODD(MID(HR_DB[[#This Row],[ID No.]],13,1)),"Male","Female")</f>
        <v>Male</v>
      </c>
      <c r="F964" s="3">
        <f>DATE(MID(HR_DB[[#This Row],[ID No.]],2,2),MID(HR_DB[[#This Row],[ID No.]],4,2),MID(HR_DB[[#This Row],[ID No.]],6,2))</f>
        <v>34824</v>
      </c>
      <c r="G964" s="1">
        <f ca="1">DATEDIF(HR_DB[[#This Row],[DOB]],TODAY(),"Y")</f>
        <v>27</v>
      </c>
      <c r="H964" s="1" t="s">
        <v>17</v>
      </c>
      <c r="I964" s="1" t="s">
        <v>23</v>
      </c>
      <c r="J964" s="1" t="s">
        <v>44</v>
      </c>
      <c r="K964" s="1" t="str">
        <f>VLOOKUP(MID(HR_DB[[#This Row],[ID No.]],8,2),[1]Draft!$B$9:$C$14,2,FALSE)</f>
        <v>Cairo</v>
      </c>
      <c r="L964" s="7">
        <v>41951</v>
      </c>
      <c r="M964" s="1">
        <f ca="1">DATEDIF(HR_DB[[#This Row],[Hire date]],TODAY(),"Y")</f>
        <v>7</v>
      </c>
      <c r="N964" s="4">
        <v>5708</v>
      </c>
      <c r="O964" s="6">
        <f>IFERROR(DATEDIF(HR_DB[[#This Row],[DOB]],HR_DB[[#This Row],[Hire date]],"Y"),"!!!")</f>
        <v>19</v>
      </c>
      <c r="P964" s="6" t="str">
        <f>IF(HR_DB[[#This Row],[Age at Hiring]]&lt;20,"!","")</f>
        <v>!</v>
      </c>
      <c r="Q964" s="1" t="str">
        <f>IFERROR(VLOOKUP(HR_DB[[#This Row],[EmpID]],A965:$A$1002,1,TRUE),"")</f>
        <v/>
      </c>
      <c r="R964" s="1" t="str">
        <f>IFERROR(VLOOKUP(HR_DB[[#This Row],[EmpID]],$A$2:A963,1,0),"")</f>
        <v/>
      </c>
      <c r="S964" s="17"/>
      <c r="T964" s="1" t="str">
        <f ca="1">IF(HR_DB[[#This Row],[Years no.]]&lt;=7,"A) 1-7",IF(AND(HR_DB[[#This Row],[Years no.]]&gt;7,HR_DB[[#This Row],[Years no.]]&lt;=14),"B) 8-14",IF(AND(HR_DB[[#This Row],[Years no.]]&gt;14,HR_DB[[#This Row],[Years no.]]&lt;=21),"C) 15-21",IF(HR_DB[[#This Row],[Years no.]]&gt;21,"D) 22+",""))))</f>
        <v>A) 1-7</v>
      </c>
      <c r="U964" s="1" t="str">
        <f ca="1">IF(AND(HR_DB[[#This Row],[Age]]&gt;=20,HR_DB[[#This Row],[Age]]&lt;30),"20s",IF(AND(HR_DB[[#This Row],[Age]]&gt;=30,HR_DB[[#This Row],[Age]]&lt;40),"30s",IF(HR_DB[[#This Row],[Age]]&gt;=40,"40s","")))</f>
        <v>20s</v>
      </c>
    </row>
    <row r="965" spans="1:21" x14ac:dyDescent="0.35">
      <c r="A965" s="1">
        <v>59670</v>
      </c>
      <c r="B965" s="1" t="s">
        <v>708</v>
      </c>
      <c r="C965" s="1" t="s">
        <v>709</v>
      </c>
      <c r="D965" s="1" t="s">
        <v>35</v>
      </c>
      <c r="E965" s="1" t="str">
        <f>IF(ISODD(MID(HR_DB[[#This Row],[ID No.]],13,1)),"Male","Female")</f>
        <v>Male</v>
      </c>
      <c r="F965" s="3">
        <f>DATE(MID(HR_DB[[#This Row],[ID No.]],2,2),MID(HR_DB[[#This Row],[ID No.]],4,2),MID(HR_DB[[#This Row],[ID No.]],6,2))</f>
        <v>35009</v>
      </c>
      <c r="G965" s="1">
        <f ca="1">DATEDIF(HR_DB[[#This Row],[DOB]],TODAY(),"Y")</f>
        <v>26</v>
      </c>
      <c r="H965" s="1" t="s">
        <v>32</v>
      </c>
      <c r="I965" s="1" t="s">
        <v>18</v>
      </c>
      <c r="J965" s="1" t="s">
        <v>44</v>
      </c>
      <c r="K965" s="1" t="str">
        <f>VLOOKUP(MID(HR_DB[[#This Row],[ID No.]],8,2),[1]Draft!$B$9:$C$14,2,FALSE)</f>
        <v>Cairo</v>
      </c>
      <c r="L965" s="7">
        <v>37580</v>
      </c>
      <c r="M965" s="1">
        <f ca="1">DATEDIF(HR_DB[[#This Row],[Hire date]],TODAY(),"Y")</f>
        <v>19</v>
      </c>
      <c r="N965" s="4">
        <v>24334</v>
      </c>
      <c r="O965" s="6">
        <f>IFERROR(DATEDIF(HR_DB[[#This Row],[DOB]],HR_DB[[#This Row],[Hire date]],"Y"),"!!!")</f>
        <v>7</v>
      </c>
      <c r="P965" s="6" t="str">
        <f>IF(HR_DB[[#This Row],[Age at Hiring]]&lt;20,"!","")</f>
        <v>!</v>
      </c>
      <c r="Q965" s="1" t="str">
        <f>IFERROR(VLOOKUP(HR_DB[[#This Row],[EmpID]],A966:$A$1002,1,TRUE),"")</f>
        <v/>
      </c>
      <c r="R965" s="1" t="str">
        <f>IFERROR(VLOOKUP(HR_DB[[#This Row],[EmpID]],$A$2:A964,1,0),"")</f>
        <v/>
      </c>
      <c r="S965" s="17"/>
      <c r="T965" s="1" t="str">
        <f ca="1">IF(HR_DB[[#This Row],[Years no.]]&lt;=7,"A) 1-7",IF(AND(HR_DB[[#This Row],[Years no.]]&gt;7,HR_DB[[#This Row],[Years no.]]&lt;=14),"B) 8-14",IF(AND(HR_DB[[#This Row],[Years no.]]&gt;14,HR_DB[[#This Row],[Years no.]]&lt;=21),"C) 15-21",IF(HR_DB[[#This Row],[Years no.]]&gt;21,"D) 22+",""))))</f>
        <v>C) 15-21</v>
      </c>
      <c r="U965" s="1" t="str">
        <f ca="1">IF(AND(HR_DB[[#This Row],[Age]]&gt;=20,HR_DB[[#This Row],[Age]]&lt;30),"20s",IF(AND(HR_DB[[#This Row],[Age]]&gt;=30,HR_DB[[#This Row],[Age]]&lt;40),"30s",IF(HR_DB[[#This Row],[Age]]&gt;=40,"40s","")))</f>
        <v>20s</v>
      </c>
    </row>
    <row r="966" spans="1:21" x14ac:dyDescent="0.35">
      <c r="A966" s="1">
        <v>59675</v>
      </c>
      <c r="B966" s="1" t="s">
        <v>33</v>
      </c>
      <c r="C966" s="1" t="s">
        <v>34</v>
      </c>
      <c r="D966" s="1" t="s">
        <v>35</v>
      </c>
      <c r="E966" s="1" t="str">
        <f>IF(ISODD(MID(HR_DB[[#This Row],[ID No.]],13,1)),"Male","Female")</f>
        <v>Male</v>
      </c>
      <c r="F966" s="3">
        <f>DATE(MID(HR_DB[[#This Row],[ID No.]],2,2),MID(HR_DB[[#This Row],[ID No.]],4,2),MID(HR_DB[[#This Row],[ID No.]],6,2))</f>
        <v>31311</v>
      </c>
      <c r="G966" s="1">
        <f ca="1">DATEDIF(HR_DB[[#This Row],[DOB]],TODAY(),"Y")</f>
        <v>36</v>
      </c>
      <c r="H966" s="1" t="s">
        <v>17</v>
      </c>
      <c r="I966" s="1" t="s">
        <v>23</v>
      </c>
      <c r="J966" s="1" t="s">
        <v>28</v>
      </c>
      <c r="K966" s="1" t="str">
        <f>VLOOKUP(MID(HR_DB[[#This Row],[ID No.]],8,2),[1]Draft!$B$9:$C$14,2,FALSE)</f>
        <v>Cairo</v>
      </c>
      <c r="L966" s="7">
        <v>35975</v>
      </c>
      <c r="M966" s="1">
        <f ca="1">DATEDIF(HR_DB[[#This Row],[Hire date]],TODAY(),"Y")</f>
        <v>24</v>
      </c>
      <c r="N966" s="4">
        <v>6194</v>
      </c>
      <c r="O966" s="6">
        <f>IFERROR(DATEDIF(HR_DB[[#This Row],[DOB]],HR_DB[[#This Row],[Hire date]],"Y"),"!!!")</f>
        <v>12</v>
      </c>
      <c r="P966" s="6" t="str">
        <f>IF(HR_DB[[#This Row],[Age at Hiring]]&lt;20,"!","")</f>
        <v>!</v>
      </c>
      <c r="Q966" s="1" t="str">
        <f>IFERROR(VLOOKUP(HR_DB[[#This Row],[EmpID]],A967:$A$1002,1,TRUE),"")</f>
        <v/>
      </c>
      <c r="R966" s="1" t="str">
        <f>IFERROR(VLOOKUP(HR_DB[[#This Row],[EmpID]],$A$2:A965,1,0),"")</f>
        <v/>
      </c>
      <c r="S966" s="17"/>
      <c r="T966" s="1" t="str">
        <f ca="1">IF(HR_DB[[#This Row],[Years no.]]&lt;=7,"A) 1-7",IF(AND(HR_DB[[#This Row],[Years no.]]&gt;7,HR_DB[[#This Row],[Years no.]]&lt;=14),"B) 8-14",IF(AND(HR_DB[[#This Row],[Years no.]]&gt;14,HR_DB[[#This Row],[Years no.]]&lt;=21),"C) 15-21",IF(HR_DB[[#This Row],[Years no.]]&gt;21,"D) 22+",""))))</f>
        <v>D) 22+</v>
      </c>
      <c r="U966" s="1" t="str">
        <f ca="1">IF(AND(HR_DB[[#This Row],[Age]]&gt;=20,HR_DB[[#This Row],[Age]]&lt;30),"20s",IF(AND(HR_DB[[#This Row],[Age]]&gt;=30,HR_DB[[#This Row],[Age]]&lt;40),"30s",IF(HR_DB[[#This Row],[Age]]&gt;=40,"40s","")))</f>
        <v>30s</v>
      </c>
    </row>
    <row r="967" spans="1:21" x14ac:dyDescent="0.35">
      <c r="A967" s="1">
        <v>59702</v>
      </c>
      <c r="B967" s="1" t="s">
        <v>380</v>
      </c>
      <c r="C967" s="1" t="s">
        <v>381</v>
      </c>
      <c r="D967" s="1" t="s">
        <v>16</v>
      </c>
      <c r="E967" s="1" t="str">
        <f>IF(ISODD(MID(HR_DB[[#This Row],[ID No.]],13,1)),"Male","Female")</f>
        <v>Male</v>
      </c>
      <c r="F967" s="3">
        <f>DATE(MID(HR_DB[[#This Row],[ID No.]],2,2),MID(HR_DB[[#This Row],[ID No.]],4,2),MID(HR_DB[[#This Row],[ID No.]],6,2))</f>
        <v>34935</v>
      </c>
      <c r="G967" s="1">
        <f ca="1">DATEDIF(HR_DB[[#This Row],[DOB]],TODAY(),"Y")</f>
        <v>26</v>
      </c>
      <c r="H967" s="1" t="s">
        <v>17</v>
      </c>
      <c r="I967" s="1" t="s">
        <v>18</v>
      </c>
      <c r="J967" s="1" t="s">
        <v>28</v>
      </c>
      <c r="K967" s="1" t="str">
        <f>VLOOKUP(MID(HR_DB[[#This Row],[ID No.]],8,2),[1]Draft!$B$9:$C$14,2,FALSE)</f>
        <v>Cairo</v>
      </c>
      <c r="L967" s="7">
        <v>40916</v>
      </c>
      <c r="M967" s="1">
        <f ca="1">DATEDIF(HR_DB[[#This Row],[Hire date]],TODAY(),"Y")</f>
        <v>10</v>
      </c>
      <c r="N967" s="4">
        <v>18667</v>
      </c>
      <c r="O967" s="6">
        <f>IFERROR(DATEDIF(HR_DB[[#This Row],[DOB]],HR_DB[[#This Row],[Hire date]],"Y"),"!!!")</f>
        <v>16</v>
      </c>
      <c r="P967" s="6" t="str">
        <f>IF(HR_DB[[#This Row],[Age at Hiring]]&lt;20,"!","")</f>
        <v>!</v>
      </c>
      <c r="Q967" s="1" t="str">
        <f>IFERROR(VLOOKUP(HR_DB[[#This Row],[EmpID]],A968:$A$1002,1,TRUE),"")</f>
        <v/>
      </c>
      <c r="R967" s="1" t="str">
        <f>IFERROR(VLOOKUP(HR_DB[[#This Row],[EmpID]],$A$2:A966,1,0),"")</f>
        <v/>
      </c>
      <c r="S967" s="17"/>
      <c r="T967" s="1" t="str">
        <f ca="1">IF(HR_DB[[#This Row],[Years no.]]&lt;=7,"A) 1-7",IF(AND(HR_DB[[#This Row],[Years no.]]&gt;7,HR_DB[[#This Row],[Years no.]]&lt;=14),"B) 8-14",IF(AND(HR_DB[[#This Row],[Years no.]]&gt;14,HR_DB[[#This Row],[Years no.]]&lt;=21),"C) 15-21",IF(HR_DB[[#This Row],[Years no.]]&gt;21,"D) 22+",""))))</f>
        <v>B) 8-14</v>
      </c>
      <c r="U967" s="1" t="str">
        <f ca="1">IF(AND(HR_DB[[#This Row],[Age]]&gt;=20,HR_DB[[#This Row],[Age]]&lt;30),"20s",IF(AND(HR_DB[[#This Row],[Age]]&gt;=30,HR_DB[[#This Row],[Age]]&lt;40),"30s",IF(HR_DB[[#This Row],[Age]]&gt;=40,"40s","")))</f>
        <v>20s</v>
      </c>
    </row>
    <row r="968" spans="1:21" x14ac:dyDescent="0.35">
      <c r="A968" s="1">
        <v>59712</v>
      </c>
      <c r="B968" s="1" t="s">
        <v>388</v>
      </c>
      <c r="C968" s="1" t="s">
        <v>389</v>
      </c>
      <c r="D968" s="1" t="s">
        <v>27</v>
      </c>
      <c r="E968" s="1" t="str">
        <f>IF(ISODD(MID(HR_DB[[#This Row],[ID No.]],13,1)),"Male","Female")</f>
        <v>Male</v>
      </c>
      <c r="F968" s="3">
        <f>DATE(MID(HR_DB[[#This Row],[ID No.]],2,2),MID(HR_DB[[#This Row],[ID No.]],4,2),MID(HR_DB[[#This Row],[ID No.]],6,2))</f>
        <v>34796</v>
      </c>
      <c r="G968" s="1">
        <f ca="1">DATEDIF(HR_DB[[#This Row],[DOB]],TODAY(),"Y")</f>
        <v>27</v>
      </c>
      <c r="H968" s="1" t="s">
        <v>32</v>
      </c>
      <c r="I968" s="1" t="s">
        <v>23</v>
      </c>
      <c r="J968" s="1" t="s">
        <v>19</v>
      </c>
      <c r="K968" s="1" t="str">
        <f>VLOOKUP(MID(HR_DB[[#This Row],[ID No.]],8,2),[1]Draft!$B$9:$C$14,2,FALSE)</f>
        <v>Cairo</v>
      </c>
      <c r="L968" s="7">
        <v>35850</v>
      </c>
      <c r="M968" s="1">
        <f ca="1">DATEDIF(HR_DB[[#This Row],[Hire date]],TODAY(),"Y")</f>
        <v>24</v>
      </c>
      <c r="N968" s="4">
        <v>6886</v>
      </c>
      <c r="O968" s="6">
        <f>IFERROR(DATEDIF(HR_DB[[#This Row],[DOB]],HR_DB[[#This Row],[Hire date]],"Y"),"!!!")</f>
        <v>2</v>
      </c>
      <c r="P968" s="6" t="str">
        <f>IF(HR_DB[[#This Row],[Age at Hiring]]&lt;20,"!","")</f>
        <v>!</v>
      </c>
      <c r="Q968" s="1" t="str">
        <f>IFERROR(VLOOKUP(HR_DB[[#This Row],[EmpID]],A969:$A$1002,1,TRUE),"")</f>
        <v/>
      </c>
      <c r="R968" s="1" t="str">
        <f>IFERROR(VLOOKUP(HR_DB[[#This Row],[EmpID]],$A$2:A967,1,0),"")</f>
        <v/>
      </c>
      <c r="S968" s="17"/>
      <c r="T968" s="1" t="str">
        <f ca="1">IF(HR_DB[[#This Row],[Years no.]]&lt;=7,"A) 1-7",IF(AND(HR_DB[[#This Row],[Years no.]]&gt;7,HR_DB[[#This Row],[Years no.]]&lt;=14),"B) 8-14",IF(AND(HR_DB[[#This Row],[Years no.]]&gt;14,HR_DB[[#This Row],[Years no.]]&lt;=21),"C) 15-21",IF(HR_DB[[#This Row],[Years no.]]&gt;21,"D) 22+",""))))</f>
        <v>D) 22+</v>
      </c>
      <c r="U968" s="1" t="str">
        <f ca="1">IF(AND(HR_DB[[#This Row],[Age]]&gt;=20,HR_DB[[#This Row],[Age]]&lt;30),"20s",IF(AND(HR_DB[[#This Row],[Age]]&gt;=30,HR_DB[[#This Row],[Age]]&lt;40),"30s",IF(HR_DB[[#This Row],[Age]]&gt;=40,"40s","")))</f>
        <v>20s</v>
      </c>
    </row>
    <row r="969" spans="1:21" x14ac:dyDescent="0.35">
      <c r="A969" s="1">
        <v>59714</v>
      </c>
      <c r="B969" s="1" t="s">
        <v>1352</v>
      </c>
      <c r="C969" s="1" t="s">
        <v>1353</v>
      </c>
      <c r="D969" s="1" t="s">
        <v>31</v>
      </c>
      <c r="E969" s="1" t="str">
        <f>IF(ISODD(MID(HR_DB[[#This Row],[ID No.]],13,1)),"Male","Female")</f>
        <v>Female</v>
      </c>
      <c r="F969" s="3">
        <f>DATE(MID(HR_DB[[#This Row],[ID No.]],2,2),MID(HR_DB[[#This Row],[ID No.]],4,2),MID(HR_DB[[#This Row],[ID No.]],6,2))</f>
        <v>29162</v>
      </c>
      <c r="G969" s="1">
        <f ca="1">DATEDIF(HR_DB[[#This Row],[DOB]],TODAY(),"Y")</f>
        <v>42</v>
      </c>
      <c r="H969" s="1" t="s">
        <v>32</v>
      </c>
      <c r="I969" s="1" t="s">
        <v>23</v>
      </c>
      <c r="J969" s="1" t="s">
        <v>19</v>
      </c>
      <c r="K969" s="1" t="str">
        <f>VLOOKUP(MID(HR_DB[[#This Row],[ID No.]],8,2),[1]Draft!$B$9:$C$14,2,FALSE)</f>
        <v>Cairo</v>
      </c>
      <c r="L969" s="3">
        <v>41811</v>
      </c>
      <c r="M969" s="1">
        <f ca="1">DATEDIF(HR_DB[[#This Row],[Hire date]],TODAY(),"Y")</f>
        <v>8</v>
      </c>
      <c r="N969" s="4">
        <v>3494</v>
      </c>
      <c r="O969" s="1">
        <f>IFERROR(DATEDIF(HR_DB[[#This Row],[DOB]],HR_DB[[#This Row],[Hire date]],"Y"),"!!!")</f>
        <v>34</v>
      </c>
      <c r="P969" s="1" t="str">
        <f>IF(HR_DB[[#This Row],[Age at Hiring]]&lt;20,"!","")</f>
        <v/>
      </c>
      <c r="Q969" s="1" t="str">
        <f>IFERROR(VLOOKUP(HR_DB[[#This Row],[EmpID]],A970:$A$1002,1,TRUE),"")</f>
        <v/>
      </c>
      <c r="R969" s="1" t="str">
        <f>IFERROR(VLOOKUP(HR_DB[[#This Row],[EmpID]],$A$2:A968,1,0),"")</f>
        <v/>
      </c>
      <c r="S969" s="17"/>
      <c r="T969" s="1" t="str">
        <f ca="1">IF(HR_DB[[#This Row],[Years no.]]&lt;=7,"A) 1-7",IF(AND(HR_DB[[#This Row],[Years no.]]&gt;7,HR_DB[[#This Row],[Years no.]]&lt;=14),"B) 8-14",IF(AND(HR_DB[[#This Row],[Years no.]]&gt;14,HR_DB[[#This Row],[Years no.]]&lt;=21),"C) 15-21",IF(HR_DB[[#This Row],[Years no.]]&gt;21,"D) 22+",""))))</f>
        <v>B) 8-14</v>
      </c>
      <c r="U969" s="1" t="str">
        <f ca="1">IF(AND(HR_DB[[#This Row],[Age]]&gt;=20,HR_DB[[#This Row],[Age]]&lt;30),"20s",IF(AND(HR_DB[[#This Row],[Age]]&gt;=30,HR_DB[[#This Row],[Age]]&lt;40),"30s",IF(HR_DB[[#This Row],[Age]]&gt;=40,"40s","")))</f>
        <v>40s</v>
      </c>
    </row>
    <row r="970" spans="1:21" x14ac:dyDescent="0.35">
      <c r="A970" s="1">
        <v>59748</v>
      </c>
      <c r="B970" s="1" t="s">
        <v>340</v>
      </c>
      <c r="C970" s="1" t="s">
        <v>341</v>
      </c>
      <c r="D970" s="1" t="s">
        <v>35</v>
      </c>
      <c r="E970" s="1" t="str">
        <f>IF(ISODD(MID(HR_DB[[#This Row],[ID No.]],13,1)),"Male","Female")</f>
        <v>Male</v>
      </c>
      <c r="F970" s="3">
        <f>DATE(MID(HR_DB[[#This Row],[ID No.]],2,2),MID(HR_DB[[#This Row],[ID No.]],4,2),MID(HR_DB[[#This Row],[ID No.]],6,2))</f>
        <v>35020</v>
      </c>
      <c r="G970" s="1">
        <f ca="1">DATEDIF(HR_DB[[#This Row],[DOB]],TODAY(),"Y")</f>
        <v>26</v>
      </c>
      <c r="H970" s="1" t="s">
        <v>17</v>
      </c>
      <c r="I970" s="1" t="s">
        <v>23</v>
      </c>
      <c r="J970" s="1" t="s">
        <v>44</v>
      </c>
      <c r="K970" s="1" t="str">
        <f>VLOOKUP(MID(HR_DB[[#This Row],[ID No.]],8,2),[1]Draft!$B$9:$C$14,2,FALSE)</f>
        <v>Cairo</v>
      </c>
      <c r="L970" s="7">
        <v>40393</v>
      </c>
      <c r="M970" s="1">
        <f ca="1">DATEDIF(HR_DB[[#This Row],[Hire date]],TODAY(),"Y")</f>
        <v>11</v>
      </c>
      <c r="N970" s="4">
        <v>3368</v>
      </c>
      <c r="O970" s="6">
        <f>IFERROR(DATEDIF(HR_DB[[#This Row],[DOB]],HR_DB[[#This Row],[Hire date]],"Y"),"!!!")</f>
        <v>14</v>
      </c>
      <c r="P970" s="6" t="str">
        <f>IF(HR_DB[[#This Row],[Age at Hiring]]&lt;20,"!","")</f>
        <v>!</v>
      </c>
      <c r="Q970" s="1" t="str">
        <f>IFERROR(VLOOKUP(HR_DB[[#This Row],[EmpID]],A971:$A$1002,1,TRUE),"")</f>
        <v/>
      </c>
      <c r="R970" s="1" t="str">
        <f>IFERROR(VLOOKUP(HR_DB[[#This Row],[EmpID]],$A$2:A969,1,0),"")</f>
        <v/>
      </c>
      <c r="S970" s="17"/>
      <c r="T970" s="1" t="str">
        <f ca="1">IF(HR_DB[[#This Row],[Years no.]]&lt;=7,"A) 1-7",IF(AND(HR_DB[[#This Row],[Years no.]]&gt;7,HR_DB[[#This Row],[Years no.]]&lt;=14),"B) 8-14",IF(AND(HR_DB[[#This Row],[Years no.]]&gt;14,HR_DB[[#This Row],[Years no.]]&lt;=21),"C) 15-21",IF(HR_DB[[#This Row],[Years no.]]&gt;21,"D) 22+",""))))</f>
        <v>B) 8-14</v>
      </c>
      <c r="U970" s="1" t="str">
        <f ca="1">IF(AND(HR_DB[[#This Row],[Age]]&gt;=20,HR_DB[[#This Row],[Age]]&lt;30),"20s",IF(AND(HR_DB[[#This Row],[Age]]&gt;=30,HR_DB[[#This Row],[Age]]&lt;40),"30s",IF(HR_DB[[#This Row],[Age]]&gt;=40,"40s","")))</f>
        <v>20s</v>
      </c>
    </row>
    <row r="971" spans="1:21" x14ac:dyDescent="0.35">
      <c r="A971" s="6">
        <v>59765</v>
      </c>
      <c r="B971" s="1" t="s">
        <v>97</v>
      </c>
      <c r="C971" s="1" t="s">
        <v>98</v>
      </c>
      <c r="D971" s="1" t="s">
        <v>35</v>
      </c>
      <c r="E971" s="1" t="str">
        <f>IF(ISODD(MID(HR_DB[[#This Row],[ID No.]],13,1)),"Male","Female")</f>
        <v>Male</v>
      </c>
      <c r="F971" s="3">
        <f>DATE(MID(HR_DB[[#This Row],[ID No.]],2,2),MID(HR_DB[[#This Row],[ID No.]],4,2),MID(HR_DB[[#This Row],[ID No.]],6,2))</f>
        <v>34899</v>
      </c>
      <c r="G971" s="1">
        <f ca="1">DATEDIF(HR_DB[[#This Row],[DOB]],TODAY(),"Y")</f>
        <v>27</v>
      </c>
      <c r="H971" s="1" t="s">
        <v>17</v>
      </c>
      <c r="I971" s="1" t="s">
        <v>23</v>
      </c>
      <c r="J971" s="1" t="s">
        <v>67</v>
      </c>
      <c r="K971" s="1" t="str">
        <f>VLOOKUP(MID(HR_DB[[#This Row],[ID No.]],8,2),[1]Draft!$B$9:$C$14,2,FALSE)</f>
        <v>Cairo</v>
      </c>
      <c r="L971" s="7">
        <v>42086</v>
      </c>
      <c r="M971" s="1">
        <f ca="1">DATEDIF(HR_DB[[#This Row],[Hire date]],TODAY(),"Y")</f>
        <v>7</v>
      </c>
      <c r="N971" s="4">
        <v>3820</v>
      </c>
      <c r="O971" s="6">
        <f>IFERROR(DATEDIF(HR_DB[[#This Row],[DOB]],HR_DB[[#This Row],[Hire date]],"Y"),"!!!")</f>
        <v>19</v>
      </c>
      <c r="P971" s="6" t="str">
        <f>IF(HR_DB[[#This Row],[Age at Hiring]]&lt;20,"!","")</f>
        <v>!</v>
      </c>
      <c r="Q971" s="6">
        <f>IFERROR(VLOOKUP(HR_DB[[#This Row],[EmpID]],A972:$A$1002,1,TRUE),"")</f>
        <v>59765</v>
      </c>
      <c r="R971" s="1" t="str">
        <f>IFERROR(VLOOKUP(HR_DB[[#This Row],[EmpID]],$A$2:A970,1,0),"")</f>
        <v/>
      </c>
      <c r="S971" s="17">
        <v>1</v>
      </c>
      <c r="T971" s="1" t="str">
        <f ca="1">IF(HR_DB[[#This Row],[Years no.]]&lt;=7,"A) 1-7",IF(AND(HR_DB[[#This Row],[Years no.]]&gt;7,HR_DB[[#This Row],[Years no.]]&lt;=14),"B) 8-14",IF(AND(HR_DB[[#This Row],[Years no.]]&gt;14,HR_DB[[#This Row],[Years no.]]&lt;=21),"C) 15-21",IF(HR_DB[[#This Row],[Years no.]]&gt;21,"D) 22+",""))))</f>
        <v>A) 1-7</v>
      </c>
      <c r="U971" s="1" t="str">
        <f ca="1">IF(AND(HR_DB[[#This Row],[Age]]&gt;=20,HR_DB[[#This Row],[Age]]&lt;30),"20s",IF(AND(HR_DB[[#This Row],[Age]]&gt;=30,HR_DB[[#This Row],[Age]]&lt;40),"30s",IF(HR_DB[[#This Row],[Age]]&gt;=40,"40s","")))</f>
        <v>20s</v>
      </c>
    </row>
    <row r="972" spans="1:21" x14ac:dyDescent="0.35">
      <c r="A972" s="18">
        <v>59765</v>
      </c>
      <c r="B972" s="1" t="s">
        <v>2002</v>
      </c>
      <c r="C972" s="1" t="s">
        <v>2003</v>
      </c>
      <c r="D972" s="1" t="s">
        <v>16</v>
      </c>
      <c r="E972" s="1" t="str">
        <f>IF(ISODD(MID(HR_DB[[#This Row],[ID No.]],13,1)),"Male","Female")</f>
        <v>Male</v>
      </c>
      <c r="F972" s="3">
        <f>DATE(MID(HR_DB[[#This Row],[ID No.]],2,2),MID(HR_DB[[#This Row],[ID No.]],4,2),MID(HR_DB[[#This Row],[ID No.]],6,2))</f>
        <v>31505</v>
      </c>
      <c r="G972" s="1">
        <f ca="1">DATEDIF(HR_DB[[#This Row],[DOB]],TODAY(),"Y")</f>
        <v>36</v>
      </c>
      <c r="H972" s="1" t="s">
        <v>17</v>
      </c>
      <c r="I972" s="1" t="s">
        <v>23</v>
      </c>
      <c r="J972" s="1" t="s">
        <v>44</v>
      </c>
      <c r="K972" s="1" t="str">
        <f>VLOOKUP(MID(HR_DB[[#This Row],[ID No.]],8,2),[1]Draft!$B$9:$C$14,2,FALSE)</f>
        <v>Alexandria</v>
      </c>
      <c r="L972" s="7">
        <v>37205</v>
      </c>
      <c r="M972" s="1">
        <f ca="1">DATEDIF(HR_DB[[#This Row],[Hire date]],TODAY(),"Y")</f>
        <v>20</v>
      </c>
      <c r="N972" s="4">
        <v>5763</v>
      </c>
      <c r="O972" s="6">
        <f>IFERROR(DATEDIF(HR_DB[[#This Row],[DOB]],HR_DB[[#This Row],[Hire date]],"Y"),"!!!")</f>
        <v>15</v>
      </c>
      <c r="P972" s="6" t="str">
        <f>IF(HR_DB[[#This Row],[Age at Hiring]]&lt;20,"!","")</f>
        <v>!</v>
      </c>
      <c r="Q972" s="1" t="str">
        <f>IFERROR(VLOOKUP(HR_DB[[#This Row],[EmpID]],A973:$A$1002,1,TRUE),"")</f>
        <v/>
      </c>
      <c r="R972" s="16">
        <f>IFERROR(VLOOKUP(HR_DB[[#This Row],[EmpID]],$A$2:A971,1,0),"")</f>
        <v>59765</v>
      </c>
      <c r="S972" s="17">
        <v>2</v>
      </c>
      <c r="T972" s="1" t="str">
        <f ca="1">IF(HR_DB[[#This Row],[Years no.]]&lt;=7,"A) 1-7",IF(AND(HR_DB[[#This Row],[Years no.]]&gt;7,HR_DB[[#This Row],[Years no.]]&lt;=14),"B) 8-14",IF(AND(HR_DB[[#This Row],[Years no.]]&gt;14,HR_DB[[#This Row],[Years no.]]&lt;=21),"C) 15-21",IF(HR_DB[[#This Row],[Years no.]]&gt;21,"D) 22+",""))))</f>
        <v>C) 15-21</v>
      </c>
      <c r="U972" s="1" t="str">
        <f ca="1">IF(AND(HR_DB[[#This Row],[Age]]&gt;=20,HR_DB[[#This Row],[Age]]&lt;30),"20s",IF(AND(HR_DB[[#This Row],[Age]]&gt;=30,HR_DB[[#This Row],[Age]]&lt;40),"30s",IF(HR_DB[[#This Row],[Age]]&gt;=40,"40s","")))</f>
        <v>30s</v>
      </c>
    </row>
    <row r="973" spans="1:21" x14ac:dyDescent="0.35">
      <c r="A973" s="1">
        <v>59766</v>
      </c>
      <c r="B973" s="1" t="s">
        <v>974</v>
      </c>
      <c r="C973" s="1" t="s">
        <v>975</v>
      </c>
      <c r="D973" s="1" t="s">
        <v>62</v>
      </c>
      <c r="E973" s="1" t="str">
        <f>IF(ISODD(MID(HR_DB[[#This Row],[ID No.]],13,1)),"Male","Female")</f>
        <v>Female</v>
      </c>
      <c r="F973" s="3">
        <f>DATE(MID(HR_DB[[#This Row],[ID No.]],2,2),MID(HR_DB[[#This Row],[ID No.]],4,2),MID(HR_DB[[#This Row],[ID No.]],6,2))</f>
        <v>27827</v>
      </c>
      <c r="G973" s="1">
        <f ca="1">DATEDIF(HR_DB[[#This Row],[DOB]],TODAY(),"Y")</f>
        <v>46</v>
      </c>
      <c r="H973" s="1" t="s">
        <v>17</v>
      </c>
      <c r="I973" s="1" t="s">
        <v>23</v>
      </c>
      <c r="J973" s="1" t="s">
        <v>28</v>
      </c>
      <c r="K973" s="1" t="str">
        <f>VLOOKUP(MID(HR_DB[[#This Row],[ID No.]],8,2),[1]Draft!$B$9:$C$14,2,FALSE)</f>
        <v>Monufia</v>
      </c>
      <c r="L973" s="3">
        <v>39518</v>
      </c>
      <c r="M973" s="1">
        <f ca="1">DATEDIF(HR_DB[[#This Row],[Hire date]],TODAY(),"Y")</f>
        <v>14</v>
      </c>
      <c r="N973" s="4">
        <v>3067</v>
      </c>
      <c r="O973" s="1">
        <f>IFERROR(DATEDIF(HR_DB[[#This Row],[DOB]],HR_DB[[#This Row],[Hire date]],"Y"),"!!!")</f>
        <v>32</v>
      </c>
      <c r="P973" s="1" t="str">
        <f>IF(HR_DB[[#This Row],[Age at Hiring]]&lt;20,"!","")</f>
        <v/>
      </c>
      <c r="Q973" s="1" t="str">
        <f>IFERROR(VLOOKUP(HR_DB[[#This Row],[EmpID]],A974:$A$1002,1,TRUE),"")</f>
        <v/>
      </c>
      <c r="R973" s="1" t="str">
        <f>IFERROR(VLOOKUP(HR_DB[[#This Row],[EmpID]],$A$2:A972,1,0),"")</f>
        <v/>
      </c>
      <c r="S973" s="17"/>
      <c r="T973" s="1" t="str">
        <f ca="1">IF(HR_DB[[#This Row],[Years no.]]&lt;=7,"A) 1-7",IF(AND(HR_DB[[#This Row],[Years no.]]&gt;7,HR_DB[[#This Row],[Years no.]]&lt;=14),"B) 8-14",IF(AND(HR_DB[[#This Row],[Years no.]]&gt;14,HR_DB[[#This Row],[Years no.]]&lt;=21),"C) 15-21",IF(HR_DB[[#This Row],[Years no.]]&gt;21,"D) 22+",""))))</f>
        <v>B) 8-14</v>
      </c>
      <c r="U973" s="1" t="str">
        <f ca="1">IF(AND(HR_DB[[#This Row],[Age]]&gt;=20,HR_DB[[#This Row],[Age]]&lt;30),"20s",IF(AND(HR_DB[[#This Row],[Age]]&gt;=30,HR_DB[[#This Row],[Age]]&lt;40),"30s",IF(HR_DB[[#This Row],[Age]]&gt;=40,"40s","")))</f>
        <v>40s</v>
      </c>
    </row>
    <row r="974" spans="1:21" x14ac:dyDescent="0.35">
      <c r="A974" s="1">
        <v>59768</v>
      </c>
      <c r="B974" s="1" t="s">
        <v>488</v>
      </c>
      <c r="C974" s="2" t="s">
        <v>489</v>
      </c>
      <c r="D974" s="1" t="s">
        <v>27</v>
      </c>
      <c r="E974" s="1" t="str">
        <f>IF(ISODD(MID(HR_DB[[#This Row],[ID No.]],13,1)),"Male","Female")</f>
        <v>Male</v>
      </c>
      <c r="F974" s="3">
        <f>DATE(MID(HR_DB[[#This Row],[ID No.]],2,2),MID(HR_DB[[#This Row],[ID No.]],4,2),MID(HR_DB[[#This Row],[ID No.]],6,2))</f>
        <v>34773</v>
      </c>
      <c r="G974" s="1">
        <f ca="1">DATEDIF(HR_DB[[#This Row],[DOB]],TODAY(),"Y")</f>
        <v>27</v>
      </c>
      <c r="H974" s="1" t="s">
        <v>32</v>
      </c>
      <c r="I974" s="1" t="s">
        <v>23</v>
      </c>
      <c r="J974" s="1" t="s">
        <v>44</v>
      </c>
      <c r="K974" s="1" t="str">
        <f>VLOOKUP(MID(HR_DB[[#This Row],[ID No.]],8,2),[1]Draft!$B$9:$C$14,2,FALSE)</f>
        <v>Cairo</v>
      </c>
      <c r="L974" s="7">
        <v>35519</v>
      </c>
      <c r="M974" s="1">
        <f ca="1">DATEDIF(HR_DB[[#This Row],[Hire date]],TODAY(),"Y")</f>
        <v>25</v>
      </c>
      <c r="N974" s="4">
        <v>4439</v>
      </c>
      <c r="O974" s="6">
        <f>IFERROR(DATEDIF(HR_DB[[#This Row],[DOB]],HR_DB[[#This Row],[Hire date]],"Y"),"!!!")</f>
        <v>2</v>
      </c>
      <c r="P974" s="6" t="str">
        <f>IF(HR_DB[[#This Row],[Age at Hiring]]&lt;20,"!","")</f>
        <v>!</v>
      </c>
      <c r="Q974" s="1" t="str">
        <f>IFERROR(VLOOKUP(HR_DB[[#This Row],[EmpID]],A975:$A$1002,1,TRUE),"")</f>
        <v/>
      </c>
      <c r="R974" s="1" t="str">
        <f>IFERROR(VLOOKUP(HR_DB[[#This Row],[EmpID]],$A$2:A973,1,0),"")</f>
        <v/>
      </c>
      <c r="S974" s="17"/>
      <c r="T974" s="1" t="str">
        <f ca="1">IF(HR_DB[[#This Row],[Years no.]]&lt;=7,"A) 1-7",IF(AND(HR_DB[[#This Row],[Years no.]]&gt;7,HR_DB[[#This Row],[Years no.]]&lt;=14),"B) 8-14",IF(AND(HR_DB[[#This Row],[Years no.]]&gt;14,HR_DB[[#This Row],[Years no.]]&lt;=21),"C) 15-21",IF(HR_DB[[#This Row],[Years no.]]&gt;21,"D) 22+",""))))</f>
        <v>D) 22+</v>
      </c>
      <c r="U974" s="1" t="str">
        <f ca="1">IF(AND(HR_DB[[#This Row],[Age]]&gt;=20,HR_DB[[#This Row],[Age]]&lt;30),"20s",IF(AND(HR_DB[[#This Row],[Age]]&gt;=30,HR_DB[[#This Row],[Age]]&lt;40),"30s",IF(HR_DB[[#This Row],[Age]]&gt;=40,"40s","")))</f>
        <v>20s</v>
      </c>
    </row>
    <row r="975" spans="1:21" x14ac:dyDescent="0.35">
      <c r="A975" s="1">
        <v>59769</v>
      </c>
      <c r="B975" s="1" t="s">
        <v>816</v>
      </c>
      <c r="C975" s="1" t="s">
        <v>817</v>
      </c>
      <c r="D975" s="1" t="s">
        <v>92</v>
      </c>
      <c r="E975" s="1" t="str">
        <f>IF(ISODD(MID(HR_DB[[#This Row],[ID No.]],13,1)),"Male","Female")</f>
        <v>Male</v>
      </c>
      <c r="F975" s="3">
        <f>DATE(MID(HR_DB[[#This Row],[ID No.]],2,2),MID(HR_DB[[#This Row],[ID No.]],4,2),MID(HR_DB[[#This Row],[ID No.]],6,2))</f>
        <v>33934</v>
      </c>
      <c r="G975" s="1">
        <f ca="1">DATEDIF(HR_DB[[#This Row],[DOB]],TODAY(),"Y")</f>
        <v>29</v>
      </c>
      <c r="H975" s="1" t="s">
        <v>17</v>
      </c>
      <c r="I975" s="1" t="s">
        <v>23</v>
      </c>
      <c r="J975" s="1" t="s">
        <v>28</v>
      </c>
      <c r="K975" s="1" t="str">
        <f>VLOOKUP(MID(HR_DB[[#This Row],[ID No.]],8,2),[1]Draft!$B$9:$C$14,2,FALSE)</f>
        <v>Giza</v>
      </c>
      <c r="L975" s="7">
        <v>41174</v>
      </c>
      <c r="M975" s="1">
        <f ca="1">DATEDIF(HR_DB[[#This Row],[Hire date]],TODAY(),"Y")</f>
        <v>9</v>
      </c>
      <c r="N975" s="4">
        <v>3967</v>
      </c>
      <c r="O975" s="6">
        <f>IFERROR(DATEDIF(HR_DB[[#This Row],[DOB]],HR_DB[[#This Row],[Hire date]],"Y"),"!!!")</f>
        <v>19</v>
      </c>
      <c r="P975" s="6" t="str">
        <f>IF(HR_DB[[#This Row],[Age at Hiring]]&lt;20,"!","")</f>
        <v>!</v>
      </c>
      <c r="Q975" s="1" t="str">
        <f>IFERROR(VLOOKUP(HR_DB[[#This Row],[EmpID]],A976:$A$1002,1,TRUE),"")</f>
        <v/>
      </c>
      <c r="R975" s="1" t="str">
        <f>IFERROR(VLOOKUP(HR_DB[[#This Row],[EmpID]],$A$2:A974,1,0),"")</f>
        <v/>
      </c>
      <c r="S975" s="17"/>
      <c r="T975" s="1" t="str">
        <f ca="1">IF(HR_DB[[#This Row],[Years no.]]&lt;=7,"A) 1-7",IF(AND(HR_DB[[#This Row],[Years no.]]&gt;7,HR_DB[[#This Row],[Years no.]]&lt;=14),"B) 8-14",IF(AND(HR_DB[[#This Row],[Years no.]]&gt;14,HR_DB[[#This Row],[Years no.]]&lt;=21),"C) 15-21",IF(HR_DB[[#This Row],[Years no.]]&gt;21,"D) 22+",""))))</f>
        <v>B) 8-14</v>
      </c>
      <c r="U975" s="1" t="str">
        <f ca="1">IF(AND(HR_DB[[#This Row],[Age]]&gt;=20,HR_DB[[#This Row],[Age]]&lt;30),"20s",IF(AND(HR_DB[[#This Row],[Age]]&gt;=30,HR_DB[[#This Row],[Age]]&lt;40),"30s",IF(HR_DB[[#This Row],[Age]]&gt;=40,"40s","")))</f>
        <v>20s</v>
      </c>
    </row>
    <row r="976" spans="1:21" x14ac:dyDescent="0.35">
      <c r="A976" s="6">
        <v>59783</v>
      </c>
      <c r="B976" s="1" t="s">
        <v>444</v>
      </c>
      <c r="C976" s="1" t="s">
        <v>445</v>
      </c>
      <c r="D976" s="1" t="s">
        <v>143</v>
      </c>
      <c r="E976" s="1" t="str">
        <f>IF(ISODD(MID(HR_DB[[#This Row],[ID No.]],13,1)),"Male","Female")</f>
        <v>Male</v>
      </c>
      <c r="F976" s="3">
        <f>DATE(MID(HR_DB[[#This Row],[ID No.]],2,2),MID(HR_DB[[#This Row],[ID No.]],4,2),MID(HR_DB[[#This Row],[ID No.]],6,2))</f>
        <v>34375</v>
      </c>
      <c r="G976" s="1">
        <f ca="1">DATEDIF(HR_DB[[#This Row],[DOB]],TODAY(),"Y")</f>
        <v>28</v>
      </c>
      <c r="H976" s="1" t="s">
        <v>17</v>
      </c>
      <c r="I976" s="1" t="s">
        <v>23</v>
      </c>
      <c r="J976" s="1" t="s">
        <v>19</v>
      </c>
      <c r="K976" s="1" t="str">
        <f>VLOOKUP(MID(HR_DB[[#This Row],[ID No.]],8,2),[1]Draft!$B$9:$C$14,2,FALSE)</f>
        <v>Cairo</v>
      </c>
      <c r="L976" s="7">
        <v>40732</v>
      </c>
      <c r="M976" s="1">
        <f ca="1">DATEDIF(HR_DB[[#This Row],[Hire date]],TODAY(),"Y")</f>
        <v>11</v>
      </c>
      <c r="N976" s="4">
        <v>4699</v>
      </c>
      <c r="O976" s="6">
        <f>IFERROR(DATEDIF(HR_DB[[#This Row],[DOB]],HR_DB[[#This Row],[Hire date]],"Y"),"!!!")</f>
        <v>17</v>
      </c>
      <c r="P976" s="6" t="str">
        <f>IF(HR_DB[[#This Row],[Age at Hiring]]&lt;20,"!","")</f>
        <v>!</v>
      </c>
      <c r="Q976" s="6">
        <f>IFERROR(VLOOKUP(HR_DB[[#This Row],[EmpID]],A977:$A$1002,1,TRUE),"")</f>
        <v>59783</v>
      </c>
      <c r="R976" s="1" t="str">
        <f>IFERROR(VLOOKUP(HR_DB[[#This Row],[EmpID]],$A$2:A975,1,0),"")</f>
        <v/>
      </c>
      <c r="S976" s="17">
        <v>1</v>
      </c>
      <c r="T976" s="1" t="str">
        <f ca="1">IF(HR_DB[[#This Row],[Years no.]]&lt;=7,"A) 1-7",IF(AND(HR_DB[[#This Row],[Years no.]]&gt;7,HR_DB[[#This Row],[Years no.]]&lt;=14),"B) 8-14",IF(AND(HR_DB[[#This Row],[Years no.]]&gt;14,HR_DB[[#This Row],[Years no.]]&lt;=21),"C) 15-21",IF(HR_DB[[#This Row],[Years no.]]&gt;21,"D) 22+",""))))</f>
        <v>B) 8-14</v>
      </c>
      <c r="U976" s="1" t="str">
        <f ca="1">IF(AND(HR_DB[[#This Row],[Age]]&gt;=20,HR_DB[[#This Row],[Age]]&lt;30),"20s",IF(AND(HR_DB[[#This Row],[Age]]&gt;=30,HR_DB[[#This Row],[Age]]&lt;40),"30s",IF(HR_DB[[#This Row],[Age]]&gt;=40,"40s","")))</f>
        <v>20s</v>
      </c>
    </row>
    <row r="977" spans="1:21" x14ac:dyDescent="0.35">
      <c r="A977" s="18">
        <v>59783</v>
      </c>
      <c r="B977" s="1" t="s">
        <v>1734</v>
      </c>
      <c r="C977" s="1" t="s">
        <v>1735</v>
      </c>
      <c r="D977" s="1" t="s">
        <v>22</v>
      </c>
      <c r="E977" s="1" t="str">
        <f>IF(ISODD(MID(HR_DB[[#This Row],[ID No.]],13,1)),"Male","Female")</f>
        <v>Male</v>
      </c>
      <c r="F977" s="3">
        <f>DATE(MID(HR_DB[[#This Row],[ID No.]],2,2),MID(HR_DB[[#This Row],[ID No.]],4,2),MID(HR_DB[[#This Row],[ID No.]],6,2))</f>
        <v>33012</v>
      </c>
      <c r="G977" s="1">
        <f ca="1">DATEDIF(HR_DB[[#This Row],[DOB]],TODAY(),"Y")</f>
        <v>32</v>
      </c>
      <c r="H977" s="1" t="s">
        <v>32</v>
      </c>
      <c r="I977" s="1" t="s">
        <v>23</v>
      </c>
      <c r="J977" s="1" t="s">
        <v>28</v>
      </c>
      <c r="K977" s="1" t="str">
        <f>VLOOKUP(MID(HR_DB[[#This Row],[ID No.]],8,2),[1]Draft!$B$9:$C$14,2,FALSE)</f>
        <v>Sharqia</v>
      </c>
      <c r="L977" s="3">
        <v>40738</v>
      </c>
      <c r="M977" s="1">
        <f ca="1">DATEDIF(HR_DB[[#This Row],[Hire date]],TODAY(),"Y")</f>
        <v>11</v>
      </c>
      <c r="N977" s="4">
        <v>4582</v>
      </c>
      <c r="O977" s="1">
        <f>IFERROR(DATEDIF(HR_DB[[#This Row],[DOB]],HR_DB[[#This Row],[Hire date]],"Y"),"!!!")</f>
        <v>21</v>
      </c>
      <c r="P977" s="1" t="str">
        <f>IF(HR_DB[[#This Row],[Age at Hiring]]&lt;20,"!","")</f>
        <v/>
      </c>
      <c r="Q977" s="1" t="str">
        <f>IFERROR(VLOOKUP(HR_DB[[#This Row],[EmpID]],A978:$A$1002,1,TRUE),"")</f>
        <v/>
      </c>
      <c r="R977" s="16">
        <f>IFERROR(VLOOKUP(HR_DB[[#This Row],[EmpID]],$A$2:A976,1,0),"")</f>
        <v>59783</v>
      </c>
      <c r="S977" s="17">
        <v>2</v>
      </c>
      <c r="T977" s="1" t="str">
        <f ca="1">IF(HR_DB[[#This Row],[Years no.]]&lt;=7,"A) 1-7",IF(AND(HR_DB[[#This Row],[Years no.]]&gt;7,HR_DB[[#This Row],[Years no.]]&lt;=14),"B) 8-14",IF(AND(HR_DB[[#This Row],[Years no.]]&gt;14,HR_DB[[#This Row],[Years no.]]&lt;=21),"C) 15-21",IF(HR_DB[[#This Row],[Years no.]]&gt;21,"D) 22+",""))))</f>
        <v>B) 8-14</v>
      </c>
      <c r="U977" s="1" t="str">
        <f ca="1">IF(AND(HR_DB[[#This Row],[Age]]&gt;=20,HR_DB[[#This Row],[Age]]&lt;30),"20s",IF(AND(HR_DB[[#This Row],[Age]]&gt;=30,HR_DB[[#This Row],[Age]]&lt;40),"30s",IF(HR_DB[[#This Row],[Age]]&gt;=40,"40s","")))</f>
        <v>30s</v>
      </c>
    </row>
    <row r="978" spans="1:21" x14ac:dyDescent="0.35">
      <c r="A978" s="1">
        <v>59791</v>
      </c>
      <c r="B978" s="1" t="s">
        <v>654</v>
      </c>
      <c r="C978" s="1" t="s">
        <v>655</v>
      </c>
      <c r="D978" s="1" t="s">
        <v>16</v>
      </c>
      <c r="E978" s="1" t="str">
        <f>IF(ISODD(MID(HR_DB[[#This Row],[ID No.]],13,1)),"Male","Female")</f>
        <v>Male</v>
      </c>
      <c r="F978" s="3">
        <f>DATE(MID(HR_DB[[#This Row],[ID No.]],2,2),MID(HR_DB[[#This Row],[ID No.]],4,2),MID(HR_DB[[#This Row],[ID No.]],6,2))</f>
        <v>34894</v>
      </c>
      <c r="G978" s="1">
        <f ca="1">DATEDIF(HR_DB[[#This Row],[DOB]],TODAY(),"Y")</f>
        <v>27</v>
      </c>
      <c r="H978" s="1" t="s">
        <v>32</v>
      </c>
      <c r="I978" s="1" t="s">
        <v>23</v>
      </c>
      <c r="J978" s="1" t="s">
        <v>67</v>
      </c>
      <c r="K978" s="1" t="str">
        <f>VLOOKUP(MID(HR_DB[[#This Row],[ID No.]],8,2),[1]Draft!$B$9:$C$14,2,FALSE)</f>
        <v>Cairo</v>
      </c>
      <c r="L978" s="7">
        <v>40216</v>
      </c>
      <c r="M978" s="1">
        <f ca="1">DATEDIF(HR_DB[[#This Row],[Hire date]],TODAY(),"Y")</f>
        <v>12</v>
      </c>
      <c r="N978" s="4">
        <v>4067</v>
      </c>
      <c r="O978" s="6">
        <f>IFERROR(DATEDIF(HR_DB[[#This Row],[DOB]],HR_DB[[#This Row],[Hire date]],"Y"),"!!!")</f>
        <v>14</v>
      </c>
      <c r="P978" s="6" t="str">
        <f>IF(HR_DB[[#This Row],[Age at Hiring]]&lt;20,"!","")</f>
        <v>!</v>
      </c>
      <c r="Q978" s="1" t="str">
        <f>IFERROR(VLOOKUP(HR_DB[[#This Row],[EmpID]],A979:$A$1002,1,TRUE),"")</f>
        <v/>
      </c>
      <c r="R978" s="1" t="str">
        <f>IFERROR(VLOOKUP(HR_DB[[#This Row],[EmpID]],$A$2:A977,1,0),"")</f>
        <v/>
      </c>
      <c r="S978" s="17"/>
      <c r="T978" s="1" t="str">
        <f ca="1">IF(HR_DB[[#This Row],[Years no.]]&lt;=7,"A) 1-7",IF(AND(HR_DB[[#This Row],[Years no.]]&gt;7,HR_DB[[#This Row],[Years no.]]&lt;=14),"B) 8-14",IF(AND(HR_DB[[#This Row],[Years no.]]&gt;14,HR_DB[[#This Row],[Years no.]]&lt;=21),"C) 15-21",IF(HR_DB[[#This Row],[Years no.]]&gt;21,"D) 22+",""))))</f>
        <v>B) 8-14</v>
      </c>
      <c r="U978" s="1" t="str">
        <f ca="1">IF(AND(HR_DB[[#This Row],[Age]]&gt;=20,HR_DB[[#This Row],[Age]]&lt;30),"20s",IF(AND(HR_DB[[#This Row],[Age]]&gt;=30,HR_DB[[#This Row],[Age]]&lt;40),"30s",IF(HR_DB[[#This Row],[Age]]&gt;=40,"40s","")))</f>
        <v>20s</v>
      </c>
    </row>
    <row r="979" spans="1:21" x14ac:dyDescent="0.35">
      <c r="A979" s="1">
        <v>59811</v>
      </c>
      <c r="B979" s="1" t="s">
        <v>642</v>
      </c>
      <c r="C979" s="1" t="s">
        <v>643</v>
      </c>
      <c r="D979" s="1" t="s">
        <v>62</v>
      </c>
      <c r="E979" s="1" t="str">
        <f>IF(ISODD(MID(HR_DB[[#This Row],[ID No.]],13,1)),"Male","Female")</f>
        <v>Male</v>
      </c>
      <c r="F979" s="3">
        <f>DATE(MID(HR_DB[[#This Row],[ID No.]],2,2),MID(HR_DB[[#This Row],[ID No.]],4,2),MID(HR_DB[[#This Row],[ID No.]],6,2))</f>
        <v>34905</v>
      </c>
      <c r="G979" s="1">
        <f ca="1">DATEDIF(HR_DB[[#This Row],[DOB]],TODAY(),"Y")</f>
        <v>27</v>
      </c>
      <c r="H979" s="1" t="s">
        <v>17</v>
      </c>
      <c r="I979" s="1" t="s">
        <v>23</v>
      </c>
      <c r="J979" s="1" t="s">
        <v>28</v>
      </c>
      <c r="K979" s="1" t="str">
        <f>VLOOKUP(MID(HR_DB[[#This Row],[ID No.]],8,2),[1]Draft!$B$9:$C$14,2,FALSE)</f>
        <v>Cairo</v>
      </c>
      <c r="L979" s="7">
        <v>36695</v>
      </c>
      <c r="M979" s="1">
        <f ca="1">DATEDIF(HR_DB[[#This Row],[Hire date]],TODAY(),"Y")</f>
        <v>22</v>
      </c>
      <c r="N979" s="4">
        <v>3582</v>
      </c>
      <c r="O979" s="6">
        <f>IFERROR(DATEDIF(HR_DB[[#This Row],[DOB]],HR_DB[[#This Row],[Hire date]],"Y"),"!!!")</f>
        <v>4</v>
      </c>
      <c r="P979" s="6" t="str">
        <f>IF(HR_DB[[#This Row],[Age at Hiring]]&lt;20,"!","")</f>
        <v>!</v>
      </c>
      <c r="Q979" s="1" t="str">
        <f>IFERROR(VLOOKUP(HR_DB[[#This Row],[EmpID]],A980:$A$1002,1,TRUE),"")</f>
        <v/>
      </c>
      <c r="R979" s="1" t="str">
        <f>IFERROR(VLOOKUP(HR_DB[[#This Row],[EmpID]],$A$2:A978,1,0),"")</f>
        <v/>
      </c>
      <c r="S979" s="17"/>
      <c r="T979" s="1" t="str">
        <f ca="1">IF(HR_DB[[#This Row],[Years no.]]&lt;=7,"A) 1-7",IF(AND(HR_DB[[#This Row],[Years no.]]&gt;7,HR_DB[[#This Row],[Years no.]]&lt;=14),"B) 8-14",IF(AND(HR_DB[[#This Row],[Years no.]]&gt;14,HR_DB[[#This Row],[Years no.]]&lt;=21),"C) 15-21",IF(HR_DB[[#This Row],[Years no.]]&gt;21,"D) 22+",""))))</f>
        <v>D) 22+</v>
      </c>
      <c r="U979" s="1" t="str">
        <f ca="1">IF(AND(HR_DB[[#This Row],[Age]]&gt;=20,HR_DB[[#This Row],[Age]]&lt;30),"20s",IF(AND(HR_DB[[#This Row],[Age]]&gt;=30,HR_DB[[#This Row],[Age]]&lt;40),"30s",IF(HR_DB[[#This Row],[Age]]&gt;=40,"40s","")))</f>
        <v>20s</v>
      </c>
    </row>
    <row r="980" spans="1:21" x14ac:dyDescent="0.35">
      <c r="A980" s="1">
        <v>59816</v>
      </c>
      <c r="B980" s="1" t="s">
        <v>318</v>
      </c>
      <c r="C980" s="1" t="s">
        <v>319</v>
      </c>
      <c r="D980" s="1" t="s">
        <v>62</v>
      </c>
      <c r="E980" s="1" t="str">
        <f>IF(ISODD(MID(HR_DB[[#This Row],[ID No.]],13,1)),"Male","Female")</f>
        <v>Female</v>
      </c>
      <c r="F980" s="3">
        <f>DATE(MID(HR_DB[[#This Row],[ID No.]],2,2),MID(HR_DB[[#This Row],[ID No.]],4,2),MID(HR_DB[[#This Row],[ID No.]],6,2))</f>
        <v>27233</v>
      </c>
      <c r="G980" s="1">
        <f ca="1">DATEDIF(HR_DB[[#This Row],[DOB]],TODAY(),"Y")</f>
        <v>48</v>
      </c>
      <c r="H980" s="1" t="s">
        <v>32</v>
      </c>
      <c r="I980" s="1" t="s">
        <v>41</v>
      </c>
      <c r="J980" s="1" t="s">
        <v>19</v>
      </c>
      <c r="K980" s="1" t="str">
        <f>VLOOKUP(MID(HR_DB[[#This Row],[ID No.]],8,2),[1]Draft!$B$9:$C$14,2,FALSE)</f>
        <v>Cairo</v>
      </c>
      <c r="L980" s="3">
        <v>38989</v>
      </c>
      <c r="M980" s="1">
        <f ca="1">DATEDIF(HR_DB[[#This Row],[Hire date]],TODAY(),"Y")</f>
        <v>15</v>
      </c>
      <c r="N980" s="4">
        <v>14515</v>
      </c>
      <c r="O980" s="1">
        <f>IFERROR(DATEDIF(HR_DB[[#This Row],[DOB]],HR_DB[[#This Row],[Hire date]],"Y"),"!!!")</f>
        <v>32</v>
      </c>
      <c r="P980" s="1" t="str">
        <f>IF(HR_DB[[#This Row],[Age at Hiring]]&lt;20,"!","")</f>
        <v/>
      </c>
      <c r="Q980" s="1" t="str">
        <f>IFERROR(VLOOKUP(HR_DB[[#This Row],[EmpID]],A981:$A$1002,1,TRUE),"")</f>
        <v/>
      </c>
      <c r="R980" s="1" t="str">
        <f>IFERROR(VLOOKUP(HR_DB[[#This Row],[EmpID]],$A$2:A979,1,0),"")</f>
        <v/>
      </c>
      <c r="S980" s="17"/>
      <c r="T980" s="1" t="str">
        <f ca="1">IF(HR_DB[[#This Row],[Years no.]]&lt;=7,"A) 1-7",IF(AND(HR_DB[[#This Row],[Years no.]]&gt;7,HR_DB[[#This Row],[Years no.]]&lt;=14),"B) 8-14",IF(AND(HR_DB[[#This Row],[Years no.]]&gt;14,HR_DB[[#This Row],[Years no.]]&lt;=21),"C) 15-21",IF(HR_DB[[#This Row],[Years no.]]&gt;21,"D) 22+",""))))</f>
        <v>C) 15-21</v>
      </c>
      <c r="U980" s="1" t="str">
        <f ca="1">IF(AND(HR_DB[[#This Row],[Age]]&gt;=20,HR_DB[[#This Row],[Age]]&lt;30),"20s",IF(AND(HR_DB[[#This Row],[Age]]&gt;=30,HR_DB[[#This Row],[Age]]&lt;40),"30s",IF(HR_DB[[#This Row],[Age]]&gt;=40,"40s","")))</f>
        <v>40s</v>
      </c>
    </row>
    <row r="981" spans="1:21" x14ac:dyDescent="0.35">
      <c r="A981" s="1">
        <v>59832</v>
      </c>
      <c r="B981" s="1" t="s">
        <v>1210</v>
      </c>
      <c r="C981" s="1" t="s">
        <v>1211</v>
      </c>
      <c r="D981" s="1" t="s">
        <v>27</v>
      </c>
      <c r="E981" s="1" t="str">
        <f>IF(ISODD(MID(HR_DB[[#This Row],[ID No.]],13,1)),"Male","Female")</f>
        <v>Female</v>
      </c>
      <c r="F981" s="3">
        <f>DATE(MID(HR_DB[[#This Row],[ID No.]],2,2),MID(HR_DB[[#This Row],[ID No.]],4,2),MID(HR_DB[[#This Row],[ID No.]],6,2))</f>
        <v>31708</v>
      </c>
      <c r="G981" s="1">
        <f ca="1">DATEDIF(HR_DB[[#This Row],[DOB]],TODAY(),"Y")</f>
        <v>35</v>
      </c>
      <c r="H981" s="1" t="s">
        <v>17</v>
      </c>
      <c r="I981" s="1" t="s">
        <v>18</v>
      </c>
      <c r="J981" s="1" t="s">
        <v>28</v>
      </c>
      <c r="K981" s="1" t="str">
        <f>VLOOKUP(MID(HR_DB[[#This Row],[ID No.]],8,2),[1]Draft!$B$9:$C$14,2,FALSE)</f>
        <v>Sharqia</v>
      </c>
      <c r="L981" s="3">
        <v>39513</v>
      </c>
      <c r="M981" s="1">
        <f ca="1">DATEDIF(HR_DB[[#This Row],[Hire date]],TODAY(),"Y")</f>
        <v>14</v>
      </c>
      <c r="N981" s="4">
        <v>25101</v>
      </c>
      <c r="O981" s="1">
        <f>IFERROR(DATEDIF(HR_DB[[#This Row],[DOB]],HR_DB[[#This Row],[Hire date]],"Y"),"!!!")</f>
        <v>21</v>
      </c>
      <c r="P981" s="1" t="str">
        <f>IF(HR_DB[[#This Row],[Age at Hiring]]&lt;20,"!","")</f>
        <v/>
      </c>
      <c r="Q981" s="1" t="str">
        <f>IFERROR(VLOOKUP(HR_DB[[#This Row],[EmpID]],A982:$A$1002,1,TRUE),"")</f>
        <v/>
      </c>
      <c r="R981" s="1" t="str">
        <f>IFERROR(VLOOKUP(HR_DB[[#This Row],[EmpID]],$A$2:A980,1,0),"")</f>
        <v/>
      </c>
      <c r="S981" s="17"/>
      <c r="T981" s="1" t="str">
        <f ca="1">IF(HR_DB[[#This Row],[Years no.]]&lt;=7,"A) 1-7",IF(AND(HR_DB[[#This Row],[Years no.]]&gt;7,HR_DB[[#This Row],[Years no.]]&lt;=14),"B) 8-14",IF(AND(HR_DB[[#This Row],[Years no.]]&gt;14,HR_DB[[#This Row],[Years no.]]&lt;=21),"C) 15-21",IF(HR_DB[[#This Row],[Years no.]]&gt;21,"D) 22+",""))))</f>
        <v>B) 8-14</v>
      </c>
      <c r="U981" s="1" t="str">
        <f ca="1">IF(AND(HR_DB[[#This Row],[Age]]&gt;=20,HR_DB[[#This Row],[Age]]&lt;30),"20s",IF(AND(HR_DB[[#This Row],[Age]]&gt;=30,HR_DB[[#This Row],[Age]]&lt;40),"30s",IF(HR_DB[[#This Row],[Age]]&gt;=40,"40s","")))</f>
        <v>30s</v>
      </c>
    </row>
    <row r="982" spans="1:21" x14ac:dyDescent="0.35">
      <c r="A982" s="1">
        <v>59836</v>
      </c>
      <c r="B982" s="1" t="s">
        <v>450</v>
      </c>
      <c r="C982" s="1" t="s">
        <v>451</v>
      </c>
      <c r="D982" s="1" t="s">
        <v>35</v>
      </c>
      <c r="E982" s="1" t="str">
        <f>IF(ISODD(MID(HR_DB[[#This Row],[ID No.]],13,1)),"Male","Female")</f>
        <v>Male</v>
      </c>
      <c r="F982" s="3">
        <f>DATE(MID(HR_DB[[#This Row],[ID No.]],2,2),MID(HR_DB[[#This Row],[ID No.]],4,2),MID(HR_DB[[#This Row],[ID No.]],6,2))</f>
        <v>34397</v>
      </c>
      <c r="G982" s="1">
        <f ca="1">DATEDIF(HR_DB[[#This Row],[DOB]],TODAY(),"Y")</f>
        <v>28</v>
      </c>
      <c r="H982" s="1" t="s">
        <v>17</v>
      </c>
      <c r="I982" s="1" t="s">
        <v>23</v>
      </c>
      <c r="J982" s="1" t="s">
        <v>28</v>
      </c>
      <c r="K982" s="1" t="str">
        <f>VLOOKUP(MID(HR_DB[[#This Row],[ID No.]],8,2),[1]Draft!$B$9:$C$14,2,FALSE)</f>
        <v>Cairo</v>
      </c>
      <c r="L982" s="3">
        <v>41912</v>
      </c>
      <c r="M982" s="1">
        <f ca="1">DATEDIF(HR_DB[[#This Row],[Hire date]],TODAY(),"Y")</f>
        <v>7</v>
      </c>
      <c r="N982" s="4">
        <v>3812</v>
      </c>
      <c r="O982" s="1">
        <f>IFERROR(DATEDIF(HR_DB[[#This Row],[DOB]],HR_DB[[#This Row],[Hire date]],"Y"),"!!!")</f>
        <v>20</v>
      </c>
      <c r="P982" s="1" t="str">
        <f>IF(HR_DB[[#This Row],[Age at Hiring]]&lt;20,"!","")</f>
        <v/>
      </c>
      <c r="Q982" s="1" t="str">
        <f>IFERROR(VLOOKUP(HR_DB[[#This Row],[EmpID]],A983:$A$1002,1,TRUE),"")</f>
        <v/>
      </c>
      <c r="R982" s="1" t="str">
        <f>IFERROR(VLOOKUP(HR_DB[[#This Row],[EmpID]],$A$2:A981,1,0),"")</f>
        <v/>
      </c>
      <c r="S982" s="17"/>
      <c r="T982" s="1" t="str">
        <f ca="1">IF(HR_DB[[#This Row],[Years no.]]&lt;=7,"A) 1-7",IF(AND(HR_DB[[#This Row],[Years no.]]&gt;7,HR_DB[[#This Row],[Years no.]]&lt;=14),"B) 8-14",IF(AND(HR_DB[[#This Row],[Years no.]]&gt;14,HR_DB[[#This Row],[Years no.]]&lt;=21),"C) 15-21",IF(HR_DB[[#This Row],[Years no.]]&gt;21,"D) 22+",""))))</f>
        <v>A) 1-7</v>
      </c>
      <c r="U982" s="1" t="str">
        <f ca="1">IF(AND(HR_DB[[#This Row],[Age]]&gt;=20,HR_DB[[#This Row],[Age]]&lt;30),"20s",IF(AND(HR_DB[[#This Row],[Age]]&gt;=30,HR_DB[[#This Row],[Age]]&lt;40),"30s",IF(HR_DB[[#This Row],[Age]]&gt;=40,"40s","")))</f>
        <v>20s</v>
      </c>
    </row>
    <row r="983" spans="1:21" x14ac:dyDescent="0.35">
      <c r="A983" s="1">
        <v>59843</v>
      </c>
      <c r="B983" s="1" t="s">
        <v>842</v>
      </c>
      <c r="C983" s="1" t="s">
        <v>843</v>
      </c>
      <c r="D983" s="1" t="s">
        <v>143</v>
      </c>
      <c r="E983" s="1" t="str">
        <f>IF(ISODD(MID(HR_DB[[#This Row],[ID No.]],13,1)),"Male","Female")</f>
        <v>Female</v>
      </c>
      <c r="F983" s="3">
        <f>DATE(MID(HR_DB[[#This Row],[ID No.]],2,2),MID(HR_DB[[#This Row],[ID No.]],4,2),MID(HR_DB[[#This Row],[ID No.]],6,2))</f>
        <v>33759</v>
      </c>
      <c r="G983" s="1">
        <f ca="1">DATEDIF(HR_DB[[#This Row],[DOB]],TODAY(),"Y")</f>
        <v>30</v>
      </c>
      <c r="H983" s="1" t="s">
        <v>17</v>
      </c>
      <c r="I983" s="1" t="s">
        <v>18</v>
      </c>
      <c r="J983" s="1" t="s">
        <v>28</v>
      </c>
      <c r="K983" s="1" t="str">
        <f>VLOOKUP(MID(HR_DB[[#This Row],[ID No.]],8,2),[1]Draft!$B$9:$C$14,2,FALSE)</f>
        <v>Sharqia</v>
      </c>
      <c r="L983" s="7">
        <v>38725</v>
      </c>
      <c r="M983" s="1">
        <f ca="1">DATEDIF(HR_DB[[#This Row],[Hire date]],TODAY(),"Y")</f>
        <v>16</v>
      </c>
      <c r="N983" s="4">
        <v>23897</v>
      </c>
      <c r="O983" s="6">
        <f>IFERROR(DATEDIF(HR_DB[[#This Row],[DOB]],HR_DB[[#This Row],[Hire date]],"Y"),"!!!")</f>
        <v>13</v>
      </c>
      <c r="P983" s="6" t="str">
        <f>IF(HR_DB[[#This Row],[Age at Hiring]]&lt;20,"!","")</f>
        <v>!</v>
      </c>
      <c r="Q983" s="1" t="str">
        <f>IFERROR(VLOOKUP(HR_DB[[#This Row],[EmpID]],A984:$A$1002,1,TRUE),"")</f>
        <v/>
      </c>
      <c r="R983" s="1" t="str">
        <f>IFERROR(VLOOKUP(HR_DB[[#This Row],[EmpID]],$A$2:A982,1,0),"")</f>
        <v/>
      </c>
      <c r="S983" s="17"/>
      <c r="T983" s="1" t="str">
        <f ca="1">IF(HR_DB[[#This Row],[Years no.]]&lt;=7,"A) 1-7",IF(AND(HR_DB[[#This Row],[Years no.]]&gt;7,HR_DB[[#This Row],[Years no.]]&lt;=14),"B) 8-14",IF(AND(HR_DB[[#This Row],[Years no.]]&gt;14,HR_DB[[#This Row],[Years no.]]&lt;=21),"C) 15-21",IF(HR_DB[[#This Row],[Years no.]]&gt;21,"D) 22+",""))))</f>
        <v>C) 15-21</v>
      </c>
      <c r="U983" s="1" t="str">
        <f ca="1">IF(AND(HR_DB[[#This Row],[Age]]&gt;=20,HR_DB[[#This Row],[Age]]&lt;30),"20s",IF(AND(HR_DB[[#This Row],[Age]]&gt;=30,HR_DB[[#This Row],[Age]]&lt;40),"30s",IF(HR_DB[[#This Row],[Age]]&gt;=40,"40s","")))</f>
        <v>30s</v>
      </c>
    </row>
    <row r="984" spans="1:21" x14ac:dyDescent="0.35">
      <c r="A984" s="1">
        <v>59849</v>
      </c>
      <c r="B984" s="1" t="s">
        <v>1448</v>
      </c>
      <c r="C984" s="1" t="s">
        <v>1449</v>
      </c>
      <c r="D984" s="1" t="s">
        <v>16</v>
      </c>
      <c r="E984" s="1" t="str">
        <f>IF(ISODD(MID(HR_DB[[#This Row],[ID No.]],13,1)),"Male","Female")</f>
        <v>Male</v>
      </c>
      <c r="F984" s="3">
        <f>DATE(MID(HR_DB[[#This Row],[ID No.]],2,2),MID(HR_DB[[#This Row],[ID No.]],4,2),MID(HR_DB[[#This Row],[ID No.]],6,2))</f>
        <v>32372</v>
      </c>
      <c r="G984" s="1">
        <f ca="1">DATEDIF(HR_DB[[#This Row],[DOB]],TODAY(),"Y")</f>
        <v>33</v>
      </c>
      <c r="H984" s="1" t="s">
        <v>17</v>
      </c>
      <c r="I984" s="1" t="s">
        <v>23</v>
      </c>
      <c r="J984" s="1" t="s">
        <v>19</v>
      </c>
      <c r="K984" s="1" t="str">
        <f>VLOOKUP(MID(HR_DB[[#This Row],[ID No.]],8,2),[1]Draft!$B$9:$C$14,2,FALSE)</f>
        <v>Monufia</v>
      </c>
      <c r="L984" s="7">
        <v>36466</v>
      </c>
      <c r="M984" s="1">
        <f ca="1">DATEDIF(HR_DB[[#This Row],[Hire date]],TODAY(),"Y")</f>
        <v>22</v>
      </c>
      <c r="N984" s="4">
        <v>6905</v>
      </c>
      <c r="O984" s="6">
        <f>IFERROR(DATEDIF(HR_DB[[#This Row],[DOB]],HR_DB[[#This Row],[Hire date]],"Y"),"!!!")</f>
        <v>11</v>
      </c>
      <c r="P984" s="6" t="str">
        <f>IF(HR_DB[[#This Row],[Age at Hiring]]&lt;20,"!","")</f>
        <v>!</v>
      </c>
      <c r="Q984" s="1" t="str">
        <f>IFERROR(VLOOKUP(HR_DB[[#This Row],[EmpID]],A985:$A$1002,1,TRUE),"")</f>
        <v/>
      </c>
      <c r="R984" s="1" t="str">
        <f>IFERROR(VLOOKUP(HR_DB[[#This Row],[EmpID]],$A$2:A983,1,0),"")</f>
        <v/>
      </c>
      <c r="S984" s="17"/>
      <c r="T984" s="1" t="str">
        <f ca="1">IF(HR_DB[[#This Row],[Years no.]]&lt;=7,"A) 1-7",IF(AND(HR_DB[[#This Row],[Years no.]]&gt;7,HR_DB[[#This Row],[Years no.]]&lt;=14),"B) 8-14",IF(AND(HR_DB[[#This Row],[Years no.]]&gt;14,HR_DB[[#This Row],[Years no.]]&lt;=21),"C) 15-21",IF(HR_DB[[#This Row],[Years no.]]&gt;21,"D) 22+",""))))</f>
        <v>D) 22+</v>
      </c>
      <c r="U984" s="1" t="str">
        <f ca="1">IF(AND(HR_DB[[#This Row],[Age]]&gt;=20,HR_DB[[#This Row],[Age]]&lt;30),"20s",IF(AND(HR_DB[[#This Row],[Age]]&gt;=30,HR_DB[[#This Row],[Age]]&lt;40),"30s",IF(HR_DB[[#This Row],[Age]]&gt;=40,"40s","")))</f>
        <v>30s</v>
      </c>
    </row>
    <row r="985" spans="1:21" x14ac:dyDescent="0.35">
      <c r="A985" s="1">
        <v>59853</v>
      </c>
      <c r="B985" s="1" t="s">
        <v>1196</v>
      </c>
      <c r="C985" s="1" t="s">
        <v>1197</v>
      </c>
      <c r="D985" s="1" t="s">
        <v>35</v>
      </c>
      <c r="E985" s="1" t="str">
        <f>IF(ISODD(MID(HR_DB[[#This Row],[ID No.]],13,1)),"Male","Female")</f>
        <v>Male</v>
      </c>
      <c r="F985" s="3">
        <f>DATE(MID(HR_DB[[#This Row],[ID No.]],2,2),MID(HR_DB[[#This Row],[ID No.]],4,2),MID(HR_DB[[#This Row],[ID No.]],6,2))</f>
        <v>33011</v>
      </c>
      <c r="G985" s="1">
        <f ca="1">DATEDIF(HR_DB[[#This Row],[DOB]],TODAY(),"Y")</f>
        <v>32</v>
      </c>
      <c r="H985" s="1" t="s">
        <v>17</v>
      </c>
      <c r="I985" s="1" t="s">
        <v>41</v>
      </c>
      <c r="J985" s="1" t="s">
        <v>44</v>
      </c>
      <c r="K985" s="1" t="str">
        <f>VLOOKUP(MID(HR_DB[[#This Row],[ID No.]],8,2),[1]Draft!$B$9:$C$14,2,FALSE)</f>
        <v>Alexandria</v>
      </c>
      <c r="L985" s="7">
        <v>39532</v>
      </c>
      <c r="M985" s="1">
        <f ca="1">DATEDIF(HR_DB[[#This Row],[Hire date]],TODAY(),"Y")</f>
        <v>14</v>
      </c>
      <c r="N985" s="4">
        <v>12107</v>
      </c>
      <c r="O985" s="6">
        <f>IFERROR(DATEDIF(HR_DB[[#This Row],[DOB]],HR_DB[[#This Row],[Hire date]],"Y"),"!!!")</f>
        <v>17</v>
      </c>
      <c r="P985" s="6" t="str">
        <f>IF(HR_DB[[#This Row],[Age at Hiring]]&lt;20,"!","")</f>
        <v>!</v>
      </c>
      <c r="Q985" s="1" t="str">
        <f>IFERROR(VLOOKUP(HR_DB[[#This Row],[EmpID]],A986:$A$1002,1,TRUE),"")</f>
        <v/>
      </c>
      <c r="R985" s="1" t="str">
        <f>IFERROR(VLOOKUP(HR_DB[[#This Row],[EmpID]],$A$2:A984,1,0),"")</f>
        <v/>
      </c>
      <c r="S985" s="17"/>
      <c r="T985" s="1" t="str">
        <f ca="1">IF(HR_DB[[#This Row],[Years no.]]&lt;=7,"A) 1-7",IF(AND(HR_DB[[#This Row],[Years no.]]&gt;7,HR_DB[[#This Row],[Years no.]]&lt;=14),"B) 8-14",IF(AND(HR_DB[[#This Row],[Years no.]]&gt;14,HR_DB[[#This Row],[Years no.]]&lt;=21),"C) 15-21",IF(HR_DB[[#This Row],[Years no.]]&gt;21,"D) 22+",""))))</f>
        <v>B) 8-14</v>
      </c>
      <c r="U985" s="1" t="str">
        <f ca="1">IF(AND(HR_DB[[#This Row],[Age]]&gt;=20,HR_DB[[#This Row],[Age]]&lt;30),"20s",IF(AND(HR_DB[[#This Row],[Age]]&gt;=30,HR_DB[[#This Row],[Age]]&lt;40),"30s",IF(HR_DB[[#This Row],[Age]]&gt;=40,"40s","")))</f>
        <v>30s</v>
      </c>
    </row>
    <row r="986" spans="1:21" x14ac:dyDescent="0.35">
      <c r="A986" s="1">
        <v>59860</v>
      </c>
      <c r="B986" s="1" t="s">
        <v>802</v>
      </c>
      <c r="C986" s="1" t="s">
        <v>803</v>
      </c>
      <c r="D986" s="1" t="s">
        <v>38</v>
      </c>
      <c r="E986" s="1" t="str">
        <f>IF(ISODD(MID(HR_DB[[#This Row],[ID No.]],13,1)),"Male","Female")</f>
        <v>Male</v>
      </c>
      <c r="F986" s="3">
        <f>DATE(MID(HR_DB[[#This Row],[ID No.]],2,2),MID(HR_DB[[#This Row],[ID No.]],4,2),MID(HR_DB[[#This Row],[ID No.]],6,2))</f>
        <v>28042</v>
      </c>
      <c r="G986" s="1">
        <f ca="1">DATEDIF(HR_DB[[#This Row],[DOB]],TODAY(),"Y")</f>
        <v>45</v>
      </c>
      <c r="H986" s="1" t="s">
        <v>32</v>
      </c>
      <c r="I986" s="1" t="s">
        <v>18</v>
      </c>
      <c r="J986" s="1" t="s">
        <v>67</v>
      </c>
      <c r="K986" s="1" t="str">
        <f>VLOOKUP(MID(HR_DB[[#This Row],[ID No.]],8,2),[1]Draft!$B$9:$C$14,2,FALSE)</f>
        <v>Ismailia</v>
      </c>
      <c r="L986" s="3">
        <v>36038</v>
      </c>
      <c r="M986" s="1">
        <f ca="1">DATEDIF(HR_DB[[#This Row],[Hire date]],TODAY(),"Y")</f>
        <v>23</v>
      </c>
      <c r="N986" s="4">
        <v>26051</v>
      </c>
      <c r="O986" s="1">
        <f>IFERROR(DATEDIF(HR_DB[[#This Row],[DOB]],HR_DB[[#This Row],[Hire date]],"Y"),"!!!")</f>
        <v>21</v>
      </c>
      <c r="P986" s="1" t="str">
        <f>IF(HR_DB[[#This Row],[Age at Hiring]]&lt;20,"!","")</f>
        <v/>
      </c>
      <c r="Q986" s="1" t="str">
        <f>IFERROR(VLOOKUP(HR_DB[[#This Row],[EmpID]],A987:$A$1002,1,TRUE),"")</f>
        <v/>
      </c>
      <c r="R986" s="1" t="str">
        <f>IFERROR(VLOOKUP(HR_DB[[#This Row],[EmpID]],$A$2:A985,1,0),"")</f>
        <v/>
      </c>
      <c r="S986" s="17"/>
      <c r="T986" s="1" t="str">
        <f ca="1">IF(HR_DB[[#This Row],[Years no.]]&lt;=7,"A) 1-7",IF(AND(HR_DB[[#This Row],[Years no.]]&gt;7,HR_DB[[#This Row],[Years no.]]&lt;=14),"B) 8-14",IF(AND(HR_DB[[#This Row],[Years no.]]&gt;14,HR_DB[[#This Row],[Years no.]]&lt;=21),"C) 15-21",IF(HR_DB[[#This Row],[Years no.]]&gt;21,"D) 22+",""))))</f>
        <v>D) 22+</v>
      </c>
      <c r="U986" s="1" t="str">
        <f ca="1">IF(AND(HR_DB[[#This Row],[Age]]&gt;=20,HR_DB[[#This Row],[Age]]&lt;30),"20s",IF(AND(HR_DB[[#This Row],[Age]]&gt;=30,HR_DB[[#This Row],[Age]]&lt;40),"30s",IF(HR_DB[[#This Row],[Age]]&gt;=40,"40s","")))</f>
        <v>40s</v>
      </c>
    </row>
    <row r="987" spans="1:21" x14ac:dyDescent="0.35">
      <c r="A987" s="1">
        <v>59864</v>
      </c>
      <c r="B987" s="1" t="s">
        <v>1652</v>
      </c>
      <c r="C987" s="1" t="s">
        <v>1653</v>
      </c>
      <c r="D987" s="1" t="s">
        <v>31</v>
      </c>
      <c r="E987" s="1" t="str">
        <f>IF(ISODD(MID(HR_DB[[#This Row],[ID No.]],13,1)),"Male","Female")</f>
        <v>Male</v>
      </c>
      <c r="F987" s="3">
        <f>DATE(MID(HR_DB[[#This Row],[ID No.]],2,2),MID(HR_DB[[#This Row],[ID No.]],4,2),MID(HR_DB[[#This Row],[ID No.]],6,2))</f>
        <v>31741</v>
      </c>
      <c r="G987" s="1">
        <f ca="1">DATEDIF(HR_DB[[#This Row],[DOB]],TODAY(),"Y")</f>
        <v>35</v>
      </c>
      <c r="H987" s="1" t="s">
        <v>17</v>
      </c>
      <c r="I987" s="1" t="s">
        <v>23</v>
      </c>
      <c r="J987" s="1" t="s">
        <v>24</v>
      </c>
      <c r="K987" s="1" t="str">
        <f>VLOOKUP(MID(HR_DB[[#This Row],[ID No.]],8,2),[1]Draft!$B$9:$C$14,2,FALSE)</f>
        <v>Monufia</v>
      </c>
      <c r="L987" s="7">
        <v>38206</v>
      </c>
      <c r="M987" s="1">
        <f ca="1">DATEDIF(HR_DB[[#This Row],[Hire date]],TODAY(),"Y")</f>
        <v>17</v>
      </c>
      <c r="N987" s="4">
        <v>6508</v>
      </c>
      <c r="O987" s="6">
        <f>IFERROR(DATEDIF(HR_DB[[#This Row],[DOB]],HR_DB[[#This Row],[Hire date]],"Y"),"!!!")</f>
        <v>17</v>
      </c>
      <c r="P987" s="6" t="str">
        <f>IF(HR_DB[[#This Row],[Age at Hiring]]&lt;20,"!","")</f>
        <v>!</v>
      </c>
      <c r="Q987" s="1" t="str">
        <f>IFERROR(VLOOKUP(HR_DB[[#This Row],[EmpID]],A988:$A$1002,1,TRUE),"")</f>
        <v/>
      </c>
      <c r="R987" s="1" t="str">
        <f>IFERROR(VLOOKUP(HR_DB[[#This Row],[EmpID]],$A$2:A986,1,0),"")</f>
        <v/>
      </c>
      <c r="S987" s="17"/>
      <c r="T987" s="1" t="str">
        <f ca="1">IF(HR_DB[[#This Row],[Years no.]]&lt;=7,"A) 1-7",IF(AND(HR_DB[[#This Row],[Years no.]]&gt;7,HR_DB[[#This Row],[Years no.]]&lt;=14),"B) 8-14",IF(AND(HR_DB[[#This Row],[Years no.]]&gt;14,HR_DB[[#This Row],[Years no.]]&lt;=21),"C) 15-21",IF(HR_DB[[#This Row],[Years no.]]&gt;21,"D) 22+",""))))</f>
        <v>C) 15-21</v>
      </c>
      <c r="U987" s="1" t="str">
        <f ca="1">IF(AND(HR_DB[[#This Row],[Age]]&gt;=20,HR_DB[[#This Row],[Age]]&lt;30),"20s",IF(AND(HR_DB[[#This Row],[Age]]&gt;=30,HR_DB[[#This Row],[Age]]&lt;40),"30s",IF(HR_DB[[#This Row],[Age]]&gt;=40,"40s","")))</f>
        <v>30s</v>
      </c>
    </row>
    <row r="988" spans="1:21" x14ac:dyDescent="0.35">
      <c r="A988" s="1">
        <v>59869</v>
      </c>
      <c r="B988" s="1" t="s">
        <v>594</v>
      </c>
      <c r="C988" s="1" t="s">
        <v>595</v>
      </c>
      <c r="D988" s="1" t="s">
        <v>92</v>
      </c>
      <c r="E988" s="1" t="str">
        <f>IF(ISODD(MID(HR_DB[[#This Row],[ID No.]],13,1)),"Male","Female")</f>
        <v>Male</v>
      </c>
      <c r="F988" s="3">
        <f>DATE(MID(HR_DB[[#This Row],[ID No.]],2,2),MID(HR_DB[[#This Row],[ID No.]],4,2),MID(HR_DB[[#This Row],[ID No.]],6,2))</f>
        <v>34199</v>
      </c>
      <c r="G988" s="1">
        <f ca="1">DATEDIF(HR_DB[[#This Row],[DOB]],TODAY(),"Y")</f>
        <v>28</v>
      </c>
      <c r="H988" s="1" t="s">
        <v>32</v>
      </c>
      <c r="I988" s="1" t="s">
        <v>23</v>
      </c>
      <c r="J988" s="1" t="s">
        <v>28</v>
      </c>
      <c r="K988" s="1" t="str">
        <f>VLOOKUP(MID(HR_DB[[#This Row],[ID No.]],8,2),[1]Draft!$B$9:$C$14,2,FALSE)</f>
        <v>Cairo</v>
      </c>
      <c r="L988" s="7">
        <v>39475</v>
      </c>
      <c r="M988" s="1">
        <f ca="1">DATEDIF(HR_DB[[#This Row],[Hire date]],TODAY(),"Y")</f>
        <v>14</v>
      </c>
      <c r="N988" s="4">
        <v>5715</v>
      </c>
      <c r="O988" s="6">
        <f>IFERROR(DATEDIF(HR_DB[[#This Row],[DOB]],HR_DB[[#This Row],[Hire date]],"Y"),"!!!")</f>
        <v>14</v>
      </c>
      <c r="P988" s="6" t="str">
        <f>IF(HR_DB[[#This Row],[Age at Hiring]]&lt;20,"!","")</f>
        <v>!</v>
      </c>
      <c r="Q988" s="1" t="str">
        <f>IFERROR(VLOOKUP(HR_DB[[#This Row],[EmpID]],A989:$A$1002,1,TRUE),"")</f>
        <v/>
      </c>
      <c r="R988" s="1" t="str">
        <f>IFERROR(VLOOKUP(HR_DB[[#This Row],[EmpID]],$A$2:A987,1,0),"")</f>
        <v/>
      </c>
      <c r="S988" s="17"/>
      <c r="T988" s="1" t="str">
        <f ca="1">IF(HR_DB[[#This Row],[Years no.]]&lt;=7,"A) 1-7",IF(AND(HR_DB[[#This Row],[Years no.]]&gt;7,HR_DB[[#This Row],[Years no.]]&lt;=14),"B) 8-14",IF(AND(HR_DB[[#This Row],[Years no.]]&gt;14,HR_DB[[#This Row],[Years no.]]&lt;=21),"C) 15-21",IF(HR_DB[[#This Row],[Years no.]]&gt;21,"D) 22+",""))))</f>
        <v>B) 8-14</v>
      </c>
      <c r="U988" s="1" t="str">
        <f ca="1">IF(AND(HR_DB[[#This Row],[Age]]&gt;=20,HR_DB[[#This Row],[Age]]&lt;30),"20s",IF(AND(HR_DB[[#This Row],[Age]]&gt;=30,HR_DB[[#This Row],[Age]]&lt;40),"30s",IF(HR_DB[[#This Row],[Age]]&gt;=40,"40s","")))</f>
        <v>20s</v>
      </c>
    </row>
    <row r="989" spans="1:21" x14ac:dyDescent="0.35">
      <c r="A989" s="1">
        <v>59895</v>
      </c>
      <c r="B989" s="1" t="s">
        <v>1870</v>
      </c>
      <c r="C989" s="1" t="s">
        <v>1871</v>
      </c>
      <c r="D989" s="1" t="s">
        <v>31</v>
      </c>
      <c r="E989" s="1" t="str">
        <f>IF(ISODD(MID(HR_DB[[#This Row],[ID No.]],13,1)),"Male","Female")</f>
        <v>Male</v>
      </c>
      <c r="F989" s="3">
        <f>DATE(MID(HR_DB[[#This Row],[ID No.]],2,2),MID(HR_DB[[#This Row],[ID No.]],4,2),MID(HR_DB[[#This Row],[ID No.]],6,2))</f>
        <v>33878</v>
      </c>
      <c r="G989" s="1">
        <f ca="1">DATEDIF(HR_DB[[#This Row],[DOB]],TODAY(),"Y")</f>
        <v>29</v>
      </c>
      <c r="H989" s="1" t="s">
        <v>17</v>
      </c>
      <c r="I989" s="1" t="s">
        <v>41</v>
      </c>
      <c r="J989" s="1" t="s">
        <v>24</v>
      </c>
      <c r="K989" s="1" t="str">
        <f>VLOOKUP(MID(HR_DB[[#This Row],[ID No.]],8,2),[1]Draft!$B$9:$C$14,2,FALSE)</f>
        <v>Giza</v>
      </c>
      <c r="L989" s="7">
        <v>40767</v>
      </c>
      <c r="M989" s="1">
        <f ca="1">DATEDIF(HR_DB[[#This Row],[Hire date]],TODAY(),"Y")</f>
        <v>10</v>
      </c>
      <c r="N989" s="4">
        <v>12044</v>
      </c>
      <c r="O989" s="6">
        <f>IFERROR(DATEDIF(HR_DB[[#This Row],[DOB]],HR_DB[[#This Row],[Hire date]],"Y"),"!!!")</f>
        <v>18</v>
      </c>
      <c r="P989" s="6" t="str">
        <f>IF(HR_DB[[#This Row],[Age at Hiring]]&lt;20,"!","")</f>
        <v>!</v>
      </c>
      <c r="Q989" s="1" t="str">
        <f>IFERROR(VLOOKUP(HR_DB[[#This Row],[EmpID]],A990:$A$1002,1,TRUE),"")</f>
        <v/>
      </c>
      <c r="R989" s="1" t="str">
        <f>IFERROR(VLOOKUP(HR_DB[[#This Row],[EmpID]],$A$2:A988,1,0),"")</f>
        <v/>
      </c>
      <c r="S989" s="17"/>
      <c r="T989" s="1" t="str">
        <f ca="1">IF(HR_DB[[#This Row],[Years no.]]&lt;=7,"A) 1-7",IF(AND(HR_DB[[#This Row],[Years no.]]&gt;7,HR_DB[[#This Row],[Years no.]]&lt;=14),"B) 8-14",IF(AND(HR_DB[[#This Row],[Years no.]]&gt;14,HR_DB[[#This Row],[Years no.]]&lt;=21),"C) 15-21",IF(HR_DB[[#This Row],[Years no.]]&gt;21,"D) 22+",""))))</f>
        <v>B) 8-14</v>
      </c>
      <c r="U989" s="1" t="str">
        <f ca="1">IF(AND(HR_DB[[#This Row],[Age]]&gt;=20,HR_DB[[#This Row],[Age]]&lt;30),"20s",IF(AND(HR_DB[[#This Row],[Age]]&gt;=30,HR_DB[[#This Row],[Age]]&lt;40),"30s",IF(HR_DB[[#This Row],[Age]]&gt;=40,"40s","")))</f>
        <v>20s</v>
      </c>
    </row>
    <row r="990" spans="1:21" x14ac:dyDescent="0.35">
      <c r="A990" s="1">
        <v>59896</v>
      </c>
      <c r="B990" s="1" t="s">
        <v>1108</v>
      </c>
      <c r="C990" s="1" t="s">
        <v>1109</v>
      </c>
      <c r="D990" s="1" t="s">
        <v>31</v>
      </c>
      <c r="E990" s="1" t="str">
        <f>IF(ISODD(MID(HR_DB[[#This Row],[ID No.]],13,1)),"Male","Female")</f>
        <v>Female</v>
      </c>
      <c r="F990" s="3">
        <f>DATE(MID(HR_DB[[#This Row],[ID No.]],2,2),MID(HR_DB[[#This Row],[ID No.]],4,2),MID(HR_DB[[#This Row],[ID No.]],6,2))</f>
        <v>31815</v>
      </c>
      <c r="G990" s="1">
        <f ca="1">DATEDIF(HR_DB[[#This Row],[DOB]],TODAY(),"Y")</f>
        <v>35</v>
      </c>
      <c r="H990" s="1" t="s">
        <v>32</v>
      </c>
      <c r="I990" s="1" t="s">
        <v>23</v>
      </c>
      <c r="J990" s="1" t="s">
        <v>67</v>
      </c>
      <c r="K990" s="1" t="str">
        <f>VLOOKUP(MID(HR_DB[[#This Row],[ID No.]],8,2),[1]Draft!$B$9:$C$14,2,FALSE)</f>
        <v>Cairo</v>
      </c>
      <c r="L990" s="7">
        <v>34739</v>
      </c>
      <c r="M990" s="1">
        <f ca="1">DATEDIF(HR_DB[[#This Row],[Hire date]],TODAY(),"Y")</f>
        <v>27</v>
      </c>
      <c r="N990" s="4">
        <v>6160</v>
      </c>
      <c r="O990" s="6">
        <f>IFERROR(DATEDIF(HR_DB[[#This Row],[DOB]],HR_DB[[#This Row],[Hire date]],"Y"),"!!!")</f>
        <v>8</v>
      </c>
      <c r="P990" s="6" t="str">
        <f>IF(HR_DB[[#This Row],[Age at Hiring]]&lt;20,"!","")</f>
        <v>!</v>
      </c>
      <c r="Q990" s="1" t="str">
        <f>IFERROR(VLOOKUP(HR_DB[[#This Row],[EmpID]],A991:$A$1002,1,TRUE),"")</f>
        <v/>
      </c>
      <c r="R990" s="1" t="str">
        <f>IFERROR(VLOOKUP(HR_DB[[#This Row],[EmpID]],$A$2:A989,1,0),"")</f>
        <v/>
      </c>
      <c r="S990" s="17"/>
      <c r="T990" s="1" t="str">
        <f ca="1">IF(HR_DB[[#This Row],[Years no.]]&lt;=7,"A) 1-7",IF(AND(HR_DB[[#This Row],[Years no.]]&gt;7,HR_DB[[#This Row],[Years no.]]&lt;=14),"B) 8-14",IF(AND(HR_DB[[#This Row],[Years no.]]&gt;14,HR_DB[[#This Row],[Years no.]]&lt;=21),"C) 15-21",IF(HR_DB[[#This Row],[Years no.]]&gt;21,"D) 22+",""))))</f>
        <v>D) 22+</v>
      </c>
      <c r="U990" s="1" t="str">
        <f ca="1">IF(AND(HR_DB[[#This Row],[Age]]&gt;=20,HR_DB[[#This Row],[Age]]&lt;30),"20s",IF(AND(HR_DB[[#This Row],[Age]]&gt;=30,HR_DB[[#This Row],[Age]]&lt;40),"30s",IF(HR_DB[[#This Row],[Age]]&gt;=40,"40s","")))</f>
        <v>30s</v>
      </c>
    </row>
    <row r="991" spans="1:21" x14ac:dyDescent="0.35">
      <c r="A991" s="1">
        <v>59909</v>
      </c>
      <c r="B991" s="1" t="s">
        <v>666</v>
      </c>
      <c r="C991" s="1" t="s">
        <v>667</v>
      </c>
      <c r="D991" s="1" t="s">
        <v>143</v>
      </c>
      <c r="E991" s="1" t="str">
        <f>IF(ISODD(MID(HR_DB[[#This Row],[ID No.]],13,1)),"Male","Female")</f>
        <v>Male</v>
      </c>
      <c r="F991" s="3">
        <f>DATE(MID(HR_DB[[#This Row],[ID No.]],2,2),MID(HR_DB[[#This Row],[ID No.]],4,2),MID(HR_DB[[#This Row],[ID No.]],6,2))</f>
        <v>34797</v>
      </c>
      <c r="G991" s="1">
        <f ca="1">DATEDIF(HR_DB[[#This Row],[DOB]],TODAY(),"Y")</f>
        <v>27</v>
      </c>
      <c r="H991" s="1" t="s">
        <v>17</v>
      </c>
      <c r="I991" s="1" t="s">
        <v>18</v>
      </c>
      <c r="J991" s="1" t="s">
        <v>28</v>
      </c>
      <c r="K991" s="1" t="str">
        <f>VLOOKUP(MID(HR_DB[[#This Row],[ID No.]],8,2),[1]Draft!$B$9:$C$14,2,FALSE)</f>
        <v>Cairo</v>
      </c>
      <c r="L991" s="7">
        <v>41653</v>
      </c>
      <c r="M991" s="1">
        <f ca="1">DATEDIF(HR_DB[[#This Row],[Hire date]],TODAY(),"Y")</f>
        <v>8</v>
      </c>
      <c r="N991" s="4">
        <v>29732</v>
      </c>
      <c r="O991" s="6">
        <f>IFERROR(DATEDIF(HR_DB[[#This Row],[DOB]],HR_DB[[#This Row],[Hire date]],"Y"),"!!!")</f>
        <v>18</v>
      </c>
      <c r="P991" s="6" t="str">
        <f>IF(HR_DB[[#This Row],[Age at Hiring]]&lt;20,"!","")</f>
        <v>!</v>
      </c>
      <c r="Q991" s="1" t="str">
        <f>IFERROR(VLOOKUP(HR_DB[[#This Row],[EmpID]],A992:$A$1002,1,TRUE),"")</f>
        <v/>
      </c>
      <c r="R991" s="1" t="str">
        <f>IFERROR(VLOOKUP(HR_DB[[#This Row],[EmpID]],$A$2:A990,1,0),"")</f>
        <v/>
      </c>
      <c r="S991" s="17"/>
      <c r="T991" s="1" t="str">
        <f ca="1">IF(HR_DB[[#This Row],[Years no.]]&lt;=7,"A) 1-7",IF(AND(HR_DB[[#This Row],[Years no.]]&gt;7,HR_DB[[#This Row],[Years no.]]&lt;=14),"B) 8-14",IF(AND(HR_DB[[#This Row],[Years no.]]&gt;14,HR_DB[[#This Row],[Years no.]]&lt;=21),"C) 15-21",IF(HR_DB[[#This Row],[Years no.]]&gt;21,"D) 22+",""))))</f>
        <v>B) 8-14</v>
      </c>
      <c r="U991" s="1" t="str">
        <f ca="1">IF(AND(HR_DB[[#This Row],[Age]]&gt;=20,HR_DB[[#This Row],[Age]]&lt;30),"20s",IF(AND(HR_DB[[#This Row],[Age]]&gt;=30,HR_DB[[#This Row],[Age]]&lt;40),"30s",IF(HR_DB[[#This Row],[Age]]&gt;=40,"40s","")))</f>
        <v>20s</v>
      </c>
    </row>
    <row r="992" spans="1:21" x14ac:dyDescent="0.35">
      <c r="A992" s="1">
        <v>59916</v>
      </c>
      <c r="B992" s="1" t="s">
        <v>1642</v>
      </c>
      <c r="C992" s="1" t="s">
        <v>1643</v>
      </c>
      <c r="D992" s="1" t="s">
        <v>35</v>
      </c>
      <c r="E992" s="1" t="str">
        <f>IF(ISODD(MID(HR_DB[[#This Row],[ID No.]],13,1)),"Male","Female")</f>
        <v>Male</v>
      </c>
      <c r="F992" s="3">
        <f>DATE(MID(HR_DB[[#This Row],[ID No.]],2,2),MID(HR_DB[[#This Row],[ID No.]],4,2),MID(HR_DB[[#This Row],[ID No.]],6,2))</f>
        <v>29787</v>
      </c>
      <c r="G992" s="1">
        <f ca="1">DATEDIF(HR_DB[[#This Row],[DOB]],TODAY(),"Y")</f>
        <v>41</v>
      </c>
      <c r="H992" s="1" t="s">
        <v>17</v>
      </c>
      <c r="I992" s="1" t="s">
        <v>23</v>
      </c>
      <c r="J992" s="1" t="s">
        <v>28</v>
      </c>
      <c r="K992" s="1" t="str">
        <f>VLOOKUP(MID(HR_DB[[#This Row],[ID No.]],8,2),[1]Draft!$B$9:$C$14,2,FALSE)</f>
        <v>Monufia</v>
      </c>
      <c r="L992" s="7">
        <v>35127</v>
      </c>
      <c r="M992" s="1">
        <f ca="1">DATEDIF(HR_DB[[#This Row],[Hire date]],TODAY(),"Y")</f>
        <v>26</v>
      </c>
      <c r="N992" s="4">
        <v>3795</v>
      </c>
      <c r="O992" s="6">
        <f>IFERROR(DATEDIF(HR_DB[[#This Row],[DOB]],HR_DB[[#This Row],[Hire date]],"Y"),"!!!")</f>
        <v>14</v>
      </c>
      <c r="P992" s="6" t="str">
        <f>IF(HR_DB[[#This Row],[Age at Hiring]]&lt;20,"!","")</f>
        <v>!</v>
      </c>
      <c r="Q992" s="1" t="str">
        <f>IFERROR(VLOOKUP(HR_DB[[#This Row],[EmpID]],A993:$A$1002,1,TRUE),"")</f>
        <v/>
      </c>
      <c r="R992" s="1" t="str">
        <f>IFERROR(VLOOKUP(HR_DB[[#This Row],[EmpID]],$A$2:A991,1,0),"")</f>
        <v/>
      </c>
      <c r="S992" s="17"/>
      <c r="T992" s="1" t="str">
        <f ca="1">IF(HR_DB[[#This Row],[Years no.]]&lt;=7,"A) 1-7",IF(AND(HR_DB[[#This Row],[Years no.]]&gt;7,HR_DB[[#This Row],[Years no.]]&lt;=14),"B) 8-14",IF(AND(HR_DB[[#This Row],[Years no.]]&gt;14,HR_DB[[#This Row],[Years no.]]&lt;=21),"C) 15-21",IF(HR_DB[[#This Row],[Years no.]]&gt;21,"D) 22+",""))))</f>
        <v>D) 22+</v>
      </c>
      <c r="U992" s="1" t="str">
        <f ca="1">IF(AND(HR_DB[[#This Row],[Age]]&gt;=20,HR_DB[[#This Row],[Age]]&lt;30),"20s",IF(AND(HR_DB[[#This Row],[Age]]&gt;=30,HR_DB[[#This Row],[Age]]&lt;40),"30s",IF(HR_DB[[#This Row],[Age]]&gt;=40,"40s","")))</f>
        <v>40s</v>
      </c>
    </row>
    <row r="993" spans="1:21" x14ac:dyDescent="0.35">
      <c r="A993" s="1">
        <v>59921</v>
      </c>
      <c r="B993" s="1" t="s">
        <v>446</v>
      </c>
      <c r="C993" s="1" t="s">
        <v>447</v>
      </c>
      <c r="D993" s="1" t="s">
        <v>22</v>
      </c>
      <c r="E993" s="1" t="str">
        <f>IF(ISODD(MID(HR_DB[[#This Row],[ID No.]],13,1)),"Male","Female")</f>
        <v>Male</v>
      </c>
      <c r="F993" s="3">
        <f>DATE(MID(HR_DB[[#This Row],[ID No.]],2,2),MID(HR_DB[[#This Row],[ID No.]],4,2),MID(HR_DB[[#This Row],[ID No.]],6,2))</f>
        <v>34582</v>
      </c>
      <c r="G993" s="1">
        <f ca="1">DATEDIF(HR_DB[[#This Row],[DOB]],TODAY(),"Y")</f>
        <v>27</v>
      </c>
      <c r="H993" s="1" t="s">
        <v>17</v>
      </c>
      <c r="I993" s="1" t="s">
        <v>41</v>
      </c>
      <c r="J993" s="1" t="s">
        <v>24</v>
      </c>
      <c r="K993" s="1" t="str">
        <f>VLOOKUP(MID(HR_DB[[#This Row],[ID No.]],8,2),[1]Draft!$B$9:$C$14,2,FALSE)</f>
        <v>Cairo</v>
      </c>
      <c r="L993" s="7">
        <v>39414</v>
      </c>
      <c r="M993" s="1">
        <f ca="1">DATEDIF(HR_DB[[#This Row],[Hire date]],TODAY(),"Y")</f>
        <v>14</v>
      </c>
      <c r="N993" s="4">
        <v>10605</v>
      </c>
      <c r="O993" s="6">
        <f>IFERROR(DATEDIF(HR_DB[[#This Row],[DOB]],HR_DB[[#This Row],[Hire date]],"Y"),"!!!")</f>
        <v>13</v>
      </c>
      <c r="P993" s="6" t="str">
        <f>IF(HR_DB[[#This Row],[Age at Hiring]]&lt;20,"!","")</f>
        <v>!</v>
      </c>
      <c r="Q993" s="1" t="str">
        <f>IFERROR(VLOOKUP(HR_DB[[#This Row],[EmpID]],A994:$A$1002,1,TRUE),"")</f>
        <v/>
      </c>
      <c r="R993" s="1" t="str">
        <f>IFERROR(VLOOKUP(HR_DB[[#This Row],[EmpID]],$A$2:A992,1,0),"")</f>
        <v/>
      </c>
      <c r="S993" s="17"/>
      <c r="T993" s="1" t="str">
        <f ca="1">IF(HR_DB[[#This Row],[Years no.]]&lt;=7,"A) 1-7",IF(AND(HR_DB[[#This Row],[Years no.]]&gt;7,HR_DB[[#This Row],[Years no.]]&lt;=14),"B) 8-14",IF(AND(HR_DB[[#This Row],[Years no.]]&gt;14,HR_DB[[#This Row],[Years no.]]&lt;=21),"C) 15-21",IF(HR_DB[[#This Row],[Years no.]]&gt;21,"D) 22+",""))))</f>
        <v>B) 8-14</v>
      </c>
      <c r="U993" s="1" t="str">
        <f ca="1">IF(AND(HR_DB[[#This Row],[Age]]&gt;=20,HR_DB[[#This Row],[Age]]&lt;30),"20s",IF(AND(HR_DB[[#This Row],[Age]]&gt;=30,HR_DB[[#This Row],[Age]]&lt;40),"30s",IF(HR_DB[[#This Row],[Age]]&gt;=40,"40s","")))</f>
        <v>20s</v>
      </c>
    </row>
    <row r="994" spans="1:21" x14ac:dyDescent="0.35">
      <c r="A994" s="1">
        <v>59923</v>
      </c>
      <c r="B994" s="1" t="s">
        <v>1858</v>
      </c>
      <c r="C994" s="1" t="s">
        <v>1859</v>
      </c>
      <c r="D994" s="1" t="s">
        <v>49</v>
      </c>
      <c r="E994" s="1" t="str">
        <f>IF(ISODD(MID(HR_DB[[#This Row],[ID No.]],13,1)),"Male","Female")</f>
        <v>Female</v>
      </c>
      <c r="F994" s="3">
        <f>DATE(MID(HR_DB[[#This Row],[ID No.]],2,2),MID(HR_DB[[#This Row],[ID No.]],4,2),MID(HR_DB[[#This Row],[ID No.]],6,2))</f>
        <v>29367</v>
      </c>
      <c r="G994" s="1">
        <f ca="1">DATEDIF(HR_DB[[#This Row],[DOB]],TODAY(),"Y")</f>
        <v>42</v>
      </c>
      <c r="H994" s="1" t="s">
        <v>32</v>
      </c>
      <c r="I994" s="1" t="s">
        <v>23</v>
      </c>
      <c r="J994" s="1" t="s">
        <v>28</v>
      </c>
      <c r="K994" s="1" t="str">
        <f>VLOOKUP(MID(HR_DB[[#This Row],[ID No.]],8,2),[1]Draft!$B$9:$C$14,2,FALSE)</f>
        <v>Giza</v>
      </c>
      <c r="L994" s="3">
        <v>42009</v>
      </c>
      <c r="M994" s="1">
        <f ca="1">DATEDIF(HR_DB[[#This Row],[Hire date]],TODAY(),"Y")</f>
        <v>7</v>
      </c>
      <c r="N994" s="4">
        <v>5647</v>
      </c>
      <c r="O994" s="1">
        <f>IFERROR(DATEDIF(HR_DB[[#This Row],[DOB]],HR_DB[[#This Row],[Hire date]],"Y"),"!!!")</f>
        <v>34</v>
      </c>
      <c r="P994" s="1" t="str">
        <f>IF(HR_DB[[#This Row],[Age at Hiring]]&lt;20,"!","")</f>
        <v/>
      </c>
      <c r="Q994" s="1" t="str">
        <f>IFERROR(VLOOKUP(HR_DB[[#This Row],[EmpID]],A995:$A$1002,1,TRUE),"")</f>
        <v/>
      </c>
      <c r="R994" s="1" t="str">
        <f>IFERROR(VLOOKUP(HR_DB[[#This Row],[EmpID]],$A$2:A993,1,0),"")</f>
        <v/>
      </c>
      <c r="S994" s="17"/>
      <c r="T994" s="1" t="str">
        <f ca="1">IF(HR_DB[[#This Row],[Years no.]]&lt;=7,"A) 1-7",IF(AND(HR_DB[[#This Row],[Years no.]]&gt;7,HR_DB[[#This Row],[Years no.]]&lt;=14),"B) 8-14",IF(AND(HR_DB[[#This Row],[Years no.]]&gt;14,HR_DB[[#This Row],[Years no.]]&lt;=21),"C) 15-21",IF(HR_DB[[#This Row],[Years no.]]&gt;21,"D) 22+",""))))</f>
        <v>A) 1-7</v>
      </c>
      <c r="U994" s="1" t="str">
        <f ca="1">IF(AND(HR_DB[[#This Row],[Age]]&gt;=20,HR_DB[[#This Row],[Age]]&lt;30),"20s",IF(AND(HR_DB[[#This Row],[Age]]&gt;=30,HR_DB[[#This Row],[Age]]&lt;40),"30s",IF(HR_DB[[#This Row],[Age]]&gt;=40,"40s","")))</f>
        <v>40s</v>
      </c>
    </row>
    <row r="995" spans="1:21" x14ac:dyDescent="0.35">
      <c r="A995" s="1">
        <v>59934</v>
      </c>
      <c r="B995" s="1" t="s">
        <v>1774</v>
      </c>
      <c r="C995" s="1" t="s">
        <v>1775</v>
      </c>
      <c r="D995" s="1" t="s">
        <v>38</v>
      </c>
      <c r="E995" s="1" t="str">
        <f>IF(ISODD(MID(HR_DB[[#This Row],[ID No.]],13,1)),"Male","Female")</f>
        <v>Male</v>
      </c>
      <c r="F995" s="3">
        <f>DATE(MID(HR_DB[[#This Row],[ID No.]],2,2),MID(HR_DB[[#This Row],[ID No.]],4,2),MID(HR_DB[[#This Row],[ID No.]],6,2))</f>
        <v>30494</v>
      </c>
      <c r="G995" s="1">
        <f ca="1">DATEDIF(HR_DB[[#This Row],[DOB]],TODAY(),"Y")</f>
        <v>39</v>
      </c>
      <c r="H995" s="1" t="s">
        <v>32</v>
      </c>
      <c r="I995" s="1" t="s">
        <v>23</v>
      </c>
      <c r="J995" s="1" t="s">
        <v>44</v>
      </c>
      <c r="K995" s="1" t="str">
        <f>VLOOKUP(MID(HR_DB[[#This Row],[ID No.]],8,2),[1]Draft!$B$9:$C$14,2,FALSE)</f>
        <v>Ismailia</v>
      </c>
      <c r="L995" s="7">
        <v>36787</v>
      </c>
      <c r="M995" s="1">
        <f ca="1">DATEDIF(HR_DB[[#This Row],[Hire date]],TODAY(),"Y")</f>
        <v>21</v>
      </c>
      <c r="N995" s="4">
        <v>5888</v>
      </c>
      <c r="O995" s="6">
        <f>IFERROR(DATEDIF(HR_DB[[#This Row],[DOB]],HR_DB[[#This Row],[Hire date]],"Y"),"!!!")</f>
        <v>17</v>
      </c>
      <c r="P995" s="6" t="str">
        <f>IF(HR_DB[[#This Row],[Age at Hiring]]&lt;20,"!","")</f>
        <v>!</v>
      </c>
      <c r="Q995" s="1" t="str">
        <f>IFERROR(VLOOKUP(HR_DB[[#This Row],[EmpID]],A996:$A$1002,1,TRUE),"")</f>
        <v/>
      </c>
      <c r="R995" s="1" t="str">
        <f>IFERROR(VLOOKUP(HR_DB[[#This Row],[EmpID]],$A$2:A994,1,0),"")</f>
        <v/>
      </c>
      <c r="S995" s="17"/>
      <c r="T995" s="1" t="str">
        <f ca="1">IF(HR_DB[[#This Row],[Years no.]]&lt;=7,"A) 1-7",IF(AND(HR_DB[[#This Row],[Years no.]]&gt;7,HR_DB[[#This Row],[Years no.]]&lt;=14),"B) 8-14",IF(AND(HR_DB[[#This Row],[Years no.]]&gt;14,HR_DB[[#This Row],[Years no.]]&lt;=21),"C) 15-21",IF(HR_DB[[#This Row],[Years no.]]&gt;21,"D) 22+",""))))</f>
        <v>C) 15-21</v>
      </c>
      <c r="U995" s="1" t="str">
        <f ca="1">IF(AND(HR_DB[[#This Row],[Age]]&gt;=20,HR_DB[[#This Row],[Age]]&lt;30),"20s",IF(AND(HR_DB[[#This Row],[Age]]&gt;=30,HR_DB[[#This Row],[Age]]&lt;40),"30s",IF(HR_DB[[#This Row],[Age]]&gt;=40,"40s","")))</f>
        <v>30s</v>
      </c>
    </row>
    <row r="996" spans="1:21" x14ac:dyDescent="0.35">
      <c r="A996" s="1">
        <v>59943</v>
      </c>
      <c r="B996" s="1" t="s">
        <v>206</v>
      </c>
      <c r="C996" s="1" t="s">
        <v>207</v>
      </c>
      <c r="D996" s="1" t="s">
        <v>92</v>
      </c>
      <c r="E996" s="1" t="str">
        <f>IF(ISODD(MID(HR_DB[[#This Row],[ID No.]],13,1)),"Male","Female")</f>
        <v>Male</v>
      </c>
      <c r="F996" s="3">
        <f>DATE(MID(HR_DB[[#This Row],[ID No.]],2,2),MID(HR_DB[[#This Row],[ID No.]],4,2),MID(HR_DB[[#This Row],[ID No.]],6,2))</f>
        <v>34772</v>
      </c>
      <c r="G996" s="1">
        <f ca="1">DATEDIF(HR_DB[[#This Row],[DOB]],TODAY(),"Y")</f>
        <v>27</v>
      </c>
      <c r="H996" s="1" t="s">
        <v>17</v>
      </c>
      <c r="I996" s="1" t="s">
        <v>23</v>
      </c>
      <c r="J996" s="1" t="s">
        <v>44</v>
      </c>
      <c r="K996" s="1" t="str">
        <f>VLOOKUP(MID(HR_DB[[#This Row],[ID No.]],8,2),[1]Draft!$B$9:$C$14,2,FALSE)</f>
        <v>Cairo</v>
      </c>
      <c r="L996" s="7">
        <v>40749</v>
      </c>
      <c r="M996" s="1">
        <f ca="1">DATEDIF(HR_DB[[#This Row],[Hire date]],TODAY(),"Y")</f>
        <v>11</v>
      </c>
      <c r="N996" s="4">
        <v>6153</v>
      </c>
      <c r="O996" s="6">
        <f>IFERROR(DATEDIF(HR_DB[[#This Row],[DOB]],HR_DB[[#This Row],[Hire date]],"Y"),"!!!")</f>
        <v>16</v>
      </c>
      <c r="P996" s="6" t="str">
        <f>IF(HR_DB[[#This Row],[Age at Hiring]]&lt;20,"!","")</f>
        <v>!</v>
      </c>
      <c r="Q996" s="1" t="str">
        <f>IFERROR(VLOOKUP(HR_DB[[#This Row],[EmpID]],A997:$A$1002,1,TRUE),"")</f>
        <v/>
      </c>
      <c r="R996" s="1" t="str">
        <f>IFERROR(VLOOKUP(HR_DB[[#This Row],[EmpID]],$A$2:A995,1,0),"")</f>
        <v/>
      </c>
      <c r="S996" s="17"/>
      <c r="T996" s="1" t="str">
        <f ca="1">IF(HR_DB[[#This Row],[Years no.]]&lt;=7,"A) 1-7",IF(AND(HR_DB[[#This Row],[Years no.]]&gt;7,HR_DB[[#This Row],[Years no.]]&lt;=14),"B) 8-14",IF(AND(HR_DB[[#This Row],[Years no.]]&gt;14,HR_DB[[#This Row],[Years no.]]&lt;=21),"C) 15-21",IF(HR_DB[[#This Row],[Years no.]]&gt;21,"D) 22+",""))))</f>
        <v>B) 8-14</v>
      </c>
      <c r="U996" s="1" t="str">
        <f ca="1">IF(AND(HR_DB[[#This Row],[Age]]&gt;=20,HR_DB[[#This Row],[Age]]&lt;30),"20s",IF(AND(HR_DB[[#This Row],[Age]]&gt;=30,HR_DB[[#This Row],[Age]]&lt;40),"30s",IF(HR_DB[[#This Row],[Age]]&gt;=40,"40s","")))</f>
        <v>20s</v>
      </c>
    </row>
    <row r="997" spans="1:21" x14ac:dyDescent="0.35">
      <c r="A997" s="1">
        <v>59959</v>
      </c>
      <c r="B997" s="1" t="s">
        <v>1060</v>
      </c>
      <c r="C997" s="1" t="s">
        <v>1061</v>
      </c>
      <c r="D997" s="1" t="s">
        <v>92</v>
      </c>
      <c r="E997" s="1" t="str">
        <f>IF(ISODD(MID(HR_DB[[#This Row],[ID No.]],13,1)),"Male","Female")</f>
        <v>Female</v>
      </c>
      <c r="F997" s="3">
        <f>DATE(MID(HR_DB[[#This Row],[ID No.]],2,2),MID(HR_DB[[#This Row],[ID No.]],4,2),MID(HR_DB[[#This Row],[ID No.]],6,2))</f>
        <v>34965</v>
      </c>
      <c r="G997" s="1">
        <f ca="1">DATEDIF(HR_DB[[#This Row],[DOB]],TODAY(),"Y")</f>
        <v>26</v>
      </c>
      <c r="H997" s="1" t="s">
        <v>32</v>
      </c>
      <c r="I997" s="1" t="s">
        <v>23</v>
      </c>
      <c r="J997" s="1" t="s">
        <v>19</v>
      </c>
      <c r="K997" s="1" t="str">
        <f>VLOOKUP(MID(HR_DB[[#This Row],[ID No.]],8,2),[1]Draft!$B$9:$C$14,2,FALSE)</f>
        <v>Cairo</v>
      </c>
      <c r="L997" s="7">
        <v>35856</v>
      </c>
      <c r="M997" s="1">
        <f ca="1">DATEDIF(HR_DB[[#This Row],[Hire date]],TODAY(),"Y")</f>
        <v>24</v>
      </c>
      <c r="N997" s="4">
        <v>6061</v>
      </c>
      <c r="O997" s="6">
        <f>IFERROR(DATEDIF(HR_DB[[#This Row],[DOB]],HR_DB[[#This Row],[Hire date]],"Y"),"!!!")</f>
        <v>2</v>
      </c>
      <c r="P997" s="6" t="str">
        <f>IF(HR_DB[[#This Row],[Age at Hiring]]&lt;20,"!","")</f>
        <v>!</v>
      </c>
      <c r="Q997" s="1" t="str">
        <f>IFERROR(VLOOKUP(HR_DB[[#This Row],[EmpID]],A998:$A$1002,1,TRUE),"")</f>
        <v/>
      </c>
      <c r="R997" s="1" t="str">
        <f>IFERROR(VLOOKUP(HR_DB[[#This Row],[EmpID]],$A$2:A996,1,0),"")</f>
        <v/>
      </c>
      <c r="S997" s="17"/>
      <c r="T997" s="1" t="str">
        <f ca="1">IF(HR_DB[[#This Row],[Years no.]]&lt;=7,"A) 1-7",IF(AND(HR_DB[[#This Row],[Years no.]]&gt;7,HR_DB[[#This Row],[Years no.]]&lt;=14),"B) 8-14",IF(AND(HR_DB[[#This Row],[Years no.]]&gt;14,HR_DB[[#This Row],[Years no.]]&lt;=21),"C) 15-21",IF(HR_DB[[#This Row],[Years no.]]&gt;21,"D) 22+",""))))</f>
        <v>D) 22+</v>
      </c>
      <c r="U997" s="1" t="str">
        <f ca="1">IF(AND(HR_DB[[#This Row],[Age]]&gt;=20,HR_DB[[#This Row],[Age]]&lt;30),"20s",IF(AND(HR_DB[[#This Row],[Age]]&gt;=30,HR_DB[[#This Row],[Age]]&lt;40),"30s",IF(HR_DB[[#This Row],[Age]]&gt;=40,"40s","")))</f>
        <v>20s</v>
      </c>
    </row>
    <row r="998" spans="1:21" x14ac:dyDescent="0.35">
      <c r="A998" s="1">
        <v>59969</v>
      </c>
      <c r="B998" s="1" t="s">
        <v>82</v>
      </c>
      <c r="C998" s="1" t="s">
        <v>83</v>
      </c>
      <c r="D998" s="1" t="s">
        <v>16</v>
      </c>
      <c r="E998" s="1" t="str">
        <f>IF(ISODD(MID(HR_DB[[#This Row],[ID No.]],13,1)),"Male","Female")</f>
        <v>Male</v>
      </c>
      <c r="F998" s="3">
        <f>DATE(MID(HR_DB[[#This Row],[ID No.]],2,2),MID(HR_DB[[#This Row],[ID No.]],4,2),MID(HR_DB[[#This Row],[ID No.]],6,2))</f>
        <v>35014</v>
      </c>
      <c r="G998" s="1">
        <f ca="1">DATEDIF(HR_DB[[#This Row],[DOB]],TODAY(),"Y")</f>
        <v>26</v>
      </c>
      <c r="H998" s="1" t="s">
        <v>32</v>
      </c>
      <c r="I998" s="1" t="s">
        <v>23</v>
      </c>
      <c r="J998" s="1" t="s">
        <v>28</v>
      </c>
      <c r="K998" s="1" t="str">
        <f>VLOOKUP(MID(HR_DB[[#This Row],[ID No.]],8,2),[1]Draft!$B$9:$C$14,2,FALSE)</f>
        <v>Alexandria</v>
      </c>
      <c r="L998" s="7">
        <v>38071</v>
      </c>
      <c r="M998" s="1">
        <f ca="1">DATEDIF(HR_DB[[#This Row],[Hire date]],TODAY(),"Y")</f>
        <v>18</v>
      </c>
      <c r="N998" s="4">
        <v>6348</v>
      </c>
      <c r="O998" s="6">
        <f>IFERROR(DATEDIF(HR_DB[[#This Row],[DOB]],HR_DB[[#This Row],[Hire date]],"Y"),"!!!")</f>
        <v>8</v>
      </c>
      <c r="P998" s="6" t="str">
        <f>IF(HR_DB[[#This Row],[Age at Hiring]]&lt;20,"!","")</f>
        <v>!</v>
      </c>
      <c r="Q998" s="1" t="str">
        <f>IFERROR(VLOOKUP(HR_DB[[#This Row],[EmpID]],A999:$A$1002,1,TRUE),"")</f>
        <v/>
      </c>
      <c r="R998" s="1" t="str">
        <f>IFERROR(VLOOKUP(HR_DB[[#This Row],[EmpID]],$A$2:A997,1,0),"")</f>
        <v/>
      </c>
      <c r="S998" s="17"/>
      <c r="T998" s="1" t="str">
        <f ca="1">IF(HR_DB[[#This Row],[Years no.]]&lt;=7,"A) 1-7",IF(AND(HR_DB[[#This Row],[Years no.]]&gt;7,HR_DB[[#This Row],[Years no.]]&lt;=14),"B) 8-14",IF(AND(HR_DB[[#This Row],[Years no.]]&gt;14,HR_DB[[#This Row],[Years no.]]&lt;=21),"C) 15-21",IF(HR_DB[[#This Row],[Years no.]]&gt;21,"D) 22+",""))))</f>
        <v>C) 15-21</v>
      </c>
      <c r="U998" s="1" t="str">
        <f ca="1">IF(AND(HR_DB[[#This Row],[Age]]&gt;=20,HR_DB[[#This Row],[Age]]&lt;30),"20s",IF(AND(HR_DB[[#This Row],[Age]]&gt;=30,HR_DB[[#This Row],[Age]]&lt;40),"30s",IF(HR_DB[[#This Row],[Age]]&gt;=40,"40s","")))</f>
        <v>20s</v>
      </c>
    </row>
    <row r="999" spans="1:21" x14ac:dyDescent="0.35">
      <c r="A999" s="6">
        <v>59992</v>
      </c>
      <c r="B999" s="1" t="s">
        <v>1596</v>
      </c>
      <c r="C999" s="1" t="s">
        <v>1597</v>
      </c>
      <c r="D999" s="1" t="s">
        <v>27</v>
      </c>
      <c r="E999" s="1" t="str">
        <f>IF(ISODD(MID(HR_DB[[#This Row],[ID No.]],13,1)),"Male","Female")</f>
        <v>Female</v>
      </c>
      <c r="F999" s="3">
        <f>DATE(MID(HR_DB[[#This Row],[ID No.]],2,2),MID(HR_DB[[#This Row],[ID No.]],4,2),MID(HR_DB[[#This Row],[ID No.]],6,2))</f>
        <v>34711</v>
      </c>
      <c r="G999" s="1">
        <f ca="1">DATEDIF(HR_DB[[#This Row],[DOB]],TODAY(),"Y")</f>
        <v>27</v>
      </c>
      <c r="H999" s="1" t="s">
        <v>17</v>
      </c>
      <c r="I999" s="1" t="s">
        <v>23</v>
      </c>
      <c r="J999" s="1" t="s">
        <v>19</v>
      </c>
      <c r="K999" s="1" t="str">
        <f>VLOOKUP(MID(HR_DB[[#This Row],[ID No.]],8,2),[1]Draft!$B$9:$C$14,2,FALSE)</f>
        <v>Cairo</v>
      </c>
      <c r="L999" s="7">
        <v>36804</v>
      </c>
      <c r="M999" s="1">
        <f ca="1">DATEDIF(HR_DB[[#This Row],[Hire date]],TODAY(),"Y")</f>
        <v>21</v>
      </c>
      <c r="N999" s="4">
        <v>5108</v>
      </c>
      <c r="O999" s="6">
        <f>IFERROR(DATEDIF(HR_DB[[#This Row],[DOB]],HR_DB[[#This Row],[Hire date]],"Y"),"!!!")</f>
        <v>5</v>
      </c>
      <c r="P999" s="6" t="str">
        <f>IF(HR_DB[[#This Row],[Age at Hiring]]&lt;20,"!","")</f>
        <v>!</v>
      </c>
      <c r="Q999" s="6">
        <f>IFERROR(VLOOKUP(HR_DB[[#This Row],[EmpID]],A1000:$A$1002,1,TRUE),"")</f>
        <v>59992</v>
      </c>
      <c r="R999" s="1" t="str">
        <f>IFERROR(VLOOKUP(HR_DB[[#This Row],[EmpID]],$A$2:A998,1,0),"")</f>
        <v/>
      </c>
      <c r="S999" s="17">
        <v>1</v>
      </c>
      <c r="T999" s="1" t="str">
        <f ca="1">IF(HR_DB[[#This Row],[Years no.]]&lt;=7,"A) 1-7",IF(AND(HR_DB[[#This Row],[Years no.]]&gt;7,HR_DB[[#This Row],[Years no.]]&lt;=14),"B) 8-14",IF(AND(HR_DB[[#This Row],[Years no.]]&gt;14,HR_DB[[#This Row],[Years no.]]&lt;=21),"C) 15-21",IF(HR_DB[[#This Row],[Years no.]]&gt;21,"D) 22+",""))))</f>
        <v>C) 15-21</v>
      </c>
      <c r="U999" s="1" t="str">
        <f ca="1">IF(AND(HR_DB[[#This Row],[Age]]&gt;=20,HR_DB[[#This Row],[Age]]&lt;30),"20s",IF(AND(HR_DB[[#This Row],[Age]]&gt;=30,HR_DB[[#This Row],[Age]]&lt;40),"30s",IF(HR_DB[[#This Row],[Age]]&gt;=40,"40s","")))</f>
        <v>20s</v>
      </c>
    </row>
    <row r="1000" spans="1:21" x14ac:dyDescent="0.35">
      <c r="A1000" s="18">
        <v>59992</v>
      </c>
      <c r="B1000" s="1" t="s">
        <v>1620</v>
      </c>
      <c r="C1000" s="1" t="s">
        <v>1621</v>
      </c>
      <c r="D1000" s="1" t="s">
        <v>35</v>
      </c>
      <c r="E1000" s="1" t="str">
        <f>IF(ISODD(MID(HR_DB[[#This Row],[ID No.]],13,1)),"Male","Female")</f>
        <v>Male</v>
      </c>
      <c r="F1000" s="3">
        <f>DATE(MID(HR_DB[[#This Row],[ID No.]],2,2),MID(HR_DB[[#This Row],[ID No.]],4,2),MID(HR_DB[[#This Row],[ID No.]],6,2))</f>
        <v>27632</v>
      </c>
      <c r="G1000" s="1">
        <f ca="1">DATEDIF(HR_DB[[#This Row],[DOB]],TODAY(),"Y")</f>
        <v>46</v>
      </c>
      <c r="H1000" s="1" t="s">
        <v>32</v>
      </c>
      <c r="I1000" s="1" t="s">
        <v>23</v>
      </c>
      <c r="J1000" s="1" t="s">
        <v>67</v>
      </c>
      <c r="K1000" s="1" t="str">
        <f>VLOOKUP(MID(HR_DB[[#This Row],[ID No.]],8,2),[1]Draft!$B$9:$C$14,2,FALSE)</f>
        <v>Cairo</v>
      </c>
      <c r="L1000" s="3">
        <v>41722</v>
      </c>
      <c r="M1000" s="1">
        <f ca="1">DATEDIF(HR_DB[[#This Row],[Hire date]],TODAY(),"Y")</f>
        <v>8</v>
      </c>
      <c r="N1000" s="4">
        <v>3266</v>
      </c>
      <c r="O1000" s="1">
        <f>IFERROR(DATEDIF(HR_DB[[#This Row],[DOB]],HR_DB[[#This Row],[Hire date]],"Y"),"!!!")</f>
        <v>38</v>
      </c>
      <c r="P1000" s="1" t="str">
        <f>IF(HR_DB[[#This Row],[Age at Hiring]]&lt;20,"!","")</f>
        <v/>
      </c>
      <c r="Q1000" s="1" t="str">
        <f>IFERROR(VLOOKUP(HR_DB[[#This Row],[EmpID]],A1001:$A$1002,1,TRUE),"")</f>
        <v/>
      </c>
      <c r="R1000" s="16">
        <f>IFERROR(VLOOKUP(HR_DB[[#This Row],[EmpID]],$A$2:A999,1,0),"")</f>
        <v>59992</v>
      </c>
      <c r="S1000" s="17">
        <v>2</v>
      </c>
      <c r="T1000" s="1" t="str">
        <f ca="1">IF(HR_DB[[#This Row],[Years no.]]&lt;=7,"A) 1-7",IF(AND(HR_DB[[#This Row],[Years no.]]&gt;7,HR_DB[[#This Row],[Years no.]]&lt;=14),"B) 8-14",IF(AND(HR_DB[[#This Row],[Years no.]]&gt;14,HR_DB[[#This Row],[Years no.]]&lt;=21),"C) 15-21",IF(HR_DB[[#This Row],[Years no.]]&gt;21,"D) 22+",""))))</f>
        <v>B) 8-14</v>
      </c>
      <c r="U1000" s="1" t="str">
        <f ca="1">IF(AND(HR_DB[[#This Row],[Age]]&gt;=20,HR_DB[[#This Row],[Age]]&lt;30),"20s",IF(AND(HR_DB[[#This Row],[Age]]&gt;=30,HR_DB[[#This Row],[Age]]&lt;40),"30s",IF(HR_DB[[#This Row],[Age]]&gt;=40,"40s","")))</f>
        <v>40s</v>
      </c>
    </row>
    <row r="1001" spans="1:21" x14ac:dyDescent="0.35">
      <c r="A1001" s="1">
        <v>59995</v>
      </c>
      <c r="B1001" s="1" t="s">
        <v>1202</v>
      </c>
      <c r="C1001" s="1" t="s">
        <v>1203</v>
      </c>
      <c r="D1001" s="1" t="s">
        <v>143</v>
      </c>
      <c r="E1001" s="1" t="str">
        <f>IF(ISODD(MID(HR_DB[[#This Row],[ID No.]],13,1)),"Male","Female")</f>
        <v>Female</v>
      </c>
      <c r="F1001" s="3">
        <f>DATE(MID(HR_DB[[#This Row],[ID No.]],2,2),MID(HR_DB[[#This Row],[ID No.]],4,2),MID(HR_DB[[#This Row],[ID No.]],6,2))</f>
        <v>27229</v>
      </c>
      <c r="G1001" s="1">
        <f ca="1">DATEDIF(HR_DB[[#This Row],[DOB]],TODAY(),"Y")</f>
        <v>48</v>
      </c>
      <c r="H1001" s="1" t="s">
        <v>17</v>
      </c>
      <c r="I1001" s="1" t="s">
        <v>23</v>
      </c>
      <c r="J1001" s="1" t="s">
        <v>67</v>
      </c>
      <c r="K1001" s="1" t="str">
        <f>VLOOKUP(MID(HR_DB[[#This Row],[ID No.]],8,2),[1]Draft!$B$9:$C$14,2,FALSE)</f>
        <v>Sharqia</v>
      </c>
      <c r="L1001" s="3">
        <v>39819</v>
      </c>
      <c r="M1001" s="1">
        <f ca="1">DATEDIF(HR_DB[[#This Row],[Hire date]],TODAY(),"Y")</f>
        <v>13</v>
      </c>
      <c r="N1001" s="4">
        <v>4674</v>
      </c>
      <c r="O1001" s="1">
        <f>IFERROR(DATEDIF(HR_DB[[#This Row],[DOB]],HR_DB[[#This Row],[Hire date]],"Y"),"!!!")</f>
        <v>34</v>
      </c>
      <c r="P1001" s="1" t="str">
        <f>IF(HR_DB[[#This Row],[Age at Hiring]]&lt;20,"!","")</f>
        <v/>
      </c>
      <c r="Q1001" s="1" t="str">
        <f>IFERROR(VLOOKUP(HR_DB[[#This Row],[EmpID]],A1002:$A$1002,1,TRUE),"")</f>
        <v/>
      </c>
      <c r="R1001" s="1" t="str">
        <f>IFERROR(VLOOKUP(HR_DB[[#This Row],[EmpID]],$A$2:A1000,1,0),"")</f>
        <v/>
      </c>
      <c r="S1001" s="17"/>
      <c r="T1001" s="1" t="str">
        <f ca="1">IF(HR_DB[[#This Row],[Years no.]]&lt;=7,"A) 1-7",IF(AND(HR_DB[[#This Row],[Years no.]]&gt;7,HR_DB[[#This Row],[Years no.]]&lt;=14),"B) 8-14",IF(AND(HR_DB[[#This Row],[Years no.]]&gt;14,HR_DB[[#This Row],[Years no.]]&lt;=21),"C) 15-21",IF(HR_DB[[#This Row],[Years no.]]&gt;21,"D) 22+",""))))</f>
        <v>B) 8-14</v>
      </c>
      <c r="U1001" s="1" t="str">
        <f ca="1">IF(AND(HR_DB[[#This Row],[Age]]&gt;=20,HR_DB[[#This Row],[Age]]&lt;30),"20s",IF(AND(HR_DB[[#This Row],[Age]]&gt;=30,HR_DB[[#This Row],[Age]]&lt;40),"30s",IF(HR_DB[[#This Row],[Age]]&gt;=40,"40s","")))</f>
        <v>40s</v>
      </c>
    </row>
  </sheetData>
  <phoneticPr fontId="9" type="noConversion"/>
  <pageMargins left="0.7" right="0.7" top="0.75" bottom="0.75" header="0.3" footer="0.3"/>
  <ignoredErrors>
    <ignoredError sqref="Q2:Q1001" formulaRange="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0E53A-7E4B-4F70-A4CE-9EE9CD72757E}">
  <sheetPr>
    <tabColor rgb="FFFF0000"/>
    <pageSetUpPr fitToPage="1"/>
  </sheetPr>
  <dimension ref="A1:N605"/>
  <sheetViews>
    <sheetView tabSelected="1" zoomScale="80" zoomScaleNormal="80" workbookViewId="0">
      <pane xSplit="14" ySplit="3" topLeftCell="O587" activePane="bottomRight" state="frozen"/>
      <selection pane="topRight" activeCell="O1" sqref="O1"/>
      <selection pane="bottomLeft" activeCell="A4" sqref="A4"/>
      <selection pane="bottomRight" activeCell="N598" sqref="N598"/>
    </sheetView>
  </sheetViews>
  <sheetFormatPr defaultRowHeight="14.5" x14ac:dyDescent="0.35"/>
  <cols>
    <col min="1" max="1" width="10.90625" bestFit="1" customWidth="1"/>
    <col min="2" max="2" width="10.26953125" bestFit="1" customWidth="1"/>
    <col min="3" max="3" width="14.90625" bestFit="1" customWidth="1"/>
    <col min="4" max="4" width="0" hidden="1" customWidth="1"/>
    <col min="5" max="5" width="2.81640625" customWidth="1"/>
    <col min="6" max="6" width="10.90625" bestFit="1" customWidth="1"/>
    <col min="7" max="7" width="10.26953125" bestFit="1" customWidth="1"/>
    <col min="8" max="8" width="14.90625" bestFit="1" customWidth="1"/>
    <col min="9" max="9" width="15.90625" bestFit="1" customWidth="1"/>
    <col min="10" max="10" width="10.54296875" bestFit="1" customWidth="1"/>
    <col min="11" max="11" width="8.453125" bestFit="1" customWidth="1"/>
    <col min="12" max="12" width="28.26953125" bestFit="1" customWidth="1"/>
    <col min="13" max="13" width="13.08984375" bestFit="1" customWidth="1"/>
    <col min="14" max="14" width="16" bestFit="1" customWidth="1"/>
    <col min="15" max="15" width="13.81640625" bestFit="1" customWidth="1"/>
  </cols>
  <sheetData>
    <row r="1" spans="1:14" x14ac:dyDescent="0.35">
      <c r="A1" s="45" t="s">
        <v>2082</v>
      </c>
      <c r="B1" s="45"/>
      <c r="C1" s="45"/>
      <c r="D1" s="45"/>
      <c r="F1" s="45" t="s">
        <v>2085</v>
      </c>
      <c r="G1" s="45"/>
      <c r="H1" s="45"/>
      <c r="I1" s="45"/>
      <c r="J1" s="45"/>
      <c r="K1" s="45"/>
      <c r="L1" s="45"/>
      <c r="M1" s="45"/>
      <c r="N1" s="45"/>
    </row>
    <row r="2" spans="1:14" x14ac:dyDescent="0.35">
      <c r="A2" s="46"/>
      <c r="B2" s="46"/>
      <c r="C2" s="46"/>
      <c r="D2" s="46"/>
      <c r="F2" s="46"/>
      <c r="G2" s="46"/>
      <c r="H2" s="46"/>
      <c r="I2" s="46"/>
      <c r="J2" s="46"/>
      <c r="K2" s="46"/>
      <c r="L2" s="46"/>
      <c r="M2" s="46"/>
      <c r="N2" s="46"/>
    </row>
    <row r="3" spans="1:14" x14ac:dyDescent="0.35">
      <c r="A3" s="28" t="s">
        <v>0</v>
      </c>
      <c r="B3" s="28" t="s">
        <v>1</v>
      </c>
      <c r="C3" s="28" t="s">
        <v>2</v>
      </c>
      <c r="D3" s="28" t="s">
        <v>3</v>
      </c>
      <c r="F3" s="28" t="s">
        <v>0</v>
      </c>
      <c r="G3" s="28" t="s">
        <v>1</v>
      </c>
      <c r="H3" s="28" t="s">
        <v>2</v>
      </c>
      <c r="I3" s="28" t="s">
        <v>3</v>
      </c>
      <c r="J3" s="61" t="s">
        <v>5</v>
      </c>
      <c r="K3" s="28" t="s">
        <v>6</v>
      </c>
      <c r="L3" s="28" t="s">
        <v>11</v>
      </c>
      <c r="M3" s="28" t="s">
        <v>12</v>
      </c>
      <c r="N3" s="31" t="s">
        <v>2034</v>
      </c>
    </row>
    <row r="4" spans="1:14" x14ac:dyDescent="0.35">
      <c r="A4" s="23">
        <v>50039</v>
      </c>
      <c r="B4" s="20" t="s">
        <v>1152</v>
      </c>
      <c r="C4" s="20" t="s">
        <v>1153</v>
      </c>
      <c r="D4" s="20" t="s">
        <v>49</v>
      </c>
      <c r="F4" s="20">
        <v>50024</v>
      </c>
      <c r="G4" s="20" t="s">
        <v>250</v>
      </c>
      <c r="H4" s="20" t="s">
        <v>251</v>
      </c>
      <c r="I4" s="20" t="s">
        <v>16</v>
      </c>
      <c r="J4" s="62">
        <v>34859</v>
      </c>
      <c r="K4" s="20">
        <v>27</v>
      </c>
      <c r="L4" s="58">
        <v>39112</v>
      </c>
      <c r="M4" s="20">
        <v>15</v>
      </c>
      <c r="N4" s="23">
        <v>11</v>
      </c>
    </row>
    <row r="5" spans="1:14" x14ac:dyDescent="0.35">
      <c r="A5" s="26">
        <v>50039</v>
      </c>
      <c r="B5" s="21" t="s">
        <v>1236</v>
      </c>
      <c r="C5" s="21" t="s">
        <v>1237</v>
      </c>
      <c r="D5" s="21" t="s">
        <v>62</v>
      </c>
      <c r="F5" s="26">
        <v>50039</v>
      </c>
      <c r="G5" s="21" t="s">
        <v>1236</v>
      </c>
      <c r="H5" s="21" t="s">
        <v>1237</v>
      </c>
      <c r="I5" s="21" t="s">
        <v>62</v>
      </c>
      <c r="J5" s="63">
        <v>34497</v>
      </c>
      <c r="K5" s="21">
        <v>28</v>
      </c>
      <c r="L5" s="58">
        <v>39217</v>
      </c>
      <c r="M5" s="21">
        <v>15</v>
      </c>
      <c r="N5" s="23">
        <v>12</v>
      </c>
    </row>
    <row r="6" spans="1:14" x14ac:dyDescent="0.35">
      <c r="A6" s="23">
        <v>50071</v>
      </c>
      <c r="B6" s="20" t="s">
        <v>254</v>
      </c>
      <c r="C6" s="20" t="s">
        <v>255</v>
      </c>
      <c r="D6" s="20" t="s">
        <v>16</v>
      </c>
      <c r="F6" s="20">
        <v>50055</v>
      </c>
      <c r="G6" s="20" t="s">
        <v>358</v>
      </c>
      <c r="H6" s="20" t="s">
        <v>359</v>
      </c>
      <c r="I6" s="20" t="s">
        <v>92</v>
      </c>
      <c r="J6" s="62">
        <v>34863</v>
      </c>
      <c r="K6" s="20">
        <v>27</v>
      </c>
      <c r="L6" s="58">
        <v>36053</v>
      </c>
      <c r="M6" s="20">
        <v>23</v>
      </c>
      <c r="N6" s="23">
        <v>3</v>
      </c>
    </row>
    <row r="7" spans="1:14" x14ac:dyDescent="0.35">
      <c r="A7" s="26">
        <v>50071</v>
      </c>
      <c r="B7" s="21" t="s">
        <v>1220</v>
      </c>
      <c r="C7" s="21" t="s">
        <v>1221</v>
      </c>
      <c r="D7" s="21" t="s">
        <v>38</v>
      </c>
      <c r="F7" s="21">
        <v>50065</v>
      </c>
      <c r="G7" s="21" t="s">
        <v>1624</v>
      </c>
      <c r="H7" s="21" t="s">
        <v>1625</v>
      </c>
      <c r="I7" s="21" t="s">
        <v>35</v>
      </c>
      <c r="J7" s="63">
        <v>33716</v>
      </c>
      <c r="K7" s="21">
        <v>30</v>
      </c>
      <c r="L7" s="58">
        <v>37906</v>
      </c>
      <c r="M7" s="21">
        <v>18</v>
      </c>
      <c r="N7" s="23">
        <v>11</v>
      </c>
    </row>
    <row r="8" spans="1:14" x14ac:dyDescent="0.35">
      <c r="A8" s="23">
        <v>50170</v>
      </c>
      <c r="B8" s="20" t="s">
        <v>1892</v>
      </c>
      <c r="C8" s="20" t="s">
        <v>1893</v>
      </c>
      <c r="D8" s="20" t="s">
        <v>143</v>
      </c>
      <c r="F8" s="23">
        <v>50071</v>
      </c>
      <c r="G8" s="20" t="s">
        <v>254</v>
      </c>
      <c r="H8" s="20" t="s">
        <v>255</v>
      </c>
      <c r="I8" s="20" t="s">
        <v>16</v>
      </c>
      <c r="J8" s="62">
        <v>34738</v>
      </c>
      <c r="K8" s="20">
        <v>27</v>
      </c>
      <c r="L8" s="58">
        <v>41382</v>
      </c>
      <c r="M8" s="20">
        <v>9</v>
      </c>
      <c r="N8" s="23">
        <v>18</v>
      </c>
    </row>
    <row r="9" spans="1:14" x14ac:dyDescent="0.35">
      <c r="A9" s="26">
        <v>50170</v>
      </c>
      <c r="B9" s="21" t="s">
        <v>2020</v>
      </c>
      <c r="C9" s="21" t="s">
        <v>2021</v>
      </c>
      <c r="D9" s="21" t="s">
        <v>22</v>
      </c>
      <c r="F9" s="26">
        <v>50071</v>
      </c>
      <c r="G9" s="21" t="s">
        <v>1220</v>
      </c>
      <c r="H9" s="21" t="s">
        <v>1221</v>
      </c>
      <c r="I9" s="21" t="s">
        <v>38</v>
      </c>
      <c r="J9" s="63">
        <v>34387</v>
      </c>
      <c r="K9" s="21">
        <v>28</v>
      </c>
      <c r="L9" s="58">
        <v>37407</v>
      </c>
      <c r="M9" s="21">
        <v>20</v>
      </c>
      <c r="N9" s="23">
        <v>8</v>
      </c>
    </row>
    <row r="10" spans="1:14" x14ac:dyDescent="0.35">
      <c r="A10" s="23">
        <v>50278</v>
      </c>
      <c r="B10" s="20" t="s">
        <v>1754</v>
      </c>
      <c r="C10" s="20" t="s">
        <v>1755</v>
      </c>
      <c r="D10" s="20" t="s">
        <v>62</v>
      </c>
      <c r="F10" s="20">
        <v>50080</v>
      </c>
      <c r="G10" s="20" t="s">
        <v>410</v>
      </c>
      <c r="H10" s="20" t="s">
        <v>411</v>
      </c>
      <c r="I10" s="20" t="s">
        <v>38</v>
      </c>
      <c r="J10" s="62">
        <v>34794</v>
      </c>
      <c r="K10" s="20">
        <v>27</v>
      </c>
      <c r="L10" s="58">
        <v>41344</v>
      </c>
      <c r="M10" s="20">
        <v>9</v>
      </c>
      <c r="N10" s="23">
        <v>17</v>
      </c>
    </row>
    <row r="11" spans="1:14" x14ac:dyDescent="0.35">
      <c r="A11" s="26">
        <v>50278</v>
      </c>
      <c r="B11" s="21" t="s">
        <v>1796</v>
      </c>
      <c r="C11" s="21" t="s">
        <v>1797</v>
      </c>
      <c r="D11" s="21" t="s">
        <v>49</v>
      </c>
      <c r="F11" s="21">
        <v>50094</v>
      </c>
      <c r="G11" s="21" t="s">
        <v>1792</v>
      </c>
      <c r="H11" s="21" t="s">
        <v>1793</v>
      </c>
      <c r="I11" s="21" t="s">
        <v>31</v>
      </c>
      <c r="J11" s="63">
        <v>33001</v>
      </c>
      <c r="K11" s="21">
        <v>32</v>
      </c>
      <c r="L11" s="58">
        <v>38020</v>
      </c>
      <c r="M11" s="21">
        <v>18</v>
      </c>
      <c r="N11" s="23">
        <v>13</v>
      </c>
    </row>
    <row r="12" spans="1:14" x14ac:dyDescent="0.35">
      <c r="A12" s="23">
        <v>50294</v>
      </c>
      <c r="B12" s="20" t="s">
        <v>1112</v>
      </c>
      <c r="C12" s="20" t="s">
        <v>1113</v>
      </c>
      <c r="D12" s="20" t="s">
        <v>38</v>
      </c>
      <c r="F12" s="20">
        <v>50132</v>
      </c>
      <c r="G12" s="20" t="s">
        <v>1582</v>
      </c>
      <c r="H12" s="20" t="s">
        <v>1583</v>
      </c>
      <c r="I12" s="20" t="s">
        <v>27</v>
      </c>
      <c r="J12" s="62">
        <v>33530</v>
      </c>
      <c r="K12" s="20">
        <v>30</v>
      </c>
      <c r="L12" s="58">
        <v>40061</v>
      </c>
      <c r="M12" s="20">
        <v>12</v>
      </c>
      <c r="N12" s="23">
        <v>17</v>
      </c>
    </row>
    <row r="13" spans="1:14" x14ac:dyDescent="0.35">
      <c r="A13" s="26">
        <v>50294</v>
      </c>
      <c r="B13" s="21" t="s">
        <v>1960</v>
      </c>
      <c r="C13" s="21" t="s">
        <v>1961</v>
      </c>
      <c r="D13" s="21" t="s">
        <v>92</v>
      </c>
      <c r="F13" s="21">
        <v>50149</v>
      </c>
      <c r="G13" s="21" t="s">
        <v>650</v>
      </c>
      <c r="H13" s="21" t="s">
        <v>651</v>
      </c>
      <c r="I13" s="21" t="s">
        <v>143</v>
      </c>
      <c r="J13" s="63">
        <v>35046</v>
      </c>
      <c r="K13" s="21">
        <v>26</v>
      </c>
      <c r="L13" s="58">
        <v>41683</v>
      </c>
      <c r="M13" s="21">
        <v>8</v>
      </c>
      <c r="N13" s="23">
        <v>18</v>
      </c>
    </row>
    <row r="14" spans="1:14" x14ac:dyDescent="0.35">
      <c r="A14" s="23">
        <v>50295</v>
      </c>
      <c r="B14" s="20" t="s">
        <v>982</v>
      </c>
      <c r="C14" s="20" t="s">
        <v>983</v>
      </c>
      <c r="D14" s="20" t="s">
        <v>49</v>
      </c>
      <c r="F14" s="20">
        <v>50193</v>
      </c>
      <c r="G14" s="20" t="s">
        <v>1090</v>
      </c>
      <c r="H14" s="20" t="s">
        <v>1091</v>
      </c>
      <c r="I14" s="20" t="s">
        <v>35</v>
      </c>
      <c r="J14" s="62">
        <v>33568</v>
      </c>
      <c r="K14" s="20">
        <v>30</v>
      </c>
      <c r="L14" s="58">
        <v>40840</v>
      </c>
      <c r="M14" s="20">
        <v>10</v>
      </c>
      <c r="N14" s="23">
        <v>19</v>
      </c>
    </row>
    <row r="15" spans="1:14" x14ac:dyDescent="0.35">
      <c r="A15" s="26">
        <v>50295</v>
      </c>
      <c r="B15" s="21" t="s">
        <v>1638</v>
      </c>
      <c r="C15" s="21" t="s">
        <v>1639</v>
      </c>
      <c r="D15" s="21" t="s">
        <v>143</v>
      </c>
      <c r="F15" s="21">
        <v>50195</v>
      </c>
      <c r="G15" s="21" t="s">
        <v>1896</v>
      </c>
      <c r="H15" s="21" t="s">
        <v>1897</v>
      </c>
      <c r="I15" s="21" t="s">
        <v>31</v>
      </c>
      <c r="J15" s="63">
        <v>32685</v>
      </c>
      <c r="K15" s="21">
        <v>33</v>
      </c>
      <c r="L15" s="58">
        <v>36140</v>
      </c>
      <c r="M15" s="21">
        <v>23</v>
      </c>
      <c r="N15" s="23">
        <v>9</v>
      </c>
    </row>
    <row r="16" spans="1:14" x14ac:dyDescent="0.35">
      <c r="A16" s="23">
        <v>50801</v>
      </c>
      <c r="B16" s="20" t="s">
        <v>72</v>
      </c>
      <c r="C16" s="22" t="s">
        <v>73</v>
      </c>
      <c r="D16" s="20" t="s">
        <v>49</v>
      </c>
      <c r="F16" s="20">
        <v>50196</v>
      </c>
      <c r="G16" s="20" t="s">
        <v>228</v>
      </c>
      <c r="H16" s="20" t="s">
        <v>229</v>
      </c>
      <c r="I16" s="20" t="s">
        <v>27</v>
      </c>
      <c r="J16" s="62">
        <v>34703</v>
      </c>
      <c r="K16" s="20">
        <v>27</v>
      </c>
      <c r="L16" s="58">
        <v>38341</v>
      </c>
      <c r="M16" s="20">
        <v>17</v>
      </c>
      <c r="N16" s="23">
        <v>9</v>
      </c>
    </row>
    <row r="17" spans="1:14" x14ac:dyDescent="0.35">
      <c r="A17" s="26">
        <v>50801</v>
      </c>
      <c r="B17" s="21" t="s">
        <v>534</v>
      </c>
      <c r="C17" s="21" t="s">
        <v>535</v>
      </c>
      <c r="D17" s="21" t="s">
        <v>143</v>
      </c>
      <c r="F17" s="21">
        <v>50197</v>
      </c>
      <c r="G17" s="21" t="s">
        <v>1916</v>
      </c>
      <c r="H17" s="21" t="s">
        <v>1917</v>
      </c>
      <c r="I17" s="21" t="s">
        <v>62</v>
      </c>
      <c r="J17" s="63">
        <v>34449</v>
      </c>
      <c r="K17" s="21">
        <v>28</v>
      </c>
      <c r="L17" s="58">
        <v>40209</v>
      </c>
      <c r="M17" s="21">
        <v>12</v>
      </c>
      <c r="N17" s="23">
        <v>15</v>
      </c>
    </row>
    <row r="18" spans="1:14" x14ac:dyDescent="0.35">
      <c r="A18" s="23">
        <v>50945</v>
      </c>
      <c r="B18" s="20" t="s">
        <v>608</v>
      </c>
      <c r="C18" s="20" t="s">
        <v>609</v>
      </c>
      <c r="D18" s="20" t="s">
        <v>38</v>
      </c>
      <c r="F18" s="20">
        <v>50240</v>
      </c>
      <c r="G18" s="20" t="s">
        <v>1718</v>
      </c>
      <c r="H18" s="20" t="s">
        <v>1719</v>
      </c>
      <c r="I18" s="20" t="s">
        <v>92</v>
      </c>
      <c r="J18" s="62">
        <v>30044</v>
      </c>
      <c r="K18" s="20">
        <v>40</v>
      </c>
      <c r="L18" s="58">
        <v>34768</v>
      </c>
      <c r="M18" s="20">
        <v>27</v>
      </c>
      <c r="N18" s="23">
        <v>12</v>
      </c>
    </row>
    <row r="19" spans="1:14" x14ac:dyDescent="0.35">
      <c r="A19" s="26">
        <v>50945</v>
      </c>
      <c r="B19" s="21" t="s">
        <v>1714</v>
      </c>
      <c r="C19" s="21" t="s">
        <v>1715</v>
      </c>
      <c r="D19" s="21" t="s">
        <v>27</v>
      </c>
      <c r="F19" s="26">
        <v>50278</v>
      </c>
      <c r="G19" s="21" t="s">
        <v>1796</v>
      </c>
      <c r="H19" s="21" t="s">
        <v>1797</v>
      </c>
      <c r="I19" s="21" t="s">
        <v>49</v>
      </c>
      <c r="J19" s="63">
        <v>32512</v>
      </c>
      <c r="K19" s="21">
        <v>33</v>
      </c>
      <c r="L19" s="58">
        <v>36424</v>
      </c>
      <c r="M19" s="21">
        <v>22</v>
      </c>
      <c r="N19" s="23">
        <v>10</v>
      </c>
    </row>
    <row r="20" spans="1:14" x14ac:dyDescent="0.35">
      <c r="A20" s="23">
        <v>51025</v>
      </c>
      <c r="B20" s="20" t="s">
        <v>1300</v>
      </c>
      <c r="C20" s="20" t="s">
        <v>1301</v>
      </c>
      <c r="D20" s="20" t="s">
        <v>16</v>
      </c>
      <c r="F20" s="23">
        <v>50294</v>
      </c>
      <c r="G20" s="20" t="s">
        <v>1112</v>
      </c>
      <c r="H20" s="20" t="s">
        <v>1113</v>
      </c>
      <c r="I20" s="20" t="s">
        <v>38</v>
      </c>
      <c r="J20" s="62">
        <v>31533</v>
      </c>
      <c r="K20" s="20">
        <v>36</v>
      </c>
      <c r="L20" s="58">
        <v>37509</v>
      </c>
      <c r="M20" s="20">
        <v>19</v>
      </c>
      <c r="N20" s="23">
        <v>16</v>
      </c>
    </row>
    <row r="21" spans="1:14" x14ac:dyDescent="0.35">
      <c r="A21" s="26">
        <v>51025</v>
      </c>
      <c r="B21" s="21" t="s">
        <v>1644</v>
      </c>
      <c r="C21" s="21" t="s">
        <v>1645</v>
      </c>
      <c r="D21" s="21" t="s">
        <v>62</v>
      </c>
      <c r="F21" s="26">
        <v>50294</v>
      </c>
      <c r="G21" s="21" t="s">
        <v>1960</v>
      </c>
      <c r="H21" s="21" t="s">
        <v>1961</v>
      </c>
      <c r="I21" s="21" t="s">
        <v>92</v>
      </c>
      <c r="J21" s="63">
        <v>34531</v>
      </c>
      <c r="K21" s="21">
        <v>28</v>
      </c>
      <c r="L21" s="58">
        <v>41454</v>
      </c>
      <c r="M21" s="21">
        <v>9</v>
      </c>
      <c r="N21" s="23">
        <v>18</v>
      </c>
    </row>
    <row r="22" spans="1:14" x14ac:dyDescent="0.35">
      <c r="A22" s="23">
        <v>51471</v>
      </c>
      <c r="B22" s="20" t="s">
        <v>1882</v>
      </c>
      <c r="C22" s="20" t="s">
        <v>1883</v>
      </c>
      <c r="D22" s="20" t="s">
        <v>31</v>
      </c>
      <c r="F22" s="23">
        <v>50295</v>
      </c>
      <c r="G22" s="20" t="s">
        <v>982</v>
      </c>
      <c r="H22" s="20" t="s">
        <v>983</v>
      </c>
      <c r="I22" s="20" t="s">
        <v>49</v>
      </c>
      <c r="J22" s="62">
        <v>31674</v>
      </c>
      <c r="K22" s="20">
        <v>35</v>
      </c>
      <c r="L22" s="58">
        <v>35906</v>
      </c>
      <c r="M22" s="20">
        <v>24</v>
      </c>
      <c r="N22" s="23">
        <v>11</v>
      </c>
    </row>
    <row r="23" spans="1:14" x14ac:dyDescent="0.35">
      <c r="A23" s="26">
        <v>51471</v>
      </c>
      <c r="B23" s="21" t="s">
        <v>1944</v>
      </c>
      <c r="C23" s="21" t="s">
        <v>1945</v>
      </c>
      <c r="D23" s="21" t="s">
        <v>31</v>
      </c>
      <c r="F23" s="21">
        <v>50297</v>
      </c>
      <c r="G23" s="21" t="s">
        <v>1738</v>
      </c>
      <c r="H23" s="21" t="s">
        <v>1739</v>
      </c>
      <c r="I23" s="21" t="s">
        <v>143</v>
      </c>
      <c r="J23" s="63">
        <v>31720</v>
      </c>
      <c r="K23" s="21">
        <v>35</v>
      </c>
      <c r="L23" s="58">
        <v>37237</v>
      </c>
      <c r="M23" s="21">
        <v>20</v>
      </c>
      <c r="N23" s="23">
        <v>15</v>
      </c>
    </row>
    <row r="24" spans="1:14" x14ac:dyDescent="0.35">
      <c r="A24" s="23">
        <v>51545</v>
      </c>
      <c r="B24" s="20" t="s">
        <v>186</v>
      </c>
      <c r="C24" s="20" t="s">
        <v>187</v>
      </c>
      <c r="D24" s="20" t="s">
        <v>16</v>
      </c>
      <c r="F24" s="20">
        <v>50308</v>
      </c>
      <c r="G24" s="20" t="s">
        <v>230</v>
      </c>
      <c r="H24" s="20" t="s">
        <v>231</v>
      </c>
      <c r="I24" s="20" t="s">
        <v>35</v>
      </c>
      <c r="J24" s="62">
        <v>34705</v>
      </c>
      <c r="K24" s="20">
        <v>27</v>
      </c>
      <c r="L24" s="58">
        <v>36920</v>
      </c>
      <c r="M24" s="20">
        <v>21</v>
      </c>
      <c r="N24" s="23">
        <v>6</v>
      </c>
    </row>
    <row r="25" spans="1:14" x14ac:dyDescent="0.35">
      <c r="A25" s="26">
        <v>51545</v>
      </c>
      <c r="B25" s="21" t="s">
        <v>1998</v>
      </c>
      <c r="C25" s="21" t="s">
        <v>1999</v>
      </c>
      <c r="D25" s="21" t="s">
        <v>31</v>
      </c>
      <c r="F25" s="21">
        <v>50320</v>
      </c>
      <c r="G25" s="21" t="s">
        <v>684</v>
      </c>
      <c r="H25" s="21" t="s">
        <v>685</v>
      </c>
      <c r="I25" s="21" t="s">
        <v>143</v>
      </c>
      <c r="J25" s="63">
        <v>34934</v>
      </c>
      <c r="K25" s="21">
        <v>26</v>
      </c>
      <c r="L25" s="58">
        <v>36909</v>
      </c>
      <c r="M25" s="21">
        <v>21</v>
      </c>
      <c r="N25" s="23">
        <v>5</v>
      </c>
    </row>
    <row r="26" spans="1:14" x14ac:dyDescent="0.35">
      <c r="A26" s="23">
        <v>51716</v>
      </c>
      <c r="B26" s="20" t="s">
        <v>1634</v>
      </c>
      <c r="C26" s="20" t="s">
        <v>1635</v>
      </c>
      <c r="D26" s="20" t="s">
        <v>27</v>
      </c>
      <c r="F26" s="20">
        <v>50361</v>
      </c>
      <c r="G26" s="20" t="s">
        <v>576</v>
      </c>
      <c r="H26" s="20" t="s">
        <v>577</v>
      </c>
      <c r="I26" s="20" t="s">
        <v>38</v>
      </c>
      <c r="J26" s="62">
        <v>35027</v>
      </c>
      <c r="K26" s="20">
        <v>26</v>
      </c>
      <c r="L26" s="58">
        <v>40160</v>
      </c>
      <c r="M26" s="20">
        <v>12</v>
      </c>
      <c r="N26" s="23">
        <v>14</v>
      </c>
    </row>
    <row r="27" spans="1:14" x14ac:dyDescent="0.35">
      <c r="A27" s="26">
        <v>51716</v>
      </c>
      <c r="B27" s="21" t="s">
        <v>1736</v>
      </c>
      <c r="C27" s="21" t="s">
        <v>1737</v>
      </c>
      <c r="D27" s="21" t="s">
        <v>35</v>
      </c>
      <c r="F27" s="21">
        <v>50379</v>
      </c>
      <c r="G27" s="21" t="s">
        <v>390</v>
      </c>
      <c r="H27" s="21" t="s">
        <v>391</v>
      </c>
      <c r="I27" s="21" t="s">
        <v>38</v>
      </c>
      <c r="J27" s="63">
        <v>34732</v>
      </c>
      <c r="K27" s="21">
        <v>27</v>
      </c>
      <c r="L27" s="58">
        <v>41215</v>
      </c>
      <c r="M27" s="21">
        <v>9</v>
      </c>
      <c r="N27" s="23">
        <v>17</v>
      </c>
    </row>
    <row r="28" spans="1:14" x14ac:dyDescent="0.35">
      <c r="A28" s="23">
        <v>51795</v>
      </c>
      <c r="B28" s="20" t="s">
        <v>154</v>
      </c>
      <c r="C28" s="20" t="s">
        <v>155</v>
      </c>
      <c r="D28" s="20" t="s">
        <v>16</v>
      </c>
      <c r="F28" s="20">
        <v>50398</v>
      </c>
      <c r="G28" s="20" t="s">
        <v>1884</v>
      </c>
      <c r="H28" s="20" t="s">
        <v>1885</v>
      </c>
      <c r="I28" s="20" t="s">
        <v>16</v>
      </c>
      <c r="J28" s="62">
        <v>34578</v>
      </c>
      <c r="K28" s="20">
        <v>27</v>
      </c>
      <c r="L28" s="58">
        <v>36129</v>
      </c>
      <c r="M28" s="20">
        <v>23</v>
      </c>
      <c r="N28" s="23">
        <v>4</v>
      </c>
    </row>
    <row r="29" spans="1:14" x14ac:dyDescent="0.35">
      <c r="A29" s="26">
        <v>51795</v>
      </c>
      <c r="B29" s="21" t="s">
        <v>170</v>
      </c>
      <c r="C29" s="21" t="s">
        <v>171</v>
      </c>
      <c r="D29" s="21" t="s">
        <v>49</v>
      </c>
      <c r="F29" s="21">
        <v>50406</v>
      </c>
      <c r="G29" s="21" t="s">
        <v>1606</v>
      </c>
      <c r="H29" s="21" t="s">
        <v>1607</v>
      </c>
      <c r="I29" s="21" t="s">
        <v>92</v>
      </c>
      <c r="J29" s="63">
        <v>29756</v>
      </c>
      <c r="K29" s="21">
        <v>41</v>
      </c>
      <c r="L29" s="58">
        <v>36003</v>
      </c>
      <c r="M29" s="21">
        <v>23</v>
      </c>
      <c r="N29" s="23">
        <v>17</v>
      </c>
    </row>
    <row r="30" spans="1:14" x14ac:dyDescent="0.35">
      <c r="A30" s="23">
        <v>51831</v>
      </c>
      <c r="B30" s="20" t="s">
        <v>74</v>
      </c>
      <c r="C30" s="20" t="s">
        <v>75</v>
      </c>
      <c r="D30" s="20" t="s">
        <v>62</v>
      </c>
      <c r="F30" s="20">
        <v>50442</v>
      </c>
      <c r="G30" s="20" t="s">
        <v>240</v>
      </c>
      <c r="H30" s="20" t="s">
        <v>241</v>
      </c>
      <c r="I30" s="20" t="s">
        <v>31</v>
      </c>
      <c r="J30" s="62">
        <v>34991</v>
      </c>
      <c r="K30" s="20">
        <v>26</v>
      </c>
      <c r="L30" s="58">
        <v>40087</v>
      </c>
      <c r="M30" s="20">
        <v>12</v>
      </c>
      <c r="N30" s="23">
        <v>13</v>
      </c>
    </row>
    <row r="31" spans="1:14" x14ac:dyDescent="0.35">
      <c r="A31" s="26">
        <v>51831</v>
      </c>
      <c r="B31" s="21" t="s">
        <v>222</v>
      </c>
      <c r="C31" s="21" t="s">
        <v>223</v>
      </c>
      <c r="D31" s="21" t="s">
        <v>16</v>
      </c>
      <c r="F31" s="21">
        <v>50466</v>
      </c>
      <c r="G31" s="21" t="s">
        <v>176</v>
      </c>
      <c r="H31" s="21" t="s">
        <v>177</v>
      </c>
      <c r="I31" s="21" t="s">
        <v>92</v>
      </c>
      <c r="J31" s="63">
        <v>34359</v>
      </c>
      <c r="K31" s="21">
        <v>28</v>
      </c>
      <c r="L31" s="58">
        <v>35867</v>
      </c>
      <c r="M31" s="21">
        <v>24</v>
      </c>
      <c r="N31" s="23">
        <v>4</v>
      </c>
    </row>
    <row r="32" spans="1:14" x14ac:dyDescent="0.35">
      <c r="A32" s="23">
        <v>51944</v>
      </c>
      <c r="B32" s="20" t="s">
        <v>328</v>
      </c>
      <c r="C32" s="20" t="s">
        <v>329</v>
      </c>
      <c r="D32" s="20" t="s">
        <v>16</v>
      </c>
      <c r="F32" s="20">
        <v>50500</v>
      </c>
      <c r="G32" s="20" t="s">
        <v>1332</v>
      </c>
      <c r="H32" s="20" t="s">
        <v>1333</v>
      </c>
      <c r="I32" s="20" t="s">
        <v>92</v>
      </c>
      <c r="J32" s="62">
        <v>33190</v>
      </c>
      <c r="K32" s="20">
        <v>31</v>
      </c>
      <c r="L32" s="58">
        <v>37735</v>
      </c>
      <c r="M32" s="20">
        <v>19</v>
      </c>
      <c r="N32" s="23">
        <v>12</v>
      </c>
    </row>
    <row r="33" spans="1:14" x14ac:dyDescent="0.35">
      <c r="A33" s="26">
        <v>51944</v>
      </c>
      <c r="B33" s="21" t="s">
        <v>1092</v>
      </c>
      <c r="C33" s="21" t="s">
        <v>1093</v>
      </c>
      <c r="D33" s="21" t="s">
        <v>49</v>
      </c>
      <c r="F33" s="21">
        <v>50554</v>
      </c>
      <c r="G33" s="21" t="s">
        <v>1478</v>
      </c>
      <c r="H33" s="21" t="s">
        <v>1479</v>
      </c>
      <c r="I33" s="21" t="s">
        <v>62</v>
      </c>
      <c r="J33" s="63">
        <v>33700</v>
      </c>
      <c r="K33" s="21">
        <v>30</v>
      </c>
      <c r="L33" s="58">
        <v>36018</v>
      </c>
      <c r="M33" s="21">
        <v>23</v>
      </c>
      <c r="N33" s="23">
        <v>6</v>
      </c>
    </row>
    <row r="34" spans="1:14" x14ac:dyDescent="0.35">
      <c r="A34" s="23">
        <v>52062</v>
      </c>
      <c r="B34" s="20" t="s">
        <v>302</v>
      </c>
      <c r="C34" s="20" t="s">
        <v>303</v>
      </c>
      <c r="D34" s="20" t="s">
        <v>35</v>
      </c>
      <c r="F34" s="20">
        <v>50593</v>
      </c>
      <c r="G34" s="20" t="s">
        <v>1490</v>
      </c>
      <c r="H34" s="20" t="s">
        <v>1491</v>
      </c>
      <c r="I34" s="20" t="s">
        <v>38</v>
      </c>
      <c r="J34" s="62">
        <v>29745</v>
      </c>
      <c r="K34" s="20">
        <v>41</v>
      </c>
      <c r="L34" s="58">
        <v>36469</v>
      </c>
      <c r="M34" s="20">
        <v>22</v>
      </c>
      <c r="N34" s="23">
        <v>18</v>
      </c>
    </row>
    <row r="35" spans="1:14" x14ac:dyDescent="0.35">
      <c r="A35" s="26">
        <v>52062</v>
      </c>
      <c r="B35" s="21" t="s">
        <v>1866</v>
      </c>
      <c r="C35" s="21" t="s">
        <v>1867</v>
      </c>
      <c r="D35" s="21" t="s">
        <v>27</v>
      </c>
      <c r="F35" s="21">
        <v>50616</v>
      </c>
      <c r="G35" s="21" t="s">
        <v>1198</v>
      </c>
      <c r="H35" s="21" t="s">
        <v>1199</v>
      </c>
      <c r="I35" s="21" t="s">
        <v>38</v>
      </c>
      <c r="J35" s="63">
        <v>31496</v>
      </c>
      <c r="K35" s="21">
        <v>36</v>
      </c>
      <c r="L35" s="58">
        <v>34872</v>
      </c>
      <c r="M35" s="21">
        <v>27</v>
      </c>
      <c r="N35" s="23">
        <v>9</v>
      </c>
    </row>
    <row r="36" spans="1:14" x14ac:dyDescent="0.35">
      <c r="A36" s="23">
        <v>52283</v>
      </c>
      <c r="B36" s="20" t="s">
        <v>522</v>
      </c>
      <c r="C36" s="20" t="s">
        <v>523</v>
      </c>
      <c r="D36" s="20" t="s">
        <v>16</v>
      </c>
      <c r="F36" s="20">
        <v>50628</v>
      </c>
      <c r="G36" s="20" t="s">
        <v>496</v>
      </c>
      <c r="H36" s="22" t="s">
        <v>497</v>
      </c>
      <c r="I36" s="20" t="s">
        <v>16</v>
      </c>
      <c r="J36" s="62">
        <v>34776</v>
      </c>
      <c r="K36" s="20">
        <v>27</v>
      </c>
      <c r="L36" s="58">
        <v>39302</v>
      </c>
      <c r="M36" s="20">
        <v>14</v>
      </c>
      <c r="N36" s="23">
        <v>12</v>
      </c>
    </row>
    <row r="37" spans="1:14" x14ac:dyDescent="0.35">
      <c r="A37" s="26">
        <v>52283</v>
      </c>
      <c r="B37" s="21" t="s">
        <v>2022</v>
      </c>
      <c r="C37" s="21" t="s">
        <v>2023</v>
      </c>
      <c r="D37" s="21" t="s">
        <v>16</v>
      </c>
      <c r="F37" s="21">
        <v>50634</v>
      </c>
      <c r="G37" s="21" t="s">
        <v>1550</v>
      </c>
      <c r="H37" s="21" t="s">
        <v>1551</v>
      </c>
      <c r="I37" s="21" t="s">
        <v>49</v>
      </c>
      <c r="J37" s="63">
        <v>31762</v>
      </c>
      <c r="K37" s="21">
        <v>35</v>
      </c>
      <c r="L37" s="58">
        <v>35516</v>
      </c>
      <c r="M37" s="21">
        <v>25</v>
      </c>
      <c r="N37" s="23">
        <v>10</v>
      </c>
    </row>
    <row r="38" spans="1:14" x14ac:dyDescent="0.35">
      <c r="A38" s="23">
        <v>52420</v>
      </c>
      <c r="B38" s="20" t="s">
        <v>746</v>
      </c>
      <c r="C38" s="20" t="s">
        <v>747</v>
      </c>
      <c r="D38" s="20" t="s">
        <v>143</v>
      </c>
      <c r="F38" s="20">
        <v>50660</v>
      </c>
      <c r="G38" s="20" t="s">
        <v>840</v>
      </c>
      <c r="H38" s="20" t="s">
        <v>841</v>
      </c>
      <c r="I38" s="20" t="s">
        <v>38</v>
      </c>
      <c r="J38" s="62">
        <v>35027</v>
      </c>
      <c r="K38" s="20">
        <v>26</v>
      </c>
      <c r="L38" s="58">
        <v>41755</v>
      </c>
      <c r="M38" s="20">
        <v>8</v>
      </c>
      <c r="N38" s="23">
        <v>18</v>
      </c>
    </row>
    <row r="39" spans="1:14" x14ac:dyDescent="0.35">
      <c r="A39" s="26">
        <v>52420</v>
      </c>
      <c r="B39" s="21" t="s">
        <v>1168</v>
      </c>
      <c r="C39" s="21" t="s">
        <v>1169</v>
      </c>
      <c r="D39" s="21" t="s">
        <v>38</v>
      </c>
      <c r="F39" s="21">
        <v>50662</v>
      </c>
      <c r="G39" s="21" t="s">
        <v>568</v>
      </c>
      <c r="H39" s="21" t="s">
        <v>569</v>
      </c>
      <c r="I39" s="21" t="s">
        <v>16</v>
      </c>
      <c r="J39" s="63">
        <v>34893</v>
      </c>
      <c r="K39" s="21">
        <v>27</v>
      </c>
      <c r="L39" s="58">
        <v>38675</v>
      </c>
      <c r="M39" s="21">
        <v>16</v>
      </c>
      <c r="N39" s="23">
        <v>10</v>
      </c>
    </row>
    <row r="40" spans="1:14" x14ac:dyDescent="0.35">
      <c r="A40" s="23">
        <v>52615</v>
      </c>
      <c r="B40" s="20" t="s">
        <v>564</v>
      </c>
      <c r="C40" s="20" t="s">
        <v>565</v>
      </c>
      <c r="D40" s="20" t="s">
        <v>22</v>
      </c>
      <c r="F40" s="20">
        <v>50677</v>
      </c>
      <c r="G40" s="20" t="s">
        <v>296</v>
      </c>
      <c r="H40" s="20" t="s">
        <v>297</v>
      </c>
      <c r="I40" s="20" t="s">
        <v>62</v>
      </c>
      <c r="J40" s="62">
        <v>34506</v>
      </c>
      <c r="K40" s="20">
        <v>28</v>
      </c>
      <c r="L40" s="58">
        <v>36883</v>
      </c>
      <c r="M40" s="20">
        <v>21</v>
      </c>
      <c r="N40" s="23">
        <v>6</v>
      </c>
    </row>
    <row r="41" spans="1:14" x14ac:dyDescent="0.35">
      <c r="A41" s="26">
        <v>52615</v>
      </c>
      <c r="B41" s="21" t="s">
        <v>618</v>
      </c>
      <c r="C41" s="21" t="s">
        <v>619</v>
      </c>
      <c r="D41" s="21" t="s">
        <v>92</v>
      </c>
      <c r="F41" s="21">
        <v>50685</v>
      </c>
      <c r="G41" s="21" t="s">
        <v>1922</v>
      </c>
      <c r="H41" s="21" t="s">
        <v>1923</v>
      </c>
      <c r="I41" s="21" t="s">
        <v>27</v>
      </c>
      <c r="J41" s="63">
        <v>32771</v>
      </c>
      <c r="K41" s="21">
        <v>32</v>
      </c>
      <c r="L41" s="58">
        <v>36336</v>
      </c>
      <c r="M41" s="21">
        <v>23</v>
      </c>
      <c r="N41" s="23">
        <v>9</v>
      </c>
    </row>
    <row r="42" spans="1:14" x14ac:dyDescent="0.35">
      <c r="A42" s="27">
        <v>52615</v>
      </c>
      <c r="B42" s="20" t="s">
        <v>1128</v>
      </c>
      <c r="C42" s="20" t="s">
        <v>1129</v>
      </c>
      <c r="D42" s="20" t="s">
        <v>31</v>
      </c>
      <c r="F42" s="20">
        <v>50689</v>
      </c>
      <c r="G42" s="20" t="s">
        <v>526</v>
      </c>
      <c r="H42" s="20" t="s">
        <v>527</v>
      </c>
      <c r="I42" s="20" t="s">
        <v>92</v>
      </c>
      <c r="J42" s="62">
        <v>34790</v>
      </c>
      <c r="K42" s="20">
        <v>27</v>
      </c>
      <c r="L42" s="58">
        <v>37656</v>
      </c>
      <c r="M42" s="20">
        <v>19</v>
      </c>
      <c r="N42" s="23">
        <v>7</v>
      </c>
    </row>
    <row r="43" spans="1:14" x14ac:dyDescent="0.35">
      <c r="A43" s="23">
        <v>52786</v>
      </c>
      <c r="B43" s="21" t="s">
        <v>940</v>
      </c>
      <c r="C43" s="21" t="s">
        <v>941</v>
      </c>
      <c r="D43" s="21" t="s">
        <v>27</v>
      </c>
      <c r="F43" s="21">
        <v>50716</v>
      </c>
      <c r="G43" s="21" t="s">
        <v>117</v>
      </c>
      <c r="H43" s="21" t="s">
        <v>118</v>
      </c>
      <c r="I43" s="21" t="s">
        <v>49</v>
      </c>
      <c r="J43" s="63">
        <v>34958</v>
      </c>
      <c r="K43" s="21">
        <v>26</v>
      </c>
      <c r="L43" s="58">
        <v>40910</v>
      </c>
      <c r="M43" s="21">
        <v>10</v>
      </c>
      <c r="N43" s="23">
        <v>16</v>
      </c>
    </row>
    <row r="44" spans="1:14" x14ac:dyDescent="0.35">
      <c r="A44" s="26">
        <v>52786</v>
      </c>
      <c r="B44" s="20" t="s">
        <v>1402</v>
      </c>
      <c r="C44" s="20" t="s">
        <v>1403</v>
      </c>
      <c r="D44" s="20" t="s">
        <v>16</v>
      </c>
      <c r="F44" s="20">
        <v>50719</v>
      </c>
      <c r="G44" s="20" t="s">
        <v>84</v>
      </c>
      <c r="H44" s="20" t="s">
        <v>85</v>
      </c>
      <c r="I44" s="20" t="s">
        <v>31</v>
      </c>
      <c r="J44" s="62">
        <v>35030</v>
      </c>
      <c r="K44" s="20">
        <v>26</v>
      </c>
      <c r="L44" s="58">
        <v>38688</v>
      </c>
      <c r="M44" s="20">
        <v>16</v>
      </c>
      <c r="N44" s="23">
        <v>10</v>
      </c>
    </row>
    <row r="45" spans="1:14" x14ac:dyDescent="0.35">
      <c r="A45" s="23">
        <v>53300</v>
      </c>
      <c r="B45" s="21" t="s">
        <v>756</v>
      </c>
      <c r="C45" s="21" t="s">
        <v>757</v>
      </c>
      <c r="D45" s="21" t="s">
        <v>62</v>
      </c>
      <c r="F45" s="21">
        <v>50751</v>
      </c>
      <c r="G45" s="21" t="s">
        <v>344</v>
      </c>
      <c r="H45" s="21" t="s">
        <v>345</v>
      </c>
      <c r="I45" s="21" t="s">
        <v>31</v>
      </c>
      <c r="J45" s="63">
        <v>34746</v>
      </c>
      <c r="K45" s="21">
        <v>27</v>
      </c>
      <c r="L45" s="58">
        <v>38390</v>
      </c>
      <c r="M45" s="21">
        <v>17</v>
      </c>
      <c r="N45" s="23">
        <v>9</v>
      </c>
    </row>
    <row r="46" spans="1:14" x14ac:dyDescent="0.35">
      <c r="A46" s="26">
        <v>53300</v>
      </c>
      <c r="B46" s="20" t="s">
        <v>1730</v>
      </c>
      <c r="C46" s="20" t="s">
        <v>1731</v>
      </c>
      <c r="D46" s="20" t="s">
        <v>62</v>
      </c>
      <c r="F46" s="20">
        <v>50768</v>
      </c>
      <c r="G46" s="20" t="s">
        <v>244</v>
      </c>
      <c r="H46" s="22" t="s">
        <v>245</v>
      </c>
      <c r="I46" s="20" t="s">
        <v>35</v>
      </c>
      <c r="J46" s="62">
        <v>35028</v>
      </c>
      <c r="K46" s="20">
        <v>26</v>
      </c>
      <c r="L46" s="58">
        <v>40184</v>
      </c>
      <c r="M46" s="20">
        <v>12</v>
      </c>
      <c r="N46" s="23">
        <v>14</v>
      </c>
    </row>
    <row r="47" spans="1:14" x14ac:dyDescent="0.35">
      <c r="A47" s="23">
        <v>53476</v>
      </c>
      <c r="B47" s="21" t="s">
        <v>904</v>
      </c>
      <c r="C47" s="21" t="s">
        <v>905</v>
      </c>
      <c r="D47" s="21" t="s">
        <v>62</v>
      </c>
      <c r="F47" s="21">
        <v>50770</v>
      </c>
      <c r="G47" s="21" t="s">
        <v>730</v>
      </c>
      <c r="H47" s="21" t="s">
        <v>731</v>
      </c>
      <c r="I47" s="21" t="s">
        <v>62</v>
      </c>
      <c r="J47" s="63">
        <v>32312</v>
      </c>
      <c r="K47" s="21">
        <v>34</v>
      </c>
      <c r="L47" s="58">
        <v>35598</v>
      </c>
      <c r="M47" s="21">
        <v>25</v>
      </c>
      <c r="N47" s="23">
        <v>8</v>
      </c>
    </row>
    <row r="48" spans="1:14" x14ac:dyDescent="0.35">
      <c r="A48" s="26">
        <v>53476</v>
      </c>
      <c r="B48" s="20" t="s">
        <v>1270</v>
      </c>
      <c r="C48" s="20" t="s">
        <v>1271</v>
      </c>
      <c r="D48" s="20" t="s">
        <v>35</v>
      </c>
      <c r="F48" s="20">
        <v>50778</v>
      </c>
      <c r="G48" s="20" t="s">
        <v>1622</v>
      </c>
      <c r="H48" s="20" t="s">
        <v>1623</v>
      </c>
      <c r="I48" s="20" t="s">
        <v>35</v>
      </c>
      <c r="J48" s="62">
        <v>31892</v>
      </c>
      <c r="K48" s="20">
        <v>35</v>
      </c>
      <c r="L48" s="58">
        <v>35937</v>
      </c>
      <c r="M48" s="20">
        <v>24</v>
      </c>
      <c r="N48" s="23">
        <v>11</v>
      </c>
    </row>
    <row r="49" spans="1:14" x14ac:dyDescent="0.35">
      <c r="A49" s="23">
        <v>53785</v>
      </c>
      <c r="B49" s="21" t="s">
        <v>322</v>
      </c>
      <c r="C49" s="21" t="s">
        <v>323</v>
      </c>
      <c r="D49" s="21" t="s">
        <v>62</v>
      </c>
      <c r="F49" s="21">
        <v>50794</v>
      </c>
      <c r="G49" s="21" t="s">
        <v>1482</v>
      </c>
      <c r="H49" s="21" t="s">
        <v>1483</v>
      </c>
      <c r="I49" s="21" t="s">
        <v>38</v>
      </c>
      <c r="J49" s="63">
        <v>33668</v>
      </c>
      <c r="K49" s="21">
        <v>30</v>
      </c>
      <c r="L49" s="58">
        <v>39788</v>
      </c>
      <c r="M49" s="21">
        <v>13</v>
      </c>
      <c r="N49" s="23">
        <v>16</v>
      </c>
    </row>
    <row r="50" spans="1:14" x14ac:dyDescent="0.35">
      <c r="A50" s="26">
        <v>53785</v>
      </c>
      <c r="B50" s="20" t="s">
        <v>676</v>
      </c>
      <c r="C50" s="20" t="s">
        <v>677</v>
      </c>
      <c r="D50" s="20" t="s">
        <v>38</v>
      </c>
      <c r="F50" s="23">
        <v>50801</v>
      </c>
      <c r="G50" s="20" t="s">
        <v>72</v>
      </c>
      <c r="H50" s="22" t="s">
        <v>73</v>
      </c>
      <c r="I50" s="20" t="s">
        <v>49</v>
      </c>
      <c r="J50" s="62">
        <v>34706</v>
      </c>
      <c r="K50" s="20">
        <v>27</v>
      </c>
      <c r="L50" s="58">
        <v>40771</v>
      </c>
      <c r="M50" s="20">
        <v>10</v>
      </c>
      <c r="N50" s="23">
        <v>16</v>
      </c>
    </row>
    <row r="51" spans="1:14" x14ac:dyDescent="0.35">
      <c r="A51" s="23">
        <v>54025</v>
      </c>
      <c r="B51" s="21" t="s">
        <v>1258</v>
      </c>
      <c r="C51" s="21" t="s">
        <v>1259</v>
      </c>
      <c r="D51" s="21" t="s">
        <v>92</v>
      </c>
      <c r="F51" s="26">
        <v>50801</v>
      </c>
      <c r="G51" s="21" t="s">
        <v>534</v>
      </c>
      <c r="H51" s="21" t="s">
        <v>535</v>
      </c>
      <c r="I51" s="21" t="s">
        <v>143</v>
      </c>
      <c r="J51" s="63">
        <v>34896</v>
      </c>
      <c r="K51" s="21">
        <v>27</v>
      </c>
      <c r="L51" s="58">
        <v>39597</v>
      </c>
      <c r="M51" s="21">
        <v>14</v>
      </c>
      <c r="N51" s="23">
        <v>12</v>
      </c>
    </row>
    <row r="52" spans="1:14" x14ac:dyDescent="0.35">
      <c r="A52" s="26">
        <v>54025</v>
      </c>
      <c r="B52" s="20" t="s">
        <v>1800</v>
      </c>
      <c r="C52" s="20" t="s">
        <v>1801</v>
      </c>
      <c r="D52" s="20" t="s">
        <v>16</v>
      </c>
      <c r="F52" s="20">
        <v>50825</v>
      </c>
      <c r="G52" s="20" t="s">
        <v>264</v>
      </c>
      <c r="H52" s="20" t="s">
        <v>265</v>
      </c>
      <c r="I52" s="20" t="s">
        <v>49</v>
      </c>
      <c r="J52" s="62">
        <v>34887</v>
      </c>
      <c r="K52" s="20">
        <v>27</v>
      </c>
      <c r="L52" s="58">
        <v>37732</v>
      </c>
      <c r="M52" s="20">
        <v>19</v>
      </c>
      <c r="N52" s="23">
        <v>7</v>
      </c>
    </row>
    <row r="53" spans="1:14" x14ac:dyDescent="0.35">
      <c r="A53" s="23">
        <v>54102</v>
      </c>
      <c r="B53" s="21" t="s">
        <v>604</v>
      </c>
      <c r="C53" s="21" t="s">
        <v>605</v>
      </c>
      <c r="D53" s="21" t="s">
        <v>22</v>
      </c>
      <c r="F53" s="21">
        <v>50838</v>
      </c>
      <c r="G53" s="21" t="s">
        <v>1150</v>
      </c>
      <c r="H53" s="21" t="s">
        <v>1151</v>
      </c>
      <c r="I53" s="21" t="s">
        <v>16</v>
      </c>
      <c r="J53" s="63">
        <v>32888</v>
      </c>
      <c r="K53" s="21">
        <v>32</v>
      </c>
      <c r="L53" s="58">
        <v>36354</v>
      </c>
      <c r="M53" s="21">
        <v>23</v>
      </c>
      <c r="N53" s="23">
        <v>9</v>
      </c>
    </row>
    <row r="54" spans="1:14" x14ac:dyDescent="0.35">
      <c r="A54" s="26">
        <v>54102</v>
      </c>
      <c r="B54" s="20" t="s">
        <v>726</v>
      </c>
      <c r="C54" s="20" t="s">
        <v>727</v>
      </c>
      <c r="D54" s="20" t="s">
        <v>143</v>
      </c>
      <c r="F54" s="20">
        <v>50861</v>
      </c>
      <c r="G54" s="20" t="s">
        <v>1690</v>
      </c>
      <c r="H54" s="20" t="s">
        <v>1691</v>
      </c>
      <c r="I54" s="20" t="s">
        <v>35</v>
      </c>
      <c r="J54" s="62">
        <v>34222</v>
      </c>
      <c r="K54" s="20">
        <v>28</v>
      </c>
      <c r="L54" s="58">
        <v>39742</v>
      </c>
      <c r="M54" s="20">
        <v>13</v>
      </c>
      <c r="N54" s="23">
        <v>15</v>
      </c>
    </row>
    <row r="55" spans="1:14" x14ac:dyDescent="0.35">
      <c r="A55" s="23">
        <v>54172</v>
      </c>
      <c r="B55" s="21" t="s">
        <v>330</v>
      </c>
      <c r="C55" s="21" t="s">
        <v>331</v>
      </c>
      <c r="D55" s="21" t="s">
        <v>143</v>
      </c>
      <c r="F55" s="21">
        <v>50869</v>
      </c>
      <c r="G55" s="21" t="s">
        <v>216</v>
      </c>
      <c r="H55" s="21" t="s">
        <v>217</v>
      </c>
      <c r="I55" s="21" t="s">
        <v>16</v>
      </c>
      <c r="J55" s="63">
        <v>34995</v>
      </c>
      <c r="K55" s="21">
        <v>26</v>
      </c>
      <c r="L55" s="58">
        <v>38427</v>
      </c>
      <c r="M55" s="21">
        <v>17</v>
      </c>
      <c r="N55" s="23">
        <v>9</v>
      </c>
    </row>
    <row r="56" spans="1:14" x14ac:dyDescent="0.35">
      <c r="A56" s="26">
        <v>54172</v>
      </c>
      <c r="B56" s="20" t="s">
        <v>374</v>
      </c>
      <c r="C56" s="20" t="s">
        <v>375</v>
      </c>
      <c r="D56" s="20" t="s">
        <v>31</v>
      </c>
      <c r="F56" s="20">
        <v>50880</v>
      </c>
      <c r="G56" s="20" t="s">
        <v>20</v>
      </c>
      <c r="H56" s="22" t="s">
        <v>21</v>
      </c>
      <c r="I56" s="20" t="s">
        <v>22</v>
      </c>
      <c r="J56" s="62">
        <v>31010</v>
      </c>
      <c r="K56" s="20">
        <v>37</v>
      </c>
      <c r="L56" s="58">
        <v>37812</v>
      </c>
      <c r="M56" s="20">
        <v>19</v>
      </c>
      <c r="N56" s="23">
        <v>18</v>
      </c>
    </row>
    <row r="57" spans="1:14" x14ac:dyDescent="0.35">
      <c r="A57" s="23">
        <v>54319</v>
      </c>
      <c r="B57" s="21" t="s">
        <v>792</v>
      </c>
      <c r="C57" s="21" t="s">
        <v>793</v>
      </c>
      <c r="D57" s="21" t="s">
        <v>92</v>
      </c>
      <c r="F57" s="21">
        <v>50881</v>
      </c>
      <c r="G57" s="21" t="s">
        <v>630</v>
      </c>
      <c r="H57" s="21" t="s">
        <v>631</v>
      </c>
      <c r="I57" s="21" t="s">
        <v>27</v>
      </c>
      <c r="J57" s="63">
        <v>34839</v>
      </c>
      <c r="K57" s="21">
        <v>27</v>
      </c>
      <c r="L57" s="58">
        <v>38520</v>
      </c>
      <c r="M57" s="21">
        <v>17</v>
      </c>
      <c r="N57" s="23">
        <v>10</v>
      </c>
    </row>
    <row r="58" spans="1:14" x14ac:dyDescent="0.35">
      <c r="A58" s="26">
        <v>54319</v>
      </c>
      <c r="B58" s="20" t="s">
        <v>1662</v>
      </c>
      <c r="C58" s="20" t="s">
        <v>1663</v>
      </c>
      <c r="D58" s="20" t="s">
        <v>143</v>
      </c>
      <c r="F58" s="20">
        <v>50891</v>
      </c>
      <c r="G58" s="20" t="s">
        <v>274</v>
      </c>
      <c r="H58" s="20" t="s">
        <v>275</v>
      </c>
      <c r="I58" s="20" t="s">
        <v>49</v>
      </c>
      <c r="J58" s="62">
        <v>34966</v>
      </c>
      <c r="K58" s="20">
        <v>26</v>
      </c>
      <c r="L58" s="58">
        <v>40189</v>
      </c>
      <c r="M58" s="20">
        <v>12</v>
      </c>
      <c r="N58" s="23">
        <v>14</v>
      </c>
    </row>
    <row r="59" spans="1:14" x14ac:dyDescent="0.35">
      <c r="A59" s="23">
        <v>54476</v>
      </c>
      <c r="B59" s="21" t="s">
        <v>174</v>
      </c>
      <c r="C59" s="21" t="s">
        <v>175</v>
      </c>
      <c r="D59" s="21" t="s">
        <v>62</v>
      </c>
      <c r="F59" s="21">
        <v>50927</v>
      </c>
      <c r="G59" s="21" t="s">
        <v>1100</v>
      </c>
      <c r="H59" s="21" t="s">
        <v>1101</v>
      </c>
      <c r="I59" s="21" t="s">
        <v>38</v>
      </c>
      <c r="J59" s="63">
        <v>34981</v>
      </c>
      <c r="K59" s="21">
        <v>26</v>
      </c>
      <c r="L59" s="58">
        <v>41850</v>
      </c>
      <c r="M59" s="21">
        <v>7</v>
      </c>
      <c r="N59" s="23">
        <v>18</v>
      </c>
    </row>
    <row r="60" spans="1:14" x14ac:dyDescent="0.35">
      <c r="A60" s="26">
        <v>54476</v>
      </c>
      <c r="B60" s="20" t="s">
        <v>1234</v>
      </c>
      <c r="C60" s="20" t="s">
        <v>1235</v>
      </c>
      <c r="D60" s="20" t="s">
        <v>27</v>
      </c>
      <c r="F60" s="26">
        <v>50945</v>
      </c>
      <c r="G60" s="20" t="s">
        <v>1714</v>
      </c>
      <c r="H60" s="20" t="s">
        <v>1715</v>
      </c>
      <c r="I60" s="20" t="s">
        <v>27</v>
      </c>
      <c r="J60" s="62">
        <v>31326</v>
      </c>
      <c r="K60" s="20">
        <v>36</v>
      </c>
      <c r="L60" s="58">
        <v>37202</v>
      </c>
      <c r="M60" s="20">
        <v>20</v>
      </c>
      <c r="N60" s="23">
        <v>16</v>
      </c>
    </row>
    <row r="61" spans="1:14" x14ac:dyDescent="0.35">
      <c r="A61" s="23">
        <v>54708</v>
      </c>
      <c r="B61" s="21" t="s">
        <v>696</v>
      </c>
      <c r="C61" s="21" t="s">
        <v>697</v>
      </c>
      <c r="D61" s="21" t="s">
        <v>92</v>
      </c>
      <c r="F61" s="21">
        <v>50960</v>
      </c>
      <c r="G61" s="21" t="s">
        <v>101</v>
      </c>
      <c r="H61" s="21" t="s">
        <v>102</v>
      </c>
      <c r="I61" s="21" t="s">
        <v>16</v>
      </c>
      <c r="J61" s="63">
        <v>34746</v>
      </c>
      <c r="K61" s="21">
        <v>27</v>
      </c>
      <c r="L61" s="58">
        <v>39248</v>
      </c>
      <c r="M61" s="21">
        <v>15</v>
      </c>
      <c r="N61" s="23">
        <v>12</v>
      </c>
    </row>
    <row r="62" spans="1:14" x14ac:dyDescent="0.35">
      <c r="A62" s="26">
        <v>54708</v>
      </c>
      <c r="B62" s="20" t="s">
        <v>1492</v>
      </c>
      <c r="C62" s="20" t="s">
        <v>1493</v>
      </c>
      <c r="D62" s="20" t="s">
        <v>143</v>
      </c>
      <c r="F62" s="20">
        <v>50961</v>
      </c>
      <c r="G62" s="20" t="s">
        <v>127</v>
      </c>
      <c r="H62" s="20" t="s">
        <v>128</v>
      </c>
      <c r="I62" s="20" t="s">
        <v>16</v>
      </c>
      <c r="J62" s="62">
        <v>32066</v>
      </c>
      <c r="K62" s="20">
        <v>34</v>
      </c>
      <c r="L62" s="58">
        <v>38316</v>
      </c>
      <c r="M62" s="20">
        <v>17</v>
      </c>
      <c r="N62" s="23">
        <v>17</v>
      </c>
    </row>
    <row r="63" spans="1:14" x14ac:dyDescent="0.35">
      <c r="A63" s="23">
        <v>54756</v>
      </c>
      <c r="B63" s="21" t="s">
        <v>606</v>
      </c>
      <c r="C63" s="21" t="s">
        <v>607</v>
      </c>
      <c r="D63" s="21" t="s">
        <v>22</v>
      </c>
      <c r="F63" s="21">
        <v>50989</v>
      </c>
      <c r="G63" s="21" t="s">
        <v>1982</v>
      </c>
      <c r="H63" s="21" t="s">
        <v>1983</v>
      </c>
      <c r="I63" s="21" t="s">
        <v>35</v>
      </c>
      <c r="J63" s="63">
        <v>32515</v>
      </c>
      <c r="K63" s="21">
        <v>33</v>
      </c>
      <c r="L63" s="58">
        <v>36209</v>
      </c>
      <c r="M63" s="21">
        <v>23</v>
      </c>
      <c r="N63" s="23">
        <v>10</v>
      </c>
    </row>
    <row r="64" spans="1:14" x14ac:dyDescent="0.35">
      <c r="A64" s="26">
        <v>54756</v>
      </c>
      <c r="B64" s="20" t="s">
        <v>786</v>
      </c>
      <c r="C64" s="20" t="s">
        <v>787</v>
      </c>
      <c r="D64" s="20" t="s">
        <v>16</v>
      </c>
      <c r="F64" s="20">
        <v>50994</v>
      </c>
      <c r="G64" s="20" t="s">
        <v>1454</v>
      </c>
      <c r="H64" s="20" t="s">
        <v>1455</v>
      </c>
      <c r="I64" s="20" t="s">
        <v>35</v>
      </c>
      <c r="J64" s="62">
        <v>31805</v>
      </c>
      <c r="K64" s="20">
        <v>35</v>
      </c>
      <c r="L64" s="58">
        <v>36154</v>
      </c>
      <c r="M64" s="20">
        <v>23</v>
      </c>
      <c r="N64" s="23">
        <v>11</v>
      </c>
    </row>
    <row r="65" spans="1:14" x14ac:dyDescent="0.35">
      <c r="A65" s="23">
        <v>55525</v>
      </c>
      <c r="B65" s="21" t="s">
        <v>520</v>
      </c>
      <c r="C65" s="21" t="s">
        <v>521</v>
      </c>
      <c r="D65" s="21" t="s">
        <v>49</v>
      </c>
      <c r="F65" s="21">
        <v>50998</v>
      </c>
      <c r="G65" s="21" t="s">
        <v>476</v>
      </c>
      <c r="H65" s="21" t="s">
        <v>477</v>
      </c>
      <c r="I65" s="21" t="s">
        <v>35</v>
      </c>
      <c r="J65" s="63">
        <v>33834</v>
      </c>
      <c r="K65" s="21">
        <v>29</v>
      </c>
      <c r="L65" s="58">
        <v>34986</v>
      </c>
      <c r="M65" s="21">
        <v>26</v>
      </c>
      <c r="N65" s="23">
        <v>3</v>
      </c>
    </row>
    <row r="66" spans="1:14" x14ac:dyDescent="0.35">
      <c r="A66" s="26">
        <v>55525</v>
      </c>
      <c r="B66" s="20" t="s">
        <v>760</v>
      </c>
      <c r="C66" s="20" t="s">
        <v>761</v>
      </c>
      <c r="D66" s="20" t="s">
        <v>16</v>
      </c>
      <c r="F66" s="26">
        <v>51025</v>
      </c>
      <c r="G66" s="20" t="s">
        <v>1644</v>
      </c>
      <c r="H66" s="20" t="s">
        <v>1645</v>
      </c>
      <c r="I66" s="20" t="s">
        <v>62</v>
      </c>
      <c r="J66" s="62">
        <v>33513</v>
      </c>
      <c r="K66" s="20">
        <v>30</v>
      </c>
      <c r="L66" s="58">
        <v>35708</v>
      </c>
      <c r="M66" s="20">
        <v>24</v>
      </c>
      <c r="N66" s="23">
        <v>6</v>
      </c>
    </row>
    <row r="67" spans="1:14" x14ac:dyDescent="0.35">
      <c r="A67" s="23">
        <v>55559</v>
      </c>
      <c r="B67" s="21" t="s">
        <v>272</v>
      </c>
      <c r="C67" s="21" t="s">
        <v>273</v>
      </c>
      <c r="D67" s="21" t="s">
        <v>62</v>
      </c>
      <c r="F67" s="21">
        <v>51060</v>
      </c>
      <c r="G67" s="21" t="s">
        <v>466</v>
      </c>
      <c r="H67" s="21" t="s">
        <v>467</v>
      </c>
      <c r="I67" s="21" t="s">
        <v>143</v>
      </c>
      <c r="J67" s="63">
        <v>33721</v>
      </c>
      <c r="K67" s="21">
        <v>30</v>
      </c>
      <c r="L67" s="58">
        <v>36368</v>
      </c>
      <c r="M67" s="21">
        <v>22</v>
      </c>
      <c r="N67" s="23">
        <v>7</v>
      </c>
    </row>
    <row r="68" spans="1:14" x14ac:dyDescent="0.35">
      <c r="A68" s="26">
        <v>55559</v>
      </c>
      <c r="B68" s="20" t="s">
        <v>348</v>
      </c>
      <c r="C68" s="20" t="s">
        <v>349</v>
      </c>
      <c r="D68" s="20" t="s">
        <v>31</v>
      </c>
      <c r="F68" s="20">
        <v>51066</v>
      </c>
      <c r="G68" s="20" t="s">
        <v>1130</v>
      </c>
      <c r="H68" s="20" t="s">
        <v>1131</v>
      </c>
      <c r="I68" s="20" t="s">
        <v>62</v>
      </c>
      <c r="J68" s="62">
        <v>33589</v>
      </c>
      <c r="K68" s="20">
        <v>30</v>
      </c>
      <c r="L68" s="58">
        <v>37277</v>
      </c>
      <c r="M68" s="20">
        <v>20</v>
      </c>
      <c r="N68" s="23">
        <v>10</v>
      </c>
    </row>
    <row r="69" spans="1:14" x14ac:dyDescent="0.35">
      <c r="A69" s="23">
        <v>55946</v>
      </c>
      <c r="B69" s="21" t="s">
        <v>490</v>
      </c>
      <c r="C69" s="21" t="s">
        <v>491</v>
      </c>
      <c r="D69" s="21" t="s">
        <v>27</v>
      </c>
      <c r="F69" s="21">
        <v>51069</v>
      </c>
      <c r="G69" s="21" t="s">
        <v>968</v>
      </c>
      <c r="H69" s="21" t="s">
        <v>969</v>
      </c>
      <c r="I69" s="21" t="s">
        <v>143</v>
      </c>
      <c r="J69" s="63">
        <v>31261</v>
      </c>
      <c r="K69" s="21">
        <v>36</v>
      </c>
      <c r="L69" s="58">
        <v>37520</v>
      </c>
      <c r="M69" s="21">
        <v>19</v>
      </c>
      <c r="N69" s="23">
        <v>17</v>
      </c>
    </row>
    <row r="70" spans="1:14" x14ac:dyDescent="0.35">
      <c r="A70" s="26">
        <v>55946</v>
      </c>
      <c r="B70" s="20" t="s">
        <v>934</v>
      </c>
      <c r="C70" s="20" t="s">
        <v>935</v>
      </c>
      <c r="D70" s="20" t="s">
        <v>31</v>
      </c>
      <c r="F70" s="20">
        <v>51171</v>
      </c>
      <c r="G70" s="20" t="s">
        <v>324</v>
      </c>
      <c r="H70" s="20" t="s">
        <v>325</v>
      </c>
      <c r="I70" s="20" t="s">
        <v>49</v>
      </c>
      <c r="J70" s="62">
        <v>34585</v>
      </c>
      <c r="K70" s="20">
        <v>27</v>
      </c>
      <c r="L70" s="58">
        <v>38905</v>
      </c>
      <c r="M70" s="20">
        <v>16</v>
      </c>
      <c r="N70" s="23">
        <v>11</v>
      </c>
    </row>
    <row r="71" spans="1:14" x14ac:dyDescent="0.35">
      <c r="A71" s="23">
        <v>56055</v>
      </c>
      <c r="B71" s="21" t="s">
        <v>1212</v>
      </c>
      <c r="C71" s="21" t="s">
        <v>1213</v>
      </c>
      <c r="D71" s="21" t="s">
        <v>38</v>
      </c>
      <c r="F71" s="21">
        <v>51173</v>
      </c>
      <c r="G71" s="21" t="s">
        <v>736</v>
      </c>
      <c r="H71" s="21" t="s">
        <v>737</v>
      </c>
      <c r="I71" s="21" t="s">
        <v>143</v>
      </c>
      <c r="J71" s="63">
        <v>34930</v>
      </c>
      <c r="K71" s="21">
        <v>26</v>
      </c>
      <c r="L71" s="58">
        <v>37324</v>
      </c>
      <c r="M71" s="21">
        <v>20</v>
      </c>
      <c r="N71" s="23">
        <v>6</v>
      </c>
    </row>
    <row r="72" spans="1:14" x14ac:dyDescent="0.35">
      <c r="A72" s="26">
        <v>56055</v>
      </c>
      <c r="B72" s="20" t="s">
        <v>1856</v>
      </c>
      <c r="C72" s="20" t="s">
        <v>1857</v>
      </c>
      <c r="D72" s="20" t="s">
        <v>143</v>
      </c>
      <c r="F72" s="20">
        <v>51193</v>
      </c>
      <c r="G72" s="20" t="s">
        <v>492</v>
      </c>
      <c r="H72" s="20" t="s">
        <v>493</v>
      </c>
      <c r="I72" s="20" t="s">
        <v>49</v>
      </c>
      <c r="J72" s="62">
        <v>35006</v>
      </c>
      <c r="K72" s="20">
        <v>26</v>
      </c>
      <c r="L72" s="58">
        <v>41197</v>
      </c>
      <c r="M72" s="20">
        <v>9</v>
      </c>
      <c r="N72" s="23">
        <v>16</v>
      </c>
    </row>
    <row r="73" spans="1:14" x14ac:dyDescent="0.35">
      <c r="A73" s="23">
        <v>56278</v>
      </c>
      <c r="B73" s="21" t="s">
        <v>408</v>
      </c>
      <c r="C73" s="21" t="s">
        <v>409</v>
      </c>
      <c r="D73" s="21" t="s">
        <v>31</v>
      </c>
      <c r="F73" s="21">
        <v>51199</v>
      </c>
      <c r="G73" s="21" t="s">
        <v>858</v>
      </c>
      <c r="H73" s="21" t="s">
        <v>859</v>
      </c>
      <c r="I73" s="21" t="s">
        <v>35</v>
      </c>
      <c r="J73" s="63">
        <v>33330</v>
      </c>
      <c r="K73" s="21">
        <v>31</v>
      </c>
      <c r="L73" s="58">
        <v>35040</v>
      </c>
      <c r="M73" s="21">
        <v>26</v>
      </c>
      <c r="N73" s="23">
        <v>4</v>
      </c>
    </row>
    <row r="74" spans="1:14" x14ac:dyDescent="0.35">
      <c r="A74" s="26">
        <v>56278</v>
      </c>
      <c r="B74" s="20" t="s">
        <v>992</v>
      </c>
      <c r="C74" s="20" t="s">
        <v>993</v>
      </c>
      <c r="D74" s="20" t="s">
        <v>35</v>
      </c>
      <c r="F74" s="20">
        <v>51200</v>
      </c>
      <c r="G74" s="20" t="s">
        <v>946</v>
      </c>
      <c r="H74" s="20" t="s">
        <v>947</v>
      </c>
      <c r="I74" s="20" t="s">
        <v>27</v>
      </c>
      <c r="J74" s="62">
        <v>30640</v>
      </c>
      <c r="K74" s="20">
        <v>38</v>
      </c>
      <c r="L74" s="58">
        <v>35974</v>
      </c>
      <c r="M74" s="20">
        <v>24</v>
      </c>
      <c r="N74" s="23">
        <v>14</v>
      </c>
    </row>
    <row r="75" spans="1:14" x14ac:dyDescent="0.35">
      <c r="A75" s="23">
        <v>56343</v>
      </c>
      <c r="B75" s="21" t="s">
        <v>1412</v>
      </c>
      <c r="C75" s="21" t="s">
        <v>1413</v>
      </c>
      <c r="D75" s="21" t="s">
        <v>38</v>
      </c>
      <c r="F75" s="21">
        <v>51238</v>
      </c>
      <c r="G75" s="21" t="s">
        <v>1984</v>
      </c>
      <c r="H75" s="21" t="s">
        <v>1985</v>
      </c>
      <c r="I75" s="21" t="s">
        <v>38</v>
      </c>
      <c r="J75" s="63">
        <v>34145</v>
      </c>
      <c r="K75" s="21">
        <v>29</v>
      </c>
      <c r="L75" s="58">
        <v>41038</v>
      </c>
      <c r="M75" s="21">
        <v>10</v>
      </c>
      <c r="N75" s="23">
        <v>18</v>
      </c>
    </row>
    <row r="76" spans="1:14" x14ac:dyDescent="0.35">
      <c r="A76" s="26">
        <v>56343</v>
      </c>
      <c r="B76" s="20" t="s">
        <v>2008</v>
      </c>
      <c r="C76" s="20" t="s">
        <v>2009</v>
      </c>
      <c r="D76" s="20" t="s">
        <v>35</v>
      </c>
      <c r="F76" s="20">
        <v>51266</v>
      </c>
      <c r="G76" s="20" t="s">
        <v>212</v>
      </c>
      <c r="H76" s="22" t="s">
        <v>213</v>
      </c>
      <c r="I76" s="20" t="s">
        <v>27</v>
      </c>
      <c r="J76" s="62">
        <v>34712</v>
      </c>
      <c r="K76" s="20">
        <v>27</v>
      </c>
      <c r="L76" s="58">
        <v>37533</v>
      </c>
      <c r="M76" s="20">
        <v>19</v>
      </c>
      <c r="N76" s="23">
        <v>7</v>
      </c>
    </row>
    <row r="77" spans="1:14" x14ac:dyDescent="0.35">
      <c r="A77" s="23">
        <v>56518</v>
      </c>
      <c r="B77" s="21" t="s">
        <v>1302</v>
      </c>
      <c r="C77" s="21" t="s">
        <v>1303</v>
      </c>
      <c r="D77" s="21" t="s">
        <v>143</v>
      </c>
      <c r="F77" s="21">
        <v>51280</v>
      </c>
      <c r="G77" s="21" t="s">
        <v>1554</v>
      </c>
      <c r="H77" s="21" t="s">
        <v>1555</v>
      </c>
      <c r="I77" s="21" t="s">
        <v>62</v>
      </c>
      <c r="J77" s="63">
        <v>34237</v>
      </c>
      <c r="K77" s="21">
        <v>28</v>
      </c>
      <c r="L77" s="58">
        <v>40901</v>
      </c>
      <c r="M77" s="21">
        <v>10</v>
      </c>
      <c r="N77" s="23">
        <v>18</v>
      </c>
    </row>
    <row r="78" spans="1:14" x14ac:dyDescent="0.35">
      <c r="A78" s="26">
        <v>56518</v>
      </c>
      <c r="B78" s="20" t="s">
        <v>1838</v>
      </c>
      <c r="C78" s="20" t="s">
        <v>1839</v>
      </c>
      <c r="D78" s="20" t="s">
        <v>31</v>
      </c>
      <c r="F78" s="20">
        <v>51287</v>
      </c>
      <c r="G78" s="20" t="s">
        <v>376</v>
      </c>
      <c r="H78" s="22" t="s">
        <v>377</v>
      </c>
      <c r="I78" s="20" t="s">
        <v>49</v>
      </c>
      <c r="J78" s="62">
        <v>34708</v>
      </c>
      <c r="K78" s="20">
        <v>27</v>
      </c>
      <c r="L78" s="58">
        <v>39968</v>
      </c>
      <c r="M78" s="20">
        <v>13</v>
      </c>
      <c r="N78" s="23">
        <v>14</v>
      </c>
    </row>
    <row r="79" spans="1:14" x14ac:dyDescent="0.35">
      <c r="A79" s="23">
        <v>56941</v>
      </c>
      <c r="B79" s="21" t="s">
        <v>682</v>
      </c>
      <c r="C79" s="21" t="s">
        <v>683</v>
      </c>
      <c r="D79" s="21" t="s">
        <v>49</v>
      </c>
      <c r="F79" s="21">
        <v>51298</v>
      </c>
      <c r="G79" s="21" t="s">
        <v>1828</v>
      </c>
      <c r="H79" s="21" t="s">
        <v>1829</v>
      </c>
      <c r="I79" s="21" t="s">
        <v>143</v>
      </c>
      <c r="J79" s="63">
        <v>33467</v>
      </c>
      <c r="K79" s="21">
        <v>30</v>
      </c>
      <c r="L79" s="58">
        <v>38788</v>
      </c>
      <c r="M79" s="21">
        <v>16</v>
      </c>
      <c r="N79" s="23">
        <v>14</v>
      </c>
    </row>
    <row r="80" spans="1:14" x14ac:dyDescent="0.35">
      <c r="A80" s="26">
        <v>56941</v>
      </c>
      <c r="B80" s="20" t="s">
        <v>1516</v>
      </c>
      <c r="C80" s="20" t="s">
        <v>1517</v>
      </c>
      <c r="D80" s="20" t="s">
        <v>35</v>
      </c>
      <c r="F80" s="20">
        <v>51327</v>
      </c>
      <c r="G80" s="20" t="s">
        <v>266</v>
      </c>
      <c r="H80" s="20" t="s">
        <v>267</v>
      </c>
      <c r="I80" s="20" t="s">
        <v>92</v>
      </c>
      <c r="J80" s="62">
        <v>34754</v>
      </c>
      <c r="K80" s="20">
        <v>27</v>
      </c>
      <c r="L80" s="58">
        <v>35356</v>
      </c>
      <c r="M80" s="20">
        <v>25</v>
      </c>
      <c r="N80" s="23">
        <v>1</v>
      </c>
    </row>
    <row r="81" spans="1:14" x14ac:dyDescent="0.35">
      <c r="A81" s="23">
        <v>57030</v>
      </c>
      <c r="B81" s="21" t="s">
        <v>1036</v>
      </c>
      <c r="C81" s="21" t="s">
        <v>1037</v>
      </c>
      <c r="D81" s="21" t="s">
        <v>35</v>
      </c>
      <c r="F81" s="21">
        <v>51330</v>
      </c>
      <c r="G81" s="21" t="s">
        <v>648</v>
      </c>
      <c r="H81" s="21" t="s">
        <v>649</v>
      </c>
      <c r="I81" s="21" t="s">
        <v>92</v>
      </c>
      <c r="J81" s="63">
        <v>34985</v>
      </c>
      <c r="K81" s="21">
        <v>26</v>
      </c>
      <c r="L81" s="58">
        <v>39513</v>
      </c>
      <c r="M81" s="21">
        <v>14</v>
      </c>
      <c r="N81" s="23">
        <v>12</v>
      </c>
    </row>
    <row r="82" spans="1:14" x14ac:dyDescent="0.35">
      <c r="A82" s="26">
        <v>57030</v>
      </c>
      <c r="B82" s="20" t="s">
        <v>1364</v>
      </c>
      <c r="C82" s="20" t="s">
        <v>1365</v>
      </c>
      <c r="D82" s="20" t="s">
        <v>143</v>
      </c>
      <c r="F82" s="20">
        <v>51337</v>
      </c>
      <c r="G82" s="20" t="s">
        <v>1392</v>
      </c>
      <c r="H82" s="20" t="s">
        <v>1393</v>
      </c>
      <c r="I82" s="20" t="s">
        <v>16</v>
      </c>
      <c r="J82" s="62">
        <v>30491</v>
      </c>
      <c r="K82" s="20">
        <v>39</v>
      </c>
      <c r="L82" s="58">
        <v>34806</v>
      </c>
      <c r="M82" s="20">
        <v>27</v>
      </c>
      <c r="N82" s="23">
        <v>11</v>
      </c>
    </row>
    <row r="83" spans="1:14" x14ac:dyDescent="0.35">
      <c r="A83" s="23">
        <v>57286</v>
      </c>
      <c r="B83" s="21" t="s">
        <v>1762</v>
      </c>
      <c r="C83" s="21" t="s">
        <v>1763</v>
      </c>
      <c r="D83" s="21" t="s">
        <v>35</v>
      </c>
      <c r="F83" s="21">
        <v>51389</v>
      </c>
      <c r="G83" s="21" t="s">
        <v>1996</v>
      </c>
      <c r="H83" s="21" t="s">
        <v>1997</v>
      </c>
      <c r="I83" s="21" t="s">
        <v>35</v>
      </c>
      <c r="J83" s="63">
        <v>30784</v>
      </c>
      <c r="K83" s="21">
        <v>38</v>
      </c>
      <c r="L83" s="58">
        <v>37326</v>
      </c>
      <c r="M83" s="21">
        <v>20</v>
      </c>
      <c r="N83" s="23">
        <v>17</v>
      </c>
    </row>
    <row r="84" spans="1:14" x14ac:dyDescent="0.35">
      <c r="A84" s="26">
        <v>57286</v>
      </c>
      <c r="B84" s="20" t="s">
        <v>1860</v>
      </c>
      <c r="C84" s="20" t="s">
        <v>1861</v>
      </c>
      <c r="D84" s="20" t="s">
        <v>35</v>
      </c>
      <c r="F84" s="20">
        <v>51399</v>
      </c>
      <c r="G84" s="20" t="s">
        <v>876</v>
      </c>
      <c r="H84" s="20" t="s">
        <v>877</v>
      </c>
      <c r="I84" s="20" t="s">
        <v>22</v>
      </c>
      <c r="J84" s="62">
        <v>31253</v>
      </c>
      <c r="K84" s="20">
        <v>37</v>
      </c>
      <c r="L84" s="58">
        <v>36505</v>
      </c>
      <c r="M84" s="20">
        <v>22</v>
      </c>
      <c r="N84" s="23">
        <v>14</v>
      </c>
    </row>
    <row r="85" spans="1:14" x14ac:dyDescent="0.35">
      <c r="A85" s="23">
        <v>57638</v>
      </c>
      <c r="B85" s="21" t="s">
        <v>788</v>
      </c>
      <c r="C85" s="21" t="s">
        <v>789</v>
      </c>
      <c r="D85" s="21" t="s">
        <v>92</v>
      </c>
      <c r="F85" s="21">
        <v>51427</v>
      </c>
      <c r="G85" s="21" t="s">
        <v>588</v>
      </c>
      <c r="H85" s="21" t="s">
        <v>589</v>
      </c>
      <c r="I85" s="21" t="s">
        <v>31</v>
      </c>
      <c r="J85" s="63">
        <v>32585</v>
      </c>
      <c r="K85" s="21">
        <v>33</v>
      </c>
      <c r="L85" s="58">
        <v>39744</v>
      </c>
      <c r="M85" s="21">
        <v>13</v>
      </c>
      <c r="N85" s="23">
        <v>19</v>
      </c>
    </row>
    <row r="86" spans="1:14" x14ac:dyDescent="0.35">
      <c r="A86" s="26">
        <v>57638</v>
      </c>
      <c r="B86" s="20" t="s">
        <v>1006</v>
      </c>
      <c r="C86" s="20" t="s">
        <v>1007</v>
      </c>
      <c r="D86" s="20" t="s">
        <v>143</v>
      </c>
      <c r="F86" s="20">
        <v>51438</v>
      </c>
      <c r="G86" s="20" t="s">
        <v>714</v>
      </c>
      <c r="H86" s="20" t="s">
        <v>715</v>
      </c>
      <c r="I86" s="20" t="s">
        <v>16</v>
      </c>
      <c r="J86" s="62">
        <v>32533</v>
      </c>
      <c r="K86" s="20">
        <v>33</v>
      </c>
      <c r="L86" s="58">
        <v>35723</v>
      </c>
      <c r="M86" s="20">
        <v>24</v>
      </c>
      <c r="N86" s="23">
        <v>8</v>
      </c>
    </row>
    <row r="87" spans="1:14" x14ac:dyDescent="0.35">
      <c r="A87" s="27">
        <v>57638</v>
      </c>
      <c r="B87" s="21" t="s">
        <v>1038</v>
      </c>
      <c r="C87" s="21" t="s">
        <v>1039</v>
      </c>
      <c r="D87" s="21" t="s">
        <v>27</v>
      </c>
      <c r="F87" s="21">
        <v>51441</v>
      </c>
      <c r="G87" s="21" t="s">
        <v>188</v>
      </c>
      <c r="H87" s="21" t="s">
        <v>189</v>
      </c>
      <c r="I87" s="21" t="s">
        <v>35</v>
      </c>
      <c r="J87" s="63">
        <v>33643</v>
      </c>
      <c r="K87" s="21">
        <v>30</v>
      </c>
      <c r="L87" s="58">
        <v>37469</v>
      </c>
      <c r="M87" s="21">
        <v>19</v>
      </c>
      <c r="N87" s="23">
        <v>10</v>
      </c>
    </row>
    <row r="88" spans="1:14" x14ac:dyDescent="0.35">
      <c r="A88" s="23">
        <v>57932</v>
      </c>
      <c r="B88" s="20" t="s">
        <v>200</v>
      </c>
      <c r="C88" s="20" t="s">
        <v>201</v>
      </c>
      <c r="D88" s="20" t="s">
        <v>35</v>
      </c>
      <c r="F88" s="20">
        <v>51446</v>
      </c>
      <c r="G88" s="20" t="s">
        <v>928</v>
      </c>
      <c r="H88" s="20" t="s">
        <v>929</v>
      </c>
      <c r="I88" s="20" t="s">
        <v>38</v>
      </c>
      <c r="J88" s="62">
        <v>31521</v>
      </c>
      <c r="K88" s="20">
        <v>36</v>
      </c>
      <c r="L88" s="58">
        <v>36377</v>
      </c>
      <c r="M88" s="20">
        <v>22</v>
      </c>
      <c r="N88" s="23">
        <v>13</v>
      </c>
    </row>
    <row r="89" spans="1:14" x14ac:dyDescent="0.35">
      <c r="A89" s="26">
        <v>57932</v>
      </c>
      <c r="B89" s="21" t="s">
        <v>1320</v>
      </c>
      <c r="C89" s="21" t="s">
        <v>1321</v>
      </c>
      <c r="D89" s="21" t="s">
        <v>31</v>
      </c>
      <c r="F89" s="21">
        <v>51455</v>
      </c>
      <c r="G89" s="21" t="s">
        <v>86</v>
      </c>
      <c r="H89" s="21" t="s">
        <v>87</v>
      </c>
      <c r="I89" s="21" t="s">
        <v>35</v>
      </c>
      <c r="J89" s="63">
        <v>34743</v>
      </c>
      <c r="K89" s="21">
        <v>27</v>
      </c>
      <c r="L89" s="58">
        <v>35488</v>
      </c>
      <c r="M89" s="21">
        <v>25</v>
      </c>
      <c r="N89" s="23">
        <v>2</v>
      </c>
    </row>
    <row r="90" spans="1:14" x14ac:dyDescent="0.35">
      <c r="A90" s="23">
        <v>58717</v>
      </c>
      <c r="B90" s="20" t="s">
        <v>798</v>
      </c>
      <c r="C90" s="20" t="s">
        <v>799</v>
      </c>
      <c r="D90" s="20" t="s">
        <v>49</v>
      </c>
      <c r="F90" s="23">
        <v>51471</v>
      </c>
      <c r="G90" s="20" t="s">
        <v>1882</v>
      </c>
      <c r="H90" s="20" t="s">
        <v>1883</v>
      </c>
      <c r="I90" s="20" t="s">
        <v>31</v>
      </c>
      <c r="J90" s="62">
        <v>33478</v>
      </c>
      <c r="K90" s="20">
        <v>30</v>
      </c>
      <c r="L90" s="58">
        <v>37319</v>
      </c>
      <c r="M90" s="20">
        <v>20</v>
      </c>
      <c r="N90" s="23">
        <v>10</v>
      </c>
    </row>
    <row r="91" spans="1:14" x14ac:dyDescent="0.35">
      <c r="A91" s="26">
        <v>58717</v>
      </c>
      <c r="B91" s="21" t="s">
        <v>2012</v>
      </c>
      <c r="C91" s="21" t="s">
        <v>2013</v>
      </c>
      <c r="D91" s="21" t="s">
        <v>16</v>
      </c>
      <c r="F91" s="21">
        <v>51482</v>
      </c>
      <c r="G91" s="21" t="s">
        <v>1716</v>
      </c>
      <c r="H91" s="21" t="s">
        <v>1717</v>
      </c>
      <c r="I91" s="21" t="s">
        <v>49</v>
      </c>
      <c r="J91" s="63">
        <v>34772</v>
      </c>
      <c r="K91" s="21">
        <v>27</v>
      </c>
      <c r="L91" s="58">
        <v>36288</v>
      </c>
      <c r="M91" s="21">
        <v>23</v>
      </c>
      <c r="N91" s="23">
        <v>4</v>
      </c>
    </row>
    <row r="92" spans="1:14" x14ac:dyDescent="0.35">
      <c r="A92" s="23">
        <v>58890</v>
      </c>
      <c r="B92" s="20" t="s">
        <v>506</v>
      </c>
      <c r="C92" s="20" t="s">
        <v>507</v>
      </c>
      <c r="D92" s="20" t="s">
        <v>62</v>
      </c>
      <c r="F92" s="20">
        <v>51514</v>
      </c>
      <c r="G92" s="20" t="s">
        <v>220</v>
      </c>
      <c r="H92" s="20" t="s">
        <v>221</v>
      </c>
      <c r="I92" s="20" t="s">
        <v>16</v>
      </c>
      <c r="J92" s="62">
        <v>34990</v>
      </c>
      <c r="K92" s="20">
        <v>26</v>
      </c>
      <c r="L92" s="58">
        <v>36636</v>
      </c>
      <c r="M92" s="20">
        <v>22</v>
      </c>
      <c r="N92" s="23">
        <v>4</v>
      </c>
    </row>
    <row r="93" spans="1:14" x14ac:dyDescent="0.35">
      <c r="A93" s="26">
        <v>58890</v>
      </c>
      <c r="B93" s="21" t="s">
        <v>1420</v>
      </c>
      <c r="C93" s="21" t="s">
        <v>1421</v>
      </c>
      <c r="D93" s="21" t="s">
        <v>49</v>
      </c>
      <c r="F93" s="21">
        <v>51533</v>
      </c>
      <c r="G93" s="21" t="s">
        <v>518</v>
      </c>
      <c r="H93" s="21" t="s">
        <v>519</v>
      </c>
      <c r="I93" s="21" t="s">
        <v>16</v>
      </c>
      <c r="J93" s="63">
        <v>34719</v>
      </c>
      <c r="K93" s="21">
        <v>27</v>
      </c>
      <c r="L93" s="58">
        <v>38291</v>
      </c>
      <c r="M93" s="21">
        <v>17</v>
      </c>
      <c r="N93" s="23">
        <v>9</v>
      </c>
    </row>
    <row r="94" spans="1:14" x14ac:dyDescent="0.35">
      <c r="A94" s="23">
        <v>59043</v>
      </c>
      <c r="B94" s="20" t="s">
        <v>1138</v>
      </c>
      <c r="C94" s="20" t="s">
        <v>1139</v>
      </c>
      <c r="D94" s="20" t="s">
        <v>31</v>
      </c>
      <c r="F94" s="20">
        <v>51556</v>
      </c>
      <c r="G94" s="20" t="s">
        <v>634</v>
      </c>
      <c r="H94" s="20" t="s">
        <v>635</v>
      </c>
      <c r="I94" s="20" t="s">
        <v>35</v>
      </c>
      <c r="J94" s="62">
        <v>34861</v>
      </c>
      <c r="K94" s="20">
        <v>27</v>
      </c>
      <c r="L94" s="58">
        <v>39275</v>
      </c>
      <c r="M94" s="20">
        <v>15</v>
      </c>
      <c r="N94" s="23">
        <v>12</v>
      </c>
    </row>
    <row r="95" spans="1:14" x14ac:dyDescent="0.35">
      <c r="A95" s="26">
        <v>59043</v>
      </c>
      <c r="B95" s="21" t="s">
        <v>1666</v>
      </c>
      <c r="C95" s="21" t="s">
        <v>1667</v>
      </c>
      <c r="D95" s="21" t="s">
        <v>62</v>
      </c>
      <c r="F95" s="21">
        <v>51564</v>
      </c>
      <c r="G95" s="21" t="s">
        <v>556</v>
      </c>
      <c r="H95" s="21" t="s">
        <v>557</v>
      </c>
      <c r="I95" s="21" t="s">
        <v>38</v>
      </c>
      <c r="J95" s="63">
        <v>35035</v>
      </c>
      <c r="K95" s="21">
        <v>26</v>
      </c>
      <c r="L95" s="58">
        <v>37236</v>
      </c>
      <c r="M95" s="21">
        <v>20</v>
      </c>
      <c r="N95" s="23">
        <v>6</v>
      </c>
    </row>
    <row r="96" spans="1:14" x14ac:dyDescent="0.35">
      <c r="A96" s="23">
        <v>59070</v>
      </c>
      <c r="B96" s="20" t="s">
        <v>113</v>
      </c>
      <c r="C96" s="20" t="s">
        <v>114</v>
      </c>
      <c r="D96" s="20" t="s">
        <v>35</v>
      </c>
      <c r="F96" s="20">
        <v>51587</v>
      </c>
      <c r="G96" s="20" t="s">
        <v>162</v>
      </c>
      <c r="H96" s="22" t="s">
        <v>163</v>
      </c>
      <c r="I96" s="20" t="s">
        <v>16</v>
      </c>
      <c r="J96" s="62">
        <v>35057</v>
      </c>
      <c r="K96" s="20">
        <v>26</v>
      </c>
      <c r="L96" s="58">
        <v>37256</v>
      </c>
      <c r="M96" s="20">
        <v>20</v>
      </c>
      <c r="N96" s="23">
        <v>6</v>
      </c>
    </row>
    <row r="97" spans="1:14" x14ac:dyDescent="0.35">
      <c r="A97" s="26">
        <v>59070</v>
      </c>
      <c r="B97" s="21" t="s">
        <v>754</v>
      </c>
      <c r="C97" s="21" t="s">
        <v>755</v>
      </c>
      <c r="D97" s="21" t="s">
        <v>31</v>
      </c>
      <c r="F97" s="21">
        <v>51596</v>
      </c>
      <c r="G97" s="21" t="s">
        <v>1528</v>
      </c>
      <c r="H97" s="21" t="s">
        <v>1529</v>
      </c>
      <c r="I97" s="21" t="s">
        <v>38</v>
      </c>
      <c r="J97" s="63">
        <v>33700</v>
      </c>
      <c r="K97" s="21">
        <v>30</v>
      </c>
      <c r="L97" s="58">
        <v>40709</v>
      </c>
      <c r="M97" s="21">
        <v>11</v>
      </c>
      <c r="N97" s="23">
        <v>19</v>
      </c>
    </row>
    <row r="98" spans="1:14" x14ac:dyDescent="0.35">
      <c r="A98" s="23">
        <v>59554</v>
      </c>
      <c r="B98" s="20" t="s">
        <v>806</v>
      </c>
      <c r="C98" s="20" t="s">
        <v>807</v>
      </c>
      <c r="D98" s="20" t="s">
        <v>38</v>
      </c>
      <c r="F98" s="20">
        <v>51599</v>
      </c>
      <c r="G98" s="20" t="s">
        <v>644</v>
      </c>
      <c r="H98" s="20" t="s">
        <v>645</v>
      </c>
      <c r="I98" s="20" t="s">
        <v>16</v>
      </c>
      <c r="J98" s="62">
        <v>34933</v>
      </c>
      <c r="K98" s="20">
        <v>26</v>
      </c>
      <c r="L98" s="58">
        <v>38389</v>
      </c>
      <c r="M98" s="20">
        <v>17</v>
      </c>
      <c r="N98" s="23">
        <v>9</v>
      </c>
    </row>
    <row r="99" spans="1:14" x14ac:dyDescent="0.35">
      <c r="A99" s="26">
        <v>59554</v>
      </c>
      <c r="B99" s="21" t="s">
        <v>1712</v>
      </c>
      <c r="C99" s="21" t="s">
        <v>1713</v>
      </c>
      <c r="D99" s="21" t="s">
        <v>16</v>
      </c>
      <c r="F99" s="21">
        <v>51615</v>
      </c>
      <c r="G99" s="21" t="s">
        <v>1446</v>
      </c>
      <c r="H99" s="21" t="s">
        <v>1447</v>
      </c>
      <c r="I99" s="21" t="s">
        <v>35</v>
      </c>
      <c r="J99" s="63">
        <v>35019</v>
      </c>
      <c r="K99" s="21">
        <v>26</v>
      </c>
      <c r="L99" s="58">
        <v>40076</v>
      </c>
      <c r="M99" s="21">
        <v>12</v>
      </c>
      <c r="N99" s="23">
        <v>13</v>
      </c>
    </row>
    <row r="100" spans="1:14" x14ac:dyDescent="0.35">
      <c r="A100" s="23">
        <v>59765</v>
      </c>
      <c r="B100" s="20" t="s">
        <v>97</v>
      </c>
      <c r="C100" s="20" t="s">
        <v>98</v>
      </c>
      <c r="D100" s="20" t="s">
        <v>35</v>
      </c>
      <c r="F100" s="20">
        <v>51650</v>
      </c>
      <c r="G100" s="20" t="s">
        <v>242</v>
      </c>
      <c r="H100" s="20" t="s">
        <v>243</v>
      </c>
      <c r="I100" s="20" t="s">
        <v>38</v>
      </c>
      <c r="J100" s="62">
        <v>35042</v>
      </c>
      <c r="K100" s="20">
        <v>26</v>
      </c>
      <c r="L100" s="58">
        <v>37149</v>
      </c>
      <c r="M100" s="20">
        <v>20</v>
      </c>
      <c r="N100" s="23">
        <v>5</v>
      </c>
    </row>
    <row r="101" spans="1:14" x14ac:dyDescent="0.35">
      <c r="A101" s="26">
        <v>59765</v>
      </c>
      <c r="B101" s="21" t="s">
        <v>2002</v>
      </c>
      <c r="C101" s="21" t="s">
        <v>2003</v>
      </c>
      <c r="D101" s="21" t="s">
        <v>16</v>
      </c>
      <c r="F101" s="21">
        <v>51668</v>
      </c>
      <c r="G101" s="21" t="s">
        <v>424</v>
      </c>
      <c r="H101" s="21" t="s">
        <v>425</v>
      </c>
      <c r="I101" s="21" t="s">
        <v>31</v>
      </c>
      <c r="J101" s="63">
        <v>34893</v>
      </c>
      <c r="K101" s="21">
        <v>27</v>
      </c>
      <c r="L101" s="58">
        <v>37662</v>
      </c>
      <c r="M101" s="21">
        <v>19</v>
      </c>
      <c r="N101" s="23">
        <v>7</v>
      </c>
    </row>
    <row r="102" spans="1:14" x14ac:dyDescent="0.35">
      <c r="A102" s="23">
        <v>59783</v>
      </c>
      <c r="B102" s="20" t="s">
        <v>444</v>
      </c>
      <c r="C102" s="20" t="s">
        <v>445</v>
      </c>
      <c r="D102" s="20" t="s">
        <v>143</v>
      </c>
      <c r="F102" s="20">
        <v>51681</v>
      </c>
      <c r="G102" s="20" t="s">
        <v>1994</v>
      </c>
      <c r="H102" s="20" t="s">
        <v>1995</v>
      </c>
      <c r="I102" s="20" t="s">
        <v>35</v>
      </c>
      <c r="J102" s="62">
        <v>33483</v>
      </c>
      <c r="K102" s="20">
        <v>30</v>
      </c>
      <c r="L102" s="58">
        <v>36239</v>
      </c>
      <c r="M102" s="20">
        <v>23</v>
      </c>
      <c r="N102" s="23">
        <v>7</v>
      </c>
    </row>
    <row r="103" spans="1:14" x14ac:dyDescent="0.35">
      <c r="A103" s="26">
        <v>59783</v>
      </c>
      <c r="B103" s="21" t="s">
        <v>1734</v>
      </c>
      <c r="C103" s="21" t="s">
        <v>1735</v>
      </c>
      <c r="D103" s="21" t="s">
        <v>22</v>
      </c>
      <c r="F103" s="23">
        <v>51716</v>
      </c>
      <c r="G103" s="21" t="s">
        <v>1634</v>
      </c>
      <c r="H103" s="21" t="s">
        <v>1635</v>
      </c>
      <c r="I103" s="21" t="s">
        <v>27</v>
      </c>
      <c r="J103" s="63">
        <v>32911</v>
      </c>
      <c r="K103" s="21">
        <v>32</v>
      </c>
      <c r="L103" s="58">
        <v>39651</v>
      </c>
      <c r="M103" s="21">
        <v>14</v>
      </c>
      <c r="N103" s="23">
        <v>18</v>
      </c>
    </row>
    <row r="104" spans="1:14" x14ac:dyDescent="0.35">
      <c r="A104" s="23">
        <v>59992</v>
      </c>
      <c r="B104" s="20" t="s">
        <v>1596</v>
      </c>
      <c r="C104" s="20" t="s">
        <v>1597</v>
      </c>
      <c r="D104" s="20" t="s">
        <v>27</v>
      </c>
      <c r="F104" s="20">
        <v>51732</v>
      </c>
      <c r="G104" s="20" t="s">
        <v>656</v>
      </c>
      <c r="H104" s="20" t="s">
        <v>657</v>
      </c>
      <c r="I104" s="20" t="s">
        <v>22</v>
      </c>
      <c r="J104" s="62">
        <v>34792</v>
      </c>
      <c r="K104" s="20">
        <v>27</v>
      </c>
      <c r="L104" s="58">
        <v>36753</v>
      </c>
      <c r="M104" s="20">
        <v>21</v>
      </c>
      <c r="N104" s="23">
        <v>5</v>
      </c>
    </row>
    <row r="105" spans="1:14" x14ac:dyDescent="0.35">
      <c r="A105" s="29">
        <v>59992</v>
      </c>
      <c r="B105" s="30" t="s">
        <v>1620</v>
      </c>
      <c r="C105" s="30" t="s">
        <v>1621</v>
      </c>
      <c r="D105" s="30" t="s">
        <v>35</v>
      </c>
      <c r="F105" s="21">
        <v>51781</v>
      </c>
      <c r="G105" s="21" t="s">
        <v>592</v>
      </c>
      <c r="H105" s="21" t="s">
        <v>593</v>
      </c>
      <c r="I105" s="21" t="s">
        <v>22</v>
      </c>
      <c r="J105" s="63">
        <v>34746</v>
      </c>
      <c r="K105" s="21">
        <v>27</v>
      </c>
      <c r="L105" s="58">
        <v>34827</v>
      </c>
      <c r="M105" s="21">
        <v>27</v>
      </c>
      <c r="N105" s="23">
        <v>0</v>
      </c>
    </row>
    <row r="106" spans="1:14" x14ac:dyDescent="0.35">
      <c r="F106" s="20">
        <v>51787</v>
      </c>
      <c r="G106" s="20" t="s">
        <v>1312</v>
      </c>
      <c r="H106" s="20" t="s">
        <v>1313</v>
      </c>
      <c r="I106" s="20" t="s">
        <v>35</v>
      </c>
      <c r="J106" s="62">
        <v>30669</v>
      </c>
      <c r="K106" s="20">
        <v>38</v>
      </c>
      <c r="L106" s="58">
        <v>37145</v>
      </c>
      <c r="M106" s="20">
        <v>20</v>
      </c>
      <c r="N106" s="23">
        <v>17</v>
      </c>
    </row>
    <row r="107" spans="1:14" x14ac:dyDescent="0.35">
      <c r="F107" s="23">
        <v>51795</v>
      </c>
      <c r="G107" s="21" t="s">
        <v>154</v>
      </c>
      <c r="H107" s="21" t="s">
        <v>155</v>
      </c>
      <c r="I107" s="21" t="s">
        <v>16</v>
      </c>
      <c r="J107" s="63">
        <v>34949</v>
      </c>
      <c r="K107" s="21">
        <v>26</v>
      </c>
      <c r="L107" s="58">
        <v>36742</v>
      </c>
      <c r="M107" s="21">
        <v>21</v>
      </c>
      <c r="N107" s="23">
        <v>4</v>
      </c>
    </row>
    <row r="108" spans="1:14" x14ac:dyDescent="0.35">
      <c r="F108" s="26">
        <v>51795</v>
      </c>
      <c r="G108" s="20" t="s">
        <v>170</v>
      </c>
      <c r="H108" s="20" t="s">
        <v>171</v>
      </c>
      <c r="I108" s="20" t="s">
        <v>49</v>
      </c>
      <c r="J108" s="62">
        <v>34394</v>
      </c>
      <c r="K108" s="20">
        <v>28</v>
      </c>
      <c r="L108" s="58">
        <v>41333</v>
      </c>
      <c r="M108" s="20">
        <v>9</v>
      </c>
      <c r="N108" s="23">
        <v>18</v>
      </c>
    </row>
    <row r="109" spans="1:14" x14ac:dyDescent="0.35">
      <c r="F109" s="21">
        <v>51807</v>
      </c>
      <c r="G109" s="21" t="s">
        <v>1900</v>
      </c>
      <c r="H109" s="21" t="s">
        <v>1901</v>
      </c>
      <c r="I109" s="21" t="s">
        <v>92</v>
      </c>
      <c r="J109" s="63">
        <v>28997</v>
      </c>
      <c r="K109" s="21">
        <v>43</v>
      </c>
      <c r="L109" s="58">
        <v>36112</v>
      </c>
      <c r="M109" s="21">
        <v>23</v>
      </c>
      <c r="N109" s="23">
        <v>19</v>
      </c>
    </row>
    <row r="110" spans="1:14" x14ac:dyDescent="0.35">
      <c r="F110" s="20">
        <v>51810</v>
      </c>
      <c r="G110" s="20" t="s">
        <v>1424</v>
      </c>
      <c r="H110" s="20" t="s">
        <v>1425</v>
      </c>
      <c r="I110" s="20" t="s">
        <v>35</v>
      </c>
      <c r="J110" s="62">
        <v>34184</v>
      </c>
      <c r="K110" s="20">
        <v>28</v>
      </c>
      <c r="L110" s="58">
        <v>37849</v>
      </c>
      <c r="M110" s="20">
        <v>18</v>
      </c>
      <c r="N110" s="23">
        <v>10</v>
      </c>
    </row>
    <row r="111" spans="1:14" x14ac:dyDescent="0.35">
      <c r="F111" s="21">
        <v>51826</v>
      </c>
      <c r="G111" s="21" t="s">
        <v>1040</v>
      </c>
      <c r="H111" s="21" t="s">
        <v>1041</v>
      </c>
      <c r="I111" s="21" t="s">
        <v>143</v>
      </c>
      <c r="J111" s="63">
        <v>28919</v>
      </c>
      <c r="K111" s="21">
        <v>43</v>
      </c>
      <c r="L111" s="58">
        <v>35945</v>
      </c>
      <c r="M111" s="21">
        <v>24</v>
      </c>
      <c r="N111" s="23">
        <v>19</v>
      </c>
    </row>
    <row r="112" spans="1:14" x14ac:dyDescent="0.35">
      <c r="F112" s="23">
        <v>51831</v>
      </c>
      <c r="G112" s="20" t="s">
        <v>74</v>
      </c>
      <c r="H112" s="20" t="s">
        <v>75</v>
      </c>
      <c r="I112" s="20" t="s">
        <v>62</v>
      </c>
      <c r="J112" s="62">
        <v>34753</v>
      </c>
      <c r="K112" s="20">
        <v>27</v>
      </c>
      <c r="L112" s="58">
        <v>40832</v>
      </c>
      <c r="M112" s="20">
        <v>10</v>
      </c>
      <c r="N112" s="23">
        <v>16</v>
      </c>
    </row>
    <row r="113" spans="6:14" x14ac:dyDescent="0.35">
      <c r="F113" s="26">
        <v>51831</v>
      </c>
      <c r="G113" s="21" t="s">
        <v>222</v>
      </c>
      <c r="H113" s="21" t="s">
        <v>223</v>
      </c>
      <c r="I113" s="21" t="s">
        <v>16</v>
      </c>
      <c r="J113" s="63">
        <v>34913</v>
      </c>
      <c r="K113" s="21">
        <v>26</v>
      </c>
      <c r="L113" s="58">
        <v>35346</v>
      </c>
      <c r="M113" s="21">
        <v>25</v>
      </c>
      <c r="N113" s="23">
        <v>1</v>
      </c>
    </row>
    <row r="114" spans="6:14" x14ac:dyDescent="0.35">
      <c r="F114" s="20">
        <v>51876</v>
      </c>
      <c r="G114" s="20" t="s">
        <v>1048</v>
      </c>
      <c r="H114" s="20" t="s">
        <v>1049</v>
      </c>
      <c r="I114" s="20" t="s">
        <v>62</v>
      </c>
      <c r="J114" s="62">
        <v>32756</v>
      </c>
      <c r="K114" s="20">
        <v>32</v>
      </c>
      <c r="L114" s="58">
        <v>35487</v>
      </c>
      <c r="M114" s="20">
        <v>25</v>
      </c>
      <c r="N114" s="23">
        <v>7</v>
      </c>
    </row>
    <row r="115" spans="6:14" x14ac:dyDescent="0.35">
      <c r="F115" s="21">
        <v>51880</v>
      </c>
      <c r="G115" s="21" t="s">
        <v>542</v>
      </c>
      <c r="H115" s="21" t="s">
        <v>543</v>
      </c>
      <c r="I115" s="21" t="s">
        <v>22</v>
      </c>
      <c r="J115" s="63">
        <v>35004</v>
      </c>
      <c r="K115" s="21">
        <v>26</v>
      </c>
      <c r="L115" s="58">
        <v>42241</v>
      </c>
      <c r="M115" s="21">
        <v>6</v>
      </c>
      <c r="N115" s="23">
        <v>19</v>
      </c>
    </row>
    <row r="116" spans="6:14" x14ac:dyDescent="0.35">
      <c r="F116" s="20">
        <v>51913</v>
      </c>
      <c r="G116" s="20" t="s">
        <v>790</v>
      </c>
      <c r="H116" s="20" t="s">
        <v>791</v>
      </c>
      <c r="I116" s="20" t="s">
        <v>35</v>
      </c>
      <c r="J116" s="62">
        <v>34847</v>
      </c>
      <c r="K116" s="20">
        <v>27</v>
      </c>
      <c r="L116" s="58">
        <v>38142</v>
      </c>
      <c r="M116" s="20">
        <v>18</v>
      </c>
      <c r="N116" s="23">
        <v>9</v>
      </c>
    </row>
    <row r="117" spans="6:14" x14ac:dyDescent="0.35">
      <c r="F117" s="21">
        <v>51921</v>
      </c>
      <c r="G117" s="21" t="s">
        <v>1812</v>
      </c>
      <c r="H117" s="21" t="s">
        <v>1813</v>
      </c>
      <c r="I117" s="21" t="s">
        <v>92</v>
      </c>
      <c r="J117" s="63">
        <v>29069</v>
      </c>
      <c r="K117" s="21">
        <v>42</v>
      </c>
      <c r="L117" s="58">
        <v>36288</v>
      </c>
      <c r="M117" s="21">
        <v>23</v>
      </c>
      <c r="N117" s="23">
        <v>19</v>
      </c>
    </row>
    <row r="118" spans="6:14" x14ac:dyDescent="0.35">
      <c r="F118" s="20">
        <v>51930</v>
      </c>
      <c r="G118" s="20" t="s">
        <v>846</v>
      </c>
      <c r="H118" s="20" t="s">
        <v>847</v>
      </c>
      <c r="I118" s="20" t="s">
        <v>16</v>
      </c>
      <c r="J118" s="62">
        <v>32410</v>
      </c>
      <c r="K118" s="20">
        <v>33</v>
      </c>
      <c r="L118" s="58">
        <v>38750</v>
      </c>
      <c r="M118" s="20">
        <v>16</v>
      </c>
      <c r="N118" s="23">
        <v>17</v>
      </c>
    </row>
    <row r="119" spans="6:14" x14ac:dyDescent="0.35">
      <c r="F119" s="23">
        <v>51944</v>
      </c>
      <c r="G119" s="21" t="s">
        <v>328</v>
      </c>
      <c r="H119" s="21" t="s">
        <v>329</v>
      </c>
      <c r="I119" s="21" t="s">
        <v>16</v>
      </c>
      <c r="J119" s="63">
        <v>34682</v>
      </c>
      <c r="K119" s="21">
        <v>27</v>
      </c>
      <c r="L119" s="58">
        <v>38311</v>
      </c>
      <c r="M119" s="21">
        <v>17</v>
      </c>
      <c r="N119" s="23">
        <v>9</v>
      </c>
    </row>
    <row r="120" spans="6:14" x14ac:dyDescent="0.35">
      <c r="F120" s="20">
        <v>51950</v>
      </c>
      <c r="G120" s="20" t="s">
        <v>1250</v>
      </c>
      <c r="H120" s="20" t="s">
        <v>1251</v>
      </c>
      <c r="I120" s="20" t="s">
        <v>62</v>
      </c>
      <c r="J120" s="62">
        <v>34130</v>
      </c>
      <c r="K120" s="20">
        <v>29</v>
      </c>
      <c r="L120" s="58">
        <v>38763</v>
      </c>
      <c r="M120" s="20">
        <v>16</v>
      </c>
      <c r="N120" s="23">
        <v>12</v>
      </c>
    </row>
    <row r="121" spans="6:14" x14ac:dyDescent="0.35">
      <c r="F121" s="21">
        <v>51988</v>
      </c>
      <c r="G121" s="21" t="s">
        <v>1580</v>
      </c>
      <c r="H121" s="21" t="s">
        <v>1581</v>
      </c>
      <c r="I121" s="21" t="s">
        <v>35</v>
      </c>
      <c r="J121" s="63">
        <v>31469</v>
      </c>
      <c r="K121" s="21">
        <v>36</v>
      </c>
      <c r="L121" s="58">
        <v>35684</v>
      </c>
      <c r="M121" s="21">
        <v>24</v>
      </c>
      <c r="N121" s="23">
        <v>11</v>
      </c>
    </row>
    <row r="122" spans="6:14" x14ac:dyDescent="0.35">
      <c r="F122" s="20">
        <v>51994</v>
      </c>
      <c r="G122" s="20" t="s">
        <v>652</v>
      </c>
      <c r="H122" s="20" t="s">
        <v>653</v>
      </c>
      <c r="I122" s="20" t="s">
        <v>16</v>
      </c>
      <c r="J122" s="62">
        <v>34832</v>
      </c>
      <c r="K122" s="20">
        <v>27</v>
      </c>
      <c r="L122" s="58">
        <v>38045</v>
      </c>
      <c r="M122" s="20">
        <v>18</v>
      </c>
      <c r="N122" s="23">
        <v>8</v>
      </c>
    </row>
    <row r="123" spans="6:14" x14ac:dyDescent="0.35">
      <c r="F123" s="21">
        <v>52009</v>
      </c>
      <c r="G123" s="21" t="s">
        <v>1722</v>
      </c>
      <c r="H123" s="21" t="s">
        <v>1723</v>
      </c>
      <c r="I123" s="21" t="s">
        <v>35</v>
      </c>
      <c r="J123" s="63">
        <v>31542</v>
      </c>
      <c r="K123" s="21">
        <v>36</v>
      </c>
      <c r="L123" s="58">
        <v>35478</v>
      </c>
      <c r="M123" s="21">
        <v>25</v>
      </c>
      <c r="N123" s="23">
        <v>10</v>
      </c>
    </row>
    <row r="124" spans="6:14" x14ac:dyDescent="0.35">
      <c r="F124" s="20">
        <v>52014</v>
      </c>
      <c r="G124" s="20" t="s">
        <v>818</v>
      </c>
      <c r="H124" s="20" t="s">
        <v>819</v>
      </c>
      <c r="I124" s="20" t="s">
        <v>143</v>
      </c>
      <c r="J124" s="62">
        <v>29883</v>
      </c>
      <c r="K124" s="20">
        <v>40</v>
      </c>
      <c r="L124" s="58">
        <v>36387</v>
      </c>
      <c r="M124" s="20">
        <v>22</v>
      </c>
      <c r="N124" s="23">
        <v>17</v>
      </c>
    </row>
    <row r="125" spans="6:14" x14ac:dyDescent="0.35">
      <c r="F125" s="21">
        <v>52026</v>
      </c>
      <c r="G125" s="21" t="s">
        <v>386</v>
      </c>
      <c r="H125" s="21" t="s">
        <v>387</v>
      </c>
      <c r="I125" s="21" t="s">
        <v>35</v>
      </c>
      <c r="J125" s="63">
        <v>35048</v>
      </c>
      <c r="K125" s="21">
        <v>26</v>
      </c>
      <c r="L125" s="58">
        <v>35117</v>
      </c>
      <c r="M125" s="21">
        <v>26</v>
      </c>
      <c r="N125" s="23">
        <v>0</v>
      </c>
    </row>
    <row r="126" spans="6:14" x14ac:dyDescent="0.35">
      <c r="F126" s="20">
        <v>52027</v>
      </c>
      <c r="G126" s="20" t="s">
        <v>1224</v>
      </c>
      <c r="H126" s="20" t="s">
        <v>1225</v>
      </c>
      <c r="I126" s="20" t="s">
        <v>35</v>
      </c>
      <c r="J126" s="62">
        <v>34185</v>
      </c>
      <c r="K126" s="20">
        <v>28</v>
      </c>
      <c r="L126" s="58">
        <v>39632</v>
      </c>
      <c r="M126" s="20">
        <v>14</v>
      </c>
      <c r="N126" s="23">
        <v>14</v>
      </c>
    </row>
    <row r="127" spans="6:14" x14ac:dyDescent="0.35">
      <c r="F127" s="21">
        <v>52045</v>
      </c>
      <c r="G127" s="21" t="s">
        <v>690</v>
      </c>
      <c r="H127" s="21" t="s">
        <v>691</v>
      </c>
      <c r="I127" s="21" t="s">
        <v>49</v>
      </c>
      <c r="J127" s="63">
        <v>35007</v>
      </c>
      <c r="K127" s="21">
        <v>26</v>
      </c>
      <c r="L127" s="58">
        <v>39474</v>
      </c>
      <c r="M127" s="21">
        <v>14</v>
      </c>
      <c r="N127" s="23">
        <v>12</v>
      </c>
    </row>
    <row r="128" spans="6:14" x14ac:dyDescent="0.35">
      <c r="F128" s="20">
        <v>52064</v>
      </c>
      <c r="G128" s="20" t="s">
        <v>1850</v>
      </c>
      <c r="H128" s="20" t="s">
        <v>1851</v>
      </c>
      <c r="I128" s="20" t="s">
        <v>143</v>
      </c>
      <c r="J128" s="62">
        <v>29481</v>
      </c>
      <c r="K128" s="20">
        <v>41</v>
      </c>
      <c r="L128" s="58">
        <v>36027</v>
      </c>
      <c r="M128" s="20">
        <v>23</v>
      </c>
      <c r="N128" s="23">
        <v>17</v>
      </c>
    </row>
    <row r="129" spans="6:14" x14ac:dyDescent="0.35">
      <c r="F129" s="21">
        <v>52087</v>
      </c>
      <c r="G129" s="21" t="s">
        <v>1004</v>
      </c>
      <c r="H129" s="21" t="s">
        <v>1005</v>
      </c>
      <c r="I129" s="21" t="s">
        <v>38</v>
      </c>
      <c r="J129" s="63">
        <v>31475</v>
      </c>
      <c r="K129" s="21">
        <v>36</v>
      </c>
      <c r="L129" s="58">
        <v>37705</v>
      </c>
      <c r="M129" s="21">
        <v>19</v>
      </c>
      <c r="N129" s="23">
        <v>17</v>
      </c>
    </row>
    <row r="130" spans="6:14" x14ac:dyDescent="0.35">
      <c r="F130" s="20">
        <v>52094</v>
      </c>
      <c r="G130" s="20" t="s">
        <v>1804</v>
      </c>
      <c r="H130" s="20" t="s">
        <v>1805</v>
      </c>
      <c r="I130" s="20" t="s">
        <v>62</v>
      </c>
      <c r="J130" s="62">
        <v>31235</v>
      </c>
      <c r="K130" s="20">
        <v>37</v>
      </c>
      <c r="L130" s="58">
        <v>37908</v>
      </c>
      <c r="M130" s="20">
        <v>18</v>
      </c>
      <c r="N130" s="23">
        <v>18</v>
      </c>
    </row>
    <row r="131" spans="6:14" x14ac:dyDescent="0.35">
      <c r="F131" s="21">
        <v>52113</v>
      </c>
      <c r="G131" s="21" t="s">
        <v>558</v>
      </c>
      <c r="H131" s="21" t="s">
        <v>559</v>
      </c>
      <c r="I131" s="21" t="s">
        <v>35</v>
      </c>
      <c r="J131" s="63">
        <v>34860</v>
      </c>
      <c r="K131" s="21">
        <v>27</v>
      </c>
      <c r="L131" s="58">
        <v>35202</v>
      </c>
      <c r="M131" s="21">
        <v>26</v>
      </c>
      <c r="N131" s="23">
        <v>0</v>
      </c>
    </row>
    <row r="132" spans="6:14" x14ac:dyDescent="0.35">
      <c r="F132" s="20">
        <v>52179</v>
      </c>
      <c r="G132" s="20" t="s">
        <v>1794</v>
      </c>
      <c r="H132" s="20" t="s">
        <v>1795</v>
      </c>
      <c r="I132" s="20" t="s">
        <v>49</v>
      </c>
      <c r="J132" s="62">
        <v>33264</v>
      </c>
      <c r="K132" s="20">
        <v>31</v>
      </c>
      <c r="L132" s="58">
        <v>38786</v>
      </c>
      <c r="M132" s="20">
        <v>16</v>
      </c>
      <c r="N132" s="23">
        <v>15</v>
      </c>
    </row>
    <row r="133" spans="6:14" x14ac:dyDescent="0.35">
      <c r="F133" s="21">
        <v>52191</v>
      </c>
      <c r="G133" s="21" t="s">
        <v>1020</v>
      </c>
      <c r="H133" s="21" t="s">
        <v>1021</v>
      </c>
      <c r="I133" s="21" t="s">
        <v>38</v>
      </c>
      <c r="J133" s="63">
        <v>28988</v>
      </c>
      <c r="K133" s="21">
        <v>43</v>
      </c>
      <c r="L133" s="58">
        <v>35659</v>
      </c>
      <c r="M133" s="21">
        <v>24</v>
      </c>
      <c r="N133" s="23">
        <v>18</v>
      </c>
    </row>
    <row r="134" spans="6:14" x14ac:dyDescent="0.35">
      <c r="F134" s="20">
        <v>52195</v>
      </c>
      <c r="G134" s="20" t="s">
        <v>438</v>
      </c>
      <c r="H134" s="20" t="s">
        <v>439</v>
      </c>
      <c r="I134" s="20" t="s">
        <v>35</v>
      </c>
      <c r="J134" s="62">
        <v>34382</v>
      </c>
      <c r="K134" s="20">
        <v>28</v>
      </c>
      <c r="L134" s="58">
        <v>39691</v>
      </c>
      <c r="M134" s="20">
        <v>13</v>
      </c>
      <c r="N134" s="23">
        <v>14</v>
      </c>
    </row>
    <row r="135" spans="6:14" x14ac:dyDescent="0.35">
      <c r="F135" s="21">
        <v>52196</v>
      </c>
      <c r="G135" s="21" t="s">
        <v>202</v>
      </c>
      <c r="H135" s="21" t="s">
        <v>203</v>
      </c>
      <c r="I135" s="21" t="s">
        <v>35</v>
      </c>
      <c r="J135" s="63">
        <v>34997</v>
      </c>
      <c r="K135" s="21">
        <v>26</v>
      </c>
      <c r="L135" s="58">
        <v>38564</v>
      </c>
      <c r="M135" s="21">
        <v>16</v>
      </c>
      <c r="N135" s="23">
        <v>9</v>
      </c>
    </row>
    <row r="136" spans="6:14" x14ac:dyDescent="0.35">
      <c r="F136" s="20">
        <v>52227</v>
      </c>
      <c r="G136" s="20" t="s">
        <v>226</v>
      </c>
      <c r="H136" s="20" t="s">
        <v>227</v>
      </c>
      <c r="I136" s="20" t="s">
        <v>38</v>
      </c>
      <c r="J136" s="62">
        <v>34846</v>
      </c>
      <c r="K136" s="20">
        <v>27</v>
      </c>
      <c r="L136" s="58">
        <v>37145</v>
      </c>
      <c r="M136" s="20">
        <v>20</v>
      </c>
      <c r="N136" s="23">
        <v>6</v>
      </c>
    </row>
    <row r="137" spans="6:14" x14ac:dyDescent="0.35">
      <c r="F137" s="21">
        <v>52248</v>
      </c>
      <c r="G137" s="21" t="s">
        <v>402</v>
      </c>
      <c r="H137" s="21" t="s">
        <v>403</v>
      </c>
      <c r="I137" s="21" t="s">
        <v>35</v>
      </c>
      <c r="J137" s="63">
        <v>34898</v>
      </c>
      <c r="K137" s="21">
        <v>27</v>
      </c>
      <c r="L137" s="58">
        <v>36969</v>
      </c>
      <c r="M137" s="21">
        <v>21</v>
      </c>
      <c r="N137" s="23">
        <v>5</v>
      </c>
    </row>
    <row r="138" spans="6:14" x14ac:dyDescent="0.35">
      <c r="F138" s="20">
        <v>52249</v>
      </c>
      <c r="G138" s="20" t="s">
        <v>238</v>
      </c>
      <c r="H138" s="20" t="s">
        <v>239</v>
      </c>
      <c r="I138" s="20" t="s">
        <v>49</v>
      </c>
      <c r="J138" s="62">
        <v>34734</v>
      </c>
      <c r="K138" s="20">
        <v>27</v>
      </c>
      <c r="L138" s="58">
        <v>38079</v>
      </c>
      <c r="M138" s="20">
        <v>18</v>
      </c>
      <c r="N138" s="23">
        <v>9</v>
      </c>
    </row>
    <row r="139" spans="6:14" x14ac:dyDescent="0.35">
      <c r="F139" s="21">
        <v>52276</v>
      </c>
      <c r="G139" s="21" t="s">
        <v>1758</v>
      </c>
      <c r="H139" s="21" t="s">
        <v>1759</v>
      </c>
      <c r="I139" s="21" t="s">
        <v>31</v>
      </c>
      <c r="J139" s="63">
        <v>33129</v>
      </c>
      <c r="K139" s="21">
        <v>31</v>
      </c>
      <c r="L139" s="58">
        <v>38844</v>
      </c>
      <c r="M139" s="21">
        <v>16</v>
      </c>
      <c r="N139" s="23">
        <v>15</v>
      </c>
    </row>
    <row r="140" spans="6:14" x14ac:dyDescent="0.35">
      <c r="F140" s="20">
        <v>52277</v>
      </c>
      <c r="G140" s="20" t="s">
        <v>1406</v>
      </c>
      <c r="H140" s="20" t="s">
        <v>1407</v>
      </c>
      <c r="I140" s="20" t="s">
        <v>62</v>
      </c>
      <c r="J140" s="62">
        <v>31232</v>
      </c>
      <c r="K140" s="20">
        <v>37</v>
      </c>
      <c r="L140" s="58">
        <v>35158</v>
      </c>
      <c r="M140" s="20">
        <v>26</v>
      </c>
      <c r="N140" s="23">
        <v>10</v>
      </c>
    </row>
    <row r="141" spans="6:14" x14ac:dyDescent="0.35">
      <c r="F141" s="23">
        <v>52283</v>
      </c>
      <c r="G141" s="21" t="s">
        <v>522</v>
      </c>
      <c r="H141" s="21" t="s">
        <v>523</v>
      </c>
      <c r="I141" s="21" t="s">
        <v>16</v>
      </c>
      <c r="J141" s="63">
        <v>34785</v>
      </c>
      <c r="K141" s="21">
        <v>27</v>
      </c>
      <c r="L141" s="58">
        <v>36883</v>
      </c>
      <c r="M141" s="21">
        <v>21</v>
      </c>
      <c r="N141" s="23">
        <v>5</v>
      </c>
    </row>
    <row r="142" spans="6:14" x14ac:dyDescent="0.35">
      <c r="F142" s="20">
        <v>52290</v>
      </c>
      <c r="G142" s="20" t="s">
        <v>1166</v>
      </c>
      <c r="H142" s="20" t="s">
        <v>1167</v>
      </c>
      <c r="I142" s="20" t="s">
        <v>35</v>
      </c>
      <c r="J142" s="62">
        <v>34259</v>
      </c>
      <c r="K142" s="20">
        <v>28</v>
      </c>
      <c r="L142" s="58">
        <v>37749</v>
      </c>
      <c r="M142" s="20">
        <v>19</v>
      </c>
      <c r="N142" s="23">
        <v>9</v>
      </c>
    </row>
    <row r="143" spans="6:14" x14ac:dyDescent="0.35">
      <c r="F143" s="21">
        <v>52296</v>
      </c>
      <c r="G143" s="21" t="s">
        <v>1830</v>
      </c>
      <c r="H143" s="21" t="s">
        <v>1831</v>
      </c>
      <c r="I143" s="21" t="s">
        <v>35</v>
      </c>
      <c r="J143" s="63">
        <v>32564</v>
      </c>
      <c r="K143" s="21">
        <v>33</v>
      </c>
      <c r="L143" s="58">
        <v>38317</v>
      </c>
      <c r="M143" s="21">
        <v>17</v>
      </c>
      <c r="N143" s="23">
        <v>15</v>
      </c>
    </row>
    <row r="144" spans="6:14" x14ac:dyDescent="0.35">
      <c r="F144" s="20">
        <v>52301</v>
      </c>
      <c r="G144" s="20" t="s">
        <v>824</v>
      </c>
      <c r="H144" s="20" t="s">
        <v>825</v>
      </c>
      <c r="I144" s="20" t="s">
        <v>38</v>
      </c>
      <c r="J144" s="62">
        <v>33925</v>
      </c>
      <c r="K144" s="20">
        <v>29</v>
      </c>
      <c r="L144" s="58">
        <v>38842</v>
      </c>
      <c r="M144" s="20">
        <v>16</v>
      </c>
      <c r="N144" s="23">
        <v>13</v>
      </c>
    </row>
    <row r="145" spans="6:14" x14ac:dyDescent="0.35">
      <c r="F145" s="21">
        <v>52335</v>
      </c>
      <c r="G145" s="21" t="s">
        <v>716</v>
      </c>
      <c r="H145" s="21" t="s">
        <v>717</v>
      </c>
      <c r="I145" s="21" t="s">
        <v>62</v>
      </c>
      <c r="J145" s="63">
        <v>34657</v>
      </c>
      <c r="K145" s="21">
        <v>27</v>
      </c>
      <c r="L145" s="58">
        <v>37496</v>
      </c>
      <c r="M145" s="21">
        <v>19</v>
      </c>
      <c r="N145" s="23">
        <v>7</v>
      </c>
    </row>
    <row r="146" spans="6:14" x14ac:dyDescent="0.35">
      <c r="F146" s="20">
        <v>52355</v>
      </c>
      <c r="G146" s="20" t="s">
        <v>2004</v>
      </c>
      <c r="H146" s="20" t="s">
        <v>2005</v>
      </c>
      <c r="I146" s="20" t="s">
        <v>143</v>
      </c>
      <c r="J146" s="62">
        <v>33749</v>
      </c>
      <c r="K146" s="20">
        <v>30</v>
      </c>
      <c r="L146" s="58">
        <v>35553</v>
      </c>
      <c r="M146" s="20">
        <v>25</v>
      </c>
      <c r="N146" s="23">
        <v>4</v>
      </c>
    </row>
    <row r="147" spans="6:14" x14ac:dyDescent="0.35">
      <c r="F147" s="21">
        <v>52363</v>
      </c>
      <c r="G147" s="21" t="s">
        <v>2010</v>
      </c>
      <c r="H147" s="21" t="s">
        <v>2011</v>
      </c>
      <c r="I147" s="21" t="s">
        <v>38</v>
      </c>
      <c r="J147" s="63">
        <v>29978</v>
      </c>
      <c r="K147" s="21">
        <v>40</v>
      </c>
      <c r="L147" s="58">
        <v>34739</v>
      </c>
      <c r="M147" s="21">
        <v>27</v>
      </c>
      <c r="N147" s="23">
        <v>13</v>
      </c>
    </row>
    <row r="148" spans="6:14" x14ac:dyDescent="0.35">
      <c r="F148" s="20">
        <v>52364</v>
      </c>
      <c r="G148" s="20" t="s">
        <v>1334</v>
      </c>
      <c r="H148" s="20" t="s">
        <v>1335</v>
      </c>
      <c r="I148" s="20" t="s">
        <v>49</v>
      </c>
      <c r="J148" s="62">
        <v>33737</v>
      </c>
      <c r="K148" s="20">
        <v>30</v>
      </c>
      <c r="L148" s="58">
        <v>36095</v>
      </c>
      <c r="M148" s="20">
        <v>23</v>
      </c>
      <c r="N148" s="23">
        <v>6</v>
      </c>
    </row>
    <row r="149" spans="6:14" x14ac:dyDescent="0.35">
      <c r="F149" s="21">
        <v>52367</v>
      </c>
      <c r="G149" s="21" t="s">
        <v>1566</v>
      </c>
      <c r="H149" s="21" t="s">
        <v>1567</v>
      </c>
      <c r="I149" s="21" t="s">
        <v>49</v>
      </c>
      <c r="J149" s="63">
        <v>33579</v>
      </c>
      <c r="K149" s="21">
        <v>30</v>
      </c>
      <c r="L149" s="58">
        <v>39073</v>
      </c>
      <c r="M149" s="21">
        <v>15</v>
      </c>
      <c r="N149" s="23">
        <v>15</v>
      </c>
    </row>
    <row r="150" spans="6:14" x14ac:dyDescent="0.35">
      <c r="F150" s="20">
        <v>52368</v>
      </c>
      <c r="G150" s="20" t="s">
        <v>916</v>
      </c>
      <c r="H150" s="20" t="s">
        <v>917</v>
      </c>
      <c r="I150" s="20" t="s">
        <v>143</v>
      </c>
      <c r="J150" s="62">
        <v>30343</v>
      </c>
      <c r="K150" s="20">
        <v>39</v>
      </c>
      <c r="L150" s="58">
        <v>34704</v>
      </c>
      <c r="M150" s="20">
        <v>27</v>
      </c>
      <c r="N150" s="23">
        <v>11</v>
      </c>
    </row>
    <row r="151" spans="6:14" x14ac:dyDescent="0.35">
      <c r="F151" s="21">
        <v>52374</v>
      </c>
      <c r="G151" s="21" t="s">
        <v>1368</v>
      </c>
      <c r="H151" s="21" t="s">
        <v>1369</v>
      </c>
      <c r="I151" s="21" t="s">
        <v>62</v>
      </c>
      <c r="J151" s="63">
        <v>35028</v>
      </c>
      <c r="K151" s="21">
        <v>26</v>
      </c>
      <c r="L151" s="58">
        <v>39914</v>
      </c>
      <c r="M151" s="21">
        <v>13</v>
      </c>
      <c r="N151" s="23">
        <v>13</v>
      </c>
    </row>
    <row r="152" spans="6:14" x14ac:dyDescent="0.35">
      <c r="F152" s="20">
        <v>52428</v>
      </c>
      <c r="G152" s="20" t="s">
        <v>1074</v>
      </c>
      <c r="H152" s="20" t="s">
        <v>1075</v>
      </c>
      <c r="I152" s="20" t="s">
        <v>22</v>
      </c>
      <c r="J152" s="62">
        <v>33153</v>
      </c>
      <c r="K152" s="20">
        <v>31</v>
      </c>
      <c r="L152" s="58">
        <v>36926</v>
      </c>
      <c r="M152" s="20">
        <v>21</v>
      </c>
      <c r="N152" s="23">
        <v>10</v>
      </c>
    </row>
    <row r="153" spans="6:14" x14ac:dyDescent="0.35">
      <c r="F153" s="21">
        <v>52433</v>
      </c>
      <c r="G153" s="21" t="s">
        <v>902</v>
      </c>
      <c r="H153" s="21" t="s">
        <v>903</v>
      </c>
      <c r="I153" s="21" t="s">
        <v>49</v>
      </c>
      <c r="J153" s="63">
        <v>30995</v>
      </c>
      <c r="K153" s="21">
        <v>37</v>
      </c>
      <c r="L153" s="58">
        <v>37509</v>
      </c>
      <c r="M153" s="21">
        <v>19</v>
      </c>
      <c r="N153" s="23">
        <v>17</v>
      </c>
    </row>
    <row r="154" spans="6:14" x14ac:dyDescent="0.35">
      <c r="F154" s="20">
        <v>52445</v>
      </c>
      <c r="G154" s="20" t="s">
        <v>500</v>
      </c>
      <c r="H154" s="20" t="s">
        <v>501</v>
      </c>
      <c r="I154" s="20" t="s">
        <v>143</v>
      </c>
      <c r="J154" s="62">
        <v>34801</v>
      </c>
      <c r="K154" s="20">
        <v>27</v>
      </c>
      <c r="L154" s="58">
        <v>37949</v>
      </c>
      <c r="M154" s="20">
        <v>18</v>
      </c>
      <c r="N154" s="23">
        <v>8</v>
      </c>
    </row>
    <row r="155" spans="6:14" x14ac:dyDescent="0.35">
      <c r="F155" s="21">
        <v>52509</v>
      </c>
      <c r="G155" s="21" t="s">
        <v>1298</v>
      </c>
      <c r="H155" s="21" t="s">
        <v>1299</v>
      </c>
      <c r="I155" s="21" t="s">
        <v>62</v>
      </c>
      <c r="J155" s="63">
        <v>32816</v>
      </c>
      <c r="K155" s="21">
        <v>32</v>
      </c>
      <c r="L155" s="58">
        <v>39741</v>
      </c>
      <c r="M155" s="21">
        <v>13</v>
      </c>
      <c r="N155" s="23">
        <v>18</v>
      </c>
    </row>
    <row r="156" spans="6:14" x14ac:dyDescent="0.35">
      <c r="F156" s="20">
        <v>52516</v>
      </c>
      <c r="G156" s="20" t="s">
        <v>1654</v>
      </c>
      <c r="H156" s="20" t="s">
        <v>1655</v>
      </c>
      <c r="I156" s="20" t="s">
        <v>35</v>
      </c>
      <c r="J156" s="62">
        <v>35049</v>
      </c>
      <c r="K156" s="20">
        <v>26</v>
      </c>
      <c r="L156" s="58">
        <v>37710</v>
      </c>
      <c r="M156" s="20">
        <v>19</v>
      </c>
      <c r="N156" s="23">
        <v>7</v>
      </c>
    </row>
    <row r="157" spans="6:14" x14ac:dyDescent="0.35">
      <c r="F157" s="21">
        <v>52517</v>
      </c>
      <c r="G157" s="21" t="s">
        <v>960</v>
      </c>
      <c r="H157" s="21" t="s">
        <v>961</v>
      </c>
      <c r="I157" s="21" t="s">
        <v>16</v>
      </c>
      <c r="J157" s="63">
        <v>34400</v>
      </c>
      <c r="K157" s="21">
        <v>28</v>
      </c>
      <c r="L157" s="58">
        <v>38027</v>
      </c>
      <c r="M157" s="21">
        <v>18</v>
      </c>
      <c r="N157" s="23">
        <v>9</v>
      </c>
    </row>
    <row r="158" spans="6:14" x14ac:dyDescent="0.35">
      <c r="F158" s="20">
        <v>52524</v>
      </c>
      <c r="G158" s="20" t="s">
        <v>1768</v>
      </c>
      <c r="H158" s="20" t="s">
        <v>1769</v>
      </c>
      <c r="I158" s="20" t="s">
        <v>22</v>
      </c>
      <c r="J158" s="62">
        <v>33313</v>
      </c>
      <c r="K158" s="20">
        <v>31</v>
      </c>
      <c r="L158" s="58">
        <v>39979</v>
      </c>
      <c r="M158" s="20">
        <v>13</v>
      </c>
      <c r="N158" s="23">
        <v>18</v>
      </c>
    </row>
    <row r="159" spans="6:14" x14ac:dyDescent="0.35">
      <c r="F159" s="21">
        <v>52528</v>
      </c>
      <c r="G159" s="21" t="s">
        <v>704</v>
      </c>
      <c r="H159" s="21" t="s">
        <v>705</v>
      </c>
      <c r="I159" s="21" t="s">
        <v>143</v>
      </c>
      <c r="J159" s="63">
        <v>34989</v>
      </c>
      <c r="K159" s="21">
        <v>26</v>
      </c>
      <c r="L159" s="58">
        <v>41270</v>
      </c>
      <c r="M159" s="21">
        <v>9</v>
      </c>
      <c r="N159" s="23">
        <v>17</v>
      </c>
    </row>
    <row r="160" spans="6:14" x14ac:dyDescent="0.35">
      <c r="F160" s="20">
        <v>52535</v>
      </c>
      <c r="G160" s="20" t="s">
        <v>936</v>
      </c>
      <c r="H160" s="20" t="s">
        <v>937</v>
      </c>
      <c r="I160" s="20" t="s">
        <v>27</v>
      </c>
      <c r="J160" s="62">
        <v>34148</v>
      </c>
      <c r="K160" s="20">
        <v>29</v>
      </c>
      <c r="L160" s="58">
        <v>40788</v>
      </c>
      <c r="M160" s="20">
        <v>10</v>
      </c>
      <c r="N160" s="23">
        <v>18</v>
      </c>
    </row>
    <row r="161" spans="6:14" x14ac:dyDescent="0.35">
      <c r="F161" s="21">
        <v>52536</v>
      </c>
      <c r="G161" s="21" t="s">
        <v>1360</v>
      </c>
      <c r="H161" s="21" t="s">
        <v>1361</v>
      </c>
      <c r="I161" s="21" t="s">
        <v>92</v>
      </c>
      <c r="J161" s="63">
        <v>33836</v>
      </c>
      <c r="K161" s="21">
        <v>29</v>
      </c>
      <c r="L161" s="58">
        <v>37981</v>
      </c>
      <c r="M161" s="21">
        <v>18</v>
      </c>
      <c r="N161" s="23">
        <v>11</v>
      </c>
    </row>
    <row r="162" spans="6:14" x14ac:dyDescent="0.35">
      <c r="F162" s="20">
        <v>52544</v>
      </c>
      <c r="G162" s="20" t="s">
        <v>882</v>
      </c>
      <c r="H162" s="20" t="s">
        <v>883</v>
      </c>
      <c r="I162" s="20" t="s">
        <v>35</v>
      </c>
      <c r="J162" s="62">
        <v>30509</v>
      </c>
      <c r="K162" s="20">
        <v>39</v>
      </c>
      <c r="L162" s="58">
        <v>35243</v>
      </c>
      <c r="M162" s="20">
        <v>26</v>
      </c>
      <c r="N162" s="23">
        <v>12</v>
      </c>
    </row>
    <row r="163" spans="6:14" x14ac:dyDescent="0.35">
      <c r="F163" s="21">
        <v>52547</v>
      </c>
      <c r="G163" s="21" t="s">
        <v>1636</v>
      </c>
      <c r="H163" s="21" t="s">
        <v>1637</v>
      </c>
      <c r="I163" s="21" t="s">
        <v>31</v>
      </c>
      <c r="J163" s="63">
        <v>32553</v>
      </c>
      <c r="K163" s="21">
        <v>33</v>
      </c>
      <c r="L163" s="58">
        <v>37531</v>
      </c>
      <c r="M163" s="21">
        <v>19</v>
      </c>
      <c r="N163" s="23">
        <v>13</v>
      </c>
    </row>
    <row r="164" spans="6:14" x14ac:dyDescent="0.35">
      <c r="F164" s="20">
        <v>52550</v>
      </c>
      <c r="G164" s="20" t="s">
        <v>394</v>
      </c>
      <c r="H164" s="20" t="s">
        <v>395</v>
      </c>
      <c r="I164" s="20" t="s">
        <v>62</v>
      </c>
      <c r="J164" s="62">
        <v>34970</v>
      </c>
      <c r="K164" s="20">
        <v>26</v>
      </c>
      <c r="L164" s="58">
        <v>39140</v>
      </c>
      <c r="M164" s="20">
        <v>15</v>
      </c>
      <c r="N164" s="23">
        <v>11</v>
      </c>
    </row>
    <row r="165" spans="6:14" x14ac:dyDescent="0.35">
      <c r="F165" s="21">
        <v>52553</v>
      </c>
      <c r="G165" s="21" t="s">
        <v>804</v>
      </c>
      <c r="H165" s="21" t="s">
        <v>805</v>
      </c>
      <c r="I165" s="21" t="s">
        <v>27</v>
      </c>
      <c r="J165" s="63">
        <v>33924</v>
      </c>
      <c r="K165" s="21">
        <v>29</v>
      </c>
      <c r="L165" s="58">
        <v>35647</v>
      </c>
      <c r="M165" s="21">
        <v>24</v>
      </c>
      <c r="N165" s="23">
        <v>4</v>
      </c>
    </row>
    <row r="166" spans="6:14" x14ac:dyDescent="0.35">
      <c r="F166" s="20">
        <v>52572</v>
      </c>
      <c r="G166" s="20" t="s">
        <v>1918</v>
      </c>
      <c r="H166" s="20" t="s">
        <v>1919</v>
      </c>
      <c r="I166" s="20" t="s">
        <v>31</v>
      </c>
      <c r="J166" s="62">
        <v>33089</v>
      </c>
      <c r="K166" s="20">
        <v>31</v>
      </c>
      <c r="L166" s="58">
        <v>39834</v>
      </c>
      <c r="M166" s="20">
        <v>13</v>
      </c>
      <c r="N166" s="23">
        <v>18</v>
      </c>
    </row>
    <row r="167" spans="6:14" x14ac:dyDescent="0.35">
      <c r="F167" s="21">
        <v>52578</v>
      </c>
      <c r="G167" s="21" t="s">
        <v>14</v>
      </c>
      <c r="H167" s="24" t="s">
        <v>15</v>
      </c>
      <c r="I167" s="21" t="s">
        <v>16</v>
      </c>
      <c r="J167" s="63">
        <v>34725</v>
      </c>
      <c r="K167" s="21">
        <v>27</v>
      </c>
      <c r="L167" s="58">
        <v>36583</v>
      </c>
      <c r="M167" s="21">
        <v>22</v>
      </c>
      <c r="N167" s="23">
        <v>5</v>
      </c>
    </row>
    <row r="168" spans="6:14" x14ac:dyDescent="0.35">
      <c r="F168" s="23">
        <v>52615</v>
      </c>
      <c r="G168" s="20" t="s">
        <v>564</v>
      </c>
      <c r="H168" s="20" t="s">
        <v>565</v>
      </c>
      <c r="I168" s="20" t="s">
        <v>22</v>
      </c>
      <c r="J168" s="62">
        <v>35050</v>
      </c>
      <c r="K168" s="20">
        <v>26</v>
      </c>
      <c r="L168" s="58">
        <v>38905</v>
      </c>
      <c r="M168" s="20">
        <v>16</v>
      </c>
      <c r="N168" s="23">
        <v>10</v>
      </c>
    </row>
    <row r="169" spans="6:14" x14ac:dyDescent="0.35">
      <c r="F169" s="27">
        <v>52615</v>
      </c>
      <c r="G169" s="21" t="s">
        <v>1128</v>
      </c>
      <c r="H169" s="21" t="s">
        <v>1129</v>
      </c>
      <c r="I169" s="21" t="s">
        <v>31</v>
      </c>
      <c r="J169" s="63">
        <v>32981</v>
      </c>
      <c r="K169" s="21">
        <v>32</v>
      </c>
      <c r="L169" s="58">
        <v>35879</v>
      </c>
      <c r="M169" s="21">
        <v>24</v>
      </c>
      <c r="N169" s="23">
        <v>7</v>
      </c>
    </row>
    <row r="170" spans="6:14" x14ac:dyDescent="0.35">
      <c r="F170" s="20">
        <v>52626</v>
      </c>
      <c r="G170" s="20" t="s">
        <v>1124</v>
      </c>
      <c r="H170" s="20" t="s">
        <v>1125</v>
      </c>
      <c r="I170" s="20" t="s">
        <v>35</v>
      </c>
      <c r="J170" s="62">
        <v>32530</v>
      </c>
      <c r="K170" s="20">
        <v>33</v>
      </c>
      <c r="L170" s="58">
        <v>35712</v>
      </c>
      <c r="M170" s="20">
        <v>24</v>
      </c>
      <c r="N170" s="23">
        <v>8</v>
      </c>
    </row>
    <row r="171" spans="6:14" x14ac:dyDescent="0.35">
      <c r="F171" s="21">
        <v>52634</v>
      </c>
      <c r="G171" s="21" t="s">
        <v>776</v>
      </c>
      <c r="H171" s="21" t="s">
        <v>777</v>
      </c>
      <c r="I171" s="21" t="s">
        <v>27</v>
      </c>
      <c r="J171" s="63">
        <v>32666</v>
      </c>
      <c r="K171" s="21">
        <v>33</v>
      </c>
      <c r="L171" s="58">
        <v>35099</v>
      </c>
      <c r="M171" s="21">
        <v>26</v>
      </c>
      <c r="N171" s="23">
        <v>6</v>
      </c>
    </row>
    <row r="172" spans="6:14" x14ac:dyDescent="0.35">
      <c r="F172" s="20">
        <v>52652</v>
      </c>
      <c r="G172" s="20" t="s">
        <v>870</v>
      </c>
      <c r="H172" s="20" t="s">
        <v>871</v>
      </c>
      <c r="I172" s="20" t="s">
        <v>38</v>
      </c>
      <c r="J172" s="62">
        <v>34020</v>
      </c>
      <c r="K172" s="20">
        <v>29</v>
      </c>
      <c r="L172" s="58">
        <v>35023</v>
      </c>
      <c r="M172" s="20">
        <v>26</v>
      </c>
      <c r="N172" s="23">
        <v>2</v>
      </c>
    </row>
    <row r="173" spans="6:14" x14ac:dyDescent="0.35">
      <c r="F173" s="21">
        <v>52665</v>
      </c>
      <c r="G173" s="21" t="s">
        <v>670</v>
      </c>
      <c r="H173" s="21" t="s">
        <v>671</v>
      </c>
      <c r="I173" s="21" t="s">
        <v>62</v>
      </c>
      <c r="J173" s="63">
        <v>34875</v>
      </c>
      <c r="K173" s="21">
        <v>27</v>
      </c>
      <c r="L173" s="58">
        <v>40189</v>
      </c>
      <c r="M173" s="21">
        <v>12</v>
      </c>
      <c r="N173" s="23">
        <v>14</v>
      </c>
    </row>
    <row r="174" spans="6:14" x14ac:dyDescent="0.35">
      <c r="F174" s="20">
        <v>52763</v>
      </c>
      <c r="G174" s="20" t="s">
        <v>1362</v>
      </c>
      <c r="H174" s="20" t="s">
        <v>1363</v>
      </c>
      <c r="I174" s="20" t="s">
        <v>143</v>
      </c>
      <c r="J174" s="62">
        <v>31072</v>
      </c>
      <c r="K174" s="20">
        <v>37</v>
      </c>
      <c r="L174" s="58">
        <v>35045</v>
      </c>
      <c r="M174" s="20">
        <v>26</v>
      </c>
      <c r="N174" s="23">
        <v>10</v>
      </c>
    </row>
    <row r="175" spans="6:14" x14ac:dyDescent="0.35">
      <c r="F175" s="21">
        <v>52774</v>
      </c>
      <c r="G175" s="21" t="s">
        <v>836</v>
      </c>
      <c r="H175" s="21" t="s">
        <v>837</v>
      </c>
      <c r="I175" s="21" t="s">
        <v>38</v>
      </c>
      <c r="J175" s="63">
        <v>33438</v>
      </c>
      <c r="K175" s="21">
        <v>31</v>
      </c>
      <c r="L175" s="58">
        <v>40698</v>
      </c>
      <c r="M175" s="21">
        <v>11</v>
      </c>
      <c r="N175" s="23">
        <v>19</v>
      </c>
    </row>
    <row r="176" spans="6:14" x14ac:dyDescent="0.35">
      <c r="F176" s="20">
        <v>52778</v>
      </c>
      <c r="G176" s="20" t="s">
        <v>1384</v>
      </c>
      <c r="H176" s="20" t="s">
        <v>1385</v>
      </c>
      <c r="I176" s="20" t="s">
        <v>143</v>
      </c>
      <c r="J176" s="62">
        <v>35049</v>
      </c>
      <c r="K176" s="20">
        <v>26</v>
      </c>
      <c r="L176" s="58">
        <v>40359</v>
      </c>
      <c r="M176" s="20">
        <v>12</v>
      </c>
      <c r="N176" s="23">
        <v>14</v>
      </c>
    </row>
    <row r="177" spans="6:14" x14ac:dyDescent="0.35">
      <c r="F177" s="21">
        <v>52783</v>
      </c>
      <c r="G177" s="21" t="s">
        <v>1820</v>
      </c>
      <c r="H177" s="21" t="s">
        <v>1821</v>
      </c>
      <c r="I177" s="21" t="s">
        <v>35</v>
      </c>
      <c r="J177" s="63">
        <v>34065</v>
      </c>
      <c r="K177" s="21">
        <v>29</v>
      </c>
      <c r="L177" s="58">
        <v>40540</v>
      </c>
      <c r="M177" s="21">
        <v>11</v>
      </c>
      <c r="N177" s="23">
        <v>17</v>
      </c>
    </row>
    <row r="178" spans="6:14" x14ac:dyDescent="0.35">
      <c r="F178" s="20">
        <v>52806</v>
      </c>
      <c r="G178" s="20" t="s">
        <v>68</v>
      </c>
      <c r="H178" s="20" t="s">
        <v>69</v>
      </c>
      <c r="I178" s="20" t="s">
        <v>38</v>
      </c>
      <c r="J178" s="62">
        <v>28514</v>
      </c>
      <c r="K178" s="20">
        <v>44</v>
      </c>
      <c r="L178" s="58">
        <v>35076</v>
      </c>
      <c r="M178" s="20">
        <v>26</v>
      </c>
      <c r="N178" s="23">
        <v>17</v>
      </c>
    </row>
    <row r="179" spans="6:14" x14ac:dyDescent="0.35">
      <c r="F179" s="21">
        <v>52832</v>
      </c>
      <c r="G179" s="21" t="s">
        <v>392</v>
      </c>
      <c r="H179" s="21" t="s">
        <v>393</v>
      </c>
      <c r="I179" s="21" t="s">
        <v>92</v>
      </c>
      <c r="J179" s="63">
        <v>34755</v>
      </c>
      <c r="K179" s="21">
        <v>27</v>
      </c>
      <c r="L179" s="58">
        <v>35882</v>
      </c>
      <c r="M179" s="21">
        <v>24</v>
      </c>
      <c r="N179" s="23">
        <v>3</v>
      </c>
    </row>
    <row r="180" spans="6:14" x14ac:dyDescent="0.35">
      <c r="F180" s="20">
        <v>52833</v>
      </c>
      <c r="G180" s="20" t="s">
        <v>752</v>
      </c>
      <c r="H180" s="20" t="s">
        <v>753</v>
      </c>
      <c r="I180" s="20" t="s">
        <v>35</v>
      </c>
      <c r="J180" s="62">
        <v>32825</v>
      </c>
      <c r="K180" s="20">
        <v>32</v>
      </c>
      <c r="L180" s="58">
        <v>38883</v>
      </c>
      <c r="M180" s="20">
        <v>16</v>
      </c>
      <c r="N180" s="23">
        <v>16</v>
      </c>
    </row>
    <row r="181" spans="6:14" x14ac:dyDescent="0.35">
      <c r="F181" s="21">
        <v>52843</v>
      </c>
      <c r="G181" s="21" t="s">
        <v>732</v>
      </c>
      <c r="H181" s="21" t="s">
        <v>733</v>
      </c>
      <c r="I181" s="21" t="s">
        <v>27</v>
      </c>
      <c r="J181" s="63">
        <v>32443</v>
      </c>
      <c r="K181" s="21">
        <v>33</v>
      </c>
      <c r="L181" s="58">
        <v>38761</v>
      </c>
      <c r="M181" s="21">
        <v>16</v>
      </c>
      <c r="N181" s="23">
        <v>17</v>
      </c>
    </row>
    <row r="182" spans="6:14" x14ac:dyDescent="0.35">
      <c r="F182" s="20">
        <v>52847</v>
      </c>
      <c r="G182" s="20" t="s">
        <v>93</v>
      </c>
      <c r="H182" s="20" t="s">
        <v>94</v>
      </c>
      <c r="I182" s="20" t="s">
        <v>92</v>
      </c>
      <c r="J182" s="62">
        <v>34968</v>
      </c>
      <c r="K182" s="20">
        <v>26</v>
      </c>
      <c r="L182" s="58">
        <v>38226</v>
      </c>
      <c r="M182" s="20">
        <v>17</v>
      </c>
      <c r="N182" s="23">
        <v>8</v>
      </c>
    </row>
    <row r="183" spans="6:14" x14ac:dyDescent="0.35">
      <c r="F183" s="21">
        <v>52862</v>
      </c>
      <c r="G183" s="21" t="s">
        <v>146</v>
      </c>
      <c r="H183" s="24" t="s">
        <v>147</v>
      </c>
      <c r="I183" s="21" t="s">
        <v>49</v>
      </c>
      <c r="J183" s="63">
        <v>34948</v>
      </c>
      <c r="K183" s="21">
        <v>26</v>
      </c>
      <c r="L183" s="58">
        <v>35243</v>
      </c>
      <c r="M183" s="21">
        <v>26</v>
      </c>
      <c r="N183" s="23">
        <v>0</v>
      </c>
    </row>
    <row r="184" spans="6:14" x14ac:dyDescent="0.35">
      <c r="F184" s="20">
        <v>52870</v>
      </c>
      <c r="G184" s="20" t="s">
        <v>204</v>
      </c>
      <c r="H184" s="20" t="s">
        <v>205</v>
      </c>
      <c r="I184" s="20" t="s">
        <v>49</v>
      </c>
      <c r="J184" s="62">
        <v>34821</v>
      </c>
      <c r="K184" s="20">
        <v>27</v>
      </c>
      <c r="L184" s="58">
        <v>37104</v>
      </c>
      <c r="M184" s="20">
        <v>20</v>
      </c>
      <c r="N184" s="23">
        <v>6</v>
      </c>
    </row>
    <row r="185" spans="6:14" x14ac:dyDescent="0.35">
      <c r="F185" s="21">
        <v>52878</v>
      </c>
      <c r="G185" s="21" t="s">
        <v>1874</v>
      </c>
      <c r="H185" s="21" t="s">
        <v>1875</v>
      </c>
      <c r="I185" s="21" t="s">
        <v>143</v>
      </c>
      <c r="J185" s="63">
        <v>34711</v>
      </c>
      <c r="K185" s="21">
        <v>27</v>
      </c>
      <c r="L185" s="58">
        <v>35689</v>
      </c>
      <c r="M185" s="21">
        <v>24</v>
      </c>
      <c r="N185" s="23">
        <v>2</v>
      </c>
    </row>
    <row r="186" spans="6:14" x14ac:dyDescent="0.35">
      <c r="F186" s="20">
        <v>52909</v>
      </c>
      <c r="G186" s="20" t="s">
        <v>1956</v>
      </c>
      <c r="H186" s="20" t="s">
        <v>1957</v>
      </c>
      <c r="I186" s="20" t="s">
        <v>35</v>
      </c>
      <c r="J186" s="62">
        <v>34924</v>
      </c>
      <c r="K186" s="20">
        <v>26</v>
      </c>
      <c r="L186" s="58">
        <v>41778</v>
      </c>
      <c r="M186" s="20">
        <v>8</v>
      </c>
      <c r="N186" s="23">
        <v>18</v>
      </c>
    </row>
    <row r="187" spans="6:14" x14ac:dyDescent="0.35">
      <c r="F187" s="21">
        <v>52910</v>
      </c>
      <c r="G187" s="21" t="s">
        <v>1172</v>
      </c>
      <c r="H187" s="21" t="s">
        <v>1173</v>
      </c>
      <c r="I187" s="21" t="s">
        <v>35</v>
      </c>
      <c r="J187" s="63">
        <v>31082</v>
      </c>
      <c r="K187" s="21">
        <v>37</v>
      </c>
      <c r="L187" s="58">
        <v>36301</v>
      </c>
      <c r="M187" s="21">
        <v>23</v>
      </c>
      <c r="N187" s="23">
        <v>14</v>
      </c>
    </row>
    <row r="188" spans="6:14" x14ac:dyDescent="0.35">
      <c r="F188" s="20">
        <v>52919</v>
      </c>
      <c r="G188" s="20" t="s">
        <v>1176</v>
      </c>
      <c r="H188" s="20" t="s">
        <v>1177</v>
      </c>
      <c r="I188" s="20" t="s">
        <v>35</v>
      </c>
      <c r="J188" s="62">
        <v>34815</v>
      </c>
      <c r="K188" s="20">
        <v>27</v>
      </c>
      <c r="L188" s="58">
        <v>40869</v>
      </c>
      <c r="M188" s="20">
        <v>10</v>
      </c>
      <c r="N188" s="23">
        <v>16</v>
      </c>
    </row>
    <row r="189" spans="6:14" x14ac:dyDescent="0.35">
      <c r="F189" s="21">
        <v>52921</v>
      </c>
      <c r="G189" s="21" t="s">
        <v>160</v>
      </c>
      <c r="H189" s="21" t="s">
        <v>161</v>
      </c>
      <c r="I189" s="21" t="s">
        <v>16</v>
      </c>
      <c r="J189" s="63">
        <v>34884</v>
      </c>
      <c r="K189" s="21">
        <v>27</v>
      </c>
      <c r="L189" s="58">
        <v>36774</v>
      </c>
      <c r="M189" s="21">
        <v>21</v>
      </c>
      <c r="N189" s="23">
        <v>5</v>
      </c>
    </row>
    <row r="190" spans="6:14" x14ac:dyDescent="0.35">
      <c r="F190" s="20">
        <v>52957</v>
      </c>
      <c r="G190" s="20" t="s">
        <v>1764</v>
      </c>
      <c r="H190" s="20" t="s">
        <v>1765</v>
      </c>
      <c r="I190" s="20" t="s">
        <v>92</v>
      </c>
      <c r="J190" s="62">
        <v>34720</v>
      </c>
      <c r="K190" s="20">
        <v>27</v>
      </c>
      <c r="L190" s="58">
        <v>35805</v>
      </c>
      <c r="M190" s="20">
        <v>24</v>
      </c>
      <c r="N190" s="23">
        <v>2</v>
      </c>
    </row>
    <row r="191" spans="6:14" x14ac:dyDescent="0.35">
      <c r="F191" s="21">
        <v>52969</v>
      </c>
      <c r="G191" s="21" t="s">
        <v>486</v>
      </c>
      <c r="H191" s="21" t="s">
        <v>487</v>
      </c>
      <c r="I191" s="21" t="s">
        <v>62</v>
      </c>
      <c r="J191" s="63">
        <v>35036</v>
      </c>
      <c r="K191" s="21">
        <v>26</v>
      </c>
      <c r="L191" s="58">
        <v>37760</v>
      </c>
      <c r="M191" s="21">
        <v>19</v>
      </c>
      <c r="N191" s="23">
        <v>7</v>
      </c>
    </row>
    <row r="192" spans="6:14" x14ac:dyDescent="0.35">
      <c r="F192" s="20">
        <v>52983</v>
      </c>
      <c r="G192" s="20" t="s">
        <v>662</v>
      </c>
      <c r="H192" s="20" t="s">
        <v>663</v>
      </c>
      <c r="I192" s="20" t="s">
        <v>62</v>
      </c>
      <c r="J192" s="62">
        <v>35007</v>
      </c>
      <c r="K192" s="20">
        <v>26</v>
      </c>
      <c r="L192" s="58">
        <v>41008</v>
      </c>
      <c r="M192" s="20">
        <v>10</v>
      </c>
      <c r="N192" s="23">
        <v>16</v>
      </c>
    </row>
    <row r="193" spans="6:14" x14ac:dyDescent="0.35">
      <c r="F193" s="21">
        <v>53019</v>
      </c>
      <c r="G193" s="21" t="s">
        <v>628</v>
      </c>
      <c r="H193" s="21" t="s">
        <v>629</v>
      </c>
      <c r="I193" s="21" t="s">
        <v>35</v>
      </c>
      <c r="J193" s="63">
        <v>34755</v>
      </c>
      <c r="K193" s="21">
        <v>27</v>
      </c>
      <c r="L193" s="58">
        <v>37910</v>
      </c>
      <c r="M193" s="21">
        <v>18</v>
      </c>
      <c r="N193" s="23">
        <v>8</v>
      </c>
    </row>
    <row r="194" spans="6:14" x14ac:dyDescent="0.35">
      <c r="F194" s="20">
        <v>53020</v>
      </c>
      <c r="G194" s="20" t="s">
        <v>1744</v>
      </c>
      <c r="H194" s="20" t="s">
        <v>1745</v>
      </c>
      <c r="I194" s="20" t="s">
        <v>22</v>
      </c>
      <c r="J194" s="62">
        <v>33244</v>
      </c>
      <c r="K194" s="20">
        <v>31</v>
      </c>
      <c r="L194" s="58">
        <v>38313</v>
      </c>
      <c r="M194" s="20">
        <v>17</v>
      </c>
      <c r="N194" s="23">
        <v>13</v>
      </c>
    </row>
    <row r="195" spans="6:14" x14ac:dyDescent="0.35">
      <c r="F195" s="21">
        <v>53024</v>
      </c>
      <c r="G195" s="21" t="s">
        <v>1728</v>
      </c>
      <c r="H195" s="21" t="s">
        <v>1729</v>
      </c>
      <c r="I195" s="21" t="s">
        <v>38</v>
      </c>
      <c r="J195" s="63">
        <v>34793</v>
      </c>
      <c r="K195" s="21">
        <v>27</v>
      </c>
      <c r="L195" s="58">
        <v>36485</v>
      </c>
      <c r="M195" s="21">
        <v>22</v>
      </c>
      <c r="N195" s="23">
        <v>4</v>
      </c>
    </row>
    <row r="196" spans="6:14" x14ac:dyDescent="0.35">
      <c r="F196" s="20">
        <v>53026</v>
      </c>
      <c r="G196" s="20" t="s">
        <v>1578</v>
      </c>
      <c r="H196" s="20" t="s">
        <v>1579</v>
      </c>
      <c r="I196" s="20" t="s">
        <v>35</v>
      </c>
      <c r="J196" s="62">
        <v>34339</v>
      </c>
      <c r="K196" s="20">
        <v>28</v>
      </c>
      <c r="L196" s="58">
        <v>41406</v>
      </c>
      <c r="M196" s="20">
        <v>9</v>
      </c>
      <c r="N196" s="23">
        <v>19</v>
      </c>
    </row>
    <row r="197" spans="6:14" x14ac:dyDescent="0.35">
      <c r="F197" s="21">
        <v>53050</v>
      </c>
      <c r="G197" s="21" t="s">
        <v>1480</v>
      </c>
      <c r="H197" s="21" t="s">
        <v>1481</v>
      </c>
      <c r="I197" s="21" t="s">
        <v>31</v>
      </c>
      <c r="J197" s="63">
        <v>34009</v>
      </c>
      <c r="K197" s="21">
        <v>29</v>
      </c>
      <c r="L197" s="58">
        <v>39609</v>
      </c>
      <c r="M197" s="21">
        <v>14</v>
      </c>
      <c r="N197" s="23">
        <v>15</v>
      </c>
    </row>
    <row r="198" spans="6:14" x14ac:dyDescent="0.35">
      <c r="F198" s="20">
        <v>53069</v>
      </c>
      <c r="G198" s="20" t="s">
        <v>1018</v>
      </c>
      <c r="H198" s="20" t="s">
        <v>1019</v>
      </c>
      <c r="I198" s="20" t="s">
        <v>35</v>
      </c>
      <c r="J198" s="62">
        <v>34092</v>
      </c>
      <c r="K198" s="20">
        <v>29</v>
      </c>
      <c r="L198" s="58">
        <v>39927</v>
      </c>
      <c r="M198" s="20">
        <v>13</v>
      </c>
      <c r="N198" s="23">
        <v>15</v>
      </c>
    </row>
    <row r="199" spans="6:14" x14ac:dyDescent="0.35">
      <c r="F199" s="21">
        <v>53070</v>
      </c>
      <c r="G199" s="21" t="s">
        <v>334</v>
      </c>
      <c r="H199" s="21" t="s">
        <v>335</v>
      </c>
      <c r="I199" s="21" t="s">
        <v>27</v>
      </c>
      <c r="J199" s="63">
        <v>34831</v>
      </c>
      <c r="K199" s="21">
        <v>27</v>
      </c>
      <c r="L199" s="58">
        <v>36823</v>
      </c>
      <c r="M199" s="21">
        <v>21</v>
      </c>
      <c r="N199" s="23">
        <v>5</v>
      </c>
    </row>
    <row r="200" spans="6:14" x14ac:dyDescent="0.35">
      <c r="F200" s="20">
        <v>53073</v>
      </c>
      <c r="G200" s="20" t="s">
        <v>306</v>
      </c>
      <c r="H200" s="20" t="s">
        <v>307</v>
      </c>
      <c r="I200" s="20" t="s">
        <v>92</v>
      </c>
      <c r="J200" s="62">
        <v>27861</v>
      </c>
      <c r="K200" s="20">
        <v>46</v>
      </c>
      <c r="L200" s="58">
        <v>35161</v>
      </c>
      <c r="M200" s="20">
        <v>26</v>
      </c>
      <c r="N200" s="23">
        <v>19</v>
      </c>
    </row>
    <row r="201" spans="6:14" x14ac:dyDescent="0.35">
      <c r="F201" s="21">
        <v>53118</v>
      </c>
      <c r="G201" s="21" t="s">
        <v>524</v>
      </c>
      <c r="H201" s="21" t="s">
        <v>525</v>
      </c>
      <c r="I201" s="21" t="s">
        <v>92</v>
      </c>
      <c r="J201" s="63">
        <v>35054</v>
      </c>
      <c r="K201" s="21">
        <v>26</v>
      </c>
      <c r="L201" s="58">
        <v>38413</v>
      </c>
      <c r="M201" s="21">
        <v>17</v>
      </c>
      <c r="N201" s="23">
        <v>9</v>
      </c>
    </row>
    <row r="202" spans="6:14" x14ac:dyDescent="0.35">
      <c r="F202" s="20">
        <v>53141</v>
      </c>
      <c r="G202" s="20" t="s">
        <v>80</v>
      </c>
      <c r="H202" s="20" t="s">
        <v>81</v>
      </c>
      <c r="I202" s="20" t="s">
        <v>62</v>
      </c>
      <c r="J202" s="62">
        <v>34868</v>
      </c>
      <c r="K202" s="20">
        <v>27</v>
      </c>
      <c r="L202" s="58">
        <v>41373</v>
      </c>
      <c r="M202" s="20">
        <v>9</v>
      </c>
      <c r="N202" s="23">
        <v>17</v>
      </c>
    </row>
    <row r="203" spans="6:14" x14ac:dyDescent="0.35">
      <c r="F203" s="21">
        <v>53143</v>
      </c>
      <c r="G203" s="21" t="s">
        <v>1200</v>
      </c>
      <c r="H203" s="21" t="s">
        <v>1201</v>
      </c>
      <c r="I203" s="21" t="s">
        <v>35</v>
      </c>
      <c r="J203" s="63">
        <v>29062</v>
      </c>
      <c r="K203" s="21">
        <v>43</v>
      </c>
      <c r="L203" s="58">
        <v>35081</v>
      </c>
      <c r="M203" s="21">
        <v>26</v>
      </c>
      <c r="N203" s="23">
        <v>16</v>
      </c>
    </row>
    <row r="204" spans="6:14" x14ac:dyDescent="0.35">
      <c r="F204" s="20">
        <v>53158</v>
      </c>
      <c r="G204" s="20" t="s">
        <v>1398</v>
      </c>
      <c r="H204" s="20" t="s">
        <v>1399</v>
      </c>
      <c r="I204" s="20" t="s">
        <v>92</v>
      </c>
      <c r="J204" s="62">
        <v>33025</v>
      </c>
      <c r="K204" s="20">
        <v>32</v>
      </c>
      <c r="L204" s="58">
        <v>37501</v>
      </c>
      <c r="M204" s="20">
        <v>19</v>
      </c>
      <c r="N204" s="23">
        <v>12</v>
      </c>
    </row>
    <row r="205" spans="6:14" x14ac:dyDescent="0.35">
      <c r="F205" s="21">
        <v>53159</v>
      </c>
      <c r="G205" s="21" t="s">
        <v>364</v>
      </c>
      <c r="H205" s="21" t="s">
        <v>365</v>
      </c>
      <c r="I205" s="21" t="s">
        <v>38</v>
      </c>
      <c r="J205" s="63">
        <v>34870</v>
      </c>
      <c r="K205" s="21">
        <v>27</v>
      </c>
      <c r="L205" s="58">
        <v>40333</v>
      </c>
      <c r="M205" s="21">
        <v>12</v>
      </c>
      <c r="N205" s="23">
        <v>14</v>
      </c>
    </row>
    <row r="206" spans="6:14" x14ac:dyDescent="0.35">
      <c r="F206" s="20">
        <v>53166</v>
      </c>
      <c r="G206" s="20" t="s">
        <v>198</v>
      </c>
      <c r="H206" s="20" t="s">
        <v>199</v>
      </c>
      <c r="I206" s="20" t="s">
        <v>16</v>
      </c>
      <c r="J206" s="62">
        <v>34166</v>
      </c>
      <c r="K206" s="20">
        <v>29</v>
      </c>
      <c r="L206" s="58">
        <v>41052</v>
      </c>
      <c r="M206" s="20">
        <v>10</v>
      </c>
      <c r="N206" s="23">
        <v>18</v>
      </c>
    </row>
    <row r="207" spans="6:14" x14ac:dyDescent="0.35">
      <c r="F207" s="21">
        <v>53167</v>
      </c>
      <c r="G207" s="21" t="s">
        <v>1742</v>
      </c>
      <c r="H207" s="21" t="s">
        <v>1743</v>
      </c>
      <c r="I207" s="21" t="s">
        <v>16</v>
      </c>
      <c r="J207" s="63">
        <v>30891</v>
      </c>
      <c r="K207" s="21">
        <v>37</v>
      </c>
      <c r="L207" s="58">
        <v>35901</v>
      </c>
      <c r="M207" s="21">
        <v>24</v>
      </c>
      <c r="N207" s="23">
        <v>13</v>
      </c>
    </row>
    <row r="208" spans="6:14" x14ac:dyDescent="0.35">
      <c r="F208" s="20">
        <v>53181</v>
      </c>
      <c r="G208" s="20" t="s">
        <v>624</v>
      </c>
      <c r="H208" s="20" t="s">
        <v>625</v>
      </c>
      <c r="I208" s="20" t="s">
        <v>143</v>
      </c>
      <c r="J208" s="62">
        <v>34965</v>
      </c>
      <c r="K208" s="20">
        <v>26</v>
      </c>
      <c r="L208" s="58">
        <v>38958</v>
      </c>
      <c r="M208" s="20">
        <v>15</v>
      </c>
      <c r="N208" s="23">
        <v>10</v>
      </c>
    </row>
    <row r="209" spans="6:14" x14ac:dyDescent="0.35">
      <c r="F209" s="21">
        <v>53238</v>
      </c>
      <c r="G209" s="21" t="s">
        <v>1252</v>
      </c>
      <c r="H209" s="21" t="s">
        <v>1253</v>
      </c>
      <c r="I209" s="21" t="s">
        <v>62</v>
      </c>
      <c r="J209" s="63">
        <v>31147</v>
      </c>
      <c r="K209" s="21">
        <v>37</v>
      </c>
      <c r="L209" s="58">
        <v>34866</v>
      </c>
      <c r="M209" s="21">
        <v>27</v>
      </c>
      <c r="N209" s="23">
        <v>10</v>
      </c>
    </row>
    <row r="210" spans="6:14" x14ac:dyDescent="0.35">
      <c r="F210" s="20">
        <v>53242</v>
      </c>
      <c r="G210" s="20" t="s">
        <v>1284</v>
      </c>
      <c r="H210" s="20" t="s">
        <v>1285</v>
      </c>
      <c r="I210" s="20" t="s">
        <v>143</v>
      </c>
      <c r="J210" s="62">
        <v>31026</v>
      </c>
      <c r="K210" s="20">
        <v>37</v>
      </c>
      <c r="L210" s="58">
        <v>38081</v>
      </c>
      <c r="M210" s="20">
        <v>18</v>
      </c>
      <c r="N210" s="23">
        <v>19</v>
      </c>
    </row>
    <row r="211" spans="6:14" x14ac:dyDescent="0.35">
      <c r="F211" s="21">
        <v>53249</v>
      </c>
      <c r="G211" s="21" t="s">
        <v>1366</v>
      </c>
      <c r="H211" s="21" t="s">
        <v>1367</v>
      </c>
      <c r="I211" s="21" t="s">
        <v>27</v>
      </c>
      <c r="J211" s="63">
        <v>31566</v>
      </c>
      <c r="K211" s="21">
        <v>36</v>
      </c>
      <c r="L211" s="58">
        <v>35335</v>
      </c>
      <c r="M211" s="21">
        <v>25</v>
      </c>
      <c r="N211" s="23">
        <v>10</v>
      </c>
    </row>
    <row r="212" spans="6:14" x14ac:dyDescent="0.35">
      <c r="F212" s="20">
        <v>53275</v>
      </c>
      <c r="G212" s="20" t="s">
        <v>1772</v>
      </c>
      <c r="H212" s="20" t="s">
        <v>1773</v>
      </c>
      <c r="I212" s="20" t="s">
        <v>92</v>
      </c>
      <c r="J212" s="62">
        <v>30907</v>
      </c>
      <c r="K212" s="20">
        <v>37</v>
      </c>
      <c r="L212" s="58">
        <v>37157</v>
      </c>
      <c r="M212" s="20">
        <v>20</v>
      </c>
      <c r="N212" s="23">
        <v>17</v>
      </c>
    </row>
    <row r="213" spans="6:14" x14ac:dyDescent="0.35">
      <c r="F213" s="23">
        <v>53300</v>
      </c>
      <c r="G213" s="21" t="s">
        <v>756</v>
      </c>
      <c r="H213" s="21" t="s">
        <v>757</v>
      </c>
      <c r="I213" s="21" t="s">
        <v>62</v>
      </c>
      <c r="J213" s="63">
        <v>32450</v>
      </c>
      <c r="K213" s="21">
        <v>33</v>
      </c>
      <c r="L213" s="58">
        <v>35871</v>
      </c>
      <c r="M213" s="21">
        <v>24</v>
      </c>
      <c r="N213" s="23">
        <v>9</v>
      </c>
    </row>
    <row r="214" spans="6:14" x14ac:dyDescent="0.35">
      <c r="F214" s="20">
        <v>53329</v>
      </c>
      <c r="G214" s="20" t="s">
        <v>914</v>
      </c>
      <c r="H214" s="20" t="s">
        <v>915</v>
      </c>
      <c r="I214" s="20" t="s">
        <v>31</v>
      </c>
      <c r="J214" s="62">
        <v>33790</v>
      </c>
      <c r="K214" s="20">
        <v>30</v>
      </c>
      <c r="L214" s="58">
        <v>40612</v>
      </c>
      <c r="M214" s="20">
        <v>11</v>
      </c>
      <c r="N214" s="23">
        <v>18</v>
      </c>
    </row>
    <row r="215" spans="6:14" x14ac:dyDescent="0.35">
      <c r="F215" s="21">
        <v>53351</v>
      </c>
      <c r="G215" s="21" t="s">
        <v>514</v>
      </c>
      <c r="H215" s="21" t="s">
        <v>515</v>
      </c>
      <c r="I215" s="21" t="s">
        <v>22</v>
      </c>
      <c r="J215" s="63">
        <v>34731</v>
      </c>
      <c r="K215" s="21">
        <v>27</v>
      </c>
      <c r="L215" s="58">
        <v>40592</v>
      </c>
      <c r="M215" s="21">
        <v>11</v>
      </c>
      <c r="N215" s="23">
        <v>16</v>
      </c>
    </row>
    <row r="216" spans="6:14" x14ac:dyDescent="0.35">
      <c r="F216" s="20">
        <v>53396</v>
      </c>
      <c r="G216" s="20" t="s">
        <v>1274</v>
      </c>
      <c r="H216" s="20" t="s">
        <v>1275</v>
      </c>
      <c r="I216" s="20" t="s">
        <v>143</v>
      </c>
      <c r="J216" s="62">
        <v>31797</v>
      </c>
      <c r="K216" s="20">
        <v>35</v>
      </c>
      <c r="L216" s="58">
        <v>38214</v>
      </c>
      <c r="M216" s="20">
        <v>17</v>
      </c>
      <c r="N216" s="23">
        <v>17</v>
      </c>
    </row>
    <row r="217" spans="6:14" x14ac:dyDescent="0.35">
      <c r="F217" s="21">
        <v>53403</v>
      </c>
      <c r="G217" s="21" t="s">
        <v>770</v>
      </c>
      <c r="H217" s="21" t="s">
        <v>771</v>
      </c>
      <c r="I217" s="21" t="s">
        <v>35</v>
      </c>
      <c r="J217" s="63">
        <v>34267</v>
      </c>
      <c r="K217" s="21">
        <v>28</v>
      </c>
      <c r="L217" s="58">
        <v>37663</v>
      </c>
      <c r="M217" s="21">
        <v>19</v>
      </c>
      <c r="N217" s="23">
        <v>9</v>
      </c>
    </row>
    <row r="218" spans="6:14" x14ac:dyDescent="0.35">
      <c r="F218" s="20">
        <v>53419</v>
      </c>
      <c r="G218" s="20" t="s">
        <v>878</v>
      </c>
      <c r="H218" s="20" t="s">
        <v>879</v>
      </c>
      <c r="I218" s="20" t="s">
        <v>92</v>
      </c>
      <c r="J218" s="62">
        <v>34990</v>
      </c>
      <c r="K218" s="20">
        <v>26</v>
      </c>
      <c r="L218" s="58">
        <v>40719</v>
      </c>
      <c r="M218" s="20">
        <v>11</v>
      </c>
      <c r="N218" s="23">
        <v>15</v>
      </c>
    </row>
    <row r="219" spans="6:14" x14ac:dyDescent="0.35">
      <c r="F219" s="21">
        <v>53437</v>
      </c>
      <c r="G219" s="21" t="s">
        <v>60</v>
      </c>
      <c r="H219" s="24" t="s">
        <v>61</v>
      </c>
      <c r="I219" s="21" t="s">
        <v>62</v>
      </c>
      <c r="J219" s="63">
        <v>30760</v>
      </c>
      <c r="K219" s="21">
        <v>38</v>
      </c>
      <c r="L219" s="58">
        <v>37178</v>
      </c>
      <c r="M219" s="21">
        <v>20</v>
      </c>
      <c r="N219" s="23">
        <v>17</v>
      </c>
    </row>
    <row r="220" spans="6:14" x14ac:dyDescent="0.35">
      <c r="F220" s="20">
        <v>53441</v>
      </c>
      <c r="G220" s="20" t="s">
        <v>700</v>
      </c>
      <c r="H220" s="20" t="s">
        <v>701</v>
      </c>
      <c r="I220" s="20" t="s">
        <v>31</v>
      </c>
      <c r="J220" s="62">
        <v>34708</v>
      </c>
      <c r="K220" s="20">
        <v>27</v>
      </c>
      <c r="L220" s="58">
        <v>38632</v>
      </c>
      <c r="M220" s="20">
        <v>16</v>
      </c>
      <c r="N220" s="23">
        <v>10</v>
      </c>
    </row>
    <row r="221" spans="6:14" x14ac:dyDescent="0.35">
      <c r="F221" s="23">
        <v>53476</v>
      </c>
      <c r="G221" s="21" t="s">
        <v>904</v>
      </c>
      <c r="H221" s="21" t="s">
        <v>905</v>
      </c>
      <c r="I221" s="21" t="s">
        <v>62</v>
      </c>
      <c r="J221" s="63">
        <v>33492</v>
      </c>
      <c r="K221" s="21">
        <v>30</v>
      </c>
      <c r="L221" s="58">
        <v>40488</v>
      </c>
      <c r="M221" s="21">
        <v>11</v>
      </c>
      <c r="N221" s="23">
        <v>19</v>
      </c>
    </row>
    <row r="222" spans="6:14" x14ac:dyDescent="0.35">
      <c r="F222" s="20">
        <v>53488</v>
      </c>
      <c r="G222" s="20" t="s">
        <v>1228</v>
      </c>
      <c r="H222" s="20" t="s">
        <v>1229</v>
      </c>
      <c r="I222" s="20" t="s">
        <v>49</v>
      </c>
      <c r="J222" s="62">
        <v>34304</v>
      </c>
      <c r="K222" s="20">
        <v>28</v>
      </c>
      <c r="L222" s="58">
        <v>37505</v>
      </c>
      <c r="M222" s="20">
        <v>19</v>
      </c>
      <c r="N222" s="23">
        <v>8</v>
      </c>
    </row>
    <row r="223" spans="6:14" x14ac:dyDescent="0.35">
      <c r="F223" s="21">
        <v>53493</v>
      </c>
      <c r="G223" s="21" t="s">
        <v>378</v>
      </c>
      <c r="H223" s="21" t="s">
        <v>379</v>
      </c>
      <c r="I223" s="21" t="s">
        <v>31</v>
      </c>
      <c r="J223" s="63">
        <v>34711</v>
      </c>
      <c r="K223" s="21">
        <v>27</v>
      </c>
      <c r="L223" s="58">
        <v>34749</v>
      </c>
      <c r="M223" s="21">
        <v>27</v>
      </c>
      <c r="N223" s="23">
        <v>0</v>
      </c>
    </row>
    <row r="224" spans="6:14" x14ac:dyDescent="0.35">
      <c r="F224" s="20">
        <v>53498</v>
      </c>
      <c r="G224" s="20" t="s">
        <v>668</v>
      </c>
      <c r="H224" s="20" t="s">
        <v>669</v>
      </c>
      <c r="I224" s="20" t="s">
        <v>143</v>
      </c>
      <c r="J224" s="62">
        <v>35039</v>
      </c>
      <c r="K224" s="20">
        <v>26</v>
      </c>
      <c r="L224" s="58">
        <v>36743</v>
      </c>
      <c r="M224" s="20">
        <v>21</v>
      </c>
      <c r="N224" s="23">
        <v>4</v>
      </c>
    </row>
    <row r="225" spans="6:14" x14ac:dyDescent="0.35">
      <c r="F225" s="21">
        <v>53521</v>
      </c>
      <c r="G225" s="21" t="s">
        <v>1822</v>
      </c>
      <c r="H225" s="21" t="s">
        <v>1823</v>
      </c>
      <c r="I225" s="21" t="s">
        <v>31</v>
      </c>
      <c r="J225" s="63">
        <v>32339</v>
      </c>
      <c r="K225" s="21">
        <v>34</v>
      </c>
      <c r="L225" s="58">
        <v>37018</v>
      </c>
      <c r="M225" s="21">
        <v>21</v>
      </c>
      <c r="N225" s="23">
        <v>12</v>
      </c>
    </row>
    <row r="226" spans="6:14" x14ac:dyDescent="0.35">
      <c r="F226" s="20">
        <v>53550</v>
      </c>
      <c r="G226" s="20" t="s">
        <v>1970</v>
      </c>
      <c r="H226" s="20" t="s">
        <v>1971</v>
      </c>
      <c r="I226" s="20" t="s">
        <v>143</v>
      </c>
      <c r="J226" s="62">
        <v>32753</v>
      </c>
      <c r="K226" s="20">
        <v>32</v>
      </c>
      <c r="L226" s="58">
        <v>38403</v>
      </c>
      <c r="M226" s="20">
        <v>17</v>
      </c>
      <c r="N226" s="23">
        <v>15</v>
      </c>
    </row>
    <row r="227" spans="6:14" x14ac:dyDescent="0.35">
      <c r="F227" s="21">
        <v>53563</v>
      </c>
      <c r="G227" s="21" t="s">
        <v>1350</v>
      </c>
      <c r="H227" s="21" t="s">
        <v>1351</v>
      </c>
      <c r="I227" s="21" t="s">
        <v>16</v>
      </c>
      <c r="J227" s="63">
        <v>31692</v>
      </c>
      <c r="K227" s="21">
        <v>35</v>
      </c>
      <c r="L227" s="58">
        <v>35894</v>
      </c>
      <c r="M227" s="21">
        <v>24</v>
      </c>
      <c r="N227" s="23">
        <v>11</v>
      </c>
    </row>
    <row r="228" spans="6:14" x14ac:dyDescent="0.35">
      <c r="F228" s="20">
        <v>53571</v>
      </c>
      <c r="G228" s="20" t="s">
        <v>702</v>
      </c>
      <c r="H228" s="20" t="s">
        <v>703</v>
      </c>
      <c r="I228" s="20" t="s">
        <v>62</v>
      </c>
      <c r="J228" s="62">
        <v>35047</v>
      </c>
      <c r="K228" s="20">
        <v>26</v>
      </c>
      <c r="L228" s="58">
        <v>35639</v>
      </c>
      <c r="M228" s="20">
        <v>24</v>
      </c>
      <c r="N228" s="23">
        <v>1</v>
      </c>
    </row>
    <row r="229" spans="6:14" x14ac:dyDescent="0.35">
      <c r="F229" s="21">
        <v>53600</v>
      </c>
      <c r="G229" s="21" t="s">
        <v>300</v>
      </c>
      <c r="H229" s="21" t="s">
        <v>301</v>
      </c>
      <c r="I229" s="21" t="s">
        <v>38</v>
      </c>
      <c r="J229" s="63">
        <v>34503</v>
      </c>
      <c r="K229" s="21">
        <v>28</v>
      </c>
      <c r="L229" s="58">
        <v>36897</v>
      </c>
      <c r="M229" s="21">
        <v>21</v>
      </c>
      <c r="N229" s="23">
        <v>6</v>
      </c>
    </row>
    <row r="230" spans="6:14" x14ac:dyDescent="0.35">
      <c r="F230" s="20">
        <v>53625</v>
      </c>
      <c r="G230" s="20" t="s">
        <v>78</v>
      </c>
      <c r="H230" s="20" t="s">
        <v>79</v>
      </c>
      <c r="I230" s="20" t="s">
        <v>16</v>
      </c>
      <c r="J230" s="62">
        <v>34718</v>
      </c>
      <c r="K230" s="20">
        <v>27</v>
      </c>
      <c r="L230" s="58">
        <v>41211</v>
      </c>
      <c r="M230" s="20">
        <v>9</v>
      </c>
      <c r="N230" s="23">
        <v>17</v>
      </c>
    </row>
    <row r="231" spans="6:14" x14ac:dyDescent="0.35">
      <c r="F231" s="21">
        <v>53627</v>
      </c>
      <c r="G231" s="21" t="s">
        <v>796</v>
      </c>
      <c r="H231" s="21" t="s">
        <v>797</v>
      </c>
      <c r="I231" s="21" t="s">
        <v>35</v>
      </c>
      <c r="J231" s="63">
        <v>29331</v>
      </c>
      <c r="K231" s="21">
        <v>42</v>
      </c>
      <c r="L231" s="58">
        <v>36511</v>
      </c>
      <c r="M231" s="21">
        <v>22</v>
      </c>
      <c r="N231" s="23">
        <v>19</v>
      </c>
    </row>
    <row r="232" spans="6:14" x14ac:dyDescent="0.35">
      <c r="F232" s="20">
        <v>53633</v>
      </c>
      <c r="G232" s="20" t="s">
        <v>152</v>
      </c>
      <c r="H232" s="20" t="s">
        <v>153</v>
      </c>
      <c r="I232" s="20" t="s">
        <v>31</v>
      </c>
      <c r="J232" s="62">
        <v>34776</v>
      </c>
      <c r="K232" s="20">
        <v>27</v>
      </c>
      <c r="L232" s="58">
        <v>41495</v>
      </c>
      <c r="M232" s="20">
        <v>8</v>
      </c>
      <c r="N232" s="23">
        <v>18</v>
      </c>
    </row>
    <row r="233" spans="6:14" x14ac:dyDescent="0.35">
      <c r="F233" s="21">
        <v>53653</v>
      </c>
      <c r="G233" s="21" t="s">
        <v>1450</v>
      </c>
      <c r="H233" s="21" t="s">
        <v>1451</v>
      </c>
      <c r="I233" s="21" t="s">
        <v>49</v>
      </c>
      <c r="J233" s="63">
        <v>33281</v>
      </c>
      <c r="K233" s="21">
        <v>31</v>
      </c>
      <c r="L233" s="58">
        <v>35114</v>
      </c>
      <c r="M233" s="21">
        <v>26</v>
      </c>
      <c r="N233" s="23">
        <v>5</v>
      </c>
    </row>
    <row r="234" spans="6:14" x14ac:dyDescent="0.35">
      <c r="F234" s="20">
        <v>53677</v>
      </c>
      <c r="G234" s="20" t="s">
        <v>1410</v>
      </c>
      <c r="H234" s="20" t="s">
        <v>1411</v>
      </c>
      <c r="I234" s="20" t="s">
        <v>92</v>
      </c>
      <c r="J234" s="62">
        <v>31584</v>
      </c>
      <c r="K234" s="20">
        <v>36</v>
      </c>
      <c r="L234" s="58">
        <v>37582</v>
      </c>
      <c r="M234" s="20">
        <v>19</v>
      </c>
      <c r="N234" s="23">
        <v>16</v>
      </c>
    </row>
    <row r="235" spans="6:14" x14ac:dyDescent="0.35">
      <c r="F235" s="21">
        <v>53688</v>
      </c>
      <c r="G235" s="21" t="s">
        <v>1160</v>
      </c>
      <c r="H235" s="21" t="s">
        <v>1161</v>
      </c>
      <c r="I235" s="21" t="s">
        <v>62</v>
      </c>
      <c r="J235" s="63">
        <v>32278</v>
      </c>
      <c r="K235" s="21">
        <v>34</v>
      </c>
      <c r="L235" s="58">
        <v>37304</v>
      </c>
      <c r="M235" s="21">
        <v>20</v>
      </c>
      <c r="N235" s="23">
        <v>13</v>
      </c>
    </row>
    <row r="236" spans="6:14" x14ac:dyDescent="0.35">
      <c r="F236" s="20">
        <v>53694</v>
      </c>
      <c r="G236" s="20" t="s">
        <v>1834</v>
      </c>
      <c r="H236" s="20" t="s">
        <v>1835</v>
      </c>
      <c r="I236" s="20" t="s">
        <v>27</v>
      </c>
      <c r="J236" s="62">
        <v>33971</v>
      </c>
      <c r="K236" s="20">
        <v>29</v>
      </c>
      <c r="L236" s="58">
        <v>39133</v>
      </c>
      <c r="M236" s="20">
        <v>15</v>
      </c>
      <c r="N236" s="23">
        <v>14</v>
      </c>
    </row>
    <row r="237" spans="6:14" x14ac:dyDescent="0.35">
      <c r="F237" s="21">
        <v>53701</v>
      </c>
      <c r="G237" s="21" t="s">
        <v>512</v>
      </c>
      <c r="H237" s="24" t="s">
        <v>513</v>
      </c>
      <c r="I237" s="21" t="s">
        <v>16</v>
      </c>
      <c r="J237" s="63">
        <v>34961</v>
      </c>
      <c r="K237" s="21">
        <v>26</v>
      </c>
      <c r="L237" s="58">
        <v>36051</v>
      </c>
      <c r="M237" s="21">
        <v>23</v>
      </c>
      <c r="N237" s="23">
        <v>2</v>
      </c>
    </row>
    <row r="238" spans="6:14" x14ac:dyDescent="0.35">
      <c r="F238" s="20">
        <v>53732</v>
      </c>
      <c r="G238" s="20" t="s">
        <v>172</v>
      </c>
      <c r="H238" s="20" t="s">
        <v>173</v>
      </c>
      <c r="I238" s="20" t="s">
        <v>35</v>
      </c>
      <c r="J238" s="62">
        <v>34409</v>
      </c>
      <c r="K238" s="20">
        <v>28</v>
      </c>
      <c r="L238" s="58">
        <v>38612</v>
      </c>
      <c r="M238" s="20">
        <v>16</v>
      </c>
      <c r="N238" s="23">
        <v>11</v>
      </c>
    </row>
    <row r="239" spans="6:14" x14ac:dyDescent="0.35">
      <c r="F239" s="21">
        <v>53744</v>
      </c>
      <c r="G239" s="21" t="s">
        <v>1264</v>
      </c>
      <c r="H239" s="21" t="s">
        <v>1265</v>
      </c>
      <c r="I239" s="21" t="s">
        <v>143</v>
      </c>
      <c r="J239" s="63">
        <v>27492</v>
      </c>
      <c r="K239" s="21">
        <v>47</v>
      </c>
      <c r="L239" s="58">
        <v>34719</v>
      </c>
      <c r="M239" s="21">
        <v>27</v>
      </c>
      <c r="N239" s="23">
        <v>19</v>
      </c>
    </row>
    <row r="240" spans="6:14" x14ac:dyDescent="0.35">
      <c r="F240" s="20">
        <v>53757</v>
      </c>
      <c r="G240" s="20" t="s">
        <v>278</v>
      </c>
      <c r="H240" s="20" t="s">
        <v>279</v>
      </c>
      <c r="I240" s="20" t="s">
        <v>143</v>
      </c>
      <c r="J240" s="62">
        <v>34761</v>
      </c>
      <c r="K240" s="20">
        <v>27</v>
      </c>
      <c r="L240" s="58">
        <v>40630</v>
      </c>
      <c r="M240" s="20">
        <v>11</v>
      </c>
      <c r="N240" s="23">
        <v>16</v>
      </c>
    </row>
    <row r="241" spans="6:14" x14ac:dyDescent="0.35">
      <c r="F241" s="21">
        <v>53765</v>
      </c>
      <c r="G241" s="21" t="s">
        <v>448</v>
      </c>
      <c r="H241" s="21" t="s">
        <v>449</v>
      </c>
      <c r="I241" s="21" t="s">
        <v>31</v>
      </c>
      <c r="J241" s="63">
        <v>34652</v>
      </c>
      <c r="K241" s="21">
        <v>27</v>
      </c>
      <c r="L241" s="58">
        <v>41411</v>
      </c>
      <c r="M241" s="21">
        <v>9</v>
      </c>
      <c r="N241" s="23">
        <v>18</v>
      </c>
    </row>
    <row r="242" spans="6:14" x14ac:dyDescent="0.35">
      <c r="F242" s="23">
        <v>53785</v>
      </c>
      <c r="G242" s="20" t="s">
        <v>322</v>
      </c>
      <c r="H242" s="20" t="s">
        <v>323</v>
      </c>
      <c r="I242" s="20" t="s">
        <v>62</v>
      </c>
      <c r="J242" s="62">
        <v>34417</v>
      </c>
      <c r="K242" s="20">
        <v>28</v>
      </c>
      <c r="L242" s="58">
        <v>35437</v>
      </c>
      <c r="M242" s="20">
        <v>25</v>
      </c>
      <c r="N242" s="23">
        <v>2</v>
      </c>
    </row>
    <row r="243" spans="6:14" x14ac:dyDescent="0.35">
      <c r="F243" s="26">
        <v>53785</v>
      </c>
      <c r="G243" s="21" t="s">
        <v>676</v>
      </c>
      <c r="H243" s="21" t="s">
        <v>677</v>
      </c>
      <c r="I243" s="21" t="s">
        <v>38</v>
      </c>
      <c r="J243" s="63">
        <v>34721</v>
      </c>
      <c r="K243" s="21">
        <v>27</v>
      </c>
      <c r="L243" s="58">
        <v>35517</v>
      </c>
      <c r="M243" s="21">
        <v>25</v>
      </c>
      <c r="N243" s="23">
        <v>2</v>
      </c>
    </row>
    <row r="244" spans="6:14" x14ac:dyDescent="0.35">
      <c r="F244" s="20">
        <v>53807</v>
      </c>
      <c r="G244" s="20" t="s">
        <v>1972</v>
      </c>
      <c r="H244" s="20" t="s">
        <v>1973</v>
      </c>
      <c r="I244" s="20" t="s">
        <v>62</v>
      </c>
      <c r="J244" s="62">
        <v>33113</v>
      </c>
      <c r="K244" s="20">
        <v>31</v>
      </c>
      <c r="L244" s="58">
        <v>39279</v>
      </c>
      <c r="M244" s="20">
        <v>15</v>
      </c>
      <c r="N244" s="23">
        <v>16</v>
      </c>
    </row>
    <row r="245" spans="6:14" x14ac:dyDescent="0.35">
      <c r="F245" s="21">
        <v>53817</v>
      </c>
      <c r="G245" s="21" t="s">
        <v>1118</v>
      </c>
      <c r="H245" s="21" t="s">
        <v>1119</v>
      </c>
      <c r="I245" s="21" t="s">
        <v>143</v>
      </c>
      <c r="J245" s="63">
        <v>33675</v>
      </c>
      <c r="K245" s="21">
        <v>30</v>
      </c>
      <c r="L245" s="58">
        <v>38960</v>
      </c>
      <c r="M245" s="21">
        <v>15</v>
      </c>
      <c r="N245" s="23">
        <v>14</v>
      </c>
    </row>
    <row r="246" spans="6:14" x14ac:dyDescent="0.35">
      <c r="F246" s="20">
        <v>53840</v>
      </c>
      <c r="G246" s="20" t="s">
        <v>990</v>
      </c>
      <c r="H246" s="20" t="s">
        <v>991</v>
      </c>
      <c r="I246" s="20" t="s">
        <v>38</v>
      </c>
      <c r="J246" s="62">
        <v>32155</v>
      </c>
      <c r="K246" s="20">
        <v>34</v>
      </c>
      <c r="L246" s="58">
        <v>37108</v>
      </c>
      <c r="M246" s="20">
        <v>20</v>
      </c>
      <c r="N246" s="23">
        <v>13</v>
      </c>
    </row>
    <row r="247" spans="6:14" x14ac:dyDescent="0.35">
      <c r="F247" s="21">
        <v>53903</v>
      </c>
      <c r="G247" s="21" t="s">
        <v>1498</v>
      </c>
      <c r="H247" s="21" t="s">
        <v>1499</v>
      </c>
      <c r="I247" s="21" t="s">
        <v>143</v>
      </c>
      <c r="J247" s="63">
        <v>34472</v>
      </c>
      <c r="K247" s="21">
        <v>28</v>
      </c>
      <c r="L247" s="58">
        <v>39845</v>
      </c>
      <c r="M247" s="21">
        <v>13</v>
      </c>
      <c r="N247" s="23">
        <v>14</v>
      </c>
    </row>
    <row r="248" spans="6:14" x14ac:dyDescent="0.35">
      <c r="F248" s="20">
        <v>53925</v>
      </c>
      <c r="G248" s="20" t="s">
        <v>1788</v>
      </c>
      <c r="H248" s="20" t="s">
        <v>1789</v>
      </c>
      <c r="I248" s="20" t="s">
        <v>38</v>
      </c>
      <c r="J248" s="62">
        <v>33991</v>
      </c>
      <c r="K248" s="20">
        <v>29</v>
      </c>
      <c r="L248" s="58">
        <v>40562</v>
      </c>
      <c r="M248" s="20">
        <v>11</v>
      </c>
      <c r="N248" s="23">
        <v>17</v>
      </c>
    </row>
    <row r="249" spans="6:14" x14ac:dyDescent="0.35">
      <c r="F249" s="21">
        <v>53986</v>
      </c>
      <c r="G249" s="21" t="s">
        <v>1326</v>
      </c>
      <c r="H249" s="21" t="s">
        <v>1327</v>
      </c>
      <c r="I249" s="21" t="s">
        <v>92</v>
      </c>
      <c r="J249" s="63">
        <v>30326</v>
      </c>
      <c r="K249" s="21">
        <v>39</v>
      </c>
      <c r="L249" s="58">
        <v>37167</v>
      </c>
      <c r="M249" s="21">
        <v>20</v>
      </c>
      <c r="N249" s="23">
        <v>18</v>
      </c>
    </row>
    <row r="250" spans="6:14" x14ac:dyDescent="0.35">
      <c r="F250" s="20">
        <v>53997</v>
      </c>
      <c r="G250" s="20" t="s">
        <v>1674</v>
      </c>
      <c r="H250" s="20" t="s">
        <v>1675</v>
      </c>
      <c r="I250" s="20" t="s">
        <v>92</v>
      </c>
      <c r="J250" s="62">
        <v>34842</v>
      </c>
      <c r="K250" s="20">
        <v>27</v>
      </c>
      <c r="L250" s="58">
        <v>38933</v>
      </c>
      <c r="M250" s="20">
        <v>15</v>
      </c>
      <c r="N250" s="23">
        <v>11</v>
      </c>
    </row>
    <row r="251" spans="6:14" x14ac:dyDescent="0.35">
      <c r="F251" s="21">
        <v>54013</v>
      </c>
      <c r="G251" s="21" t="s">
        <v>180</v>
      </c>
      <c r="H251" s="21" t="s">
        <v>181</v>
      </c>
      <c r="I251" s="21" t="s">
        <v>92</v>
      </c>
      <c r="J251" s="63">
        <v>29710</v>
      </c>
      <c r="K251" s="21">
        <v>41</v>
      </c>
      <c r="L251" s="58">
        <v>36143</v>
      </c>
      <c r="M251" s="21">
        <v>23</v>
      </c>
      <c r="N251" s="23">
        <v>17</v>
      </c>
    </row>
    <row r="252" spans="6:14" x14ac:dyDescent="0.35">
      <c r="F252" s="20">
        <v>54018</v>
      </c>
      <c r="G252" s="20" t="s">
        <v>820</v>
      </c>
      <c r="H252" s="20" t="s">
        <v>821</v>
      </c>
      <c r="I252" s="20" t="s">
        <v>143</v>
      </c>
      <c r="J252" s="62">
        <v>30734</v>
      </c>
      <c r="K252" s="20">
        <v>38</v>
      </c>
      <c r="L252" s="58">
        <v>36109</v>
      </c>
      <c r="M252" s="20">
        <v>23</v>
      </c>
      <c r="N252" s="23">
        <v>14</v>
      </c>
    </row>
    <row r="253" spans="6:14" x14ac:dyDescent="0.35">
      <c r="F253" s="21">
        <v>54027</v>
      </c>
      <c r="G253" s="21" t="s">
        <v>1372</v>
      </c>
      <c r="H253" s="21" t="s">
        <v>1373</v>
      </c>
      <c r="I253" s="21" t="s">
        <v>35</v>
      </c>
      <c r="J253" s="63">
        <v>31820</v>
      </c>
      <c r="K253" s="21">
        <v>35</v>
      </c>
      <c r="L253" s="58">
        <v>37224</v>
      </c>
      <c r="M253" s="21">
        <v>20</v>
      </c>
      <c r="N253" s="23">
        <v>14</v>
      </c>
    </row>
    <row r="254" spans="6:14" x14ac:dyDescent="0.35">
      <c r="F254" s="20">
        <v>54040</v>
      </c>
      <c r="G254" s="20" t="s">
        <v>1696</v>
      </c>
      <c r="H254" s="20" t="s">
        <v>1697</v>
      </c>
      <c r="I254" s="20" t="s">
        <v>92</v>
      </c>
      <c r="J254" s="62">
        <v>32053</v>
      </c>
      <c r="K254" s="20">
        <v>34</v>
      </c>
      <c r="L254" s="58">
        <v>38966</v>
      </c>
      <c r="M254" s="20">
        <v>15</v>
      </c>
      <c r="N254" s="23">
        <v>18</v>
      </c>
    </row>
    <row r="255" spans="6:14" x14ac:dyDescent="0.35">
      <c r="F255" s="21">
        <v>54059</v>
      </c>
      <c r="G255" s="21" t="s">
        <v>504</v>
      </c>
      <c r="H255" s="21" t="s">
        <v>505</v>
      </c>
      <c r="I255" s="21" t="s">
        <v>62</v>
      </c>
      <c r="J255" s="63">
        <v>34883</v>
      </c>
      <c r="K255" s="21">
        <v>27</v>
      </c>
      <c r="L255" s="58">
        <v>37403</v>
      </c>
      <c r="M255" s="21">
        <v>20</v>
      </c>
      <c r="N255" s="23">
        <v>6</v>
      </c>
    </row>
    <row r="256" spans="6:14" x14ac:dyDescent="0.35">
      <c r="F256" s="20">
        <v>54166</v>
      </c>
      <c r="G256" s="20" t="s">
        <v>1966</v>
      </c>
      <c r="H256" s="20" t="s">
        <v>1967</v>
      </c>
      <c r="I256" s="20" t="s">
        <v>38</v>
      </c>
      <c r="J256" s="62">
        <v>33472</v>
      </c>
      <c r="K256" s="20">
        <v>30</v>
      </c>
      <c r="L256" s="58">
        <v>40486</v>
      </c>
      <c r="M256" s="20">
        <v>11</v>
      </c>
      <c r="N256" s="23">
        <v>19</v>
      </c>
    </row>
    <row r="257" spans="6:14" x14ac:dyDescent="0.35">
      <c r="F257" s="23">
        <v>54172</v>
      </c>
      <c r="G257" s="21" t="s">
        <v>330</v>
      </c>
      <c r="H257" s="21" t="s">
        <v>331</v>
      </c>
      <c r="I257" s="21" t="s">
        <v>143</v>
      </c>
      <c r="J257" s="63">
        <v>34790</v>
      </c>
      <c r="K257" s="21">
        <v>27</v>
      </c>
      <c r="L257" s="58">
        <v>39619</v>
      </c>
      <c r="M257" s="21">
        <v>14</v>
      </c>
      <c r="N257" s="23">
        <v>13</v>
      </c>
    </row>
    <row r="258" spans="6:14" x14ac:dyDescent="0.35">
      <c r="F258" s="26">
        <v>54172</v>
      </c>
      <c r="G258" s="20" t="s">
        <v>374</v>
      </c>
      <c r="H258" s="20" t="s">
        <v>375</v>
      </c>
      <c r="I258" s="20" t="s">
        <v>31</v>
      </c>
      <c r="J258" s="62">
        <v>34973</v>
      </c>
      <c r="K258" s="20">
        <v>26</v>
      </c>
      <c r="L258" s="58">
        <v>39155</v>
      </c>
      <c r="M258" s="20">
        <v>15</v>
      </c>
      <c r="N258" s="23">
        <v>11</v>
      </c>
    </row>
    <row r="259" spans="6:14" x14ac:dyDescent="0.35">
      <c r="F259" s="21">
        <v>54175</v>
      </c>
      <c r="G259" s="21" t="s">
        <v>256</v>
      </c>
      <c r="H259" s="21" t="s">
        <v>257</v>
      </c>
      <c r="I259" s="21" t="s">
        <v>16</v>
      </c>
      <c r="J259" s="63">
        <v>34734</v>
      </c>
      <c r="K259" s="21">
        <v>27</v>
      </c>
      <c r="L259" s="58">
        <v>37816</v>
      </c>
      <c r="M259" s="21">
        <v>19</v>
      </c>
      <c r="N259" s="23">
        <v>8</v>
      </c>
    </row>
    <row r="260" spans="6:14" x14ac:dyDescent="0.35">
      <c r="F260" s="20">
        <v>54188</v>
      </c>
      <c r="G260" s="20" t="s">
        <v>1370</v>
      </c>
      <c r="H260" s="20" t="s">
        <v>1371</v>
      </c>
      <c r="I260" s="20" t="s">
        <v>35</v>
      </c>
      <c r="J260" s="62">
        <v>34530</v>
      </c>
      <c r="K260" s="20">
        <v>28</v>
      </c>
      <c r="L260" s="58">
        <v>35098</v>
      </c>
      <c r="M260" s="20">
        <v>26</v>
      </c>
      <c r="N260" s="23">
        <v>1</v>
      </c>
    </row>
    <row r="261" spans="6:14" x14ac:dyDescent="0.35">
      <c r="F261" s="21">
        <v>54213</v>
      </c>
      <c r="G261" s="21" t="s">
        <v>1158</v>
      </c>
      <c r="H261" s="21" t="s">
        <v>1159</v>
      </c>
      <c r="I261" s="21" t="s">
        <v>35</v>
      </c>
      <c r="J261" s="63">
        <v>33125</v>
      </c>
      <c r="K261" s="21">
        <v>31</v>
      </c>
      <c r="L261" s="58">
        <v>37619</v>
      </c>
      <c r="M261" s="21">
        <v>19</v>
      </c>
      <c r="N261" s="23">
        <v>12</v>
      </c>
    </row>
    <row r="262" spans="6:14" x14ac:dyDescent="0.35">
      <c r="F262" s="20">
        <v>54295</v>
      </c>
      <c r="G262" s="20" t="s">
        <v>956</v>
      </c>
      <c r="H262" s="20" t="s">
        <v>957</v>
      </c>
      <c r="I262" s="20" t="s">
        <v>38</v>
      </c>
      <c r="J262" s="62">
        <v>33186</v>
      </c>
      <c r="K262" s="20">
        <v>31</v>
      </c>
      <c r="L262" s="58">
        <v>37439</v>
      </c>
      <c r="M262" s="20">
        <v>20</v>
      </c>
      <c r="N262" s="23">
        <v>11</v>
      </c>
    </row>
    <row r="263" spans="6:14" x14ac:dyDescent="0.35">
      <c r="F263" s="26">
        <v>54319</v>
      </c>
      <c r="G263" s="21" t="s">
        <v>1662</v>
      </c>
      <c r="H263" s="21" t="s">
        <v>1663</v>
      </c>
      <c r="I263" s="21" t="s">
        <v>143</v>
      </c>
      <c r="J263" s="63">
        <v>32197</v>
      </c>
      <c r="K263" s="21">
        <v>34</v>
      </c>
      <c r="L263" s="58">
        <v>35908</v>
      </c>
      <c r="M263" s="21">
        <v>24</v>
      </c>
      <c r="N263" s="23">
        <v>10</v>
      </c>
    </row>
    <row r="264" spans="6:14" x14ac:dyDescent="0.35">
      <c r="F264" s="20">
        <v>54337</v>
      </c>
      <c r="G264" s="20" t="s">
        <v>1494</v>
      </c>
      <c r="H264" s="20" t="s">
        <v>1495</v>
      </c>
      <c r="I264" s="20" t="s">
        <v>16</v>
      </c>
      <c r="J264" s="62">
        <v>31954</v>
      </c>
      <c r="K264" s="20">
        <v>35</v>
      </c>
      <c r="L264" s="58">
        <v>35720</v>
      </c>
      <c r="M264" s="20">
        <v>24</v>
      </c>
      <c r="N264" s="23">
        <v>10</v>
      </c>
    </row>
    <row r="265" spans="6:14" x14ac:dyDescent="0.35">
      <c r="F265" s="21">
        <v>54381</v>
      </c>
      <c r="G265" s="21" t="s">
        <v>1668</v>
      </c>
      <c r="H265" s="21" t="s">
        <v>1669</v>
      </c>
      <c r="I265" s="21" t="s">
        <v>16</v>
      </c>
      <c r="J265" s="63">
        <v>34335</v>
      </c>
      <c r="K265" s="21">
        <v>28</v>
      </c>
      <c r="L265" s="58">
        <v>36824</v>
      </c>
      <c r="M265" s="21">
        <v>21</v>
      </c>
      <c r="N265" s="23">
        <v>6</v>
      </c>
    </row>
    <row r="266" spans="6:14" x14ac:dyDescent="0.35">
      <c r="F266" s="20">
        <v>54388</v>
      </c>
      <c r="G266" s="20" t="s">
        <v>560</v>
      </c>
      <c r="H266" s="20" t="s">
        <v>561</v>
      </c>
      <c r="I266" s="20" t="s">
        <v>49</v>
      </c>
      <c r="J266" s="62">
        <v>34875</v>
      </c>
      <c r="K266" s="20">
        <v>27</v>
      </c>
      <c r="L266" s="58">
        <v>41818</v>
      </c>
      <c r="M266" s="20">
        <v>8</v>
      </c>
      <c r="N266" s="23">
        <v>19</v>
      </c>
    </row>
    <row r="267" spans="6:14" x14ac:dyDescent="0.35">
      <c r="F267" s="21">
        <v>54408</v>
      </c>
      <c r="G267" s="21" t="s">
        <v>1924</v>
      </c>
      <c r="H267" s="21" t="s">
        <v>1925</v>
      </c>
      <c r="I267" s="21" t="s">
        <v>31</v>
      </c>
      <c r="J267" s="63">
        <v>30591</v>
      </c>
      <c r="K267" s="21">
        <v>38</v>
      </c>
      <c r="L267" s="58">
        <v>36593</v>
      </c>
      <c r="M267" s="21">
        <v>22</v>
      </c>
      <c r="N267" s="23">
        <v>16</v>
      </c>
    </row>
    <row r="268" spans="6:14" x14ac:dyDescent="0.35">
      <c r="F268" s="20">
        <v>54418</v>
      </c>
      <c r="G268" s="20" t="s">
        <v>1964</v>
      </c>
      <c r="H268" s="20" t="s">
        <v>1965</v>
      </c>
      <c r="I268" s="20" t="s">
        <v>31</v>
      </c>
      <c r="J268" s="62">
        <v>34924</v>
      </c>
      <c r="K268" s="20">
        <v>26</v>
      </c>
      <c r="L268" s="58">
        <v>40425</v>
      </c>
      <c r="M268" s="20">
        <v>11</v>
      </c>
      <c r="N268" s="23">
        <v>15</v>
      </c>
    </row>
    <row r="269" spans="6:14" x14ac:dyDescent="0.35">
      <c r="F269" s="21">
        <v>54448</v>
      </c>
      <c r="G269" s="21" t="s">
        <v>988</v>
      </c>
      <c r="H269" s="21" t="s">
        <v>989</v>
      </c>
      <c r="I269" s="21" t="s">
        <v>143</v>
      </c>
      <c r="J269" s="63">
        <v>34588</v>
      </c>
      <c r="K269" s="21">
        <v>27</v>
      </c>
      <c r="L269" s="58">
        <v>36713</v>
      </c>
      <c r="M269" s="21">
        <v>22</v>
      </c>
      <c r="N269" s="23">
        <v>5</v>
      </c>
    </row>
    <row r="270" spans="6:14" x14ac:dyDescent="0.35">
      <c r="F270" s="23">
        <v>54476</v>
      </c>
      <c r="G270" s="20" t="s">
        <v>174</v>
      </c>
      <c r="H270" s="20" t="s">
        <v>175</v>
      </c>
      <c r="I270" s="20" t="s">
        <v>62</v>
      </c>
      <c r="J270" s="62">
        <v>34406</v>
      </c>
      <c r="K270" s="20">
        <v>28</v>
      </c>
      <c r="L270" s="58">
        <v>39189</v>
      </c>
      <c r="M270" s="20">
        <v>15</v>
      </c>
      <c r="N270" s="23">
        <v>13</v>
      </c>
    </row>
    <row r="271" spans="6:14" x14ac:dyDescent="0.35">
      <c r="F271" s="21">
        <v>54492</v>
      </c>
      <c r="G271" s="21" t="s">
        <v>442</v>
      </c>
      <c r="H271" s="21" t="s">
        <v>443</v>
      </c>
      <c r="I271" s="21" t="s">
        <v>92</v>
      </c>
      <c r="J271" s="63">
        <v>34375</v>
      </c>
      <c r="K271" s="21">
        <v>28</v>
      </c>
      <c r="L271" s="58">
        <v>39489</v>
      </c>
      <c r="M271" s="21">
        <v>14</v>
      </c>
      <c r="N271" s="23">
        <v>14</v>
      </c>
    </row>
    <row r="272" spans="6:14" x14ac:dyDescent="0.35">
      <c r="F272" s="20">
        <v>54525</v>
      </c>
      <c r="G272" s="20" t="s">
        <v>90</v>
      </c>
      <c r="H272" s="20" t="s">
        <v>91</v>
      </c>
      <c r="I272" s="20" t="s">
        <v>92</v>
      </c>
      <c r="J272" s="62">
        <v>34775</v>
      </c>
      <c r="K272" s="20">
        <v>27</v>
      </c>
      <c r="L272" s="58">
        <v>36783</v>
      </c>
      <c r="M272" s="20">
        <v>21</v>
      </c>
      <c r="N272" s="23">
        <v>5</v>
      </c>
    </row>
    <row r="273" spans="6:14" x14ac:dyDescent="0.35">
      <c r="F273" s="21">
        <v>54528</v>
      </c>
      <c r="G273" s="21" t="s">
        <v>646</v>
      </c>
      <c r="H273" s="21" t="s">
        <v>647</v>
      </c>
      <c r="I273" s="21" t="s">
        <v>143</v>
      </c>
      <c r="J273" s="63">
        <v>34902</v>
      </c>
      <c r="K273" s="21">
        <v>27</v>
      </c>
      <c r="L273" s="58">
        <v>38738</v>
      </c>
      <c r="M273" s="21">
        <v>16</v>
      </c>
      <c r="N273" s="23">
        <v>10</v>
      </c>
    </row>
    <row r="274" spans="6:14" x14ac:dyDescent="0.35">
      <c r="F274" s="20">
        <v>54532</v>
      </c>
      <c r="G274" s="20" t="s">
        <v>658</v>
      </c>
      <c r="H274" s="20" t="s">
        <v>659</v>
      </c>
      <c r="I274" s="20" t="s">
        <v>92</v>
      </c>
      <c r="J274" s="62">
        <v>34706</v>
      </c>
      <c r="K274" s="20">
        <v>27</v>
      </c>
      <c r="L274" s="58">
        <v>38361</v>
      </c>
      <c r="M274" s="20">
        <v>17</v>
      </c>
      <c r="N274" s="23">
        <v>10</v>
      </c>
    </row>
    <row r="275" spans="6:14" x14ac:dyDescent="0.35">
      <c r="F275" s="21">
        <v>54546</v>
      </c>
      <c r="G275" s="21" t="s">
        <v>1218</v>
      </c>
      <c r="H275" s="21" t="s">
        <v>1219</v>
      </c>
      <c r="I275" s="21" t="s">
        <v>27</v>
      </c>
      <c r="J275" s="63">
        <v>28973</v>
      </c>
      <c r="K275" s="21">
        <v>43</v>
      </c>
      <c r="L275" s="58">
        <v>34829</v>
      </c>
      <c r="M275" s="21">
        <v>27</v>
      </c>
      <c r="N275" s="23">
        <v>16</v>
      </c>
    </row>
    <row r="276" spans="6:14" x14ac:dyDescent="0.35">
      <c r="F276" s="20">
        <v>54564</v>
      </c>
      <c r="G276" s="20" t="s">
        <v>1670</v>
      </c>
      <c r="H276" s="20" t="s">
        <v>1671</v>
      </c>
      <c r="I276" s="20" t="s">
        <v>16</v>
      </c>
      <c r="J276" s="62">
        <v>33100</v>
      </c>
      <c r="K276" s="20">
        <v>31</v>
      </c>
      <c r="L276" s="58">
        <v>39942</v>
      </c>
      <c r="M276" s="20">
        <v>13</v>
      </c>
      <c r="N276" s="23">
        <v>18</v>
      </c>
    </row>
    <row r="277" spans="6:14" x14ac:dyDescent="0.35">
      <c r="F277" s="21">
        <v>54592</v>
      </c>
      <c r="G277" s="21" t="s">
        <v>1898</v>
      </c>
      <c r="H277" s="21" t="s">
        <v>1899</v>
      </c>
      <c r="I277" s="21" t="s">
        <v>27</v>
      </c>
      <c r="J277" s="63">
        <v>34324</v>
      </c>
      <c r="K277" s="21">
        <v>28</v>
      </c>
      <c r="L277" s="58">
        <v>38231</v>
      </c>
      <c r="M277" s="21">
        <v>17</v>
      </c>
      <c r="N277" s="23">
        <v>10</v>
      </c>
    </row>
    <row r="278" spans="6:14" x14ac:dyDescent="0.35">
      <c r="F278" s="20">
        <v>54605</v>
      </c>
      <c r="G278" s="20" t="s">
        <v>1832</v>
      </c>
      <c r="H278" s="20" t="s">
        <v>1833</v>
      </c>
      <c r="I278" s="20" t="s">
        <v>27</v>
      </c>
      <c r="J278" s="62">
        <v>31009</v>
      </c>
      <c r="K278" s="20">
        <v>37</v>
      </c>
      <c r="L278" s="58">
        <v>38290</v>
      </c>
      <c r="M278" s="20">
        <v>17</v>
      </c>
      <c r="N278" s="23">
        <v>19</v>
      </c>
    </row>
    <row r="279" spans="6:14" x14ac:dyDescent="0.35">
      <c r="F279" s="21">
        <v>54608</v>
      </c>
      <c r="G279" s="21" t="s">
        <v>1208</v>
      </c>
      <c r="H279" s="21" t="s">
        <v>1209</v>
      </c>
      <c r="I279" s="21" t="s">
        <v>31</v>
      </c>
      <c r="J279" s="63">
        <v>28440</v>
      </c>
      <c r="K279" s="21">
        <v>44</v>
      </c>
      <c r="L279" s="58">
        <v>35672</v>
      </c>
      <c r="M279" s="21">
        <v>24</v>
      </c>
      <c r="N279" s="23">
        <v>19</v>
      </c>
    </row>
    <row r="280" spans="6:14" x14ac:dyDescent="0.35">
      <c r="F280" s="20">
        <v>54667</v>
      </c>
      <c r="G280" s="20" t="s">
        <v>332</v>
      </c>
      <c r="H280" s="22" t="s">
        <v>333</v>
      </c>
      <c r="I280" s="20" t="s">
        <v>38</v>
      </c>
      <c r="J280" s="62">
        <v>34705</v>
      </c>
      <c r="K280" s="20">
        <v>27</v>
      </c>
      <c r="L280" s="58">
        <v>35214</v>
      </c>
      <c r="M280" s="20">
        <v>26</v>
      </c>
      <c r="N280" s="23">
        <v>1</v>
      </c>
    </row>
    <row r="281" spans="6:14" x14ac:dyDescent="0.35">
      <c r="F281" s="21">
        <v>54693</v>
      </c>
      <c r="G281" s="21" t="s">
        <v>260</v>
      </c>
      <c r="H281" s="21" t="s">
        <v>261</v>
      </c>
      <c r="I281" s="21" t="s">
        <v>16</v>
      </c>
      <c r="J281" s="63">
        <v>34897</v>
      </c>
      <c r="K281" s="21">
        <v>27</v>
      </c>
      <c r="L281" s="58">
        <v>40785</v>
      </c>
      <c r="M281" s="21">
        <v>10</v>
      </c>
      <c r="N281" s="23">
        <v>16</v>
      </c>
    </row>
    <row r="282" spans="6:14" x14ac:dyDescent="0.35">
      <c r="F282" s="23">
        <v>54708</v>
      </c>
      <c r="G282" s="20" t="s">
        <v>696</v>
      </c>
      <c r="H282" s="20" t="s">
        <v>697</v>
      </c>
      <c r="I282" s="20" t="s">
        <v>92</v>
      </c>
      <c r="J282" s="62">
        <v>34964</v>
      </c>
      <c r="K282" s="20">
        <v>26</v>
      </c>
      <c r="L282" s="58">
        <v>36168</v>
      </c>
      <c r="M282" s="20">
        <v>23</v>
      </c>
      <c r="N282" s="23">
        <v>3</v>
      </c>
    </row>
    <row r="283" spans="6:14" x14ac:dyDescent="0.35">
      <c r="F283" s="21">
        <v>54718</v>
      </c>
      <c r="G283" s="21" t="s">
        <v>906</v>
      </c>
      <c r="H283" s="21" t="s">
        <v>907</v>
      </c>
      <c r="I283" s="21" t="s">
        <v>143</v>
      </c>
      <c r="J283" s="63">
        <v>32404</v>
      </c>
      <c r="K283" s="21">
        <v>33</v>
      </c>
      <c r="L283" s="58">
        <v>35541</v>
      </c>
      <c r="M283" s="21">
        <v>25</v>
      </c>
      <c r="N283" s="23">
        <v>8</v>
      </c>
    </row>
    <row r="284" spans="6:14" x14ac:dyDescent="0.35">
      <c r="F284" s="20">
        <v>54747</v>
      </c>
      <c r="G284" s="20" t="s">
        <v>1942</v>
      </c>
      <c r="H284" s="20" t="s">
        <v>1943</v>
      </c>
      <c r="I284" s="20" t="s">
        <v>49</v>
      </c>
      <c r="J284" s="62">
        <v>31306</v>
      </c>
      <c r="K284" s="20">
        <v>36</v>
      </c>
      <c r="L284" s="58">
        <v>36915</v>
      </c>
      <c r="M284" s="20">
        <v>21</v>
      </c>
      <c r="N284" s="23">
        <v>15</v>
      </c>
    </row>
    <row r="285" spans="6:14" x14ac:dyDescent="0.35">
      <c r="F285" s="26">
        <v>54756</v>
      </c>
      <c r="G285" s="21" t="s">
        <v>786</v>
      </c>
      <c r="H285" s="21" t="s">
        <v>787</v>
      </c>
      <c r="I285" s="21" t="s">
        <v>16</v>
      </c>
      <c r="J285" s="63">
        <v>34687</v>
      </c>
      <c r="K285" s="21">
        <v>27</v>
      </c>
      <c r="L285" s="58">
        <v>40773</v>
      </c>
      <c r="M285" s="21">
        <v>10</v>
      </c>
      <c r="N285" s="23">
        <v>16</v>
      </c>
    </row>
    <row r="286" spans="6:14" x14ac:dyDescent="0.35">
      <c r="F286" s="20">
        <v>54757</v>
      </c>
      <c r="G286" s="20" t="s">
        <v>590</v>
      </c>
      <c r="H286" s="20" t="s">
        <v>591</v>
      </c>
      <c r="I286" s="20" t="s">
        <v>49</v>
      </c>
      <c r="J286" s="62">
        <v>33463</v>
      </c>
      <c r="K286" s="20">
        <v>30</v>
      </c>
      <c r="L286" s="58">
        <v>36727</v>
      </c>
      <c r="M286" s="20">
        <v>22</v>
      </c>
      <c r="N286" s="23">
        <v>8</v>
      </c>
    </row>
    <row r="287" spans="6:14" x14ac:dyDescent="0.35">
      <c r="F287" s="21">
        <v>54763</v>
      </c>
      <c r="G287" s="21" t="s">
        <v>1748</v>
      </c>
      <c r="H287" s="21" t="s">
        <v>1749</v>
      </c>
      <c r="I287" s="21" t="s">
        <v>35</v>
      </c>
      <c r="J287" s="63">
        <v>33153</v>
      </c>
      <c r="K287" s="21">
        <v>31</v>
      </c>
      <c r="L287" s="58">
        <v>35369</v>
      </c>
      <c r="M287" s="21">
        <v>25</v>
      </c>
      <c r="N287" s="23">
        <v>6</v>
      </c>
    </row>
    <row r="288" spans="6:14" x14ac:dyDescent="0.35">
      <c r="F288" s="20">
        <v>54769</v>
      </c>
      <c r="G288" s="20" t="s">
        <v>1586</v>
      </c>
      <c r="H288" s="20" t="s">
        <v>1587</v>
      </c>
      <c r="I288" s="20" t="s">
        <v>35</v>
      </c>
      <c r="J288" s="62">
        <v>29633</v>
      </c>
      <c r="K288" s="20">
        <v>41</v>
      </c>
      <c r="L288" s="58">
        <v>35797</v>
      </c>
      <c r="M288" s="20">
        <v>24</v>
      </c>
      <c r="N288" s="23">
        <v>16</v>
      </c>
    </row>
    <row r="289" spans="6:14" x14ac:dyDescent="0.35">
      <c r="F289" s="21">
        <v>54793</v>
      </c>
      <c r="G289" s="21" t="s">
        <v>88</v>
      </c>
      <c r="H289" s="21" t="s">
        <v>89</v>
      </c>
      <c r="I289" s="21" t="s">
        <v>62</v>
      </c>
      <c r="J289" s="63">
        <v>35010</v>
      </c>
      <c r="K289" s="21">
        <v>26</v>
      </c>
      <c r="L289" s="58">
        <v>39585</v>
      </c>
      <c r="M289" s="21">
        <v>14</v>
      </c>
      <c r="N289" s="23">
        <v>12</v>
      </c>
    </row>
    <row r="290" spans="6:14" x14ac:dyDescent="0.35">
      <c r="F290" s="20">
        <v>54806</v>
      </c>
      <c r="G290" s="20" t="s">
        <v>528</v>
      </c>
      <c r="H290" s="22" t="s">
        <v>529</v>
      </c>
      <c r="I290" s="20" t="s">
        <v>31</v>
      </c>
      <c r="J290" s="62">
        <v>34908</v>
      </c>
      <c r="K290" s="20">
        <v>26</v>
      </c>
      <c r="L290" s="58">
        <v>41389</v>
      </c>
      <c r="M290" s="20">
        <v>9</v>
      </c>
      <c r="N290" s="23">
        <v>17</v>
      </c>
    </row>
    <row r="291" spans="6:14" x14ac:dyDescent="0.35">
      <c r="F291" s="21">
        <v>54834</v>
      </c>
      <c r="G291" s="21" t="s">
        <v>1608</v>
      </c>
      <c r="H291" s="21" t="s">
        <v>1609</v>
      </c>
      <c r="I291" s="21" t="s">
        <v>62</v>
      </c>
      <c r="J291" s="63">
        <v>34922</v>
      </c>
      <c r="K291" s="21">
        <v>26</v>
      </c>
      <c r="L291" s="58">
        <v>35384</v>
      </c>
      <c r="M291" s="21">
        <v>25</v>
      </c>
      <c r="N291" s="23">
        <v>1</v>
      </c>
    </row>
    <row r="292" spans="6:14" x14ac:dyDescent="0.35">
      <c r="F292" s="20">
        <v>54870</v>
      </c>
      <c r="G292" s="20" t="s">
        <v>1192</v>
      </c>
      <c r="H292" s="20" t="s">
        <v>1193</v>
      </c>
      <c r="I292" s="20" t="s">
        <v>27</v>
      </c>
      <c r="J292" s="62">
        <v>31260</v>
      </c>
      <c r="K292" s="20">
        <v>36</v>
      </c>
      <c r="L292" s="58">
        <v>38105</v>
      </c>
      <c r="M292" s="20">
        <v>18</v>
      </c>
      <c r="N292" s="23">
        <v>18</v>
      </c>
    </row>
    <row r="293" spans="6:14" x14ac:dyDescent="0.35">
      <c r="F293" s="21">
        <v>54873</v>
      </c>
      <c r="G293" s="21" t="s">
        <v>105</v>
      </c>
      <c r="H293" s="21" t="s">
        <v>106</v>
      </c>
      <c r="I293" s="21" t="s">
        <v>27</v>
      </c>
      <c r="J293" s="63">
        <v>27655</v>
      </c>
      <c r="K293" s="21">
        <v>46</v>
      </c>
      <c r="L293" s="58">
        <v>34936</v>
      </c>
      <c r="M293" s="21">
        <v>26</v>
      </c>
      <c r="N293" s="23">
        <v>19</v>
      </c>
    </row>
    <row r="294" spans="6:14" x14ac:dyDescent="0.35">
      <c r="F294" s="20">
        <v>54890</v>
      </c>
      <c r="G294" s="20" t="s">
        <v>1088</v>
      </c>
      <c r="H294" s="20" t="s">
        <v>1089</v>
      </c>
      <c r="I294" s="20" t="s">
        <v>16</v>
      </c>
      <c r="J294" s="62">
        <v>34128</v>
      </c>
      <c r="K294" s="20">
        <v>29</v>
      </c>
      <c r="L294" s="58">
        <v>36208</v>
      </c>
      <c r="M294" s="20">
        <v>23</v>
      </c>
      <c r="N294" s="23">
        <v>5</v>
      </c>
    </row>
    <row r="295" spans="6:14" x14ac:dyDescent="0.35">
      <c r="F295" s="21">
        <v>54914</v>
      </c>
      <c r="G295" s="21" t="s">
        <v>548</v>
      </c>
      <c r="H295" s="21" t="s">
        <v>549</v>
      </c>
      <c r="I295" s="21" t="s">
        <v>31</v>
      </c>
      <c r="J295" s="63">
        <v>34777</v>
      </c>
      <c r="K295" s="21">
        <v>27</v>
      </c>
      <c r="L295" s="58">
        <v>37579</v>
      </c>
      <c r="M295" s="21">
        <v>19</v>
      </c>
      <c r="N295" s="23">
        <v>7</v>
      </c>
    </row>
    <row r="296" spans="6:14" x14ac:dyDescent="0.35">
      <c r="F296" s="20">
        <v>54936</v>
      </c>
      <c r="G296" s="20" t="s">
        <v>350</v>
      </c>
      <c r="H296" s="20" t="s">
        <v>351</v>
      </c>
      <c r="I296" s="20" t="s">
        <v>143</v>
      </c>
      <c r="J296" s="62">
        <v>34939</v>
      </c>
      <c r="K296" s="20">
        <v>26</v>
      </c>
      <c r="L296" s="58">
        <v>42027</v>
      </c>
      <c r="M296" s="20">
        <v>7</v>
      </c>
      <c r="N296" s="23">
        <v>19</v>
      </c>
    </row>
    <row r="297" spans="6:14" x14ac:dyDescent="0.35">
      <c r="F297" s="21">
        <v>54954</v>
      </c>
      <c r="G297" s="21" t="s">
        <v>131</v>
      </c>
      <c r="H297" s="21" t="s">
        <v>132</v>
      </c>
      <c r="I297" s="21" t="s">
        <v>16</v>
      </c>
      <c r="J297" s="63">
        <v>34693</v>
      </c>
      <c r="K297" s="21">
        <v>27</v>
      </c>
      <c r="L297" s="58">
        <v>35896</v>
      </c>
      <c r="M297" s="21">
        <v>24</v>
      </c>
      <c r="N297" s="23">
        <v>3</v>
      </c>
    </row>
    <row r="298" spans="6:14" x14ac:dyDescent="0.35">
      <c r="F298" s="20">
        <v>55027</v>
      </c>
      <c r="G298" s="20" t="s">
        <v>1194</v>
      </c>
      <c r="H298" s="20" t="s">
        <v>1195</v>
      </c>
      <c r="I298" s="20" t="s">
        <v>35</v>
      </c>
      <c r="J298" s="62">
        <v>31328</v>
      </c>
      <c r="K298" s="20">
        <v>36</v>
      </c>
      <c r="L298" s="58">
        <v>36082</v>
      </c>
      <c r="M298" s="20">
        <v>23</v>
      </c>
      <c r="N298" s="23">
        <v>13</v>
      </c>
    </row>
    <row r="299" spans="6:14" x14ac:dyDescent="0.35">
      <c r="F299" s="21">
        <v>55050</v>
      </c>
      <c r="G299" s="21" t="s">
        <v>1660</v>
      </c>
      <c r="H299" s="21" t="s">
        <v>1661</v>
      </c>
      <c r="I299" s="21" t="s">
        <v>143</v>
      </c>
      <c r="J299" s="63">
        <v>33580</v>
      </c>
      <c r="K299" s="21">
        <v>30</v>
      </c>
      <c r="L299" s="58">
        <v>36168</v>
      </c>
      <c r="M299" s="21">
        <v>23</v>
      </c>
      <c r="N299" s="23">
        <v>7</v>
      </c>
    </row>
    <row r="300" spans="6:14" x14ac:dyDescent="0.35">
      <c r="F300" s="20">
        <v>55063</v>
      </c>
      <c r="G300" s="20" t="s">
        <v>744</v>
      </c>
      <c r="H300" s="20" t="s">
        <v>745</v>
      </c>
      <c r="I300" s="20" t="s">
        <v>62</v>
      </c>
      <c r="J300" s="62">
        <v>29578</v>
      </c>
      <c r="K300" s="20">
        <v>41</v>
      </c>
      <c r="L300" s="58">
        <v>36625</v>
      </c>
      <c r="M300" s="20">
        <v>22</v>
      </c>
      <c r="N300" s="23">
        <v>19</v>
      </c>
    </row>
    <row r="301" spans="6:14" x14ac:dyDescent="0.35">
      <c r="F301" s="21">
        <v>55082</v>
      </c>
      <c r="G301" s="21" t="s">
        <v>918</v>
      </c>
      <c r="H301" s="21" t="s">
        <v>919</v>
      </c>
      <c r="I301" s="21" t="s">
        <v>16</v>
      </c>
      <c r="J301" s="63">
        <v>33412</v>
      </c>
      <c r="K301" s="21">
        <v>31</v>
      </c>
      <c r="L301" s="58">
        <v>36477</v>
      </c>
      <c r="M301" s="21">
        <v>22</v>
      </c>
      <c r="N301" s="23">
        <v>8</v>
      </c>
    </row>
    <row r="302" spans="6:14" x14ac:dyDescent="0.35">
      <c r="F302" s="20">
        <v>55085</v>
      </c>
      <c r="G302" s="20" t="s">
        <v>498</v>
      </c>
      <c r="H302" s="20" t="s">
        <v>499</v>
      </c>
      <c r="I302" s="20" t="s">
        <v>143</v>
      </c>
      <c r="J302" s="62">
        <v>34985</v>
      </c>
      <c r="K302" s="20">
        <v>26</v>
      </c>
      <c r="L302" s="58">
        <v>41781</v>
      </c>
      <c r="M302" s="20">
        <v>8</v>
      </c>
      <c r="N302" s="23">
        <v>18</v>
      </c>
    </row>
    <row r="303" spans="6:14" x14ac:dyDescent="0.35">
      <c r="F303" s="21">
        <v>55114</v>
      </c>
      <c r="G303" s="21" t="s">
        <v>1076</v>
      </c>
      <c r="H303" s="21" t="s">
        <v>1077</v>
      </c>
      <c r="I303" s="21" t="s">
        <v>27</v>
      </c>
      <c r="J303" s="63">
        <v>29444</v>
      </c>
      <c r="K303" s="21">
        <v>41</v>
      </c>
      <c r="L303" s="58">
        <v>35624</v>
      </c>
      <c r="M303" s="21">
        <v>25</v>
      </c>
      <c r="N303" s="23">
        <v>16</v>
      </c>
    </row>
    <row r="304" spans="6:14" x14ac:dyDescent="0.35">
      <c r="F304" s="20">
        <v>55115</v>
      </c>
      <c r="G304" s="20" t="s">
        <v>29</v>
      </c>
      <c r="H304" s="20" t="s">
        <v>30</v>
      </c>
      <c r="I304" s="20" t="s">
        <v>31</v>
      </c>
      <c r="J304" s="62">
        <v>32313</v>
      </c>
      <c r="K304" s="20">
        <v>34</v>
      </c>
      <c r="L304" s="58">
        <v>37139</v>
      </c>
      <c r="M304" s="20">
        <v>20</v>
      </c>
      <c r="N304" s="23">
        <v>13</v>
      </c>
    </row>
    <row r="305" spans="6:14" x14ac:dyDescent="0.35">
      <c r="F305" s="21">
        <v>55122</v>
      </c>
      <c r="G305" s="21" t="s">
        <v>1042</v>
      </c>
      <c r="H305" s="21" t="s">
        <v>1043</v>
      </c>
      <c r="I305" s="21" t="s">
        <v>49</v>
      </c>
      <c r="J305" s="63">
        <v>28421</v>
      </c>
      <c r="K305" s="21">
        <v>44</v>
      </c>
      <c r="L305" s="58">
        <v>35625</v>
      </c>
      <c r="M305" s="21">
        <v>25</v>
      </c>
      <c r="N305" s="23">
        <v>19</v>
      </c>
    </row>
    <row r="306" spans="6:14" x14ac:dyDescent="0.35">
      <c r="F306" s="20">
        <v>55136</v>
      </c>
      <c r="G306" s="20" t="s">
        <v>1282</v>
      </c>
      <c r="H306" s="20" t="s">
        <v>1283</v>
      </c>
      <c r="I306" s="20" t="s">
        <v>38</v>
      </c>
      <c r="J306" s="62">
        <v>30290</v>
      </c>
      <c r="K306" s="20">
        <v>39</v>
      </c>
      <c r="L306" s="58">
        <v>34941</v>
      </c>
      <c r="M306" s="20">
        <v>26</v>
      </c>
      <c r="N306" s="23">
        <v>12</v>
      </c>
    </row>
    <row r="307" spans="6:14" x14ac:dyDescent="0.35">
      <c r="F307" s="21">
        <v>55151</v>
      </c>
      <c r="G307" s="21" t="s">
        <v>976</v>
      </c>
      <c r="H307" s="21" t="s">
        <v>977</v>
      </c>
      <c r="I307" s="21" t="s">
        <v>143</v>
      </c>
      <c r="J307" s="63">
        <v>33584</v>
      </c>
      <c r="K307" s="21">
        <v>30</v>
      </c>
      <c r="L307" s="58">
        <v>37296</v>
      </c>
      <c r="M307" s="21">
        <v>20</v>
      </c>
      <c r="N307" s="23">
        <v>10</v>
      </c>
    </row>
    <row r="308" spans="6:14" x14ac:dyDescent="0.35">
      <c r="F308" s="20">
        <v>55170</v>
      </c>
      <c r="G308" s="20" t="s">
        <v>1852</v>
      </c>
      <c r="H308" s="20" t="s">
        <v>1853</v>
      </c>
      <c r="I308" s="20" t="s">
        <v>31</v>
      </c>
      <c r="J308" s="62">
        <v>29291</v>
      </c>
      <c r="K308" s="20">
        <v>42</v>
      </c>
      <c r="L308" s="58">
        <v>35631</v>
      </c>
      <c r="M308" s="20">
        <v>25</v>
      </c>
      <c r="N308" s="23">
        <v>17</v>
      </c>
    </row>
    <row r="309" spans="6:14" x14ac:dyDescent="0.35">
      <c r="F309" s="21">
        <v>55197</v>
      </c>
      <c r="G309" s="21" t="s">
        <v>1980</v>
      </c>
      <c r="H309" s="21" t="s">
        <v>1981</v>
      </c>
      <c r="I309" s="21" t="s">
        <v>62</v>
      </c>
      <c r="J309" s="63">
        <v>34663</v>
      </c>
      <c r="K309" s="21">
        <v>27</v>
      </c>
      <c r="L309" s="58">
        <v>39615</v>
      </c>
      <c r="M309" s="21">
        <v>14</v>
      </c>
      <c r="N309" s="23">
        <v>13</v>
      </c>
    </row>
    <row r="310" spans="6:14" x14ac:dyDescent="0.35">
      <c r="F310" s="20">
        <v>55200</v>
      </c>
      <c r="G310" s="20" t="s">
        <v>1178</v>
      </c>
      <c r="H310" s="20" t="s">
        <v>1179</v>
      </c>
      <c r="I310" s="20" t="s">
        <v>49</v>
      </c>
      <c r="J310" s="62">
        <v>32178</v>
      </c>
      <c r="K310" s="20">
        <v>34</v>
      </c>
      <c r="L310" s="58">
        <v>35756</v>
      </c>
      <c r="M310" s="20">
        <v>24</v>
      </c>
      <c r="N310" s="23">
        <v>9</v>
      </c>
    </row>
    <row r="311" spans="6:14" x14ac:dyDescent="0.35">
      <c r="F311" s="21">
        <v>55218</v>
      </c>
      <c r="G311" s="21" t="s">
        <v>1098</v>
      </c>
      <c r="H311" s="21" t="s">
        <v>1099</v>
      </c>
      <c r="I311" s="21" t="s">
        <v>38</v>
      </c>
      <c r="J311" s="63">
        <v>32410</v>
      </c>
      <c r="K311" s="21">
        <v>33</v>
      </c>
      <c r="L311" s="58">
        <v>38255</v>
      </c>
      <c r="M311" s="21">
        <v>17</v>
      </c>
      <c r="N311" s="23">
        <v>16</v>
      </c>
    </row>
    <row r="312" spans="6:14" x14ac:dyDescent="0.35">
      <c r="F312" s="20">
        <v>55238</v>
      </c>
      <c r="G312" s="20" t="s">
        <v>1612</v>
      </c>
      <c r="H312" s="20" t="s">
        <v>1613</v>
      </c>
      <c r="I312" s="20" t="s">
        <v>31</v>
      </c>
      <c r="J312" s="62">
        <v>30150</v>
      </c>
      <c r="K312" s="20">
        <v>40</v>
      </c>
      <c r="L312" s="58">
        <v>34985</v>
      </c>
      <c r="M312" s="20">
        <v>26</v>
      </c>
      <c r="N312" s="23">
        <v>13</v>
      </c>
    </row>
    <row r="313" spans="6:14" x14ac:dyDescent="0.35">
      <c r="F313" s="21">
        <v>55262</v>
      </c>
      <c r="G313" s="21" t="s">
        <v>540</v>
      </c>
      <c r="H313" s="21" t="s">
        <v>541</v>
      </c>
      <c r="I313" s="21" t="s">
        <v>31</v>
      </c>
      <c r="J313" s="63">
        <v>34917</v>
      </c>
      <c r="K313" s="21">
        <v>26</v>
      </c>
      <c r="L313" s="58">
        <v>38293</v>
      </c>
      <c r="M313" s="21">
        <v>17</v>
      </c>
      <c r="N313" s="23">
        <v>9</v>
      </c>
    </row>
    <row r="314" spans="6:14" x14ac:dyDescent="0.35">
      <c r="F314" s="20">
        <v>55273</v>
      </c>
      <c r="G314" s="20" t="s">
        <v>574</v>
      </c>
      <c r="H314" s="20" t="s">
        <v>575</v>
      </c>
      <c r="I314" s="20" t="s">
        <v>27</v>
      </c>
      <c r="J314" s="62">
        <v>34968</v>
      </c>
      <c r="K314" s="20">
        <v>26</v>
      </c>
      <c r="L314" s="58">
        <v>42041</v>
      </c>
      <c r="M314" s="20">
        <v>7</v>
      </c>
      <c r="N314" s="23">
        <v>19</v>
      </c>
    </row>
    <row r="315" spans="6:14" x14ac:dyDescent="0.35">
      <c r="F315" s="21">
        <v>55280</v>
      </c>
      <c r="G315" s="21" t="s">
        <v>2006</v>
      </c>
      <c r="H315" s="21" t="s">
        <v>2007</v>
      </c>
      <c r="I315" s="21" t="s">
        <v>35</v>
      </c>
      <c r="J315" s="63">
        <v>34331</v>
      </c>
      <c r="K315" s="21">
        <v>28</v>
      </c>
      <c r="L315" s="58">
        <v>35830</v>
      </c>
      <c r="M315" s="21">
        <v>24</v>
      </c>
      <c r="N315" s="23">
        <v>4</v>
      </c>
    </row>
    <row r="316" spans="6:14" x14ac:dyDescent="0.35">
      <c r="F316" s="20">
        <v>55289</v>
      </c>
      <c r="G316" s="20" t="s">
        <v>150</v>
      </c>
      <c r="H316" s="20" t="s">
        <v>151</v>
      </c>
      <c r="I316" s="20" t="s">
        <v>49</v>
      </c>
      <c r="J316" s="62">
        <v>34998</v>
      </c>
      <c r="K316" s="20">
        <v>26</v>
      </c>
      <c r="L316" s="58">
        <v>35677</v>
      </c>
      <c r="M316" s="20">
        <v>24</v>
      </c>
      <c r="N316" s="23">
        <v>1</v>
      </c>
    </row>
    <row r="317" spans="6:14" x14ac:dyDescent="0.35">
      <c r="F317" s="21">
        <v>55294</v>
      </c>
      <c r="G317" s="21" t="s">
        <v>166</v>
      </c>
      <c r="H317" s="21" t="s">
        <v>167</v>
      </c>
      <c r="I317" s="21" t="s">
        <v>35</v>
      </c>
      <c r="J317" s="63">
        <v>35008</v>
      </c>
      <c r="K317" s="21">
        <v>26</v>
      </c>
      <c r="L317" s="58">
        <v>37421</v>
      </c>
      <c r="M317" s="21">
        <v>20</v>
      </c>
      <c r="N317" s="23">
        <v>6</v>
      </c>
    </row>
    <row r="318" spans="6:14" x14ac:dyDescent="0.35">
      <c r="F318" s="20">
        <v>55305</v>
      </c>
      <c r="G318" s="20" t="s">
        <v>862</v>
      </c>
      <c r="H318" s="20" t="s">
        <v>863</v>
      </c>
      <c r="I318" s="20" t="s">
        <v>38</v>
      </c>
      <c r="J318" s="62">
        <v>27670</v>
      </c>
      <c r="K318" s="20">
        <v>46</v>
      </c>
      <c r="L318" s="58">
        <v>34819</v>
      </c>
      <c r="M318" s="20">
        <v>27</v>
      </c>
      <c r="N318" s="23">
        <v>19</v>
      </c>
    </row>
    <row r="319" spans="6:14" x14ac:dyDescent="0.35">
      <c r="F319" s="21">
        <v>55408</v>
      </c>
      <c r="G319" s="21" t="s">
        <v>398</v>
      </c>
      <c r="H319" s="21" t="s">
        <v>399</v>
      </c>
      <c r="I319" s="21" t="s">
        <v>35</v>
      </c>
      <c r="J319" s="63">
        <v>34926</v>
      </c>
      <c r="K319" s="21">
        <v>26</v>
      </c>
      <c r="L319" s="58">
        <v>39893</v>
      </c>
      <c r="M319" s="21">
        <v>13</v>
      </c>
      <c r="N319" s="23">
        <v>13</v>
      </c>
    </row>
    <row r="320" spans="6:14" x14ac:dyDescent="0.35">
      <c r="F320" s="20">
        <v>55443</v>
      </c>
      <c r="G320" s="20" t="s">
        <v>129</v>
      </c>
      <c r="H320" s="20" t="s">
        <v>130</v>
      </c>
      <c r="I320" s="20" t="s">
        <v>16</v>
      </c>
      <c r="J320" s="62">
        <v>32931</v>
      </c>
      <c r="K320" s="20">
        <v>32</v>
      </c>
      <c r="L320" s="58">
        <v>35978</v>
      </c>
      <c r="M320" s="20">
        <v>24</v>
      </c>
      <c r="N320" s="23">
        <v>8</v>
      </c>
    </row>
    <row r="321" spans="6:14" x14ac:dyDescent="0.35">
      <c r="F321" s="21">
        <v>55473</v>
      </c>
      <c r="G321" s="21" t="s">
        <v>562</v>
      </c>
      <c r="H321" s="21" t="s">
        <v>563</v>
      </c>
      <c r="I321" s="21" t="s">
        <v>16</v>
      </c>
      <c r="J321" s="63">
        <v>34844</v>
      </c>
      <c r="K321" s="21">
        <v>27</v>
      </c>
      <c r="L321" s="58">
        <v>40143</v>
      </c>
      <c r="M321" s="21">
        <v>12</v>
      </c>
      <c r="N321" s="23">
        <v>14</v>
      </c>
    </row>
    <row r="322" spans="6:14" x14ac:dyDescent="0.35">
      <c r="F322" s="20">
        <v>55504</v>
      </c>
      <c r="G322" s="20" t="s">
        <v>52</v>
      </c>
      <c r="H322" s="20" t="s">
        <v>53</v>
      </c>
      <c r="I322" s="20" t="s">
        <v>27</v>
      </c>
      <c r="J322" s="62">
        <v>34822</v>
      </c>
      <c r="K322" s="20">
        <v>27</v>
      </c>
      <c r="L322" s="58">
        <v>41721</v>
      </c>
      <c r="M322" s="20">
        <v>8</v>
      </c>
      <c r="N322" s="23">
        <v>18</v>
      </c>
    </row>
    <row r="323" spans="6:14" x14ac:dyDescent="0.35">
      <c r="F323" s="21">
        <v>55511</v>
      </c>
      <c r="G323" s="21" t="s">
        <v>1936</v>
      </c>
      <c r="H323" s="21" t="s">
        <v>1937</v>
      </c>
      <c r="I323" s="21" t="s">
        <v>62</v>
      </c>
      <c r="J323" s="63">
        <v>32534</v>
      </c>
      <c r="K323" s="21">
        <v>33</v>
      </c>
      <c r="L323" s="58">
        <v>38274</v>
      </c>
      <c r="M323" s="21">
        <v>17</v>
      </c>
      <c r="N323" s="23">
        <v>15</v>
      </c>
    </row>
    <row r="324" spans="6:14" x14ac:dyDescent="0.35">
      <c r="F324" s="20">
        <v>55515</v>
      </c>
      <c r="G324" s="20" t="s">
        <v>384</v>
      </c>
      <c r="H324" s="20" t="s">
        <v>385</v>
      </c>
      <c r="I324" s="20" t="s">
        <v>16</v>
      </c>
      <c r="J324" s="62">
        <v>34913</v>
      </c>
      <c r="K324" s="20">
        <v>26</v>
      </c>
      <c r="L324" s="58">
        <v>36496</v>
      </c>
      <c r="M324" s="20">
        <v>22</v>
      </c>
      <c r="N324" s="23">
        <v>4</v>
      </c>
    </row>
    <row r="325" spans="6:14" x14ac:dyDescent="0.35">
      <c r="F325" s="23">
        <v>55525</v>
      </c>
      <c r="G325" s="21" t="s">
        <v>520</v>
      </c>
      <c r="H325" s="21" t="s">
        <v>521</v>
      </c>
      <c r="I325" s="21" t="s">
        <v>49</v>
      </c>
      <c r="J325" s="63">
        <v>34798</v>
      </c>
      <c r="K325" s="21">
        <v>27</v>
      </c>
      <c r="L325" s="58">
        <v>39467</v>
      </c>
      <c r="M325" s="21">
        <v>14</v>
      </c>
      <c r="N325" s="23">
        <v>12</v>
      </c>
    </row>
    <row r="326" spans="6:14" x14ac:dyDescent="0.35">
      <c r="F326" s="26">
        <v>55525</v>
      </c>
      <c r="G326" s="20" t="s">
        <v>760</v>
      </c>
      <c r="H326" s="20" t="s">
        <v>761</v>
      </c>
      <c r="I326" s="20" t="s">
        <v>16</v>
      </c>
      <c r="J326" s="62">
        <v>33544</v>
      </c>
      <c r="K326" s="20">
        <v>30</v>
      </c>
      <c r="L326" s="58">
        <v>37547</v>
      </c>
      <c r="M326" s="20">
        <v>19</v>
      </c>
      <c r="N326" s="23">
        <v>10</v>
      </c>
    </row>
    <row r="327" spans="6:14" x14ac:dyDescent="0.35">
      <c r="F327" s="21">
        <v>55533</v>
      </c>
      <c r="G327" s="21" t="s">
        <v>135</v>
      </c>
      <c r="H327" s="21" t="s">
        <v>136</v>
      </c>
      <c r="I327" s="21" t="s">
        <v>35</v>
      </c>
      <c r="J327" s="63">
        <v>34062</v>
      </c>
      <c r="K327" s="21">
        <v>29</v>
      </c>
      <c r="L327" s="58">
        <v>40728</v>
      </c>
      <c r="M327" s="21">
        <v>11</v>
      </c>
      <c r="N327" s="23">
        <v>18</v>
      </c>
    </row>
    <row r="328" spans="6:14" x14ac:dyDescent="0.35">
      <c r="F328" s="26">
        <v>55559</v>
      </c>
      <c r="G328" s="20" t="s">
        <v>348</v>
      </c>
      <c r="H328" s="20" t="s">
        <v>349</v>
      </c>
      <c r="I328" s="20" t="s">
        <v>31</v>
      </c>
      <c r="J328" s="62">
        <v>34779</v>
      </c>
      <c r="K328" s="20">
        <v>27</v>
      </c>
      <c r="L328" s="58">
        <v>35734</v>
      </c>
      <c r="M328" s="20">
        <v>24</v>
      </c>
      <c r="N328" s="23">
        <v>2</v>
      </c>
    </row>
    <row r="329" spans="6:14" x14ac:dyDescent="0.35">
      <c r="F329" s="21">
        <v>55566</v>
      </c>
      <c r="G329" s="21" t="s">
        <v>566</v>
      </c>
      <c r="H329" s="21" t="s">
        <v>567</v>
      </c>
      <c r="I329" s="21" t="s">
        <v>92</v>
      </c>
      <c r="J329" s="63">
        <v>34772</v>
      </c>
      <c r="K329" s="21">
        <v>27</v>
      </c>
      <c r="L329" s="58">
        <v>35620</v>
      </c>
      <c r="M329" s="21">
        <v>25</v>
      </c>
      <c r="N329" s="23">
        <v>2</v>
      </c>
    </row>
    <row r="330" spans="6:14" x14ac:dyDescent="0.35">
      <c r="F330" s="20">
        <v>55574</v>
      </c>
      <c r="G330" s="20" t="s">
        <v>552</v>
      </c>
      <c r="H330" s="20" t="s">
        <v>553</v>
      </c>
      <c r="I330" s="20" t="s">
        <v>22</v>
      </c>
      <c r="J330" s="62">
        <v>35037</v>
      </c>
      <c r="K330" s="20">
        <v>26</v>
      </c>
      <c r="L330" s="58">
        <v>42230</v>
      </c>
      <c r="M330" s="20">
        <v>6</v>
      </c>
      <c r="N330" s="23">
        <v>19</v>
      </c>
    </row>
    <row r="331" spans="6:14" x14ac:dyDescent="0.35">
      <c r="F331" s="21">
        <v>55586</v>
      </c>
      <c r="G331" s="21" t="s">
        <v>924</v>
      </c>
      <c r="H331" s="21" t="s">
        <v>925</v>
      </c>
      <c r="I331" s="21" t="s">
        <v>31</v>
      </c>
      <c r="J331" s="63">
        <v>33945</v>
      </c>
      <c r="K331" s="21">
        <v>29</v>
      </c>
      <c r="L331" s="58">
        <v>35050</v>
      </c>
      <c r="M331" s="21">
        <v>26</v>
      </c>
      <c r="N331" s="23">
        <v>3</v>
      </c>
    </row>
    <row r="332" spans="6:14" x14ac:dyDescent="0.35">
      <c r="F332" s="20">
        <v>55606</v>
      </c>
      <c r="G332" s="20" t="s">
        <v>768</v>
      </c>
      <c r="H332" s="20" t="s">
        <v>769</v>
      </c>
      <c r="I332" s="20" t="s">
        <v>92</v>
      </c>
      <c r="J332" s="62">
        <v>34094</v>
      </c>
      <c r="K332" s="20">
        <v>29</v>
      </c>
      <c r="L332" s="58">
        <v>35425</v>
      </c>
      <c r="M332" s="20">
        <v>25</v>
      </c>
      <c r="N332" s="23">
        <v>3</v>
      </c>
    </row>
    <row r="333" spans="6:14" x14ac:dyDescent="0.35">
      <c r="F333" s="21">
        <v>55642</v>
      </c>
      <c r="G333" s="21" t="s">
        <v>502</v>
      </c>
      <c r="H333" s="21" t="s">
        <v>503</v>
      </c>
      <c r="I333" s="21" t="s">
        <v>92</v>
      </c>
      <c r="J333" s="63">
        <v>34813</v>
      </c>
      <c r="K333" s="21">
        <v>27</v>
      </c>
      <c r="L333" s="58">
        <v>38967</v>
      </c>
      <c r="M333" s="21">
        <v>15</v>
      </c>
      <c r="N333" s="23">
        <v>11</v>
      </c>
    </row>
    <row r="334" spans="6:14" x14ac:dyDescent="0.35">
      <c r="F334" s="20">
        <v>55655</v>
      </c>
      <c r="G334" s="20" t="s">
        <v>336</v>
      </c>
      <c r="H334" s="20" t="s">
        <v>337</v>
      </c>
      <c r="I334" s="20" t="s">
        <v>31</v>
      </c>
      <c r="J334" s="62">
        <v>34958</v>
      </c>
      <c r="K334" s="20">
        <v>26</v>
      </c>
      <c r="L334" s="58">
        <v>37255</v>
      </c>
      <c r="M334" s="20">
        <v>20</v>
      </c>
      <c r="N334" s="23">
        <v>6</v>
      </c>
    </row>
    <row r="335" spans="6:14" x14ac:dyDescent="0.35">
      <c r="F335" s="21">
        <v>55663</v>
      </c>
      <c r="G335" s="21" t="s">
        <v>1444</v>
      </c>
      <c r="H335" s="21" t="s">
        <v>1445</v>
      </c>
      <c r="I335" s="21" t="s">
        <v>16</v>
      </c>
      <c r="J335" s="63">
        <v>32042</v>
      </c>
      <c r="K335" s="21">
        <v>34</v>
      </c>
      <c r="L335" s="58">
        <v>38663</v>
      </c>
      <c r="M335" s="21">
        <v>16</v>
      </c>
      <c r="N335" s="23">
        <v>18</v>
      </c>
    </row>
    <row r="336" spans="6:14" x14ac:dyDescent="0.35">
      <c r="F336" s="20">
        <v>55665</v>
      </c>
      <c r="G336" s="20" t="s">
        <v>1862</v>
      </c>
      <c r="H336" s="20" t="s">
        <v>1863</v>
      </c>
      <c r="I336" s="20" t="s">
        <v>38</v>
      </c>
      <c r="J336" s="62">
        <v>31850</v>
      </c>
      <c r="K336" s="20">
        <v>35</v>
      </c>
      <c r="L336" s="58">
        <v>36284</v>
      </c>
      <c r="M336" s="20">
        <v>23</v>
      </c>
      <c r="N336" s="23">
        <v>12</v>
      </c>
    </row>
    <row r="337" spans="6:14" x14ac:dyDescent="0.35">
      <c r="F337" s="21">
        <v>55686</v>
      </c>
      <c r="G337" s="21" t="s">
        <v>910</v>
      </c>
      <c r="H337" s="21" t="s">
        <v>911</v>
      </c>
      <c r="I337" s="21" t="s">
        <v>22</v>
      </c>
      <c r="J337" s="63">
        <v>30174</v>
      </c>
      <c r="K337" s="21">
        <v>39</v>
      </c>
      <c r="L337" s="58">
        <v>36615</v>
      </c>
      <c r="M337" s="21">
        <v>22</v>
      </c>
      <c r="N337" s="23">
        <v>17</v>
      </c>
    </row>
    <row r="338" spans="6:14" x14ac:dyDescent="0.35">
      <c r="F338" s="20">
        <v>55697</v>
      </c>
      <c r="G338" s="20" t="s">
        <v>258</v>
      </c>
      <c r="H338" s="20" t="s">
        <v>259</v>
      </c>
      <c r="I338" s="20" t="s">
        <v>16</v>
      </c>
      <c r="J338" s="62">
        <v>34958</v>
      </c>
      <c r="K338" s="20">
        <v>26</v>
      </c>
      <c r="L338" s="58">
        <v>39670</v>
      </c>
      <c r="M338" s="20">
        <v>13</v>
      </c>
      <c r="N338" s="23">
        <v>12</v>
      </c>
    </row>
    <row r="339" spans="6:14" x14ac:dyDescent="0.35">
      <c r="F339" s="21">
        <v>55700</v>
      </c>
      <c r="G339" s="21" t="s">
        <v>416</v>
      </c>
      <c r="H339" s="21" t="s">
        <v>417</v>
      </c>
      <c r="I339" s="21" t="s">
        <v>62</v>
      </c>
      <c r="J339" s="63">
        <v>32070</v>
      </c>
      <c r="K339" s="21">
        <v>34</v>
      </c>
      <c r="L339" s="58">
        <v>36229</v>
      </c>
      <c r="M339" s="21">
        <v>23</v>
      </c>
      <c r="N339" s="23">
        <v>11</v>
      </c>
    </row>
    <row r="340" spans="6:14" x14ac:dyDescent="0.35">
      <c r="F340" s="20">
        <v>55701</v>
      </c>
      <c r="G340" s="20" t="s">
        <v>412</v>
      </c>
      <c r="H340" s="20" t="s">
        <v>413</v>
      </c>
      <c r="I340" s="20" t="s">
        <v>92</v>
      </c>
      <c r="J340" s="62">
        <v>34866</v>
      </c>
      <c r="K340" s="20">
        <v>27</v>
      </c>
      <c r="L340" s="58">
        <v>36983</v>
      </c>
      <c r="M340" s="20">
        <v>21</v>
      </c>
      <c r="N340" s="23">
        <v>5</v>
      </c>
    </row>
    <row r="341" spans="6:14" x14ac:dyDescent="0.35">
      <c r="F341" s="21">
        <v>55710</v>
      </c>
      <c r="G341" s="21" t="s">
        <v>1512</v>
      </c>
      <c r="H341" s="21" t="s">
        <v>1513</v>
      </c>
      <c r="I341" s="21" t="s">
        <v>38</v>
      </c>
      <c r="J341" s="63">
        <v>35028</v>
      </c>
      <c r="K341" s="21">
        <v>26</v>
      </c>
      <c r="L341" s="58">
        <v>40427</v>
      </c>
      <c r="M341" s="21">
        <v>11</v>
      </c>
      <c r="N341" s="23">
        <v>14</v>
      </c>
    </row>
    <row r="342" spans="6:14" x14ac:dyDescent="0.35">
      <c r="F342" s="20">
        <v>55721</v>
      </c>
      <c r="G342" s="20" t="s">
        <v>119</v>
      </c>
      <c r="H342" s="20" t="s">
        <v>120</v>
      </c>
      <c r="I342" s="20" t="s">
        <v>16</v>
      </c>
      <c r="J342" s="62">
        <v>32936</v>
      </c>
      <c r="K342" s="20">
        <v>32</v>
      </c>
      <c r="L342" s="58">
        <v>39980</v>
      </c>
      <c r="M342" s="20">
        <v>13</v>
      </c>
      <c r="N342" s="23">
        <v>19</v>
      </c>
    </row>
    <row r="343" spans="6:14" x14ac:dyDescent="0.35">
      <c r="F343" s="21">
        <v>55725</v>
      </c>
      <c r="G343" s="21" t="s">
        <v>1912</v>
      </c>
      <c r="H343" s="24" t="s">
        <v>1913</v>
      </c>
      <c r="I343" s="21" t="s">
        <v>35</v>
      </c>
      <c r="J343" s="63">
        <v>29112</v>
      </c>
      <c r="K343" s="21">
        <v>42</v>
      </c>
      <c r="L343" s="58">
        <v>35272</v>
      </c>
      <c r="M343" s="21">
        <v>26</v>
      </c>
      <c r="N343" s="23">
        <v>16</v>
      </c>
    </row>
    <row r="344" spans="6:14" x14ac:dyDescent="0.35">
      <c r="F344" s="20">
        <v>55748</v>
      </c>
      <c r="G344" s="20" t="s">
        <v>1120</v>
      </c>
      <c r="H344" s="20" t="s">
        <v>1121</v>
      </c>
      <c r="I344" s="20" t="s">
        <v>35</v>
      </c>
      <c r="J344" s="62">
        <v>34412</v>
      </c>
      <c r="K344" s="20">
        <v>28</v>
      </c>
      <c r="L344" s="58">
        <v>39554</v>
      </c>
      <c r="M344" s="20">
        <v>14</v>
      </c>
      <c r="N344" s="23">
        <v>14</v>
      </c>
    </row>
    <row r="345" spans="6:14" x14ac:dyDescent="0.35">
      <c r="F345" s="21">
        <v>55753</v>
      </c>
      <c r="G345" s="21" t="s">
        <v>354</v>
      </c>
      <c r="H345" s="21" t="s">
        <v>355</v>
      </c>
      <c r="I345" s="21" t="s">
        <v>62</v>
      </c>
      <c r="J345" s="63">
        <v>35047</v>
      </c>
      <c r="K345" s="21">
        <v>26</v>
      </c>
      <c r="L345" s="58">
        <v>40613</v>
      </c>
      <c r="M345" s="21">
        <v>11</v>
      </c>
      <c r="N345" s="23">
        <v>15</v>
      </c>
    </row>
    <row r="346" spans="6:14" x14ac:dyDescent="0.35">
      <c r="F346" s="20">
        <v>55754</v>
      </c>
      <c r="G346" s="20" t="s">
        <v>338</v>
      </c>
      <c r="H346" s="20" t="s">
        <v>339</v>
      </c>
      <c r="I346" s="20" t="s">
        <v>38</v>
      </c>
      <c r="J346" s="62">
        <v>34852</v>
      </c>
      <c r="K346" s="20">
        <v>27</v>
      </c>
      <c r="L346" s="58">
        <v>36022</v>
      </c>
      <c r="M346" s="20">
        <v>23</v>
      </c>
      <c r="N346" s="23">
        <v>3</v>
      </c>
    </row>
    <row r="347" spans="6:14" x14ac:dyDescent="0.35">
      <c r="F347" s="21">
        <v>55786</v>
      </c>
      <c r="G347" s="21" t="s">
        <v>1952</v>
      </c>
      <c r="H347" s="24" t="s">
        <v>1953</v>
      </c>
      <c r="I347" s="21" t="s">
        <v>92</v>
      </c>
      <c r="J347" s="63">
        <v>27703</v>
      </c>
      <c r="K347" s="21">
        <v>46</v>
      </c>
      <c r="L347" s="58">
        <v>34895</v>
      </c>
      <c r="M347" s="21">
        <v>27</v>
      </c>
      <c r="N347" s="23">
        <v>19</v>
      </c>
    </row>
    <row r="348" spans="6:14" x14ac:dyDescent="0.35">
      <c r="F348" s="20">
        <v>55806</v>
      </c>
      <c r="G348" s="20" t="s">
        <v>838</v>
      </c>
      <c r="H348" s="20" t="s">
        <v>839</v>
      </c>
      <c r="I348" s="20" t="s">
        <v>92</v>
      </c>
      <c r="J348" s="62">
        <v>33376</v>
      </c>
      <c r="K348" s="20">
        <v>31</v>
      </c>
      <c r="L348" s="58">
        <v>34873</v>
      </c>
      <c r="M348" s="20">
        <v>27</v>
      </c>
      <c r="N348" s="23">
        <v>4</v>
      </c>
    </row>
    <row r="349" spans="6:14" x14ac:dyDescent="0.35">
      <c r="F349" s="21">
        <v>55831</v>
      </c>
      <c r="G349" s="21" t="s">
        <v>1544</v>
      </c>
      <c r="H349" s="21" t="s">
        <v>1545</v>
      </c>
      <c r="I349" s="21" t="s">
        <v>92</v>
      </c>
      <c r="J349" s="63">
        <v>28981</v>
      </c>
      <c r="K349" s="21">
        <v>43</v>
      </c>
      <c r="L349" s="58">
        <v>34929</v>
      </c>
      <c r="M349" s="21">
        <v>26</v>
      </c>
      <c r="N349" s="23">
        <v>16</v>
      </c>
    </row>
    <row r="350" spans="6:14" x14ac:dyDescent="0.35">
      <c r="F350" s="20">
        <v>55886</v>
      </c>
      <c r="G350" s="20" t="s">
        <v>372</v>
      </c>
      <c r="H350" s="20" t="s">
        <v>373</v>
      </c>
      <c r="I350" s="20" t="s">
        <v>27</v>
      </c>
      <c r="J350" s="62">
        <v>34843</v>
      </c>
      <c r="K350" s="20">
        <v>27</v>
      </c>
      <c r="L350" s="58">
        <v>36959</v>
      </c>
      <c r="M350" s="20">
        <v>21</v>
      </c>
      <c r="N350" s="23">
        <v>5</v>
      </c>
    </row>
    <row r="351" spans="6:14" x14ac:dyDescent="0.35">
      <c r="F351" s="21">
        <v>55890</v>
      </c>
      <c r="G351" s="21" t="s">
        <v>414</v>
      </c>
      <c r="H351" s="21" t="s">
        <v>415</v>
      </c>
      <c r="I351" s="21" t="s">
        <v>143</v>
      </c>
      <c r="J351" s="63">
        <v>32737</v>
      </c>
      <c r="K351" s="21">
        <v>32</v>
      </c>
      <c r="L351" s="58">
        <v>39900</v>
      </c>
      <c r="M351" s="21">
        <v>13</v>
      </c>
      <c r="N351" s="23">
        <v>19</v>
      </c>
    </row>
    <row r="352" spans="6:14" x14ac:dyDescent="0.35">
      <c r="F352" s="20">
        <v>55897</v>
      </c>
      <c r="G352" s="20" t="s">
        <v>396</v>
      </c>
      <c r="H352" s="20" t="s">
        <v>397</v>
      </c>
      <c r="I352" s="20" t="s">
        <v>35</v>
      </c>
      <c r="J352" s="62">
        <v>35007</v>
      </c>
      <c r="K352" s="20">
        <v>26</v>
      </c>
      <c r="L352" s="58">
        <v>40771</v>
      </c>
      <c r="M352" s="20">
        <v>10</v>
      </c>
      <c r="N352" s="23">
        <v>15</v>
      </c>
    </row>
    <row r="353" spans="6:14" x14ac:dyDescent="0.35">
      <c r="F353" s="21">
        <v>55902</v>
      </c>
      <c r="G353" s="21" t="s">
        <v>638</v>
      </c>
      <c r="H353" s="21" t="s">
        <v>639</v>
      </c>
      <c r="I353" s="21" t="s">
        <v>49</v>
      </c>
      <c r="J353" s="63">
        <v>34749</v>
      </c>
      <c r="K353" s="21">
        <v>27</v>
      </c>
      <c r="L353" s="58">
        <v>35752</v>
      </c>
      <c r="M353" s="21">
        <v>24</v>
      </c>
      <c r="N353" s="23">
        <v>2</v>
      </c>
    </row>
    <row r="354" spans="6:14" x14ac:dyDescent="0.35">
      <c r="F354" s="20">
        <v>55935</v>
      </c>
      <c r="G354" s="20" t="s">
        <v>1574</v>
      </c>
      <c r="H354" s="20" t="s">
        <v>1575</v>
      </c>
      <c r="I354" s="20" t="s">
        <v>31</v>
      </c>
      <c r="J354" s="62">
        <v>34564</v>
      </c>
      <c r="K354" s="20">
        <v>27</v>
      </c>
      <c r="L354" s="58">
        <v>37855</v>
      </c>
      <c r="M354" s="20">
        <v>18</v>
      </c>
      <c r="N354" s="23">
        <v>9</v>
      </c>
    </row>
    <row r="355" spans="6:14" x14ac:dyDescent="0.35">
      <c r="F355" s="23">
        <v>55946</v>
      </c>
      <c r="G355" s="21" t="s">
        <v>490</v>
      </c>
      <c r="H355" s="21" t="s">
        <v>491</v>
      </c>
      <c r="I355" s="21" t="s">
        <v>27</v>
      </c>
      <c r="J355" s="63">
        <v>34881</v>
      </c>
      <c r="K355" s="21">
        <v>27</v>
      </c>
      <c r="L355" s="58">
        <v>39900</v>
      </c>
      <c r="M355" s="21">
        <v>13</v>
      </c>
      <c r="N355" s="23">
        <v>13</v>
      </c>
    </row>
    <row r="356" spans="6:14" x14ac:dyDescent="0.35">
      <c r="F356" s="26">
        <v>55946</v>
      </c>
      <c r="G356" s="20" t="s">
        <v>934</v>
      </c>
      <c r="H356" s="20" t="s">
        <v>935</v>
      </c>
      <c r="I356" s="20" t="s">
        <v>31</v>
      </c>
      <c r="J356" s="62">
        <v>31782</v>
      </c>
      <c r="K356" s="20">
        <v>35</v>
      </c>
      <c r="L356" s="58">
        <v>37317</v>
      </c>
      <c r="M356" s="20">
        <v>20</v>
      </c>
      <c r="N356" s="23">
        <v>15</v>
      </c>
    </row>
    <row r="357" spans="6:14" x14ac:dyDescent="0.35">
      <c r="F357" s="21">
        <v>55990</v>
      </c>
      <c r="G357" s="21" t="s">
        <v>1930</v>
      </c>
      <c r="H357" s="21" t="s">
        <v>1931</v>
      </c>
      <c r="I357" s="21" t="s">
        <v>143</v>
      </c>
      <c r="J357" s="63">
        <v>33659</v>
      </c>
      <c r="K357" s="21">
        <v>30</v>
      </c>
      <c r="L357" s="58">
        <v>40459</v>
      </c>
      <c r="M357" s="21">
        <v>11</v>
      </c>
      <c r="N357" s="23">
        <v>18</v>
      </c>
    </row>
    <row r="358" spans="6:14" x14ac:dyDescent="0.35">
      <c r="F358" s="20">
        <v>56004</v>
      </c>
      <c r="G358" s="20" t="s">
        <v>912</v>
      </c>
      <c r="H358" s="20" t="s">
        <v>913</v>
      </c>
      <c r="I358" s="20" t="s">
        <v>62</v>
      </c>
      <c r="J358" s="62">
        <v>34688</v>
      </c>
      <c r="K358" s="20">
        <v>27</v>
      </c>
      <c r="L358" s="58">
        <v>40456</v>
      </c>
      <c r="M358" s="20">
        <v>11</v>
      </c>
      <c r="N358" s="23">
        <v>15</v>
      </c>
    </row>
    <row r="359" spans="6:14" x14ac:dyDescent="0.35">
      <c r="F359" s="21">
        <v>56005</v>
      </c>
      <c r="G359" s="21" t="s">
        <v>1508</v>
      </c>
      <c r="H359" s="21" t="s">
        <v>1509</v>
      </c>
      <c r="I359" s="21" t="s">
        <v>31</v>
      </c>
      <c r="J359" s="63">
        <v>32623</v>
      </c>
      <c r="K359" s="21">
        <v>33</v>
      </c>
      <c r="L359" s="58">
        <v>38915</v>
      </c>
      <c r="M359" s="21">
        <v>16</v>
      </c>
      <c r="N359" s="23">
        <v>17</v>
      </c>
    </row>
    <row r="360" spans="6:14" x14ac:dyDescent="0.35">
      <c r="F360" s="20">
        <v>56095</v>
      </c>
      <c r="G360" s="20" t="s">
        <v>214</v>
      </c>
      <c r="H360" s="20" t="s">
        <v>215</v>
      </c>
      <c r="I360" s="20" t="s">
        <v>49</v>
      </c>
      <c r="J360" s="62">
        <v>35039</v>
      </c>
      <c r="K360" s="20">
        <v>26</v>
      </c>
      <c r="L360" s="58">
        <v>41597</v>
      </c>
      <c r="M360" s="20">
        <v>8</v>
      </c>
      <c r="N360" s="23">
        <v>17</v>
      </c>
    </row>
    <row r="361" spans="6:14" x14ac:dyDescent="0.35">
      <c r="F361" s="21">
        <v>56098</v>
      </c>
      <c r="G361" s="21" t="s">
        <v>1570</v>
      </c>
      <c r="H361" s="21" t="s">
        <v>1571</v>
      </c>
      <c r="I361" s="21" t="s">
        <v>92</v>
      </c>
      <c r="J361" s="63">
        <v>33539</v>
      </c>
      <c r="K361" s="21">
        <v>30</v>
      </c>
      <c r="L361" s="58">
        <v>38437</v>
      </c>
      <c r="M361" s="21">
        <v>17</v>
      </c>
      <c r="N361" s="23">
        <v>13</v>
      </c>
    </row>
    <row r="362" spans="6:14" x14ac:dyDescent="0.35">
      <c r="F362" s="20">
        <v>56113</v>
      </c>
      <c r="G362" s="20" t="s">
        <v>720</v>
      </c>
      <c r="H362" s="20" t="s">
        <v>721</v>
      </c>
      <c r="I362" s="20" t="s">
        <v>22</v>
      </c>
      <c r="J362" s="62">
        <v>34281</v>
      </c>
      <c r="K362" s="20">
        <v>28</v>
      </c>
      <c r="L362" s="58">
        <v>37428</v>
      </c>
      <c r="M362" s="20">
        <v>20</v>
      </c>
      <c r="N362" s="23">
        <v>8</v>
      </c>
    </row>
    <row r="363" spans="6:14" x14ac:dyDescent="0.35">
      <c r="F363" s="21">
        <v>56134</v>
      </c>
      <c r="G363" s="21" t="s">
        <v>1958</v>
      </c>
      <c r="H363" s="21" t="s">
        <v>1959</v>
      </c>
      <c r="I363" s="21" t="s">
        <v>49</v>
      </c>
      <c r="J363" s="63">
        <v>31697</v>
      </c>
      <c r="K363" s="21">
        <v>35</v>
      </c>
      <c r="L363" s="58">
        <v>35766</v>
      </c>
      <c r="M363" s="21">
        <v>24</v>
      </c>
      <c r="N363" s="23">
        <v>11</v>
      </c>
    </row>
    <row r="364" spans="6:14" x14ac:dyDescent="0.35">
      <c r="F364" s="20">
        <v>56154</v>
      </c>
      <c r="G364" s="20" t="s">
        <v>1086</v>
      </c>
      <c r="H364" s="20" t="s">
        <v>1087</v>
      </c>
      <c r="I364" s="20" t="s">
        <v>35</v>
      </c>
      <c r="J364" s="62">
        <v>33295</v>
      </c>
      <c r="K364" s="20">
        <v>31</v>
      </c>
      <c r="L364" s="58">
        <v>36123</v>
      </c>
      <c r="M364" s="20">
        <v>23</v>
      </c>
      <c r="N364" s="23">
        <v>7</v>
      </c>
    </row>
    <row r="365" spans="6:14" x14ac:dyDescent="0.35">
      <c r="F365" s="21">
        <v>56158</v>
      </c>
      <c r="G365" s="21" t="s">
        <v>554</v>
      </c>
      <c r="H365" s="24" t="s">
        <v>555</v>
      </c>
      <c r="I365" s="21" t="s">
        <v>143</v>
      </c>
      <c r="J365" s="63">
        <v>34986</v>
      </c>
      <c r="K365" s="21">
        <v>26</v>
      </c>
      <c r="L365" s="58">
        <v>37498</v>
      </c>
      <c r="M365" s="21">
        <v>19</v>
      </c>
      <c r="N365" s="23">
        <v>6</v>
      </c>
    </row>
    <row r="366" spans="6:14" x14ac:dyDescent="0.35">
      <c r="F366" s="20">
        <v>56202</v>
      </c>
      <c r="G366" s="20" t="s">
        <v>270</v>
      </c>
      <c r="H366" s="20" t="s">
        <v>271</v>
      </c>
      <c r="I366" s="20" t="s">
        <v>49</v>
      </c>
      <c r="J366" s="62">
        <v>34813</v>
      </c>
      <c r="K366" s="20">
        <v>27</v>
      </c>
      <c r="L366" s="58">
        <v>41001</v>
      </c>
      <c r="M366" s="20">
        <v>10</v>
      </c>
      <c r="N366" s="23">
        <v>16</v>
      </c>
    </row>
    <row r="367" spans="6:14" x14ac:dyDescent="0.35">
      <c r="F367" s="21">
        <v>56204</v>
      </c>
      <c r="G367" s="21" t="s">
        <v>280</v>
      </c>
      <c r="H367" s="21" t="s">
        <v>281</v>
      </c>
      <c r="I367" s="21" t="s">
        <v>35</v>
      </c>
      <c r="J367" s="63">
        <v>33804</v>
      </c>
      <c r="K367" s="21">
        <v>30</v>
      </c>
      <c r="L367" s="58">
        <v>34822</v>
      </c>
      <c r="M367" s="21">
        <v>27</v>
      </c>
      <c r="N367" s="23">
        <v>2</v>
      </c>
    </row>
    <row r="368" spans="6:14" x14ac:dyDescent="0.35">
      <c r="F368" s="20">
        <v>56227</v>
      </c>
      <c r="G368" s="20" t="s">
        <v>848</v>
      </c>
      <c r="H368" s="20" t="s">
        <v>849</v>
      </c>
      <c r="I368" s="20" t="s">
        <v>16</v>
      </c>
      <c r="J368" s="62">
        <v>33056</v>
      </c>
      <c r="K368" s="20">
        <v>32</v>
      </c>
      <c r="L368" s="58">
        <v>35930</v>
      </c>
      <c r="M368" s="20">
        <v>24</v>
      </c>
      <c r="N368" s="23">
        <v>7</v>
      </c>
    </row>
    <row r="369" spans="6:14" x14ac:dyDescent="0.35">
      <c r="F369" s="21">
        <v>56240</v>
      </c>
      <c r="G369" s="21" t="s">
        <v>462</v>
      </c>
      <c r="H369" s="21" t="s">
        <v>463</v>
      </c>
      <c r="I369" s="21" t="s">
        <v>27</v>
      </c>
      <c r="J369" s="63">
        <v>30454</v>
      </c>
      <c r="K369" s="21">
        <v>39</v>
      </c>
      <c r="L369" s="58">
        <v>35735</v>
      </c>
      <c r="M369" s="21">
        <v>24</v>
      </c>
      <c r="N369" s="23">
        <v>14</v>
      </c>
    </row>
    <row r="370" spans="6:14" x14ac:dyDescent="0.35">
      <c r="F370" s="20">
        <v>56242</v>
      </c>
      <c r="G370" s="20" t="s">
        <v>1460</v>
      </c>
      <c r="H370" s="20" t="s">
        <v>1461</v>
      </c>
      <c r="I370" s="20" t="s">
        <v>31</v>
      </c>
      <c r="J370" s="62">
        <v>31613</v>
      </c>
      <c r="K370" s="20">
        <v>36</v>
      </c>
      <c r="L370" s="58">
        <v>38160</v>
      </c>
      <c r="M370" s="20">
        <v>18</v>
      </c>
      <c r="N370" s="23">
        <v>17</v>
      </c>
    </row>
    <row r="371" spans="6:14" x14ac:dyDescent="0.35">
      <c r="F371" s="21">
        <v>56261</v>
      </c>
      <c r="G371" s="21" t="s">
        <v>168</v>
      </c>
      <c r="H371" s="21" t="s">
        <v>169</v>
      </c>
      <c r="I371" s="21" t="s">
        <v>38</v>
      </c>
      <c r="J371" s="63">
        <v>34871</v>
      </c>
      <c r="K371" s="21">
        <v>27</v>
      </c>
      <c r="L371" s="58">
        <v>37265</v>
      </c>
      <c r="M371" s="21">
        <v>20</v>
      </c>
      <c r="N371" s="23">
        <v>6</v>
      </c>
    </row>
    <row r="372" spans="6:14" x14ac:dyDescent="0.35">
      <c r="F372" s="20">
        <v>56268</v>
      </c>
      <c r="G372" s="20" t="s">
        <v>626</v>
      </c>
      <c r="H372" s="20" t="s">
        <v>627</v>
      </c>
      <c r="I372" s="20" t="s">
        <v>22</v>
      </c>
      <c r="J372" s="62">
        <v>35016</v>
      </c>
      <c r="K372" s="20">
        <v>26</v>
      </c>
      <c r="L372" s="58">
        <v>38068</v>
      </c>
      <c r="M372" s="20">
        <v>18</v>
      </c>
      <c r="N372" s="23">
        <v>8</v>
      </c>
    </row>
    <row r="373" spans="6:14" x14ac:dyDescent="0.35">
      <c r="F373" s="23">
        <v>56278</v>
      </c>
      <c r="G373" s="21" t="s">
        <v>408</v>
      </c>
      <c r="H373" s="21" t="s">
        <v>409</v>
      </c>
      <c r="I373" s="21" t="s">
        <v>31</v>
      </c>
      <c r="J373" s="63">
        <v>34702</v>
      </c>
      <c r="K373" s="21">
        <v>27</v>
      </c>
      <c r="L373" s="58">
        <v>38757</v>
      </c>
      <c r="M373" s="21">
        <v>16</v>
      </c>
      <c r="N373" s="23">
        <v>11</v>
      </c>
    </row>
    <row r="374" spans="6:14" x14ac:dyDescent="0.35">
      <c r="F374" s="20">
        <v>56284</v>
      </c>
      <c r="G374" s="20" t="s">
        <v>636</v>
      </c>
      <c r="H374" s="20" t="s">
        <v>637</v>
      </c>
      <c r="I374" s="20" t="s">
        <v>38</v>
      </c>
      <c r="J374" s="62">
        <v>34981</v>
      </c>
      <c r="K374" s="20">
        <v>26</v>
      </c>
      <c r="L374" s="58">
        <v>41670</v>
      </c>
      <c r="M374" s="20">
        <v>8</v>
      </c>
      <c r="N374" s="23">
        <v>18</v>
      </c>
    </row>
    <row r="375" spans="6:14" x14ac:dyDescent="0.35">
      <c r="F375" s="21">
        <v>56291</v>
      </c>
      <c r="G375" s="21" t="s">
        <v>484</v>
      </c>
      <c r="H375" s="21" t="s">
        <v>485</v>
      </c>
      <c r="I375" s="21" t="s">
        <v>16</v>
      </c>
      <c r="J375" s="63">
        <v>32990</v>
      </c>
      <c r="K375" s="21">
        <v>32</v>
      </c>
      <c r="L375" s="58">
        <v>37104</v>
      </c>
      <c r="M375" s="21">
        <v>20</v>
      </c>
      <c r="N375" s="23">
        <v>11</v>
      </c>
    </row>
    <row r="376" spans="6:14" x14ac:dyDescent="0.35">
      <c r="F376" s="20">
        <v>56303</v>
      </c>
      <c r="G376" s="20" t="s">
        <v>1518</v>
      </c>
      <c r="H376" s="20" t="s">
        <v>1519</v>
      </c>
      <c r="I376" s="20" t="s">
        <v>35</v>
      </c>
      <c r="J376" s="62">
        <v>32274</v>
      </c>
      <c r="K376" s="20">
        <v>34</v>
      </c>
      <c r="L376" s="58">
        <v>36913</v>
      </c>
      <c r="M376" s="20">
        <v>21</v>
      </c>
      <c r="N376" s="23">
        <v>12</v>
      </c>
    </row>
    <row r="377" spans="6:14" x14ac:dyDescent="0.35">
      <c r="F377" s="21">
        <v>56309</v>
      </c>
      <c r="G377" s="21" t="s">
        <v>1584</v>
      </c>
      <c r="H377" s="21" t="s">
        <v>1585</v>
      </c>
      <c r="I377" s="21" t="s">
        <v>16</v>
      </c>
      <c r="J377" s="63">
        <v>30114</v>
      </c>
      <c r="K377" s="21">
        <v>40</v>
      </c>
      <c r="L377" s="58">
        <v>37168</v>
      </c>
      <c r="M377" s="21">
        <v>20</v>
      </c>
      <c r="N377" s="23">
        <v>19</v>
      </c>
    </row>
    <row r="378" spans="6:14" x14ac:dyDescent="0.35">
      <c r="F378" s="20">
        <v>56311</v>
      </c>
      <c r="G378" s="20" t="s">
        <v>1348</v>
      </c>
      <c r="H378" s="20" t="s">
        <v>1349</v>
      </c>
      <c r="I378" s="20" t="s">
        <v>31</v>
      </c>
      <c r="J378" s="62">
        <v>33517</v>
      </c>
      <c r="K378" s="20">
        <v>30</v>
      </c>
      <c r="L378" s="58">
        <v>36857</v>
      </c>
      <c r="M378" s="20">
        <v>21</v>
      </c>
      <c r="N378" s="23">
        <v>9</v>
      </c>
    </row>
    <row r="379" spans="6:14" x14ac:dyDescent="0.35">
      <c r="F379" s="21">
        <v>56327</v>
      </c>
      <c r="G379" s="21" t="s">
        <v>1182</v>
      </c>
      <c r="H379" s="21" t="s">
        <v>1183</v>
      </c>
      <c r="I379" s="21" t="s">
        <v>27</v>
      </c>
      <c r="J379" s="63">
        <v>32877</v>
      </c>
      <c r="K379" s="21">
        <v>32</v>
      </c>
      <c r="L379" s="58">
        <v>36008</v>
      </c>
      <c r="M379" s="21">
        <v>23</v>
      </c>
      <c r="N379" s="23">
        <v>8</v>
      </c>
    </row>
    <row r="380" spans="6:14" x14ac:dyDescent="0.35">
      <c r="F380" s="20">
        <v>56342</v>
      </c>
      <c r="G380" s="20" t="s">
        <v>456</v>
      </c>
      <c r="H380" s="20" t="s">
        <v>457</v>
      </c>
      <c r="I380" s="20" t="s">
        <v>38</v>
      </c>
      <c r="J380" s="62">
        <v>30508</v>
      </c>
      <c r="K380" s="20">
        <v>39</v>
      </c>
      <c r="L380" s="58">
        <v>34958</v>
      </c>
      <c r="M380" s="20">
        <v>26</v>
      </c>
      <c r="N380" s="23">
        <v>12</v>
      </c>
    </row>
    <row r="381" spans="6:14" x14ac:dyDescent="0.35">
      <c r="F381" s="21">
        <v>56350</v>
      </c>
      <c r="G381" s="21" t="s">
        <v>1162</v>
      </c>
      <c r="H381" s="21" t="s">
        <v>1163</v>
      </c>
      <c r="I381" s="21" t="s">
        <v>31</v>
      </c>
      <c r="J381" s="63">
        <v>31597</v>
      </c>
      <c r="K381" s="21">
        <v>36</v>
      </c>
      <c r="L381" s="58">
        <v>34983</v>
      </c>
      <c r="M381" s="21">
        <v>26</v>
      </c>
      <c r="N381" s="23">
        <v>9</v>
      </c>
    </row>
    <row r="382" spans="6:14" x14ac:dyDescent="0.35">
      <c r="F382" s="20">
        <v>56358</v>
      </c>
      <c r="G382" s="20" t="s">
        <v>404</v>
      </c>
      <c r="H382" s="20" t="s">
        <v>405</v>
      </c>
      <c r="I382" s="20" t="s">
        <v>38</v>
      </c>
      <c r="J382" s="62">
        <v>35058</v>
      </c>
      <c r="K382" s="20">
        <v>26</v>
      </c>
      <c r="L382" s="58">
        <v>42226</v>
      </c>
      <c r="M382" s="20">
        <v>6</v>
      </c>
      <c r="N382" s="23">
        <v>19</v>
      </c>
    </row>
    <row r="383" spans="6:14" x14ac:dyDescent="0.35">
      <c r="F383" s="21">
        <v>56363</v>
      </c>
      <c r="G383" s="21" t="s">
        <v>1190</v>
      </c>
      <c r="H383" s="21" t="s">
        <v>1191</v>
      </c>
      <c r="I383" s="21" t="s">
        <v>92</v>
      </c>
      <c r="J383" s="63">
        <v>34182</v>
      </c>
      <c r="K383" s="21">
        <v>28</v>
      </c>
      <c r="L383" s="58">
        <v>37257</v>
      </c>
      <c r="M383" s="21">
        <v>20</v>
      </c>
      <c r="N383" s="23">
        <v>8</v>
      </c>
    </row>
    <row r="384" spans="6:14" x14ac:dyDescent="0.35">
      <c r="F384" s="20">
        <v>56382</v>
      </c>
      <c r="G384" s="20" t="s">
        <v>922</v>
      </c>
      <c r="H384" s="20" t="s">
        <v>923</v>
      </c>
      <c r="I384" s="20" t="s">
        <v>92</v>
      </c>
      <c r="J384" s="62">
        <v>34486</v>
      </c>
      <c r="K384" s="20">
        <v>28</v>
      </c>
      <c r="L384" s="58">
        <v>35502</v>
      </c>
      <c r="M384" s="20">
        <v>25</v>
      </c>
      <c r="N384" s="23">
        <v>2</v>
      </c>
    </row>
    <row r="385" spans="6:14" x14ac:dyDescent="0.35">
      <c r="F385" s="21">
        <v>56388</v>
      </c>
      <c r="G385" s="21" t="s">
        <v>1058</v>
      </c>
      <c r="H385" s="21" t="s">
        <v>1059</v>
      </c>
      <c r="I385" s="21" t="s">
        <v>22</v>
      </c>
      <c r="J385" s="63">
        <v>34844</v>
      </c>
      <c r="K385" s="21">
        <v>27</v>
      </c>
      <c r="L385" s="58">
        <v>39525</v>
      </c>
      <c r="M385" s="21">
        <v>14</v>
      </c>
      <c r="N385" s="23">
        <v>12</v>
      </c>
    </row>
    <row r="386" spans="6:14" x14ac:dyDescent="0.35">
      <c r="F386" s="20">
        <v>56402</v>
      </c>
      <c r="G386" s="20" t="s">
        <v>298</v>
      </c>
      <c r="H386" s="20" t="s">
        <v>299</v>
      </c>
      <c r="I386" s="20" t="s">
        <v>35</v>
      </c>
      <c r="J386" s="62">
        <v>34521</v>
      </c>
      <c r="K386" s="20">
        <v>28</v>
      </c>
      <c r="L386" s="58">
        <v>36116</v>
      </c>
      <c r="M386" s="20">
        <v>23</v>
      </c>
      <c r="N386" s="23">
        <v>4</v>
      </c>
    </row>
    <row r="387" spans="6:14" x14ac:dyDescent="0.35">
      <c r="F387" s="21">
        <v>56443</v>
      </c>
      <c r="G387" s="21" t="s">
        <v>1950</v>
      </c>
      <c r="H387" s="21" t="s">
        <v>1951</v>
      </c>
      <c r="I387" s="21" t="s">
        <v>35</v>
      </c>
      <c r="J387" s="63">
        <v>32701</v>
      </c>
      <c r="K387" s="21">
        <v>33</v>
      </c>
      <c r="L387" s="58">
        <v>37738</v>
      </c>
      <c r="M387" s="21">
        <v>19</v>
      </c>
      <c r="N387" s="23">
        <v>13</v>
      </c>
    </row>
    <row r="388" spans="6:14" x14ac:dyDescent="0.35">
      <c r="F388" s="20">
        <v>56466</v>
      </c>
      <c r="G388" s="20" t="s">
        <v>1474</v>
      </c>
      <c r="H388" s="20" t="s">
        <v>1475</v>
      </c>
      <c r="I388" s="20" t="s">
        <v>92</v>
      </c>
      <c r="J388" s="62">
        <v>34541</v>
      </c>
      <c r="K388" s="20">
        <v>28</v>
      </c>
      <c r="L388" s="58">
        <v>36939</v>
      </c>
      <c r="M388" s="20">
        <v>21</v>
      </c>
      <c r="N388" s="23">
        <v>6</v>
      </c>
    </row>
    <row r="389" spans="6:14" x14ac:dyDescent="0.35">
      <c r="F389" s="21">
        <v>56509</v>
      </c>
      <c r="G389" s="21" t="s">
        <v>370</v>
      </c>
      <c r="H389" s="21" t="s">
        <v>371</v>
      </c>
      <c r="I389" s="21" t="s">
        <v>27</v>
      </c>
      <c r="J389" s="63">
        <v>35048</v>
      </c>
      <c r="K389" s="21">
        <v>26</v>
      </c>
      <c r="L389" s="58">
        <v>40858</v>
      </c>
      <c r="M389" s="21">
        <v>10</v>
      </c>
      <c r="N389" s="23">
        <v>15</v>
      </c>
    </row>
    <row r="390" spans="6:14" x14ac:dyDescent="0.35">
      <c r="F390" s="20">
        <v>56530</v>
      </c>
      <c r="G390" s="20" t="s">
        <v>1000</v>
      </c>
      <c r="H390" s="20" t="s">
        <v>1001</v>
      </c>
      <c r="I390" s="20" t="s">
        <v>22</v>
      </c>
      <c r="J390" s="62">
        <v>32868</v>
      </c>
      <c r="K390" s="20">
        <v>32</v>
      </c>
      <c r="L390" s="58">
        <v>39175</v>
      </c>
      <c r="M390" s="20">
        <v>15</v>
      </c>
      <c r="N390" s="23">
        <v>17</v>
      </c>
    </row>
    <row r="391" spans="6:14" x14ac:dyDescent="0.35">
      <c r="F391" s="21">
        <v>56554</v>
      </c>
      <c r="G391" s="21" t="s">
        <v>252</v>
      </c>
      <c r="H391" s="21" t="s">
        <v>253</v>
      </c>
      <c r="I391" s="21" t="s">
        <v>16</v>
      </c>
      <c r="J391" s="63">
        <v>34964</v>
      </c>
      <c r="K391" s="21">
        <v>26</v>
      </c>
      <c r="L391" s="58">
        <v>38122</v>
      </c>
      <c r="M391" s="21">
        <v>18</v>
      </c>
      <c r="N391" s="23">
        <v>8</v>
      </c>
    </row>
    <row r="392" spans="6:14" x14ac:dyDescent="0.35">
      <c r="F392" s="20">
        <v>56586</v>
      </c>
      <c r="G392" s="20" t="s">
        <v>632</v>
      </c>
      <c r="H392" s="20" t="s">
        <v>633</v>
      </c>
      <c r="I392" s="20" t="s">
        <v>49</v>
      </c>
      <c r="J392" s="62">
        <v>34726</v>
      </c>
      <c r="K392" s="20">
        <v>27</v>
      </c>
      <c r="L392" s="58">
        <v>41357</v>
      </c>
      <c r="M392" s="20">
        <v>9</v>
      </c>
      <c r="N392" s="23">
        <v>18</v>
      </c>
    </row>
    <row r="393" spans="6:14" x14ac:dyDescent="0.35">
      <c r="F393" s="21">
        <v>56590</v>
      </c>
      <c r="G393" s="21" t="s">
        <v>1346</v>
      </c>
      <c r="H393" s="21" t="s">
        <v>1347</v>
      </c>
      <c r="I393" s="21" t="s">
        <v>38</v>
      </c>
      <c r="J393" s="63">
        <v>31494</v>
      </c>
      <c r="K393" s="21">
        <v>36</v>
      </c>
      <c r="L393" s="58">
        <v>38348</v>
      </c>
      <c r="M393" s="21">
        <v>17</v>
      </c>
      <c r="N393" s="23">
        <v>18</v>
      </c>
    </row>
    <row r="394" spans="6:14" x14ac:dyDescent="0.35">
      <c r="F394" s="20">
        <v>56628</v>
      </c>
      <c r="G394" s="20" t="s">
        <v>248</v>
      </c>
      <c r="H394" s="20" t="s">
        <v>249</v>
      </c>
      <c r="I394" s="20" t="s">
        <v>62</v>
      </c>
      <c r="J394" s="62">
        <v>34888</v>
      </c>
      <c r="K394" s="20">
        <v>27</v>
      </c>
      <c r="L394" s="58">
        <v>36986</v>
      </c>
      <c r="M394" s="20">
        <v>21</v>
      </c>
      <c r="N394" s="23">
        <v>5</v>
      </c>
    </row>
    <row r="395" spans="6:14" x14ac:dyDescent="0.35">
      <c r="F395" s="21">
        <v>56658</v>
      </c>
      <c r="G395" s="21" t="s">
        <v>382</v>
      </c>
      <c r="H395" s="21" t="s">
        <v>383</v>
      </c>
      <c r="I395" s="21" t="s">
        <v>49</v>
      </c>
      <c r="J395" s="63">
        <v>35000</v>
      </c>
      <c r="K395" s="21">
        <v>26</v>
      </c>
      <c r="L395" s="58">
        <v>35488</v>
      </c>
      <c r="M395" s="21">
        <v>25</v>
      </c>
      <c r="N395" s="23">
        <v>1</v>
      </c>
    </row>
    <row r="396" spans="6:14" x14ac:dyDescent="0.35">
      <c r="F396" s="20">
        <v>56662</v>
      </c>
      <c r="G396" s="20" t="s">
        <v>1600</v>
      </c>
      <c r="H396" s="20" t="s">
        <v>1601</v>
      </c>
      <c r="I396" s="20" t="s">
        <v>38</v>
      </c>
      <c r="J396" s="62">
        <v>28751</v>
      </c>
      <c r="K396" s="20">
        <v>43</v>
      </c>
      <c r="L396" s="58">
        <v>34956</v>
      </c>
      <c r="M396" s="20">
        <v>26</v>
      </c>
      <c r="N396" s="23">
        <v>16</v>
      </c>
    </row>
    <row r="397" spans="6:14" x14ac:dyDescent="0.35">
      <c r="F397" s="21">
        <v>56664</v>
      </c>
      <c r="G397" s="21" t="s">
        <v>742</v>
      </c>
      <c r="H397" s="21" t="s">
        <v>743</v>
      </c>
      <c r="I397" s="21" t="s">
        <v>35</v>
      </c>
      <c r="J397" s="63">
        <v>30664</v>
      </c>
      <c r="K397" s="21">
        <v>38</v>
      </c>
      <c r="L397" s="58">
        <v>37521</v>
      </c>
      <c r="M397" s="21">
        <v>19</v>
      </c>
      <c r="N397" s="23">
        <v>18</v>
      </c>
    </row>
    <row r="398" spans="6:14" x14ac:dyDescent="0.35">
      <c r="F398" s="20">
        <v>56665</v>
      </c>
      <c r="G398" s="20" t="s">
        <v>148</v>
      </c>
      <c r="H398" s="20" t="s">
        <v>149</v>
      </c>
      <c r="I398" s="20" t="s">
        <v>16</v>
      </c>
      <c r="J398" s="62">
        <v>34734</v>
      </c>
      <c r="K398" s="20">
        <v>27</v>
      </c>
      <c r="L398" s="58">
        <v>38547</v>
      </c>
      <c r="M398" s="20">
        <v>17</v>
      </c>
      <c r="N398" s="23">
        <v>10</v>
      </c>
    </row>
    <row r="399" spans="6:14" x14ac:dyDescent="0.35">
      <c r="F399" s="21">
        <v>56671</v>
      </c>
      <c r="G399" s="21" t="s">
        <v>356</v>
      </c>
      <c r="H399" s="21" t="s">
        <v>357</v>
      </c>
      <c r="I399" s="21" t="s">
        <v>31</v>
      </c>
      <c r="J399" s="63">
        <v>35017</v>
      </c>
      <c r="K399" s="21">
        <v>26</v>
      </c>
      <c r="L399" s="58">
        <v>40409</v>
      </c>
      <c r="M399" s="21">
        <v>11</v>
      </c>
      <c r="N399" s="23">
        <v>14</v>
      </c>
    </row>
    <row r="400" spans="6:14" x14ac:dyDescent="0.35">
      <c r="F400" s="20">
        <v>56680</v>
      </c>
      <c r="G400" s="20" t="s">
        <v>1752</v>
      </c>
      <c r="H400" s="20" t="s">
        <v>1753</v>
      </c>
      <c r="I400" s="20" t="s">
        <v>35</v>
      </c>
      <c r="J400" s="62">
        <v>30368</v>
      </c>
      <c r="K400" s="20">
        <v>39</v>
      </c>
      <c r="L400" s="58">
        <v>34990</v>
      </c>
      <c r="M400" s="20">
        <v>26</v>
      </c>
      <c r="N400" s="23">
        <v>12</v>
      </c>
    </row>
    <row r="401" spans="6:14" x14ac:dyDescent="0.35">
      <c r="F401" s="21">
        <v>56784</v>
      </c>
      <c r="G401" s="21" t="s">
        <v>884</v>
      </c>
      <c r="H401" s="21" t="s">
        <v>885</v>
      </c>
      <c r="I401" s="21" t="s">
        <v>62</v>
      </c>
      <c r="J401" s="63">
        <v>29804</v>
      </c>
      <c r="K401" s="21">
        <v>40</v>
      </c>
      <c r="L401" s="58">
        <v>36430</v>
      </c>
      <c r="M401" s="21">
        <v>22</v>
      </c>
      <c r="N401" s="23">
        <v>18</v>
      </c>
    </row>
    <row r="402" spans="6:14" x14ac:dyDescent="0.35">
      <c r="F402" s="20">
        <v>56798</v>
      </c>
      <c r="G402" s="20" t="s">
        <v>95</v>
      </c>
      <c r="H402" s="20" t="s">
        <v>96</v>
      </c>
      <c r="I402" s="20" t="s">
        <v>31</v>
      </c>
      <c r="J402" s="62">
        <v>34840</v>
      </c>
      <c r="K402" s="20">
        <v>27</v>
      </c>
      <c r="L402" s="58">
        <v>34896</v>
      </c>
      <c r="M402" s="20">
        <v>27</v>
      </c>
      <c r="N402" s="23">
        <v>0</v>
      </c>
    </row>
    <row r="403" spans="6:14" x14ac:dyDescent="0.35">
      <c r="F403" s="21">
        <v>56803</v>
      </c>
      <c r="G403" s="21" t="s">
        <v>304</v>
      </c>
      <c r="H403" s="21" t="s">
        <v>305</v>
      </c>
      <c r="I403" s="21" t="s">
        <v>92</v>
      </c>
      <c r="J403" s="63">
        <v>31889</v>
      </c>
      <c r="K403" s="21">
        <v>35</v>
      </c>
      <c r="L403" s="58">
        <v>36479</v>
      </c>
      <c r="M403" s="21">
        <v>22</v>
      </c>
      <c r="N403" s="23">
        <v>12</v>
      </c>
    </row>
    <row r="404" spans="6:14" x14ac:dyDescent="0.35">
      <c r="F404" s="20">
        <v>56812</v>
      </c>
      <c r="G404" s="20" t="s">
        <v>368</v>
      </c>
      <c r="H404" s="20" t="s">
        <v>369</v>
      </c>
      <c r="I404" s="20" t="s">
        <v>35</v>
      </c>
      <c r="J404" s="62">
        <v>35031</v>
      </c>
      <c r="K404" s="20">
        <v>26</v>
      </c>
      <c r="L404" s="58">
        <v>37799</v>
      </c>
      <c r="M404" s="20">
        <v>19</v>
      </c>
      <c r="N404" s="23">
        <v>7</v>
      </c>
    </row>
    <row r="405" spans="6:14" x14ac:dyDescent="0.35">
      <c r="F405" s="21">
        <v>56829</v>
      </c>
      <c r="G405" s="21" t="s">
        <v>930</v>
      </c>
      <c r="H405" s="21" t="s">
        <v>931</v>
      </c>
      <c r="I405" s="21" t="s">
        <v>143</v>
      </c>
      <c r="J405" s="63">
        <v>32905</v>
      </c>
      <c r="K405" s="21">
        <v>32</v>
      </c>
      <c r="L405" s="58">
        <v>38112</v>
      </c>
      <c r="M405" s="21">
        <v>18</v>
      </c>
      <c r="N405" s="23">
        <v>14</v>
      </c>
    </row>
    <row r="406" spans="6:14" x14ac:dyDescent="0.35">
      <c r="F406" s="20">
        <v>56858</v>
      </c>
      <c r="G406" s="20" t="s">
        <v>194</v>
      </c>
      <c r="H406" s="22" t="s">
        <v>195</v>
      </c>
      <c r="I406" s="20" t="s">
        <v>16</v>
      </c>
      <c r="J406" s="62">
        <v>30046</v>
      </c>
      <c r="K406" s="20">
        <v>40</v>
      </c>
      <c r="L406" s="58">
        <v>35671</v>
      </c>
      <c r="M406" s="20">
        <v>24</v>
      </c>
      <c r="N406" s="23">
        <v>15</v>
      </c>
    </row>
    <row r="407" spans="6:14" x14ac:dyDescent="0.35">
      <c r="F407" s="21">
        <v>56862</v>
      </c>
      <c r="G407" s="21" t="s">
        <v>276</v>
      </c>
      <c r="H407" s="24" t="s">
        <v>277</v>
      </c>
      <c r="I407" s="21" t="s">
        <v>38</v>
      </c>
      <c r="J407" s="63">
        <v>35039</v>
      </c>
      <c r="K407" s="21">
        <v>26</v>
      </c>
      <c r="L407" s="58">
        <v>40808</v>
      </c>
      <c r="M407" s="21">
        <v>10</v>
      </c>
      <c r="N407" s="23">
        <v>15</v>
      </c>
    </row>
    <row r="408" spans="6:14" x14ac:dyDescent="0.35">
      <c r="F408" s="20">
        <v>56869</v>
      </c>
      <c r="G408" s="20" t="s">
        <v>158</v>
      </c>
      <c r="H408" s="20" t="s">
        <v>159</v>
      </c>
      <c r="I408" s="20" t="s">
        <v>16</v>
      </c>
      <c r="J408" s="62">
        <v>34800</v>
      </c>
      <c r="K408" s="20">
        <v>27</v>
      </c>
      <c r="L408" s="58">
        <v>35830</v>
      </c>
      <c r="M408" s="20">
        <v>24</v>
      </c>
      <c r="N408" s="23">
        <v>2</v>
      </c>
    </row>
    <row r="409" spans="6:14" x14ac:dyDescent="0.35">
      <c r="F409" s="21">
        <v>56888</v>
      </c>
      <c r="G409" s="21" t="s">
        <v>1948</v>
      </c>
      <c r="H409" s="21" t="s">
        <v>1949</v>
      </c>
      <c r="I409" s="21" t="s">
        <v>49</v>
      </c>
      <c r="J409" s="63">
        <v>34975</v>
      </c>
      <c r="K409" s="21">
        <v>26</v>
      </c>
      <c r="L409" s="58">
        <v>37558</v>
      </c>
      <c r="M409" s="21">
        <v>19</v>
      </c>
      <c r="N409" s="23">
        <v>7</v>
      </c>
    </row>
    <row r="410" spans="6:14" x14ac:dyDescent="0.35">
      <c r="F410" s="20">
        <v>56920</v>
      </c>
      <c r="G410" s="20" t="s">
        <v>1068</v>
      </c>
      <c r="H410" s="20" t="s">
        <v>1069</v>
      </c>
      <c r="I410" s="20" t="s">
        <v>22</v>
      </c>
      <c r="J410" s="62">
        <v>34991</v>
      </c>
      <c r="K410" s="20">
        <v>26</v>
      </c>
      <c r="L410" s="58">
        <v>40370</v>
      </c>
      <c r="M410" s="20">
        <v>12</v>
      </c>
      <c r="N410" s="23">
        <v>14</v>
      </c>
    </row>
    <row r="411" spans="6:14" x14ac:dyDescent="0.35">
      <c r="F411" s="23">
        <v>56941</v>
      </c>
      <c r="G411" s="21" t="s">
        <v>682</v>
      </c>
      <c r="H411" s="21" t="s">
        <v>683</v>
      </c>
      <c r="I411" s="21" t="s">
        <v>49</v>
      </c>
      <c r="J411" s="63">
        <v>35045</v>
      </c>
      <c r="K411" s="21">
        <v>26</v>
      </c>
      <c r="L411" s="58">
        <v>39666</v>
      </c>
      <c r="M411" s="21">
        <v>13</v>
      </c>
      <c r="N411" s="23">
        <v>12</v>
      </c>
    </row>
    <row r="412" spans="6:14" x14ac:dyDescent="0.35">
      <c r="F412" s="20">
        <v>56956</v>
      </c>
      <c r="G412" s="20" t="s">
        <v>622</v>
      </c>
      <c r="H412" s="20" t="s">
        <v>623</v>
      </c>
      <c r="I412" s="20" t="s">
        <v>27</v>
      </c>
      <c r="J412" s="62">
        <v>34948</v>
      </c>
      <c r="K412" s="20">
        <v>26</v>
      </c>
      <c r="L412" s="58">
        <v>37939</v>
      </c>
      <c r="M412" s="20">
        <v>18</v>
      </c>
      <c r="N412" s="23">
        <v>8</v>
      </c>
    </row>
    <row r="413" spans="6:14" x14ac:dyDescent="0.35">
      <c r="F413" s="21">
        <v>56958</v>
      </c>
      <c r="G413" s="21" t="s">
        <v>722</v>
      </c>
      <c r="H413" s="21" t="s">
        <v>723</v>
      </c>
      <c r="I413" s="21" t="s">
        <v>35</v>
      </c>
      <c r="J413" s="63">
        <v>32514</v>
      </c>
      <c r="K413" s="21">
        <v>33</v>
      </c>
      <c r="L413" s="58">
        <v>38512</v>
      </c>
      <c r="M413" s="21">
        <v>17</v>
      </c>
      <c r="N413" s="23">
        <v>16</v>
      </c>
    </row>
    <row r="414" spans="6:14" x14ac:dyDescent="0.35">
      <c r="F414" s="20">
        <v>56978</v>
      </c>
      <c r="G414" s="20" t="s">
        <v>286</v>
      </c>
      <c r="H414" s="20" t="s">
        <v>287</v>
      </c>
      <c r="I414" s="20" t="s">
        <v>35</v>
      </c>
      <c r="J414" s="62">
        <v>29975</v>
      </c>
      <c r="K414" s="20">
        <v>40</v>
      </c>
      <c r="L414" s="58">
        <v>36954</v>
      </c>
      <c r="M414" s="20">
        <v>21</v>
      </c>
      <c r="N414" s="23">
        <v>19</v>
      </c>
    </row>
    <row r="415" spans="6:14" x14ac:dyDescent="0.35">
      <c r="F415" s="21">
        <v>56999</v>
      </c>
      <c r="G415" s="21" t="s">
        <v>1676</v>
      </c>
      <c r="H415" s="21" t="s">
        <v>1677</v>
      </c>
      <c r="I415" s="21" t="s">
        <v>62</v>
      </c>
      <c r="J415" s="63">
        <v>35006</v>
      </c>
      <c r="K415" s="21">
        <v>26</v>
      </c>
      <c r="L415" s="58">
        <v>41047</v>
      </c>
      <c r="M415" s="21">
        <v>10</v>
      </c>
      <c r="N415" s="23">
        <v>16</v>
      </c>
    </row>
    <row r="416" spans="6:14" x14ac:dyDescent="0.35">
      <c r="F416" s="20">
        <v>57060</v>
      </c>
      <c r="G416" s="20" t="s">
        <v>1836</v>
      </c>
      <c r="H416" s="20" t="s">
        <v>1837</v>
      </c>
      <c r="I416" s="20" t="s">
        <v>38</v>
      </c>
      <c r="J416" s="62">
        <v>33149</v>
      </c>
      <c r="K416" s="20">
        <v>31</v>
      </c>
      <c r="L416" s="58">
        <v>37909</v>
      </c>
      <c r="M416" s="20">
        <v>18</v>
      </c>
      <c r="N416" s="23">
        <v>13</v>
      </c>
    </row>
    <row r="417" spans="6:14" x14ac:dyDescent="0.35">
      <c r="F417" s="21">
        <v>57061</v>
      </c>
      <c r="G417" s="21" t="s">
        <v>432</v>
      </c>
      <c r="H417" s="21" t="s">
        <v>433</v>
      </c>
      <c r="I417" s="21" t="s">
        <v>38</v>
      </c>
      <c r="J417" s="63">
        <v>34433</v>
      </c>
      <c r="K417" s="21">
        <v>28</v>
      </c>
      <c r="L417" s="58">
        <v>36325</v>
      </c>
      <c r="M417" s="21">
        <v>23</v>
      </c>
      <c r="N417" s="23">
        <v>5</v>
      </c>
    </row>
    <row r="418" spans="6:14" x14ac:dyDescent="0.35">
      <c r="F418" s="20">
        <v>57099</v>
      </c>
      <c r="G418" s="20" t="s">
        <v>342</v>
      </c>
      <c r="H418" s="20" t="s">
        <v>343</v>
      </c>
      <c r="I418" s="20" t="s">
        <v>38</v>
      </c>
      <c r="J418" s="62">
        <v>34703</v>
      </c>
      <c r="K418" s="20">
        <v>27</v>
      </c>
      <c r="L418" s="58">
        <v>36483</v>
      </c>
      <c r="M418" s="20">
        <v>22</v>
      </c>
      <c r="N418" s="23">
        <v>4</v>
      </c>
    </row>
    <row r="419" spans="6:14" x14ac:dyDescent="0.35">
      <c r="F419" s="21">
        <v>57106</v>
      </c>
      <c r="G419" s="21" t="s">
        <v>1246</v>
      </c>
      <c r="H419" s="21" t="s">
        <v>1247</v>
      </c>
      <c r="I419" s="21" t="s">
        <v>35</v>
      </c>
      <c r="J419" s="63">
        <v>33930</v>
      </c>
      <c r="K419" s="21">
        <v>29</v>
      </c>
      <c r="L419" s="58">
        <v>37935</v>
      </c>
      <c r="M419" s="21">
        <v>18</v>
      </c>
      <c r="N419" s="23">
        <v>10</v>
      </c>
    </row>
    <row r="420" spans="6:14" x14ac:dyDescent="0.35">
      <c r="F420" s="20">
        <v>57141</v>
      </c>
      <c r="G420" s="20" t="s">
        <v>1174</v>
      </c>
      <c r="H420" s="20" t="s">
        <v>1175</v>
      </c>
      <c r="I420" s="20" t="s">
        <v>62</v>
      </c>
      <c r="J420" s="62">
        <v>30522</v>
      </c>
      <c r="K420" s="20">
        <v>39</v>
      </c>
      <c r="L420" s="58">
        <v>35599</v>
      </c>
      <c r="M420" s="20">
        <v>25</v>
      </c>
      <c r="N420" s="23">
        <v>13</v>
      </c>
    </row>
    <row r="421" spans="6:14" x14ac:dyDescent="0.35">
      <c r="F421" s="21">
        <v>57163</v>
      </c>
      <c r="G421" s="21" t="s">
        <v>1266</v>
      </c>
      <c r="H421" s="21" t="s">
        <v>1267</v>
      </c>
      <c r="I421" s="21" t="s">
        <v>35</v>
      </c>
      <c r="J421" s="63">
        <v>33854</v>
      </c>
      <c r="K421" s="21">
        <v>29</v>
      </c>
      <c r="L421" s="58">
        <v>40487</v>
      </c>
      <c r="M421" s="21">
        <v>11</v>
      </c>
      <c r="N421" s="23">
        <v>18</v>
      </c>
    </row>
    <row r="422" spans="6:14" x14ac:dyDescent="0.35">
      <c r="F422" s="20">
        <v>57179</v>
      </c>
      <c r="G422" s="20" t="s">
        <v>137</v>
      </c>
      <c r="H422" s="20" t="s">
        <v>138</v>
      </c>
      <c r="I422" s="20" t="s">
        <v>27</v>
      </c>
      <c r="J422" s="62">
        <v>34508</v>
      </c>
      <c r="K422" s="20">
        <v>28</v>
      </c>
      <c r="L422" s="58">
        <v>34968</v>
      </c>
      <c r="M422" s="20">
        <v>26</v>
      </c>
      <c r="N422" s="23">
        <v>1</v>
      </c>
    </row>
    <row r="423" spans="6:14" x14ac:dyDescent="0.35">
      <c r="F423" s="21">
        <v>57192</v>
      </c>
      <c r="G423" s="21" t="s">
        <v>290</v>
      </c>
      <c r="H423" s="21" t="s">
        <v>291</v>
      </c>
      <c r="I423" s="21" t="s">
        <v>62</v>
      </c>
      <c r="J423" s="63">
        <v>32939</v>
      </c>
      <c r="K423" s="21">
        <v>32</v>
      </c>
      <c r="L423" s="58">
        <v>35983</v>
      </c>
      <c r="M423" s="21">
        <v>24</v>
      </c>
      <c r="N423" s="23">
        <v>8</v>
      </c>
    </row>
    <row r="424" spans="6:14" x14ac:dyDescent="0.35">
      <c r="F424" s="20">
        <v>57207</v>
      </c>
      <c r="G424" s="20" t="s">
        <v>660</v>
      </c>
      <c r="H424" s="20" t="s">
        <v>661</v>
      </c>
      <c r="I424" s="20" t="s">
        <v>62</v>
      </c>
      <c r="J424" s="62">
        <v>34748</v>
      </c>
      <c r="K424" s="20">
        <v>27</v>
      </c>
      <c r="L424" s="58">
        <v>35100</v>
      </c>
      <c r="M424" s="20">
        <v>26</v>
      </c>
      <c r="N424" s="23">
        <v>0</v>
      </c>
    </row>
    <row r="425" spans="6:14" x14ac:dyDescent="0.35">
      <c r="F425" s="21">
        <v>57221</v>
      </c>
      <c r="G425" s="21" t="s">
        <v>532</v>
      </c>
      <c r="H425" s="21" t="s">
        <v>533</v>
      </c>
      <c r="I425" s="21" t="s">
        <v>35</v>
      </c>
      <c r="J425" s="63">
        <v>34793</v>
      </c>
      <c r="K425" s="21">
        <v>27</v>
      </c>
      <c r="L425" s="58">
        <v>41870</v>
      </c>
      <c r="M425" s="21">
        <v>7</v>
      </c>
      <c r="N425" s="23">
        <v>19</v>
      </c>
    </row>
    <row r="426" spans="6:14" x14ac:dyDescent="0.35">
      <c r="F426" s="20">
        <v>57227</v>
      </c>
      <c r="G426" s="20" t="s">
        <v>232</v>
      </c>
      <c r="H426" s="20" t="s">
        <v>233</v>
      </c>
      <c r="I426" s="20" t="s">
        <v>49</v>
      </c>
      <c r="J426" s="62">
        <v>34995</v>
      </c>
      <c r="K426" s="20">
        <v>26</v>
      </c>
      <c r="L426" s="58">
        <v>36043</v>
      </c>
      <c r="M426" s="20">
        <v>23</v>
      </c>
      <c r="N426" s="23">
        <v>2</v>
      </c>
    </row>
    <row r="427" spans="6:14" x14ac:dyDescent="0.35">
      <c r="F427" s="21">
        <v>57239</v>
      </c>
      <c r="G427" s="21" t="s">
        <v>1438</v>
      </c>
      <c r="H427" s="21" t="s">
        <v>1439</v>
      </c>
      <c r="I427" s="21" t="s">
        <v>143</v>
      </c>
      <c r="J427" s="63">
        <v>29726</v>
      </c>
      <c r="K427" s="21">
        <v>41</v>
      </c>
      <c r="L427" s="58">
        <v>36496</v>
      </c>
      <c r="M427" s="21">
        <v>22</v>
      </c>
      <c r="N427" s="23">
        <v>18</v>
      </c>
    </row>
    <row r="428" spans="6:14" x14ac:dyDescent="0.35">
      <c r="F428" s="20">
        <v>57263</v>
      </c>
      <c r="G428" s="20" t="s">
        <v>316</v>
      </c>
      <c r="H428" s="20" t="s">
        <v>317</v>
      </c>
      <c r="I428" s="20" t="s">
        <v>16</v>
      </c>
      <c r="J428" s="62">
        <v>28957</v>
      </c>
      <c r="K428" s="20">
        <v>43</v>
      </c>
      <c r="L428" s="58">
        <v>35809</v>
      </c>
      <c r="M428" s="20">
        <v>24</v>
      </c>
      <c r="N428" s="23">
        <v>18</v>
      </c>
    </row>
    <row r="429" spans="6:14" x14ac:dyDescent="0.35">
      <c r="F429" s="21">
        <v>57276</v>
      </c>
      <c r="G429" s="21" t="s">
        <v>1044</v>
      </c>
      <c r="H429" s="21" t="s">
        <v>1045</v>
      </c>
      <c r="I429" s="21" t="s">
        <v>27</v>
      </c>
      <c r="J429" s="63">
        <v>31892</v>
      </c>
      <c r="K429" s="21">
        <v>35</v>
      </c>
      <c r="L429" s="58">
        <v>38459</v>
      </c>
      <c r="M429" s="21">
        <v>17</v>
      </c>
      <c r="N429" s="23">
        <v>17</v>
      </c>
    </row>
    <row r="430" spans="6:14" x14ac:dyDescent="0.35">
      <c r="F430" s="23">
        <v>57286</v>
      </c>
      <c r="G430" s="20" t="s">
        <v>1762</v>
      </c>
      <c r="H430" s="20" t="s">
        <v>1763</v>
      </c>
      <c r="I430" s="20" t="s">
        <v>35</v>
      </c>
      <c r="J430" s="62">
        <v>34736</v>
      </c>
      <c r="K430" s="20">
        <v>27</v>
      </c>
      <c r="L430" s="58">
        <v>37808</v>
      </c>
      <c r="M430" s="20">
        <v>19</v>
      </c>
      <c r="N430" s="23">
        <v>8</v>
      </c>
    </row>
    <row r="431" spans="6:14" x14ac:dyDescent="0.35">
      <c r="F431" s="21">
        <v>57334</v>
      </c>
      <c r="G431" s="21" t="s">
        <v>1070</v>
      </c>
      <c r="H431" s="21" t="s">
        <v>1071</v>
      </c>
      <c r="I431" s="21" t="s">
        <v>92</v>
      </c>
      <c r="J431" s="63">
        <v>32433</v>
      </c>
      <c r="K431" s="21">
        <v>33</v>
      </c>
      <c r="L431" s="58">
        <v>39092</v>
      </c>
      <c r="M431" s="21">
        <v>15</v>
      </c>
      <c r="N431" s="23">
        <v>18</v>
      </c>
    </row>
    <row r="432" spans="6:14" x14ac:dyDescent="0.35">
      <c r="F432" s="20">
        <v>57337</v>
      </c>
      <c r="G432" s="20" t="s">
        <v>25</v>
      </c>
      <c r="H432" s="20" t="s">
        <v>26</v>
      </c>
      <c r="I432" s="20" t="s">
        <v>27</v>
      </c>
      <c r="J432" s="62">
        <v>33886</v>
      </c>
      <c r="K432" s="20">
        <v>29</v>
      </c>
      <c r="L432" s="58">
        <v>40920</v>
      </c>
      <c r="M432" s="20">
        <v>10</v>
      </c>
      <c r="N432" s="23">
        <v>19</v>
      </c>
    </row>
    <row r="433" spans="6:14" x14ac:dyDescent="0.35">
      <c r="F433" s="21">
        <v>57363</v>
      </c>
      <c r="G433" s="21" t="s">
        <v>1230</v>
      </c>
      <c r="H433" s="21" t="s">
        <v>1231</v>
      </c>
      <c r="I433" s="21" t="s">
        <v>27</v>
      </c>
      <c r="J433" s="63">
        <v>31861</v>
      </c>
      <c r="K433" s="21">
        <v>35</v>
      </c>
      <c r="L433" s="58">
        <v>37769</v>
      </c>
      <c r="M433" s="21">
        <v>19</v>
      </c>
      <c r="N433" s="23">
        <v>16</v>
      </c>
    </row>
    <row r="434" spans="6:14" x14ac:dyDescent="0.35">
      <c r="F434" s="20">
        <v>57369</v>
      </c>
      <c r="G434" s="20" t="s">
        <v>1664</v>
      </c>
      <c r="H434" s="20" t="s">
        <v>1665</v>
      </c>
      <c r="I434" s="20" t="s">
        <v>62</v>
      </c>
      <c r="J434" s="62">
        <v>33589</v>
      </c>
      <c r="K434" s="20">
        <v>30</v>
      </c>
      <c r="L434" s="58">
        <v>40694</v>
      </c>
      <c r="M434" s="20">
        <v>11</v>
      </c>
      <c r="N434" s="23">
        <v>19</v>
      </c>
    </row>
    <row r="435" spans="6:14" x14ac:dyDescent="0.35">
      <c r="F435" s="21">
        <v>57372</v>
      </c>
      <c r="G435" s="21" t="s">
        <v>894</v>
      </c>
      <c r="H435" s="21" t="s">
        <v>895</v>
      </c>
      <c r="I435" s="21" t="s">
        <v>143</v>
      </c>
      <c r="J435" s="63">
        <v>34552</v>
      </c>
      <c r="K435" s="21">
        <v>27</v>
      </c>
      <c r="L435" s="58">
        <v>41563</v>
      </c>
      <c r="M435" s="21">
        <v>8</v>
      </c>
      <c r="N435" s="23">
        <v>19</v>
      </c>
    </row>
    <row r="436" spans="6:14" x14ac:dyDescent="0.35">
      <c r="F436" s="20">
        <v>57373</v>
      </c>
      <c r="G436" s="20" t="s">
        <v>698</v>
      </c>
      <c r="H436" s="20" t="s">
        <v>699</v>
      </c>
      <c r="I436" s="20" t="s">
        <v>49</v>
      </c>
      <c r="J436" s="62">
        <v>34994</v>
      </c>
      <c r="K436" s="20">
        <v>26</v>
      </c>
      <c r="L436" s="58">
        <v>35362</v>
      </c>
      <c r="M436" s="20">
        <v>25</v>
      </c>
      <c r="N436" s="23">
        <v>1</v>
      </c>
    </row>
    <row r="437" spans="6:14" x14ac:dyDescent="0.35">
      <c r="F437" s="21">
        <v>57378</v>
      </c>
      <c r="G437" s="21" t="s">
        <v>1986</v>
      </c>
      <c r="H437" s="21" t="s">
        <v>1987</v>
      </c>
      <c r="I437" s="21" t="s">
        <v>35</v>
      </c>
      <c r="J437" s="63">
        <v>34843</v>
      </c>
      <c r="K437" s="21">
        <v>27</v>
      </c>
      <c r="L437" s="58">
        <v>41703</v>
      </c>
      <c r="M437" s="21">
        <v>8</v>
      </c>
      <c r="N437" s="23">
        <v>18</v>
      </c>
    </row>
    <row r="438" spans="6:14" x14ac:dyDescent="0.35">
      <c r="F438" s="20">
        <v>57396</v>
      </c>
      <c r="G438" s="20" t="s">
        <v>1746</v>
      </c>
      <c r="H438" s="20" t="s">
        <v>1747</v>
      </c>
      <c r="I438" s="20" t="s">
        <v>92</v>
      </c>
      <c r="J438" s="62">
        <v>32786</v>
      </c>
      <c r="K438" s="20">
        <v>32</v>
      </c>
      <c r="L438" s="58">
        <v>35067</v>
      </c>
      <c r="M438" s="20">
        <v>26</v>
      </c>
      <c r="N438" s="23">
        <v>6</v>
      </c>
    </row>
    <row r="439" spans="6:14" x14ac:dyDescent="0.35">
      <c r="F439" s="21">
        <v>57402</v>
      </c>
      <c r="G439" s="21" t="s">
        <v>1080</v>
      </c>
      <c r="H439" s="21" t="s">
        <v>1081</v>
      </c>
      <c r="I439" s="21" t="s">
        <v>38</v>
      </c>
      <c r="J439" s="63">
        <v>34194</v>
      </c>
      <c r="K439" s="21">
        <v>28</v>
      </c>
      <c r="L439" s="58">
        <v>35618</v>
      </c>
      <c r="M439" s="21">
        <v>25</v>
      </c>
      <c r="N439" s="23">
        <v>3</v>
      </c>
    </row>
    <row r="440" spans="6:14" x14ac:dyDescent="0.35">
      <c r="F440" s="20">
        <v>57409</v>
      </c>
      <c r="G440" s="20" t="s">
        <v>1542</v>
      </c>
      <c r="H440" s="20" t="s">
        <v>1543</v>
      </c>
      <c r="I440" s="20" t="s">
        <v>143</v>
      </c>
      <c r="J440" s="62">
        <v>31455</v>
      </c>
      <c r="K440" s="20">
        <v>36</v>
      </c>
      <c r="L440" s="58">
        <v>35543</v>
      </c>
      <c r="M440" s="20">
        <v>25</v>
      </c>
      <c r="N440" s="23">
        <v>11</v>
      </c>
    </row>
    <row r="441" spans="6:14" x14ac:dyDescent="0.35">
      <c r="F441" s="21">
        <v>57410</v>
      </c>
      <c r="G441" s="21" t="s">
        <v>406</v>
      </c>
      <c r="H441" s="21" t="s">
        <v>407</v>
      </c>
      <c r="I441" s="21" t="s">
        <v>16</v>
      </c>
      <c r="J441" s="63">
        <v>34797</v>
      </c>
      <c r="K441" s="21">
        <v>27</v>
      </c>
      <c r="L441" s="58">
        <v>37473</v>
      </c>
      <c r="M441" s="21">
        <v>19</v>
      </c>
      <c r="N441" s="23">
        <v>7</v>
      </c>
    </row>
    <row r="442" spans="6:14" x14ac:dyDescent="0.35">
      <c r="F442" s="20">
        <v>57430</v>
      </c>
      <c r="G442" s="20" t="s">
        <v>294</v>
      </c>
      <c r="H442" s="20" t="s">
        <v>295</v>
      </c>
      <c r="I442" s="20" t="s">
        <v>27</v>
      </c>
      <c r="J442" s="62">
        <v>34509</v>
      </c>
      <c r="K442" s="20">
        <v>28</v>
      </c>
      <c r="L442" s="58">
        <v>41220</v>
      </c>
      <c r="M442" s="20">
        <v>9</v>
      </c>
      <c r="N442" s="23">
        <v>18</v>
      </c>
    </row>
    <row r="443" spans="6:14" x14ac:dyDescent="0.35">
      <c r="F443" s="21">
        <v>57438</v>
      </c>
      <c r="G443" s="21" t="s">
        <v>284</v>
      </c>
      <c r="H443" s="21" t="s">
        <v>285</v>
      </c>
      <c r="I443" s="21" t="s">
        <v>35</v>
      </c>
      <c r="J443" s="63">
        <v>33412</v>
      </c>
      <c r="K443" s="21">
        <v>31</v>
      </c>
      <c r="L443" s="58">
        <v>34799</v>
      </c>
      <c r="M443" s="21">
        <v>27</v>
      </c>
      <c r="N443" s="23">
        <v>3</v>
      </c>
    </row>
    <row r="444" spans="6:14" x14ac:dyDescent="0.35">
      <c r="F444" s="20">
        <v>57460</v>
      </c>
      <c r="G444" s="20" t="s">
        <v>1084</v>
      </c>
      <c r="H444" s="20" t="s">
        <v>1085</v>
      </c>
      <c r="I444" s="20" t="s">
        <v>143</v>
      </c>
      <c r="J444" s="62">
        <v>33893</v>
      </c>
      <c r="K444" s="20">
        <v>29</v>
      </c>
      <c r="L444" s="58">
        <v>38722</v>
      </c>
      <c r="M444" s="20">
        <v>16</v>
      </c>
      <c r="N444" s="23">
        <v>13</v>
      </c>
    </row>
    <row r="445" spans="6:14" x14ac:dyDescent="0.35">
      <c r="F445" s="21">
        <v>57509</v>
      </c>
      <c r="G445" s="21" t="s">
        <v>1560</v>
      </c>
      <c r="H445" s="21" t="s">
        <v>1561</v>
      </c>
      <c r="I445" s="21" t="s">
        <v>38</v>
      </c>
      <c r="J445" s="63">
        <v>34310</v>
      </c>
      <c r="K445" s="21">
        <v>28</v>
      </c>
      <c r="L445" s="58">
        <v>38396</v>
      </c>
      <c r="M445" s="21">
        <v>17</v>
      </c>
      <c r="N445" s="23">
        <v>11</v>
      </c>
    </row>
    <row r="446" spans="6:14" x14ac:dyDescent="0.35">
      <c r="F446" s="20">
        <v>57529</v>
      </c>
      <c r="G446" s="20" t="s">
        <v>366</v>
      </c>
      <c r="H446" s="20" t="s">
        <v>367</v>
      </c>
      <c r="I446" s="20" t="s">
        <v>16</v>
      </c>
      <c r="J446" s="62">
        <v>34732</v>
      </c>
      <c r="K446" s="20">
        <v>27</v>
      </c>
      <c r="L446" s="58">
        <v>38837</v>
      </c>
      <c r="M446" s="20">
        <v>16</v>
      </c>
      <c r="N446" s="23">
        <v>11</v>
      </c>
    </row>
    <row r="447" spans="6:14" x14ac:dyDescent="0.35">
      <c r="F447" s="21">
        <v>57535</v>
      </c>
      <c r="G447" s="21" t="s">
        <v>834</v>
      </c>
      <c r="H447" s="21" t="s">
        <v>835</v>
      </c>
      <c r="I447" s="21" t="s">
        <v>49</v>
      </c>
      <c r="J447" s="63">
        <v>34867</v>
      </c>
      <c r="K447" s="21">
        <v>27</v>
      </c>
      <c r="L447" s="58">
        <v>36472</v>
      </c>
      <c r="M447" s="21">
        <v>22</v>
      </c>
      <c r="N447" s="23">
        <v>4</v>
      </c>
    </row>
    <row r="448" spans="6:14" x14ac:dyDescent="0.35">
      <c r="F448" s="20">
        <v>57541</v>
      </c>
      <c r="G448" s="20" t="s">
        <v>508</v>
      </c>
      <c r="H448" s="20" t="s">
        <v>509</v>
      </c>
      <c r="I448" s="20" t="s">
        <v>38</v>
      </c>
      <c r="J448" s="62">
        <v>35049</v>
      </c>
      <c r="K448" s="20">
        <v>26</v>
      </c>
      <c r="L448" s="58">
        <v>41648</v>
      </c>
      <c r="M448" s="20">
        <v>8</v>
      </c>
      <c r="N448" s="23">
        <v>18</v>
      </c>
    </row>
    <row r="449" spans="6:14" x14ac:dyDescent="0.35">
      <c r="F449" s="21">
        <v>57543</v>
      </c>
      <c r="G449" s="21" t="s">
        <v>426</v>
      </c>
      <c r="H449" s="21" t="s">
        <v>427</v>
      </c>
      <c r="I449" s="21" t="s">
        <v>92</v>
      </c>
      <c r="J449" s="63">
        <v>34529</v>
      </c>
      <c r="K449" s="21">
        <v>28</v>
      </c>
      <c r="L449" s="58">
        <v>38617</v>
      </c>
      <c r="M449" s="21">
        <v>16</v>
      </c>
      <c r="N449" s="23">
        <v>11</v>
      </c>
    </row>
    <row r="450" spans="6:14" x14ac:dyDescent="0.35">
      <c r="F450" s="20">
        <v>57544</v>
      </c>
      <c r="G450" s="20" t="s">
        <v>572</v>
      </c>
      <c r="H450" s="20" t="s">
        <v>573</v>
      </c>
      <c r="I450" s="20" t="s">
        <v>35</v>
      </c>
      <c r="J450" s="62">
        <v>34876</v>
      </c>
      <c r="K450" s="20">
        <v>27</v>
      </c>
      <c r="L450" s="58">
        <v>39989</v>
      </c>
      <c r="M450" s="20">
        <v>13</v>
      </c>
      <c r="N450" s="23">
        <v>13</v>
      </c>
    </row>
    <row r="451" spans="6:14" x14ac:dyDescent="0.35">
      <c r="F451" s="21">
        <v>57571</v>
      </c>
      <c r="G451" s="21" t="s">
        <v>314</v>
      </c>
      <c r="H451" s="21" t="s">
        <v>315</v>
      </c>
      <c r="I451" s="21" t="s">
        <v>35</v>
      </c>
      <c r="J451" s="63">
        <v>33976</v>
      </c>
      <c r="K451" s="21">
        <v>29</v>
      </c>
      <c r="L451" s="58">
        <v>37978</v>
      </c>
      <c r="M451" s="21">
        <v>18</v>
      </c>
      <c r="N451" s="23">
        <v>10</v>
      </c>
    </row>
    <row r="452" spans="6:14" x14ac:dyDescent="0.35">
      <c r="F452" s="20">
        <v>57613</v>
      </c>
      <c r="G452" s="20" t="s">
        <v>544</v>
      </c>
      <c r="H452" s="20" t="s">
        <v>545</v>
      </c>
      <c r="I452" s="20" t="s">
        <v>27</v>
      </c>
      <c r="J452" s="62">
        <v>35041</v>
      </c>
      <c r="K452" s="20">
        <v>26</v>
      </c>
      <c r="L452" s="58">
        <v>41309</v>
      </c>
      <c r="M452" s="20">
        <v>9</v>
      </c>
      <c r="N452" s="23">
        <v>17</v>
      </c>
    </row>
    <row r="453" spans="6:14" x14ac:dyDescent="0.35">
      <c r="F453" s="21">
        <v>57614</v>
      </c>
      <c r="G453" s="21" t="s">
        <v>246</v>
      </c>
      <c r="H453" s="21" t="s">
        <v>247</v>
      </c>
      <c r="I453" s="21" t="s">
        <v>16</v>
      </c>
      <c r="J453" s="63">
        <v>34860</v>
      </c>
      <c r="K453" s="21">
        <v>27</v>
      </c>
      <c r="L453" s="58">
        <v>40299</v>
      </c>
      <c r="M453" s="21">
        <v>12</v>
      </c>
      <c r="N453" s="23">
        <v>14</v>
      </c>
    </row>
    <row r="454" spans="6:14" x14ac:dyDescent="0.35">
      <c r="F454" s="20">
        <v>57628</v>
      </c>
      <c r="G454" s="20" t="s">
        <v>1786</v>
      </c>
      <c r="H454" s="20" t="s">
        <v>1787</v>
      </c>
      <c r="I454" s="20" t="s">
        <v>38</v>
      </c>
      <c r="J454" s="62">
        <v>32420</v>
      </c>
      <c r="K454" s="20">
        <v>33</v>
      </c>
      <c r="L454" s="58">
        <v>35396</v>
      </c>
      <c r="M454" s="20">
        <v>25</v>
      </c>
      <c r="N454" s="23">
        <v>8</v>
      </c>
    </row>
    <row r="455" spans="6:14" x14ac:dyDescent="0.35">
      <c r="F455" s="21">
        <v>57635</v>
      </c>
      <c r="G455" s="21" t="s">
        <v>400</v>
      </c>
      <c r="H455" s="21" t="s">
        <v>401</v>
      </c>
      <c r="I455" s="21" t="s">
        <v>35</v>
      </c>
      <c r="J455" s="63">
        <v>34998</v>
      </c>
      <c r="K455" s="21">
        <v>26</v>
      </c>
      <c r="L455" s="58">
        <v>41410</v>
      </c>
      <c r="M455" s="21">
        <v>9</v>
      </c>
      <c r="N455" s="23">
        <v>17</v>
      </c>
    </row>
    <row r="456" spans="6:14" x14ac:dyDescent="0.35">
      <c r="F456" s="20">
        <v>57640</v>
      </c>
      <c r="G456" s="20" t="s">
        <v>1314</v>
      </c>
      <c r="H456" s="20" t="s">
        <v>1315</v>
      </c>
      <c r="I456" s="20" t="s">
        <v>62</v>
      </c>
      <c r="J456" s="62">
        <v>34988</v>
      </c>
      <c r="K456" s="20">
        <v>26</v>
      </c>
      <c r="L456" s="58">
        <v>40141</v>
      </c>
      <c r="M456" s="20">
        <v>12</v>
      </c>
      <c r="N456" s="23">
        <v>14</v>
      </c>
    </row>
    <row r="457" spans="6:14" x14ac:dyDescent="0.35">
      <c r="F457" s="21">
        <v>57687</v>
      </c>
      <c r="G457" s="21" t="s">
        <v>262</v>
      </c>
      <c r="H457" s="21" t="s">
        <v>263</v>
      </c>
      <c r="I457" s="21" t="s">
        <v>35</v>
      </c>
      <c r="J457" s="63">
        <v>34930</v>
      </c>
      <c r="K457" s="21">
        <v>26</v>
      </c>
      <c r="L457" s="58">
        <v>41010</v>
      </c>
      <c r="M457" s="21">
        <v>10</v>
      </c>
      <c r="N457" s="23">
        <v>16</v>
      </c>
    </row>
    <row r="458" spans="6:14" x14ac:dyDescent="0.35">
      <c r="F458" s="20">
        <v>57703</v>
      </c>
      <c r="G458" s="20" t="s">
        <v>694</v>
      </c>
      <c r="H458" s="20" t="s">
        <v>695</v>
      </c>
      <c r="I458" s="20" t="s">
        <v>16</v>
      </c>
      <c r="J458" s="62">
        <v>34797</v>
      </c>
      <c r="K458" s="20">
        <v>27</v>
      </c>
      <c r="L458" s="58">
        <v>37932</v>
      </c>
      <c r="M458" s="20">
        <v>18</v>
      </c>
      <c r="N458" s="23">
        <v>8</v>
      </c>
    </row>
    <row r="459" spans="6:14" x14ac:dyDescent="0.35">
      <c r="F459" s="21">
        <v>57707</v>
      </c>
      <c r="G459" s="21" t="s">
        <v>360</v>
      </c>
      <c r="H459" s="21" t="s">
        <v>361</v>
      </c>
      <c r="I459" s="21" t="s">
        <v>16</v>
      </c>
      <c r="J459" s="63">
        <v>35018</v>
      </c>
      <c r="K459" s="21">
        <v>26</v>
      </c>
      <c r="L459" s="58">
        <v>35077</v>
      </c>
      <c r="M459" s="21">
        <v>26</v>
      </c>
      <c r="N459" s="23">
        <v>0</v>
      </c>
    </row>
    <row r="460" spans="6:14" x14ac:dyDescent="0.35">
      <c r="F460" s="20">
        <v>57712</v>
      </c>
      <c r="G460" s="20" t="s">
        <v>1808</v>
      </c>
      <c r="H460" s="20" t="s">
        <v>1809</v>
      </c>
      <c r="I460" s="20" t="s">
        <v>35</v>
      </c>
      <c r="J460" s="62">
        <v>33246</v>
      </c>
      <c r="K460" s="20">
        <v>31</v>
      </c>
      <c r="L460" s="58">
        <v>38818</v>
      </c>
      <c r="M460" s="20">
        <v>16</v>
      </c>
      <c r="N460" s="23">
        <v>15</v>
      </c>
    </row>
    <row r="461" spans="6:14" x14ac:dyDescent="0.35">
      <c r="F461" s="21">
        <v>57767</v>
      </c>
      <c r="G461" s="21" t="s">
        <v>1188</v>
      </c>
      <c r="H461" s="21" t="s">
        <v>1189</v>
      </c>
      <c r="I461" s="21" t="s">
        <v>38</v>
      </c>
      <c r="J461" s="63">
        <v>32536</v>
      </c>
      <c r="K461" s="21">
        <v>33</v>
      </c>
      <c r="L461" s="58">
        <v>37570</v>
      </c>
      <c r="M461" s="21">
        <v>19</v>
      </c>
      <c r="N461" s="23">
        <v>13</v>
      </c>
    </row>
    <row r="462" spans="6:14" x14ac:dyDescent="0.35">
      <c r="F462" s="20">
        <v>57789</v>
      </c>
      <c r="G462" s="20" t="s">
        <v>1700</v>
      </c>
      <c r="H462" s="20" t="s">
        <v>1701</v>
      </c>
      <c r="I462" s="20" t="s">
        <v>38</v>
      </c>
      <c r="J462" s="62">
        <v>29507</v>
      </c>
      <c r="K462" s="20">
        <v>41</v>
      </c>
      <c r="L462" s="58">
        <v>35248</v>
      </c>
      <c r="M462" s="20">
        <v>26</v>
      </c>
      <c r="N462" s="23">
        <v>15</v>
      </c>
    </row>
    <row r="463" spans="6:14" x14ac:dyDescent="0.35">
      <c r="F463" s="21">
        <v>57799</v>
      </c>
      <c r="G463" s="21" t="s">
        <v>2014</v>
      </c>
      <c r="H463" s="21" t="s">
        <v>2015</v>
      </c>
      <c r="I463" s="21" t="s">
        <v>92</v>
      </c>
      <c r="J463" s="63">
        <v>34896</v>
      </c>
      <c r="K463" s="21">
        <v>27</v>
      </c>
      <c r="L463" s="58">
        <v>37030</v>
      </c>
      <c r="M463" s="21">
        <v>21</v>
      </c>
      <c r="N463" s="23">
        <v>5</v>
      </c>
    </row>
    <row r="464" spans="6:14" x14ac:dyDescent="0.35">
      <c r="F464" s="20">
        <v>57846</v>
      </c>
      <c r="G464" s="20" t="s">
        <v>1428</v>
      </c>
      <c r="H464" s="20" t="s">
        <v>1429</v>
      </c>
      <c r="I464" s="20" t="s">
        <v>35</v>
      </c>
      <c r="J464" s="62">
        <v>31977</v>
      </c>
      <c r="K464" s="20">
        <v>35</v>
      </c>
      <c r="L464" s="58">
        <v>34860</v>
      </c>
      <c r="M464" s="20">
        <v>27</v>
      </c>
      <c r="N464" s="23">
        <v>7</v>
      </c>
    </row>
    <row r="465" spans="6:14" x14ac:dyDescent="0.35">
      <c r="F465" s="21">
        <v>57853</v>
      </c>
      <c r="G465" s="21" t="s">
        <v>866</v>
      </c>
      <c r="H465" s="21" t="s">
        <v>867</v>
      </c>
      <c r="I465" s="21" t="s">
        <v>38</v>
      </c>
      <c r="J465" s="63">
        <v>30234</v>
      </c>
      <c r="K465" s="21">
        <v>39</v>
      </c>
      <c r="L465" s="58">
        <v>35459</v>
      </c>
      <c r="M465" s="21">
        <v>25</v>
      </c>
      <c r="N465" s="23">
        <v>14</v>
      </c>
    </row>
    <row r="466" spans="6:14" x14ac:dyDescent="0.35">
      <c r="F466" s="20">
        <v>57857</v>
      </c>
      <c r="G466" s="20" t="s">
        <v>234</v>
      </c>
      <c r="H466" s="20" t="s">
        <v>235</v>
      </c>
      <c r="I466" s="20" t="s">
        <v>31</v>
      </c>
      <c r="J466" s="62">
        <v>34715</v>
      </c>
      <c r="K466" s="20">
        <v>27</v>
      </c>
      <c r="L466" s="58">
        <v>38081</v>
      </c>
      <c r="M466" s="20">
        <v>18</v>
      </c>
      <c r="N466" s="23">
        <v>9</v>
      </c>
    </row>
    <row r="467" spans="6:14" x14ac:dyDescent="0.35">
      <c r="F467" s="21">
        <v>57910</v>
      </c>
      <c r="G467" s="21" t="s">
        <v>686</v>
      </c>
      <c r="H467" s="21" t="s">
        <v>687</v>
      </c>
      <c r="I467" s="21" t="s">
        <v>16</v>
      </c>
      <c r="J467" s="63">
        <v>35052</v>
      </c>
      <c r="K467" s="21">
        <v>26</v>
      </c>
      <c r="L467" s="58">
        <v>41710</v>
      </c>
      <c r="M467" s="21">
        <v>8</v>
      </c>
      <c r="N467" s="23">
        <v>18</v>
      </c>
    </row>
    <row r="468" spans="6:14" x14ac:dyDescent="0.35">
      <c r="F468" s="20">
        <v>57913</v>
      </c>
      <c r="G468" s="20" t="s">
        <v>1934</v>
      </c>
      <c r="H468" s="20" t="s">
        <v>1935</v>
      </c>
      <c r="I468" s="20" t="s">
        <v>35</v>
      </c>
      <c r="J468" s="62">
        <v>31611</v>
      </c>
      <c r="K468" s="20">
        <v>36</v>
      </c>
      <c r="L468" s="58">
        <v>36063</v>
      </c>
      <c r="M468" s="20">
        <v>23</v>
      </c>
      <c r="N468" s="23">
        <v>12</v>
      </c>
    </row>
    <row r="469" spans="6:14" x14ac:dyDescent="0.35">
      <c r="F469" s="21">
        <v>57922</v>
      </c>
      <c r="G469" s="21" t="s">
        <v>208</v>
      </c>
      <c r="H469" s="21" t="s">
        <v>209</v>
      </c>
      <c r="I469" s="21" t="s">
        <v>62</v>
      </c>
      <c r="J469" s="63">
        <v>34965</v>
      </c>
      <c r="K469" s="21">
        <v>26</v>
      </c>
      <c r="L469" s="58">
        <v>40413</v>
      </c>
      <c r="M469" s="21">
        <v>11</v>
      </c>
      <c r="N469" s="23">
        <v>14</v>
      </c>
    </row>
    <row r="470" spans="6:14" x14ac:dyDescent="0.35">
      <c r="F470" s="20">
        <v>57928</v>
      </c>
      <c r="G470" s="20" t="s">
        <v>352</v>
      </c>
      <c r="H470" s="20" t="s">
        <v>353</v>
      </c>
      <c r="I470" s="20" t="s">
        <v>31</v>
      </c>
      <c r="J470" s="62">
        <v>34739</v>
      </c>
      <c r="K470" s="20">
        <v>27</v>
      </c>
      <c r="L470" s="58">
        <v>39467</v>
      </c>
      <c r="M470" s="20">
        <v>14</v>
      </c>
      <c r="N470" s="23">
        <v>12</v>
      </c>
    </row>
    <row r="471" spans="6:14" x14ac:dyDescent="0.35">
      <c r="F471" s="23">
        <v>57932</v>
      </c>
      <c r="G471" s="21" t="s">
        <v>200</v>
      </c>
      <c r="H471" s="21" t="s">
        <v>201</v>
      </c>
      <c r="I471" s="21" t="s">
        <v>35</v>
      </c>
      <c r="J471" s="63">
        <v>32681</v>
      </c>
      <c r="K471" s="21">
        <v>33</v>
      </c>
      <c r="L471" s="58">
        <v>35661</v>
      </c>
      <c r="M471" s="21">
        <v>24</v>
      </c>
      <c r="N471" s="23">
        <v>8</v>
      </c>
    </row>
    <row r="472" spans="6:14" x14ac:dyDescent="0.35">
      <c r="F472" s="26">
        <v>57932</v>
      </c>
      <c r="G472" s="20" t="s">
        <v>1320</v>
      </c>
      <c r="H472" s="20" t="s">
        <v>1321</v>
      </c>
      <c r="I472" s="20" t="s">
        <v>31</v>
      </c>
      <c r="J472" s="62">
        <v>29451</v>
      </c>
      <c r="K472" s="20">
        <v>41</v>
      </c>
      <c r="L472" s="58">
        <v>35040</v>
      </c>
      <c r="M472" s="20">
        <v>26</v>
      </c>
      <c r="N472" s="23">
        <v>15</v>
      </c>
    </row>
    <row r="473" spans="6:14" x14ac:dyDescent="0.35">
      <c r="F473" s="21">
        <v>57941</v>
      </c>
      <c r="G473" s="21" t="s">
        <v>47</v>
      </c>
      <c r="H473" s="21" t="s">
        <v>48</v>
      </c>
      <c r="I473" s="21" t="s">
        <v>49</v>
      </c>
      <c r="J473" s="63">
        <v>34764</v>
      </c>
      <c r="K473" s="21">
        <v>27</v>
      </c>
      <c r="L473" s="58">
        <v>40627</v>
      </c>
      <c r="M473" s="21">
        <v>11</v>
      </c>
      <c r="N473" s="23">
        <v>16</v>
      </c>
    </row>
    <row r="474" spans="6:14" x14ac:dyDescent="0.35">
      <c r="F474" s="20">
        <v>57949</v>
      </c>
      <c r="G474" s="20" t="s">
        <v>1920</v>
      </c>
      <c r="H474" s="20" t="s">
        <v>1921</v>
      </c>
      <c r="I474" s="20" t="s">
        <v>31</v>
      </c>
      <c r="J474" s="62">
        <v>33756</v>
      </c>
      <c r="K474" s="20">
        <v>30</v>
      </c>
      <c r="L474" s="58">
        <v>37288</v>
      </c>
      <c r="M474" s="20">
        <v>20</v>
      </c>
      <c r="N474" s="23">
        <v>9</v>
      </c>
    </row>
    <row r="475" spans="6:14" x14ac:dyDescent="0.35">
      <c r="F475" s="21">
        <v>57994</v>
      </c>
      <c r="G475" s="21" t="s">
        <v>1186</v>
      </c>
      <c r="H475" s="21" t="s">
        <v>1187</v>
      </c>
      <c r="I475" s="21" t="s">
        <v>143</v>
      </c>
      <c r="J475" s="63">
        <v>33451</v>
      </c>
      <c r="K475" s="21">
        <v>30</v>
      </c>
      <c r="L475" s="58">
        <v>37657</v>
      </c>
      <c r="M475" s="21">
        <v>19</v>
      </c>
      <c r="N475" s="23">
        <v>11</v>
      </c>
    </row>
    <row r="476" spans="6:14" x14ac:dyDescent="0.35">
      <c r="F476" s="20">
        <v>58021</v>
      </c>
      <c r="G476" s="20" t="s">
        <v>1306</v>
      </c>
      <c r="H476" s="20" t="s">
        <v>1307</v>
      </c>
      <c r="I476" s="20" t="s">
        <v>143</v>
      </c>
      <c r="J476" s="62">
        <v>33297</v>
      </c>
      <c r="K476" s="20">
        <v>31</v>
      </c>
      <c r="L476" s="58">
        <v>36381</v>
      </c>
      <c r="M476" s="20">
        <v>22</v>
      </c>
      <c r="N476" s="23">
        <v>8</v>
      </c>
    </row>
    <row r="477" spans="6:14" x14ac:dyDescent="0.35">
      <c r="F477" s="21">
        <v>58042</v>
      </c>
      <c r="G477" s="21" t="s">
        <v>1008</v>
      </c>
      <c r="H477" s="21" t="s">
        <v>1009</v>
      </c>
      <c r="I477" s="21" t="s">
        <v>35</v>
      </c>
      <c r="J477" s="63">
        <v>32540</v>
      </c>
      <c r="K477" s="21">
        <v>33</v>
      </c>
      <c r="L477" s="58">
        <v>38248</v>
      </c>
      <c r="M477" s="21">
        <v>17</v>
      </c>
      <c r="N477" s="23">
        <v>15</v>
      </c>
    </row>
    <row r="478" spans="6:14" x14ac:dyDescent="0.35">
      <c r="F478" s="20">
        <v>58050</v>
      </c>
      <c r="G478" s="20" t="s">
        <v>141</v>
      </c>
      <c r="H478" s="20" t="s">
        <v>142</v>
      </c>
      <c r="I478" s="20" t="s">
        <v>143</v>
      </c>
      <c r="J478" s="62">
        <v>33494</v>
      </c>
      <c r="K478" s="20">
        <v>30</v>
      </c>
      <c r="L478" s="58">
        <v>37820</v>
      </c>
      <c r="M478" s="20">
        <v>19</v>
      </c>
      <c r="N478" s="23">
        <v>11</v>
      </c>
    </row>
    <row r="479" spans="6:14" x14ac:dyDescent="0.35">
      <c r="F479" s="21">
        <v>58071</v>
      </c>
      <c r="G479" s="21" t="s">
        <v>774</v>
      </c>
      <c r="H479" s="21" t="s">
        <v>775</v>
      </c>
      <c r="I479" s="21" t="s">
        <v>92</v>
      </c>
      <c r="J479" s="63">
        <v>32516</v>
      </c>
      <c r="K479" s="21">
        <v>33</v>
      </c>
      <c r="L479" s="58">
        <v>37565</v>
      </c>
      <c r="M479" s="21">
        <v>19</v>
      </c>
      <c r="N479" s="23">
        <v>13</v>
      </c>
    </row>
    <row r="480" spans="6:14" x14ac:dyDescent="0.35">
      <c r="F480" s="20">
        <v>58108</v>
      </c>
      <c r="G480" s="20" t="s">
        <v>99</v>
      </c>
      <c r="H480" s="20" t="s">
        <v>100</v>
      </c>
      <c r="I480" s="20" t="s">
        <v>92</v>
      </c>
      <c r="J480" s="62">
        <v>34703</v>
      </c>
      <c r="K480" s="20">
        <v>27</v>
      </c>
      <c r="L480" s="58">
        <v>38363</v>
      </c>
      <c r="M480" s="20">
        <v>17</v>
      </c>
      <c r="N480" s="23">
        <v>10</v>
      </c>
    </row>
    <row r="481" spans="6:14" x14ac:dyDescent="0.35">
      <c r="F481" s="21">
        <v>58109</v>
      </c>
      <c r="G481" s="21" t="s">
        <v>125</v>
      </c>
      <c r="H481" s="21" t="s">
        <v>126</v>
      </c>
      <c r="I481" s="21" t="s">
        <v>16</v>
      </c>
      <c r="J481" s="63">
        <v>30563</v>
      </c>
      <c r="K481" s="21">
        <v>38</v>
      </c>
      <c r="L481" s="58">
        <v>35647</v>
      </c>
      <c r="M481" s="21">
        <v>24</v>
      </c>
      <c r="N481" s="23">
        <v>13</v>
      </c>
    </row>
    <row r="482" spans="6:14" x14ac:dyDescent="0.35">
      <c r="F482" s="20">
        <v>58118</v>
      </c>
      <c r="G482" s="20" t="s">
        <v>1868</v>
      </c>
      <c r="H482" s="20" t="s">
        <v>1869</v>
      </c>
      <c r="I482" s="20" t="s">
        <v>143</v>
      </c>
      <c r="J482" s="62">
        <v>34276</v>
      </c>
      <c r="K482" s="20">
        <v>28</v>
      </c>
      <c r="L482" s="58">
        <v>35266</v>
      </c>
      <c r="M482" s="20">
        <v>26</v>
      </c>
      <c r="N482" s="23">
        <v>2</v>
      </c>
    </row>
    <row r="483" spans="6:14" x14ac:dyDescent="0.35">
      <c r="F483" s="21">
        <v>58125</v>
      </c>
      <c r="G483" s="21" t="s">
        <v>1002</v>
      </c>
      <c r="H483" s="21" t="s">
        <v>1003</v>
      </c>
      <c r="I483" s="21" t="s">
        <v>49</v>
      </c>
      <c r="J483" s="63">
        <v>34494</v>
      </c>
      <c r="K483" s="21">
        <v>28</v>
      </c>
      <c r="L483" s="58">
        <v>37792</v>
      </c>
      <c r="M483" s="21">
        <v>19</v>
      </c>
      <c r="N483" s="23">
        <v>9</v>
      </c>
    </row>
    <row r="484" spans="6:14" x14ac:dyDescent="0.35">
      <c r="F484" s="20">
        <v>58135</v>
      </c>
      <c r="G484" s="20" t="s">
        <v>764</v>
      </c>
      <c r="H484" s="20" t="s">
        <v>765</v>
      </c>
      <c r="I484" s="20" t="s">
        <v>92</v>
      </c>
      <c r="J484" s="62">
        <v>34428</v>
      </c>
      <c r="K484" s="20">
        <v>28</v>
      </c>
      <c r="L484" s="58">
        <v>36791</v>
      </c>
      <c r="M484" s="20">
        <v>21</v>
      </c>
      <c r="N484" s="23">
        <v>6</v>
      </c>
    </row>
    <row r="485" spans="6:14" x14ac:dyDescent="0.35">
      <c r="F485" s="21">
        <v>58145</v>
      </c>
      <c r="G485" s="21" t="s">
        <v>288</v>
      </c>
      <c r="H485" s="21" t="s">
        <v>289</v>
      </c>
      <c r="I485" s="21" t="s">
        <v>62</v>
      </c>
      <c r="J485" s="63">
        <v>31757</v>
      </c>
      <c r="K485" s="21">
        <v>35</v>
      </c>
      <c r="L485" s="58">
        <v>38492</v>
      </c>
      <c r="M485" s="21">
        <v>17</v>
      </c>
      <c r="N485" s="23">
        <v>18</v>
      </c>
    </row>
    <row r="486" spans="6:14" x14ac:dyDescent="0.35">
      <c r="F486" s="20">
        <v>58195</v>
      </c>
      <c r="G486" s="20" t="s">
        <v>1902</v>
      </c>
      <c r="H486" s="20" t="s">
        <v>1903</v>
      </c>
      <c r="I486" s="20" t="s">
        <v>31</v>
      </c>
      <c r="J486" s="62">
        <v>34390</v>
      </c>
      <c r="K486" s="20">
        <v>28</v>
      </c>
      <c r="L486" s="58">
        <v>38379</v>
      </c>
      <c r="M486" s="20">
        <v>17</v>
      </c>
      <c r="N486" s="23">
        <v>10</v>
      </c>
    </row>
    <row r="487" spans="6:14" x14ac:dyDescent="0.35">
      <c r="F487" s="21">
        <v>58232</v>
      </c>
      <c r="G487" s="21" t="s">
        <v>420</v>
      </c>
      <c r="H487" s="21" t="s">
        <v>421</v>
      </c>
      <c r="I487" s="21" t="s">
        <v>35</v>
      </c>
      <c r="J487" s="63">
        <v>33983</v>
      </c>
      <c r="K487" s="21">
        <v>29</v>
      </c>
      <c r="L487" s="58">
        <v>41170</v>
      </c>
      <c r="M487" s="21">
        <v>9</v>
      </c>
      <c r="N487" s="23">
        <v>19</v>
      </c>
    </row>
    <row r="488" spans="6:14" x14ac:dyDescent="0.35">
      <c r="F488" s="20">
        <v>58284</v>
      </c>
      <c r="G488" s="20" t="s">
        <v>570</v>
      </c>
      <c r="H488" s="20" t="s">
        <v>571</v>
      </c>
      <c r="I488" s="20" t="s">
        <v>16</v>
      </c>
      <c r="J488" s="62">
        <v>35022</v>
      </c>
      <c r="K488" s="20">
        <v>26</v>
      </c>
      <c r="L488" s="58">
        <v>39360</v>
      </c>
      <c r="M488" s="20">
        <v>14</v>
      </c>
      <c r="N488" s="23">
        <v>11</v>
      </c>
    </row>
    <row r="489" spans="6:14" x14ac:dyDescent="0.35">
      <c r="F489" s="21">
        <v>58293</v>
      </c>
      <c r="G489" s="21" t="s">
        <v>178</v>
      </c>
      <c r="H489" s="21" t="s">
        <v>179</v>
      </c>
      <c r="I489" s="21" t="s">
        <v>62</v>
      </c>
      <c r="J489" s="63">
        <v>34387</v>
      </c>
      <c r="K489" s="21">
        <v>28</v>
      </c>
      <c r="L489" s="58">
        <v>36444</v>
      </c>
      <c r="M489" s="21">
        <v>22</v>
      </c>
      <c r="N489" s="23">
        <v>5</v>
      </c>
    </row>
    <row r="490" spans="6:14" x14ac:dyDescent="0.35">
      <c r="F490" s="20">
        <v>58303</v>
      </c>
      <c r="G490" s="20" t="s">
        <v>1310</v>
      </c>
      <c r="H490" s="20" t="s">
        <v>1311</v>
      </c>
      <c r="I490" s="20" t="s">
        <v>27</v>
      </c>
      <c r="J490" s="62">
        <v>30587</v>
      </c>
      <c r="K490" s="20">
        <v>38</v>
      </c>
      <c r="L490" s="58">
        <v>36468</v>
      </c>
      <c r="M490" s="20">
        <v>22</v>
      </c>
      <c r="N490" s="23">
        <v>16</v>
      </c>
    </row>
    <row r="491" spans="6:14" x14ac:dyDescent="0.35">
      <c r="F491" s="21">
        <v>58312</v>
      </c>
      <c r="G491" s="21" t="s">
        <v>1238</v>
      </c>
      <c r="H491" s="21" t="s">
        <v>1239</v>
      </c>
      <c r="I491" s="21" t="s">
        <v>31</v>
      </c>
      <c r="J491" s="63">
        <v>34173</v>
      </c>
      <c r="K491" s="21">
        <v>29</v>
      </c>
      <c r="L491" s="58">
        <v>35056</v>
      </c>
      <c r="M491" s="21">
        <v>26</v>
      </c>
      <c r="N491" s="23">
        <v>2</v>
      </c>
    </row>
    <row r="492" spans="6:14" x14ac:dyDescent="0.35">
      <c r="F492" s="20">
        <v>58328</v>
      </c>
      <c r="G492" s="20" t="s">
        <v>1594</v>
      </c>
      <c r="H492" s="20" t="s">
        <v>1595</v>
      </c>
      <c r="I492" s="20" t="s">
        <v>143</v>
      </c>
      <c r="J492" s="62">
        <v>28644</v>
      </c>
      <c r="K492" s="20">
        <v>44</v>
      </c>
      <c r="L492" s="58">
        <v>35509</v>
      </c>
      <c r="M492" s="20">
        <v>25</v>
      </c>
      <c r="N492" s="23">
        <v>18</v>
      </c>
    </row>
    <row r="493" spans="6:14" x14ac:dyDescent="0.35">
      <c r="F493" s="21">
        <v>58343</v>
      </c>
      <c r="G493" s="21" t="s">
        <v>1394</v>
      </c>
      <c r="H493" s="21" t="s">
        <v>1395</v>
      </c>
      <c r="I493" s="21" t="s">
        <v>49</v>
      </c>
      <c r="J493" s="63">
        <v>34566</v>
      </c>
      <c r="K493" s="21">
        <v>27</v>
      </c>
      <c r="L493" s="58">
        <v>40057</v>
      </c>
      <c r="M493" s="21">
        <v>12</v>
      </c>
      <c r="N493" s="23">
        <v>15</v>
      </c>
    </row>
    <row r="494" spans="6:14" x14ac:dyDescent="0.35">
      <c r="F494" s="20">
        <v>58376</v>
      </c>
      <c r="G494" s="20" t="s">
        <v>612</v>
      </c>
      <c r="H494" s="20" t="s">
        <v>613</v>
      </c>
      <c r="I494" s="20" t="s">
        <v>143</v>
      </c>
      <c r="J494" s="62">
        <v>32915</v>
      </c>
      <c r="K494" s="20">
        <v>32</v>
      </c>
      <c r="L494" s="58">
        <v>34927</v>
      </c>
      <c r="M494" s="20">
        <v>26</v>
      </c>
      <c r="N494" s="23">
        <v>5</v>
      </c>
    </row>
    <row r="495" spans="6:14" x14ac:dyDescent="0.35">
      <c r="F495" s="21">
        <v>58405</v>
      </c>
      <c r="G495" s="21" t="s">
        <v>530</v>
      </c>
      <c r="H495" s="21" t="s">
        <v>531</v>
      </c>
      <c r="I495" s="21" t="s">
        <v>62</v>
      </c>
      <c r="J495" s="63">
        <v>35038</v>
      </c>
      <c r="K495" s="21">
        <v>26</v>
      </c>
      <c r="L495" s="58">
        <v>41534</v>
      </c>
      <c r="M495" s="21">
        <v>8</v>
      </c>
      <c r="N495" s="23">
        <v>17</v>
      </c>
    </row>
    <row r="496" spans="6:14" x14ac:dyDescent="0.35">
      <c r="F496" s="20">
        <v>58407</v>
      </c>
      <c r="G496" s="20" t="s">
        <v>1810</v>
      </c>
      <c r="H496" s="20" t="s">
        <v>1811</v>
      </c>
      <c r="I496" s="20" t="s">
        <v>35</v>
      </c>
      <c r="J496" s="62">
        <v>32668</v>
      </c>
      <c r="K496" s="20">
        <v>33</v>
      </c>
      <c r="L496" s="58">
        <v>39439</v>
      </c>
      <c r="M496" s="20">
        <v>14</v>
      </c>
      <c r="N496" s="23">
        <v>18</v>
      </c>
    </row>
    <row r="497" spans="6:14" x14ac:dyDescent="0.35">
      <c r="F497" s="21">
        <v>58425</v>
      </c>
      <c r="G497" s="21" t="s">
        <v>1072</v>
      </c>
      <c r="H497" s="21" t="s">
        <v>1073</v>
      </c>
      <c r="I497" s="21" t="s">
        <v>143</v>
      </c>
      <c r="J497" s="63">
        <v>33440</v>
      </c>
      <c r="K497" s="21">
        <v>31</v>
      </c>
      <c r="L497" s="58">
        <v>35794</v>
      </c>
      <c r="M497" s="21">
        <v>24</v>
      </c>
      <c r="N497" s="23">
        <v>6</v>
      </c>
    </row>
    <row r="498" spans="6:14" x14ac:dyDescent="0.35">
      <c r="F498" s="20">
        <v>58426</v>
      </c>
      <c r="G498" s="20" t="s">
        <v>762</v>
      </c>
      <c r="H498" s="20" t="s">
        <v>763</v>
      </c>
      <c r="I498" s="20" t="s">
        <v>31</v>
      </c>
      <c r="J498" s="62">
        <v>33831</v>
      </c>
      <c r="K498" s="20">
        <v>29</v>
      </c>
      <c r="L498" s="58">
        <v>35141</v>
      </c>
      <c r="M498" s="20">
        <v>26</v>
      </c>
      <c r="N498" s="23">
        <v>3</v>
      </c>
    </row>
    <row r="499" spans="6:14" x14ac:dyDescent="0.35">
      <c r="F499" s="21">
        <v>58453</v>
      </c>
      <c r="G499" s="21" t="s">
        <v>680</v>
      </c>
      <c r="H499" s="21" t="s">
        <v>681</v>
      </c>
      <c r="I499" s="21" t="s">
        <v>92</v>
      </c>
      <c r="J499" s="63">
        <v>34932</v>
      </c>
      <c r="K499" s="21">
        <v>26</v>
      </c>
      <c r="L499" s="58">
        <v>42170</v>
      </c>
      <c r="M499" s="21">
        <v>7</v>
      </c>
      <c r="N499" s="23">
        <v>19</v>
      </c>
    </row>
    <row r="500" spans="6:14" x14ac:dyDescent="0.35">
      <c r="F500" s="20">
        <v>58457</v>
      </c>
      <c r="G500" s="20" t="s">
        <v>808</v>
      </c>
      <c r="H500" s="20" t="s">
        <v>809</v>
      </c>
      <c r="I500" s="20" t="s">
        <v>38</v>
      </c>
      <c r="J500" s="62">
        <v>34666</v>
      </c>
      <c r="K500" s="20">
        <v>27</v>
      </c>
      <c r="L500" s="58">
        <v>36865</v>
      </c>
      <c r="M500" s="20">
        <v>21</v>
      </c>
      <c r="N500" s="23">
        <v>6</v>
      </c>
    </row>
    <row r="501" spans="6:14" x14ac:dyDescent="0.35">
      <c r="F501" s="21">
        <v>58480</v>
      </c>
      <c r="G501" s="21" t="s">
        <v>1908</v>
      </c>
      <c r="H501" s="21" t="s">
        <v>1909</v>
      </c>
      <c r="I501" s="21" t="s">
        <v>27</v>
      </c>
      <c r="J501" s="63">
        <v>33736</v>
      </c>
      <c r="K501" s="21">
        <v>30</v>
      </c>
      <c r="L501" s="58">
        <v>34941</v>
      </c>
      <c r="M501" s="21">
        <v>26</v>
      </c>
      <c r="N501" s="23">
        <v>3</v>
      </c>
    </row>
    <row r="502" spans="6:14" x14ac:dyDescent="0.35">
      <c r="F502" s="20">
        <v>58491</v>
      </c>
      <c r="G502" s="20" t="s">
        <v>1816</v>
      </c>
      <c r="H502" s="20" t="s">
        <v>1817</v>
      </c>
      <c r="I502" s="20" t="s">
        <v>62</v>
      </c>
      <c r="J502" s="62">
        <v>33513</v>
      </c>
      <c r="K502" s="20">
        <v>30</v>
      </c>
      <c r="L502" s="58">
        <v>35294</v>
      </c>
      <c r="M502" s="20">
        <v>25</v>
      </c>
      <c r="N502" s="23">
        <v>4</v>
      </c>
    </row>
    <row r="503" spans="6:14" x14ac:dyDescent="0.35">
      <c r="F503" s="21">
        <v>58500</v>
      </c>
      <c r="G503" s="21" t="s">
        <v>1240</v>
      </c>
      <c r="H503" s="21" t="s">
        <v>1241</v>
      </c>
      <c r="I503" s="21" t="s">
        <v>38</v>
      </c>
      <c r="J503" s="63">
        <v>32914</v>
      </c>
      <c r="K503" s="21">
        <v>32</v>
      </c>
      <c r="L503" s="58">
        <v>39990</v>
      </c>
      <c r="M503" s="21">
        <v>13</v>
      </c>
      <c r="N503" s="23">
        <v>19</v>
      </c>
    </row>
    <row r="504" spans="6:14" x14ac:dyDescent="0.35">
      <c r="F504" s="20">
        <v>58506</v>
      </c>
      <c r="G504" s="20" t="s">
        <v>1342</v>
      </c>
      <c r="H504" s="20" t="s">
        <v>1343</v>
      </c>
      <c r="I504" s="20" t="s">
        <v>38</v>
      </c>
      <c r="J504" s="62">
        <v>31489</v>
      </c>
      <c r="K504" s="20">
        <v>36</v>
      </c>
      <c r="L504" s="58">
        <v>36499</v>
      </c>
      <c r="M504" s="20">
        <v>22</v>
      </c>
      <c r="N504" s="23">
        <v>13</v>
      </c>
    </row>
    <row r="505" spans="6:14" x14ac:dyDescent="0.35">
      <c r="F505" s="21">
        <v>58544</v>
      </c>
      <c r="G505" s="21" t="s">
        <v>470</v>
      </c>
      <c r="H505" s="21" t="s">
        <v>471</v>
      </c>
      <c r="I505" s="21" t="s">
        <v>16</v>
      </c>
      <c r="J505" s="63">
        <v>32199</v>
      </c>
      <c r="K505" s="21">
        <v>34</v>
      </c>
      <c r="L505" s="58">
        <v>38406</v>
      </c>
      <c r="M505" s="21">
        <v>17</v>
      </c>
      <c r="N505" s="23">
        <v>16</v>
      </c>
    </row>
    <row r="506" spans="6:14" x14ac:dyDescent="0.35">
      <c r="F506" s="20">
        <v>58557</v>
      </c>
      <c r="G506" s="20" t="s">
        <v>692</v>
      </c>
      <c r="H506" s="20" t="s">
        <v>693</v>
      </c>
      <c r="I506" s="20" t="s">
        <v>38</v>
      </c>
      <c r="J506" s="62">
        <v>35022</v>
      </c>
      <c r="K506" s="20">
        <v>26</v>
      </c>
      <c r="L506" s="58">
        <v>38696</v>
      </c>
      <c r="M506" s="20">
        <v>16</v>
      </c>
      <c r="N506" s="23">
        <v>10</v>
      </c>
    </row>
    <row r="507" spans="6:14" x14ac:dyDescent="0.35">
      <c r="F507" s="21">
        <v>58570</v>
      </c>
      <c r="G507" s="21" t="s">
        <v>346</v>
      </c>
      <c r="H507" s="21" t="s">
        <v>347</v>
      </c>
      <c r="I507" s="21" t="s">
        <v>143</v>
      </c>
      <c r="J507" s="63">
        <v>34961</v>
      </c>
      <c r="K507" s="21">
        <v>26</v>
      </c>
      <c r="L507" s="58">
        <v>35104</v>
      </c>
      <c r="M507" s="21">
        <v>26</v>
      </c>
      <c r="N507" s="23">
        <v>0</v>
      </c>
    </row>
    <row r="508" spans="6:14" x14ac:dyDescent="0.35">
      <c r="F508" s="20">
        <v>58584</v>
      </c>
      <c r="G508" s="20" t="s">
        <v>1536</v>
      </c>
      <c r="H508" s="20" t="s">
        <v>1537</v>
      </c>
      <c r="I508" s="20" t="s">
        <v>35</v>
      </c>
      <c r="J508" s="62">
        <v>34063</v>
      </c>
      <c r="K508" s="20">
        <v>29</v>
      </c>
      <c r="L508" s="58">
        <v>39454</v>
      </c>
      <c r="M508" s="20">
        <v>14</v>
      </c>
      <c r="N508" s="23">
        <v>14</v>
      </c>
    </row>
    <row r="509" spans="6:14" x14ac:dyDescent="0.35">
      <c r="F509" s="21">
        <v>58587</v>
      </c>
      <c r="G509" s="21" t="s">
        <v>292</v>
      </c>
      <c r="H509" s="21" t="s">
        <v>293</v>
      </c>
      <c r="I509" s="21" t="s">
        <v>143</v>
      </c>
      <c r="J509" s="63">
        <v>34498</v>
      </c>
      <c r="K509" s="21">
        <v>28</v>
      </c>
      <c r="L509" s="58">
        <v>39290</v>
      </c>
      <c r="M509" s="21">
        <v>14</v>
      </c>
      <c r="N509" s="23">
        <v>13</v>
      </c>
    </row>
    <row r="510" spans="6:14" x14ac:dyDescent="0.35">
      <c r="F510" s="20">
        <v>58593</v>
      </c>
      <c r="G510" s="20" t="s">
        <v>1122</v>
      </c>
      <c r="H510" s="20" t="s">
        <v>1123</v>
      </c>
      <c r="I510" s="20" t="s">
        <v>16</v>
      </c>
      <c r="J510" s="62">
        <v>30494</v>
      </c>
      <c r="K510" s="20">
        <v>39</v>
      </c>
      <c r="L510" s="58">
        <v>35598</v>
      </c>
      <c r="M510" s="20">
        <v>25</v>
      </c>
      <c r="N510" s="23">
        <v>13</v>
      </c>
    </row>
    <row r="511" spans="6:14" x14ac:dyDescent="0.35">
      <c r="F511" s="21">
        <v>58595</v>
      </c>
      <c r="G511" s="21" t="s">
        <v>70</v>
      </c>
      <c r="H511" s="24" t="s">
        <v>71</v>
      </c>
      <c r="I511" s="21" t="s">
        <v>62</v>
      </c>
      <c r="J511" s="63">
        <v>30826</v>
      </c>
      <c r="K511" s="21">
        <v>38</v>
      </c>
      <c r="L511" s="58">
        <v>36889</v>
      </c>
      <c r="M511" s="21">
        <v>21</v>
      </c>
      <c r="N511" s="23">
        <v>16</v>
      </c>
    </row>
    <row r="512" spans="6:14" x14ac:dyDescent="0.35">
      <c r="F512" s="20">
        <v>58634</v>
      </c>
      <c r="G512" s="20" t="s">
        <v>538</v>
      </c>
      <c r="H512" s="20" t="s">
        <v>539</v>
      </c>
      <c r="I512" s="20" t="s">
        <v>49</v>
      </c>
      <c r="J512" s="62">
        <v>34932</v>
      </c>
      <c r="K512" s="20">
        <v>26</v>
      </c>
      <c r="L512" s="58">
        <v>38895</v>
      </c>
      <c r="M512" s="20">
        <v>16</v>
      </c>
      <c r="N512" s="23">
        <v>10</v>
      </c>
    </row>
    <row r="513" spans="6:14" x14ac:dyDescent="0.35">
      <c r="F513" s="21">
        <v>58664</v>
      </c>
      <c r="G513" s="21" t="s">
        <v>932</v>
      </c>
      <c r="H513" s="21" t="s">
        <v>933</v>
      </c>
      <c r="I513" s="21" t="s">
        <v>92</v>
      </c>
      <c r="J513" s="63">
        <v>30232</v>
      </c>
      <c r="K513" s="21">
        <v>39</v>
      </c>
      <c r="L513" s="58">
        <v>36164</v>
      </c>
      <c r="M513" s="21">
        <v>23</v>
      </c>
      <c r="N513" s="23">
        <v>16</v>
      </c>
    </row>
    <row r="514" spans="6:14" x14ac:dyDescent="0.35">
      <c r="F514" s="20">
        <v>58665</v>
      </c>
      <c r="G514" s="20" t="s">
        <v>1558</v>
      </c>
      <c r="H514" s="20" t="s">
        <v>1559</v>
      </c>
      <c r="I514" s="20" t="s">
        <v>143</v>
      </c>
      <c r="J514" s="62">
        <v>31172</v>
      </c>
      <c r="K514" s="20">
        <v>37</v>
      </c>
      <c r="L514" s="58">
        <v>35899</v>
      </c>
      <c r="M514" s="20">
        <v>24</v>
      </c>
      <c r="N514" s="23">
        <v>12</v>
      </c>
    </row>
    <row r="515" spans="6:14" x14ac:dyDescent="0.35">
      <c r="F515" s="21">
        <v>58666</v>
      </c>
      <c r="G515" s="21" t="s">
        <v>546</v>
      </c>
      <c r="H515" s="21" t="s">
        <v>547</v>
      </c>
      <c r="I515" s="21" t="s">
        <v>35</v>
      </c>
      <c r="J515" s="63">
        <v>34846</v>
      </c>
      <c r="K515" s="21">
        <v>27</v>
      </c>
      <c r="L515" s="58">
        <v>41439</v>
      </c>
      <c r="M515" s="21">
        <v>9</v>
      </c>
      <c r="N515" s="23">
        <v>18</v>
      </c>
    </row>
    <row r="516" spans="6:14" x14ac:dyDescent="0.35">
      <c r="F516" s="20">
        <v>58688</v>
      </c>
      <c r="G516" s="20" t="s">
        <v>852</v>
      </c>
      <c r="H516" s="20" t="s">
        <v>853</v>
      </c>
      <c r="I516" s="20" t="s">
        <v>92</v>
      </c>
      <c r="J516" s="62">
        <v>33367</v>
      </c>
      <c r="K516" s="20">
        <v>31</v>
      </c>
      <c r="L516" s="58">
        <v>40581</v>
      </c>
      <c r="M516" s="20">
        <v>11</v>
      </c>
      <c r="N516" s="23">
        <v>19</v>
      </c>
    </row>
    <row r="517" spans="6:14" x14ac:dyDescent="0.35">
      <c r="F517" s="23">
        <v>58717</v>
      </c>
      <c r="G517" s="21" t="s">
        <v>798</v>
      </c>
      <c r="H517" s="21" t="s">
        <v>799</v>
      </c>
      <c r="I517" s="21" t="s">
        <v>49</v>
      </c>
      <c r="J517" s="63">
        <v>33591</v>
      </c>
      <c r="K517" s="21">
        <v>30</v>
      </c>
      <c r="L517" s="58">
        <v>36943</v>
      </c>
      <c r="M517" s="21">
        <v>21</v>
      </c>
      <c r="N517" s="23">
        <v>9</v>
      </c>
    </row>
    <row r="518" spans="6:14" x14ac:dyDescent="0.35">
      <c r="F518" s="20">
        <v>58722</v>
      </c>
      <c r="G518" s="20" t="s">
        <v>1904</v>
      </c>
      <c r="H518" s="20" t="s">
        <v>1905</v>
      </c>
      <c r="I518" s="20" t="s">
        <v>22</v>
      </c>
      <c r="J518" s="62">
        <v>33234</v>
      </c>
      <c r="K518" s="20">
        <v>31</v>
      </c>
      <c r="L518" s="58">
        <v>38323</v>
      </c>
      <c r="M518" s="20">
        <v>17</v>
      </c>
      <c r="N518" s="23">
        <v>13</v>
      </c>
    </row>
    <row r="519" spans="6:14" x14ac:dyDescent="0.35">
      <c r="F519" s="21">
        <v>58729</v>
      </c>
      <c r="G519" s="21" t="s">
        <v>580</v>
      </c>
      <c r="H519" s="21" t="s">
        <v>581</v>
      </c>
      <c r="I519" s="21" t="s">
        <v>22</v>
      </c>
      <c r="J519" s="63">
        <v>33356</v>
      </c>
      <c r="K519" s="21">
        <v>31</v>
      </c>
      <c r="L519" s="58">
        <v>38067</v>
      </c>
      <c r="M519" s="21">
        <v>18</v>
      </c>
      <c r="N519" s="23">
        <v>12</v>
      </c>
    </row>
    <row r="520" spans="6:14" x14ac:dyDescent="0.35">
      <c r="F520" s="20">
        <v>58741</v>
      </c>
      <c r="G520" s="20" t="s">
        <v>510</v>
      </c>
      <c r="H520" s="20" t="s">
        <v>511</v>
      </c>
      <c r="I520" s="20" t="s">
        <v>16</v>
      </c>
      <c r="J520" s="62">
        <v>34795</v>
      </c>
      <c r="K520" s="20">
        <v>27</v>
      </c>
      <c r="L520" s="58">
        <v>37623</v>
      </c>
      <c r="M520" s="20">
        <v>19</v>
      </c>
      <c r="N520" s="23">
        <v>7</v>
      </c>
    </row>
    <row r="521" spans="6:14" x14ac:dyDescent="0.35">
      <c r="F521" s="21">
        <v>58742</v>
      </c>
      <c r="G521" s="21" t="s">
        <v>1260</v>
      </c>
      <c r="H521" s="21" t="s">
        <v>1261</v>
      </c>
      <c r="I521" s="21" t="s">
        <v>16</v>
      </c>
      <c r="J521" s="63">
        <v>33584</v>
      </c>
      <c r="K521" s="21">
        <v>30</v>
      </c>
      <c r="L521" s="58">
        <v>37422</v>
      </c>
      <c r="M521" s="21">
        <v>20</v>
      </c>
      <c r="N521" s="23">
        <v>10</v>
      </c>
    </row>
    <row r="522" spans="6:14" x14ac:dyDescent="0.35">
      <c r="F522" s="20">
        <v>58743</v>
      </c>
      <c r="G522" s="20" t="s">
        <v>1242</v>
      </c>
      <c r="H522" s="20" t="s">
        <v>1243</v>
      </c>
      <c r="I522" s="20" t="s">
        <v>35</v>
      </c>
      <c r="J522" s="62">
        <v>28827</v>
      </c>
      <c r="K522" s="20">
        <v>43</v>
      </c>
      <c r="L522" s="58">
        <v>36063</v>
      </c>
      <c r="M522" s="20">
        <v>23</v>
      </c>
      <c r="N522" s="23">
        <v>19</v>
      </c>
    </row>
    <row r="523" spans="6:14" x14ac:dyDescent="0.35">
      <c r="F523" s="21">
        <v>58757</v>
      </c>
      <c r="G523" s="21" t="s">
        <v>610</v>
      </c>
      <c r="H523" s="21" t="s">
        <v>611</v>
      </c>
      <c r="I523" s="21" t="s">
        <v>35</v>
      </c>
      <c r="J523" s="63">
        <v>32782</v>
      </c>
      <c r="K523" s="21">
        <v>32</v>
      </c>
      <c r="L523" s="58">
        <v>39126</v>
      </c>
      <c r="M523" s="21">
        <v>15</v>
      </c>
      <c r="N523" s="23">
        <v>17</v>
      </c>
    </row>
    <row r="524" spans="6:14" x14ac:dyDescent="0.35">
      <c r="F524" s="20">
        <v>58825</v>
      </c>
      <c r="G524" s="20" t="s">
        <v>1688</v>
      </c>
      <c r="H524" s="20" t="s">
        <v>1689</v>
      </c>
      <c r="I524" s="20" t="s">
        <v>143</v>
      </c>
      <c r="J524" s="62">
        <v>30787</v>
      </c>
      <c r="K524" s="20">
        <v>38</v>
      </c>
      <c r="L524" s="58">
        <v>35225</v>
      </c>
      <c r="M524" s="20">
        <v>26</v>
      </c>
      <c r="N524" s="23">
        <v>12</v>
      </c>
    </row>
    <row r="525" spans="6:14" x14ac:dyDescent="0.35">
      <c r="F525" s="21">
        <v>58864</v>
      </c>
      <c r="G525" s="21" t="s">
        <v>224</v>
      </c>
      <c r="H525" s="21" t="s">
        <v>225</v>
      </c>
      <c r="I525" s="21" t="s">
        <v>16</v>
      </c>
      <c r="J525" s="63">
        <v>34893</v>
      </c>
      <c r="K525" s="21">
        <v>27</v>
      </c>
      <c r="L525" s="58">
        <v>37532</v>
      </c>
      <c r="M525" s="21">
        <v>19</v>
      </c>
      <c r="N525" s="23">
        <v>7</v>
      </c>
    </row>
    <row r="526" spans="6:14" x14ac:dyDescent="0.35">
      <c r="F526" s="20">
        <v>58884</v>
      </c>
      <c r="G526" s="20" t="s">
        <v>1940</v>
      </c>
      <c r="H526" s="20" t="s">
        <v>1941</v>
      </c>
      <c r="I526" s="20" t="s">
        <v>92</v>
      </c>
      <c r="J526" s="62">
        <v>34300</v>
      </c>
      <c r="K526" s="20">
        <v>28</v>
      </c>
      <c r="L526" s="58">
        <v>41050</v>
      </c>
      <c r="M526" s="20">
        <v>10</v>
      </c>
      <c r="N526" s="23">
        <v>18</v>
      </c>
    </row>
    <row r="527" spans="6:14" x14ac:dyDescent="0.35">
      <c r="F527" s="23">
        <v>58890</v>
      </c>
      <c r="G527" s="21" t="s">
        <v>506</v>
      </c>
      <c r="H527" s="21" t="s">
        <v>507</v>
      </c>
      <c r="I527" s="21" t="s">
        <v>62</v>
      </c>
      <c r="J527" s="63">
        <v>34717</v>
      </c>
      <c r="K527" s="21">
        <v>27</v>
      </c>
      <c r="L527" s="58">
        <v>42005</v>
      </c>
      <c r="M527" s="21">
        <v>7</v>
      </c>
      <c r="N527" s="23">
        <v>19</v>
      </c>
    </row>
    <row r="528" spans="6:14" x14ac:dyDescent="0.35">
      <c r="F528" s="26">
        <v>58890</v>
      </c>
      <c r="G528" s="20" t="s">
        <v>1420</v>
      </c>
      <c r="H528" s="20" t="s">
        <v>1421</v>
      </c>
      <c r="I528" s="20" t="s">
        <v>49</v>
      </c>
      <c r="J528" s="62">
        <v>34227</v>
      </c>
      <c r="K528" s="20">
        <v>28</v>
      </c>
      <c r="L528" s="58">
        <v>35237</v>
      </c>
      <c r="M528" s="20">
        <v>26</v>
      </c>
      <c r="N528" s="23">
        <v>2</v>
      </c>
    </row>
    <row r="529" spans="6:14" x14ac:dyDescent="0.35">
      <c r="F529" s="21">
        <v>58901</v>
      </c>
      <c r="G529" s="21" t="s">
        <v>1456</v>
      </c>
      <c r="H529" s="21" t="s">
        <v>1457</v>
      </c>
      <c r="I529" s="21" t="s">
        <v>49</v>
      </c>
      <c r="J529" s="63">
        <v>30896</v>
      </c>
      <c r="K529" s="21">
        <v>37</v>
      </c>
      <c r="L529" s="58">
        <v>37938</v>
      </c>
      <c r="M529" s="21">
        <v>18</v>
      </c>
      <c r="N529" s="23">
        <v>19</v>
      </c>
    </row>
    <row r="530" spans="6:14" x14ac:dyDescent="0.35">
      <c r="F530" s="20">
        <v>58914</v>
      </c>
      <c r="G530" s="20" t="s">
        <v>516</v>
      </c>
      <c r="H530" s="20" t="s">
        <v>517</v>
      </c>
      <c r="I530" s="20" t="s">
        <v>31</v>
      </c>
      <c r="J530" s="62">
        <v>34936</v>
      </c>
      <c r="K530" s="20">
        <v>26</v>
      </c>
      <c r="L530" s="58">
        <v>39247</v>
      </c>
      <c r="M530" s="20">
        <v>15</v>
      </c>
      <c r="N530" s="23">
        <v>11</v>
      </c>
    </row>
    <row r="531" spans="6:14" x14ac:dyDescent="0.35">
      <c r="F531" s="21">
        <v>58935</v>
      </c>
      <c r="G531" s="21" t="s">
        <v>672</v>
      </c>
      <c r="H531" s="21" t="s">
        <v>673</v>
      </c>
      <c r="I531" s="21" t="s">
        <v>143</v>
      </c>
      <c r="J531" s="63">
        <v>34966</v>
      </c>
      <c r="K531" s="21">
        <v>26</v>
      </c>
      <c r="L531" s="58">
        <v>37477</v>
      </c>
      <c r="M531" s="21">
        <v>19</v>
      </c>
      <c r="N531" s="23">
        <v>6</v>
      </c>
    </row>
    <row r="532" spans="6:14" x14ac:dyDescent="0.35">
      <c r="F532" s="20">
        <v>58979</v>
      </c>
      <c r="G532" s="20" t="s">
        <v>218</v>
      </c>
      <c r="H532" s="20" t="s">
        <v>219</v>
      </c>
      <c r="I532" s="20" t="s">
        <v>16</v>
      </c>
      <c r="J532" s="62">
        <v>35058</v>
      </c>
      <c r="K532" s="20">
        <v>26</v>
      </c>
      <c r="L532" s="58">
        <v>36884</v>
      </c>
      <c r="M532" s="20">
        <v>21</v>
      </c>
      <c r="N532" s="23">
        <v>4</v>
      </c>
    </row>
    <row r="533" spans="6:14" x14ac:dyDescent="0.35">
      <c r="F533" s="21">
        <v>58988</v>
      </c>
      <c r="G533" s="21" t="s">
        <v>1928</v>
      </c>
      <c r="H533" s="21" t="s">
        <v>1929</v>
      </c>
      <c r="I533" s="21" t="s">
        <v>38</v>
      </c>
      <c r="J533" s="63">
        <v>33317</v>
      </c>
      <c r="K533" s="21">
        <v>31</v>
      </c>
      <c r="L533" s="58">
        <v>40180</v>
      </c>
      <c r="M533" s="21">
        <v>12</v>
      </c>
      <c r="N533" s="23">
        <v>18</v>
      </c>
    </row>
    <row r="534" spans="6:14" x14ac:dyDescent="0.35">
      <c r="F534" s="20">
        <v>58995</v>
      </c>
      <c r="G534" s="20" t="s">
        <v>236</v>
      </c>
      <c r="H534" s="20" t="s">
        <v>237</v>
      </c>
      <c r="I534" s="20" t="s">
        <v>16</v>
      </c>
      <c r="J534" s="62">
        <v>34961</v>
      </c>
      <c r="K534" s="20">
        <v>26</v>
      </c>
      <c r="L534" s="58">
        <v>39331</v>
      </c>
      <c r="M534" s="20">
        <v>14</v>
      </c>
      <c r="N534" s="23">
        <v>11</v>
      </c>
    </row>
    <row r="535" spans="6:14" x14ac:dyDescent="0.35">
      <c r="F535" s="21">
        <v>59000</v>
      </c>
      <c r="G535" s="21" t="s">
        <v>1750</v>
      </c>
      <c r="H535" s="21" t="s">
        <v>1751</v>
      </c>
      <c r="I535" s="21" t="s">
        <v>62</v>
      </c>
      <c r="J535" s="63">
        <v>34907</v>
      </c>
      <c r="K535" s="21">
        <v>26</v>
      </c>
      <c r="L535" s="58">
        <v>35366</v>
      </c>
      <c r="M535" s="21">
        <v>25</v>
      </c>
      <c r="N535" s="23">
        <v>1</v>
      </c>
    </row>
    <row r="536" spans="6:14" x14ac:dyDescent="0.35">
      <c r="F536" s="20">
        <v>59014</v>
      </c>
      <c r="G536" s="20" t="s">
        <v>1476</v>
      </c>
      <c r="H536" s="20" t="s">
        <v>1477</v>
      </c>
      <c r="I536" s="20" t="s">
        <v>31</v>
      </c>
      <c r="J536" s="62">
        <v>32725</v>
      </c>
      <c r="K536" s="20">
        <v>32</v>
      </c>
      <c r="L536" s="58">
        <v>38627</v>
      </c>
      <c r="M536" s="20">
        <v>16</v>
      </c>
      <c r="N536" s="23">
        <v>16</v>
      </c>
    </row>
    <row r="537" spans="6:14" x14ac:dyDescent="0.35">
      <c r="F537" s="21">
        <v>59016</v>
      </c>
      <c r="G537" s="21" t="s">
        <v>268</v>
      </c>
      <c r="H537" s="21" t="s">
        <v>269</v>
      </c>
      <c r="I537" s="21" t="s">
        <v>31</v>
      </c>
      <c r="J537" s="63">
        <v>34834</v>
      </c>
      <c r="K537" s="21">
        <v>27</v>
      </c>
      <c r="L537" s="58">
        <v>35133</v>
      </c>
      <c r="M537" s="21">
        <v>26</v>
      </c>
      <c r="N537" s="23">
        <v>0</v>
      </c>
    </row>
    <row r="538" spans="6:14" x14ac:dyDescent="0.35">
      <c r="F538" s="20">
        <v>59021</v>
      </c>
      <c r="G538" s="20" t="s">
        <v>76</v>
      </c>
      <c r="H538" s="20" t="s">
        <v>77</v>
      </c>
      <c r="I538" s="20" t="s">
        <v>62</v>
      </c>
      <c r="J538" s="62">
        <v>34876</v>
      </c>
      <c r="K538" s="20">
        <v>27</v>
      </c>
      <c r="L538" s="58">
        <v>37630</v>
      </c>
      <c r="M538" s="20">
        <v>19</v>
      </c>
      <c r="N538" s="23">
        <v>7</v>
      </c>
    </row>
    <row r="539" spans="6:14" x14ac:dyDescent="0.35">
      <c r="F539" s="21">
        <v>59038</v>
      </c>
      <c r="G539" s="21" t="s">
        <v>103</v>
      </c>
      <c r="H539" s="24" t="s">
        <v>104</v>
      </c>
      <c r="I539" s="21" t="s">
        <v>27</v>
      </c>
      <c r="J539" s="63">
        <v>34710</v>
      </c>
      <c r="K539" s="21">
        <v>27</v>
      </c>
      <c r="L539" s="58">
        <v>38812</v>
      </c>
      <c r="M539" s="21">
        <v>16</v>
      </c>
      <c r="N539" s="23">
        <v>11</v>
      </c>
    </row>
    <row r="540" spans="6:14" x14ac:dyDescent="0.35">
      <c r="F540" s="23">
        <v>59043</v>
      </c>
      <c r="G540" s="20" t="s">
        <v>1138</v>
      </c>
      <c r="H540" s="20" t="s">
        <v>1139</v>
      </c>
      <c r="I540" s="20" t="s">
        <v>31</v>
      </c>
      <c r="J540" s="62">
        <v>31419</v>
      </c>
      <c r="K540" s="20">
        <v>36</v>
      </c>
      <c r="L540" s="58">
        <v>37853</v>
      </c>
      <c r="M540" s="20">
        <v>18</v>
      </c>
      <c r="N540" s="23">
        <v>17</v>
      </c>
    </row>
    <row r="541" spans="6:14" x14ac:dyDescent="0.35">
      <c r="F541" s="21">
        <v>59064</v>
      </c>
      <c r="G541" s="21" t="s">
        <v>362</v>
      </c>
      <c r="H541" s="21" t="s">
        <v>363</v>
      </c>
      <c r="I541" s="21" t="s">
        <v>35</v>
      </c>
      <c r="J541" s="63">
        <v>34774</v>
      </c>
      <c r="K541" s="21">
        <v>27</v>
      </c>
      <c r="L541" s="58">
        <v>39780</v>
      </c>
      <c r="M541" s="21">
        <v>13</v>
      </c>
      <c r="N541" s="23">
        <v>13</v>
      </c>
    </row>
    <row r="542" spans="6:14" x14ac:dyDescent="0.35">
      <c r="F542" s="23">
        <v>59070</v>
      </c>
      <c r="G542" s="20" t="s">
        <v>113</v>
      </c>
      <c r="H542" s="20" t="s">
        <v>114</v>
      </c>
      <c r="I542" s="20" t="s">
        <v>35</v>
      </c>
      <c r="J542" s="62">
        <v>33333</v>
      </c>
      <c r="K542" s="20">
        <v>31</v>
      </c>
      <c r="L542" s="58">
        <v>39736</v>
      </c>
      <c r="M542" s="20">
        <v>13</v>
      </c>
      <c r="N542" s="23">
        <v>17</v>
      </c>
    </row>
    <row r="543" spans="6:14" x14ac:dyDescent="0.35">
      <c r="F543" s="21">
        <v>59080</v>
      </c>
      <c r="G543" s="21" t="s">
        <v>1016</v>
      </c>
      <c r="H543" s="21" t="s">
        <v>1017</v>
      </c>
      <c r="I543" s="21" t="s">
        <v>16</v>
      </c>
      <c r="J543" s="63">
        <v>31483</v>
      </c>
      <c r="K543" s="21">
        <v>36</v>
      </c>
      <c r="L543" s="58">
        <v>37489</v>
      </c>
      <c r="M543" s="21">
        <v>19</v>
      </c>
      <c r="N543" s="23">
        <v>16</v>
      </c>
    </row>
    <row r="544" spans="6:14" x14ac:dyDescent="0.35">
      <c r="F544" s="20">
        <v>59081</v>
      </c>
      <c r="G544" s="20" t="s">
        <v>63</v>
      </c>
      <c r="H544" s="20" t="s">
        <v>64</v>
      </c>
      <c r="I544" s="20" t="s">
        <v>35</v>
      </c>
      <c r="J544" s="62">
        <v>34282</v>
      </c>
      <c r="K544" s="20">
        <v>28</v>
      </c>
      <c r="L544" s="58">
        <v>40507</v>
      </c>
      <c r="M544" s="20">
        <v>11</v>
      </c>
      <c r="N544" s="23">
        <v>17</v>
      </c>
    </row>
    <row r="545" spans="6:14" x14ac:dyDescent="0.35">
      <c r="F545" s="21">
        <v>59110</v>
      </c>
      <c r="G545" s="21" t="s">
        <v>1890</v>
      </c>
      <c r="H545" s="21" t="s">
        <v>1891</v>
      </c>
      <c r="I545" s="21" t="s">
        <v>49</v>
      </c>
      <c r="J545" s="63">
        <v>30490</v>
      </c>
      <c r="K545" s="21">
        <v>39</v>
      </c>
      <c r="L545" s="58">
        <v>36096</v>
      </c>
      <c r="M545" s="21">
        <v>23</v>
      </c>
      <c r="N545" s="23">
        <v>15</v>
      </c>
    </row>
    <row r="546" spans="6:14" x14ac:dyDescent="0.35">
      <c r="F546" s="20">
        <v>59118</v>
      </c>
      <c r="G546" s="20" t="s">
        <v>440</v>
      </c>
      <c r="H546" s="20" t="s">
        <v>441</v>
      </c>
      <c r="I546" s="20" t="s">
        <v>35</v>
      </c>
      <c r="J546" s="62">
        <v>34366</v>
      </c>
      <c r="K546" s="20">
        <v>28</v>
      </c>
      <c r="L546" s="58">
        <v>36916</v>
      </c>
      <c r="M546" s="20">
        <v>21</v>
      </c>
      <c r="N546" s="23">
        <v>6</v>
      </c>
    </row>
    <row r="547" spans="6:14" x14ac:dyDescent="0.35">
      <c r="F547" s="21">
        <v>59130</v>
      </c>
      <c r="G547" s="21" t="s">
        <v>1126</v>
      </c>
      <c r="H547" s="21" t="s">
        <v>1127</v>
      </c>
      <c r="I547" s="21" t="s">
        <v>38</v>
      </c>
      <c r="J547" s="63">
        <v>34760</v>
      </c>
      <c r="K547" s="21">
        <v>27</v>
      </c>
      <c r="L547" s="58">
        <v>37809</v>
      </c>
      <c r="M547" s="21">
        <v>19</v>
      </c>
      <c r="N547" s="23">
        <v>8</v>
      </c>
    </row>
    <row r="548" spans="6:14" x14ac:dyDescent="0.35">
      <c r="F548" s="20">
        <v>59143</v>
      </c>
      <c r="G548" s="20" t="s">
        <v>164</v>
      </c>
      <c r="H548" s="20" t="s">
        <v>165</v>
      </c>
      <c r="I548" s="20" t="s">
        <v>16</v>
      </c>
      <c r="J548" s="62">
        <v>35021</v>
      </c>
      <c r="K548" s="20">
        <v>26</v>
      </c>
      <c r="L548" s="58">
        <v>41926</v>
      </c>
      <c r="M548" s="20">
        <v>7</v>
      </c>
      <c r="N548" s="23">
        <v>18</v>
      </c>
    </row>
    <row r="549" spans="6:14" x14ac:dyDescent="0.35">
      <c r="F549" s="21">
        <v>59145</v>
      </c>
      <c r="G549" s="21" t="s">
        <v>1648</v>
      </c>
      <c r="H549" s="21" t="s">
        <v>1649</v>
      </c>
      <c r="I549" s="21" t="s">
        <v>35</v>
      </c>
      <c r="J549" s="63">
        <v>33548</v>
      </c>
      <c r="K549" s="21">
        <v>30</v>
      </c>
      <c r="L549" s="58">
        <v>39929</v>
      </c>
      <c r="M549" s="21">
        <v>13</v>
      </c>
      <c r="N549" s="23">
        <v>17</v>
      </c>
    </row>
    <row r="550" spans="6:14" x14ac:dyDescent="0.35">
      <c r="F550" s="20">
        <v>59185</v>
      </c>
      <c r="G550" s="20" t="s">
        <v>1684</v>
      </c>
      <c r="H550" s="20" t="s">
        <v>1685</v>
      </c>
      <c r="I550" s="20" t="s">
        <v>16</v>
      </c>
      <c r="J550" s="62">
        <v>33157</v>
      </c>
      <c r="K550" s="20">
        <v>31</v>
      </c>
      <c r="L550" s="58">
        <v>39392</v>
      </c>
      <c r="M550" s="20">
        <v>14</v>
      </c>
      <c r="N550" s="23">
        <v>17</v>
      </c>
    </row>
    <row r="551" spans="6:14" x14ac:dyDescent="0.35">
      <c r="F551" s="21">
        <v>59198</v>
      </c>
      <c r="G551" s="21" t="s">
        <v>674</v>
      </c>
      <c r="H551" s="21" t="s">
        <v>675</v>
      </c>
      <c r="I551" s="21" t="s">
        <v>92</v>
      </c>
      <c r="J551" s="63">
        <v>34829</v>
      </c>
      <c r="K551" s="21">
        <v>27</v>
      </c>
      <c r="L551" s="58">
        <v>40649</v>
      </c>
      <c r="M551" s="21">
        <v>11</v>
      </c>
      <c r="N551" s="23">
        <v>15</v>
      </c>
    </row>
    <row r="552" spans="6:14" x14ac:dyDescent="0.35">
      <c r="F552" s="20">
        <v>59220</v>
      </c>
      <c r="G552" s="20" t="s">
        <v>766</v>
      </c>
      <c r="H552" s="20" t="s">
        <v>767</v>
      </c>
      <c r="I552" s="20" t="s">
        <v>27</v>
      </c>
      <c r="J552" s="62">
        <v>34595</v>
      </c>
      <c r="K552" s="20">
        <v>27</v>
      </c>
      <c r="L552" s="58">
        <v>41675</v>
      </c>
      <c r="M552" s="20">
        <v>8</v>
      </c>
      <c r="N552" s="23">
        <v>19</v>
      </c>
    </row>
    <row r="553" spans="6:14" x14ac:dyDescent="0.35">
      <c r="F553" s="21">
        <v>59223</v>
      </c>
      <c r="G553" s="21" t="s">
        <v>282</v>
      </c>
      <c r="H553" s="21" t="s">
        <v>283</v>
      </c>
      <c r="I553" s="21" t="s">
        <v>92</v>
      </c>
      <c r="J553" s="63">
        <v>32553</v>
      </c>
      <c r="K553" s="21">
        <v>33</v>
      </c>
      <c r="L553" s="58">
        <v>37724</v>
      </c>
      <c r="M553" s="21">
        <v>19</v>
      </c>
      <c r="N553" s="23">
        <v>14</v>
      </c>
    </row>
    <row r="554" spans="6:14" x14ac:dyDescent="0.35">
      <c r="F554" s="20">
        <v>59235</v>
      </c>
      <c r="G554" s="20" t="s">
        <v>664</v>
      </c>
      <c r="H554" s="20" t="s">
        <v>665</v>
      </c>
      <c r="I554" s="20" t="s">
        <v>35</v>
      </c>
      <c r="J554" s="62">
        <v>34871</v>
      </c>
      <c r="K554" s="20">
        <v>27</v>
      </c>
      <c r="L554" s="58">
        <v>36426</v>
      </c>
      <c r="M554" s="20">
        <v>22</v>
      </c>
      <c r="N554" s="23">
        <v>4</v>
      </c>
    </row>
    <row r="555" spans="6:14" x14ac:dyDescent="0.35">
      <c r="F555" s="21">
        <v>59241</v>
      </c>
      <c r="G555" s="21" t="s">
        <v>1426</v>
      </c>
      <c r="H555" s="21" t="s">
        <v>1427</v>
      </c>
      <c r="I555" s="21" t="s">
        <v>35</v>
      </c>
      <c r="J555" s="63">
        <v>28202</v>
      </c>
      <c r="K555" s="21">
        <v>45</v>
      </c>
      <c r="L555" s="58">
        <v>35314</v>
      </c>
      <c r="M555" s="21">
        <v>25</v>
      </c>
      <c r="N555" s="23">
        <v>19</v>
      </c>
    </row>
    <row r="556" spans="6:14" x14ac:dyDescent="0.35">
      <c r="F556" s="20">
        <v>59282</v>
      </c>
      <c r="G556" s="20" t="s">
        <v>1414</v>
      </c>
      <c r="H556" s="20" t="s">
        <v>1415</v>
      </c>
      <c r="I556" s="20" t="s">
        <v>143</v>
      </c>
      <c r="J556" s="62">
        <v>30697</v>
      </c>
      <c r="K556" s="20">
        <v>38</v>
      </c>
      <c r="L556" s="58">
        <v>37924</v>
      </c>
      <c r="M556" s="20">
        <v>18</v>
      </c>
      <c r="N556" s="23">
        <v>19</v>
      </c>
    </row>
    <row r="557" spans="6:14" x14ac:dyDescent="0.35">
      <c r="F557" s="21">
        <v>59286</v>
      </c>
      <c r="G557" s="21" t="s">
        <v>2026</v>
      </c>
      <c r="H557" s="21" t="s">
        <v>2027</v>
      </c>
      <c r="I557" s="21" t="s">
        <v>27</v>
      </c>
      <c r="J557" s="63">
        <v>32184</v>
      </c>
      <c r="K557" s="21">
        <v>34</v>
      </c>
      <c r="L557" s="58">
        <v>36358</v>
      </c>
      <c r="M557" s="21">
        <v>23</v>
      </c>
      <c r="N557" s="23">
        <v>11</v>
      </c>
    </row>
    <row r="558" spans="6:14" x14ac:dyDescent="0.35">
      <c r="F558" s="20">
        <v>59296</v>
      </c>
      <c r="G558" s="20" t="s">
        <v>1338</v>
      </c>
      <c r="H558" s="20" t="s">
        <v>1339</v>
      </c>
      <c r="I558" s="20" t="s">
        <v>27</v>
      </c>
      <c r="J558" s="62">
        <v>34867</v>
      </c>
      <c r="K558" s="20">
        <v>27</v>
      </c>
      <c r="L558" s="58">
        <v>37251</v>
      </c>
      <c r="M558" s="20">
        <v>20</v>
      </c>
      <c r="N558" s="23">
        <v>6</v>
      </c>
    </row>
    <row r="559" spans="6:14" x14ac:dyDescent="0.35">
      <c r="F559" s="21">
        <v>59322</v>
      </c>
      <c r="G559" s="21" t="s">
        <v>1776</v>
      </c>
      <c r="H559" s="21" t="s">
        <v>1777</v>
      </c>
      <c r="I559" s="21" t="s">
        <v>31</v>
      </c>
      <c r="J559" s="63">
        <v>31106</v>
      </c>
      <c r="K559" s="21">
        <v>37</v>
      </c>
      <c r="L559" s="58">
        <v>37753</v>
      </c>
      <c r="M559" s="21">
        <v>19</v>
      </c>
      <c r="N559" s="23">
        <v>18</v>
      </c>
    </row>
    <row r="560" spans="6:14" x14ac:dyDescent="0.35">
      <c r="F560" s="20">
        <v>59393</v>
      </c>
      <c r="G560" s="20" t="s">
        <v>1698</v>
      </c>
      <c r="H560" s="20" t="s">
        <v>1699</v>
      </c>
      <c r="I560" s="20" t="s">
        <v>31</v>
      </c>
      <c r="J560" s="62">
        <v>32991</v>
      </c>
      <c r="K560" s="20">
        <v>32</v>
      </c>
      <c r="L560" s="58">
        <v>34888</v>
      </c>
      <c r="M560" s="20">
        <v>27</v>
      </c>
      <c r="N560" s="23">
        <v>5</v>
      </c>
    </row>
    <row r="561" spans="6:14" x14ac:dyDescent="0.35">
      <c r="F561" s="21">
        <v>59398</v>
      </c>
      <c r="G561" s="21" t="s">
        <v>418</v>
      </c>
      <c r="H561" s="21" t="s">
        <v>419</v>
      </c>
      <c r="I561" s="21" t="s">
        <v>35</v>
      </c>
      <c r="J561" s="63">
        <v>34829</v>
      </c>
      <c r="K561" s="21">
        <v>27</v>
      </c>
      <c r="L561" s="58">
        <v>35237</v>
      </c>
      <c r="M561" s="21">
        <v>26</v>
      </c>
      <c r="N561" s="23">
        <v>1</v>
      </c>
    </row>
    <row r="562" spans="6:14" x14ac:dyDescent="0.35">
      <c r="F562" s="20">
        <v>59399</v>
      </c>
      <c r="G562" s="20" t="s">
        <v>536</v>
      </c>
      <c r="H562" s="20" t="s">
        <v>537</v>
      </c>
      <c r="I562" s="20" t="s">
        <v>143</v>
      </c>
      <c r="J562" s="62">
        <v>35060</v>
      </c>
      <c r="K562" s="20">
        <v>26</v>
      </c>
      <c r="L562" s="58">
        <v>39595</v>
      </c>
      <c r="M562" s="20">
        <v>14</v>
      </c>
      <c r="N562" s="23">
        <v>12</v>
      </c>
    </row>
    <row r="563" spans="6:14" x14ac:dyDescent="0.35">
      <c r="F563" s="21">
        <v>59400</v>
      </c>
      <c r="G563" s="21" t="s">
        <v>688</v>
      </c>
      <c r="H563" s="21" t="s">
        <v>689</v>
      </c>
      <c r="I563" s="21" t="s">
        <v>27</v>
      </c>
      <c r="J563" s="63">
        <v>34710</v>
      </c>
      <c r="K563" s="21">
        <v>27</v>
      </c>
      <c r="L563" s="58">
        <v>39396</v>
      </c>
      <c r="M563" s="21">
        <v>14</v>
      </c>
      <c r="N563" s="23">
        <v>12</v>
      </c>
    </row>
    <row r="564" spans="6:14" x14ac:dyDescent="0.35">
      <c r="F564" s="20">
        <v>59426</v>
      </c>
      <c r="G564" s="20" t="s">
        <v>814</v>
      </c>
      <c r="H564" s="20" t="s">
        <v>815</v>
      </c>
      <c r="I564" s="20" t="s">
        <v>62</v>
      </c>
      <c r="J564" s="62">
        <v>31371</v>
      </c>
      <c r="K564" s="20">
        <v>36</v>
      </c>
      <c r="L564" s="58">
        <v>38157</v>
      </c>
      <c r="M564" s="20">
        <v>18</v>
      </c>
      <c r="N564" s="23">
        <v>18</v>
      </c>
    </row>
    <row r="565" spans="6:14" x14ac:dyDescent="0.35">
      <c r="F565" s="21">
        <v>59445</v>
      </c>
      <c r="G565" s="21" t="s">
        <v>620</v>
      </c>
      <c r="H565" s="21" t="s">
        <v>621</v>
      </c>
      <c r="I565" s="21" t="s">
        <v>27</v>
      </c>
      <c r="J565" s="63">
        <v>34828</v>
      </c>
      <c r="K565" s="21">
        <v>27</v>
      </c>
      <c r="L565" s="58">
        <v>41768</v>
      </c>
      <c r="M565" s="21">
        <v>8</v>
      </c>
      <c r="N565" s="23">
        <v>19</v>
      </c>
    </row>
    <row r="566" spans="6:14" x14ac:dyDescent="0.35">
      <c r="F566" s="20">
        <v>59459</v>
      </c>
      <c r="G566" s="20" t="s">
        <v>578</v>
      </c>
      <c r="H566" s="20" t="s">
        <v>579</v>
      </c>
      <c r="I566" s="20" t="s">
        <v>62</v>
      </c>
      <c r="J566" s="62">
        <v>32435</v>
      </c>
      <c r="K566" s="20">
        <v>33</v>
      </c>
      <c r="L566" s="58">
        <v>39455</v>
      </c>
      <c r="M566" s="20">
        <v>14</v>
      </c>
      <c r="N566" s="23">
        <v>19</v>
      </c>
    </row>
    <row r="567" spans="6:14" x14ac:dyDescent="0.35">
      <c r="F567" s="21">
        <v>59470</v>
      </c>
      <c r="G567" s="21" t="s">
        <v>494</v>
      </c>
      <c r="H567" s="21" t="s">
        <v>495</v>
      </c>
      <c r="I567" s="21" t="s">
        <v>31</v>
      </c>
      <c r="J567" s="63">
        <v>34759</v>
      </c>
      <c r="K567" s="21">
        <v>27</v>
      </c>
      <c r="L567" s="58">
        <v>36220</v>
      </c>
      <c r="M567" s="21">
        <v>23</v>
      </c>
      <c r="N567" s="23">
        <v>4</v>
      </c>
    </row>
    <row r="568" spans="6:14" x14ac:dyDescent="0.35">
      <c r="F568" s="20">
        <v>59549</v>
      </c>
      <c r="G568" s="20" t="s">
        <v>550</v>
      </c>
      <c r="H568" s="20" t="s">
        <v>551</v>
      </c>
      <c r="I568" s="20" t="s">
        <v>22</v>
      </c>
      <c r="J568" s="62">
        <v>34952</v>
      </c>
      <c r="K568" s="20">
        <v>26</v>
      </c>
      <c r="L568" s="58">
        <v>38221</v>
      </c>
      <c r="M568" s="20">
        <v>17</v>
      </c>
      <c r="N568" s="23">
        <v>8</v>
      </c>
    </row>
    <row r="569" spans="6:14" x14ac:dyDescent="0.35">
      <c r="F569" s="21">
        <v>59553</v>
      </c>
      <c r="G569" s="21" t="s">
        <v>1496</v>
      </c>
      <c r="H569" s="21" t="s">
        <v>1497</v>
      </c>
      <c r="I569" s="21" t="s">
        <v>49</v>
      </c>
      <c r="J569" s="63">
        <v>31201</v>
      </c>
      <c r="K569" s="21">
        <v>37</v>
      </c>
      <c r="L569" s="58">
        <v>35635</v>
      </c>
      <c r="M569" s="21">
        <v>25</v>
      </c>
      <c r="N569" s="23">
        <v>12</v>
      </c>
    </row>
    <row r="570" spans="6:14" x14ac:dyDescent="0.35">
      <c r="F570" s="26">
        <v>59554</v>
      </c>
      <c r="G570" s="20" t="s">
        <v>1712</v>
      </c>
      <c r="H570" s="20" t="s">
        <v>1713</v>
      </c>
      <c r="I570" s="20" t="s">
        <v>16</v>
      </c>
      <c r="J570" s="62">
        <v>34448</v>
      </c>
      <c r="K570" s="20">
        <v>28</v>
      </c>
      <c r="L570" s="58">
        <v>37856</v>
      </c>
      <c r="M570" s="20">
        <v>18</v>
      </c>
      <c r="N570" s="23">
        <v>9</v>
      </c>
    </row>
    <row r="571" spans="6:14" x14ac:dyDescent="0.35">
      <c r="F571" s="21">
        <v>59580</v>
      </c>
      <c r="G571" s="21" t="s">
        <v>748</v>
      </c>
      <c r="H571" s="21" t="s">
        <v>749</v>
      </c>
      <c r="I571" s="21" t="s">
        <v>49</v>
      </c>
      <c r="J571" s="63">
        <v>34337</v>
      </c>
      <c r="K571" s="21">
        <v>28</v>
      </c>
      <c r="L571" s="58">
        <v>40222</v>
      </c>
      <c r="M571" s="21">
        <v>12</v>
      </c>
      <c r="N571" s="23">
        <v>16</v>
      </c>
    </row>
    <row r="572" spans="6:14" x14ac:dyDescent="0.35">
      <c r="F572" s="20">
        <v>59582</v>
      </c>
      <c r="G572" s="20" t="s">
        <v>1032</v>
      </c>
      <c r="H572" s="20" t="s">
        <v>1033</v>
      </c>
      <c r="I572" s="20" t="s">
        <v>16</v>
      </c>
      <c r="J572" s="62">
        <v>32349</v>
      </c>
      <c r="K572" s="20">
        <v>34</v>
      </c>
      <c r="L572" s="58">
        <v>39278</v>
      </c>
      <c r="M572" s="20">
        <v>15</v>
      </c>
      <c r="N572" s="23">
        <v>18</v>
      </c>
    </row>
    <row r="573" spans="6:14" x14ac:dyDescent="0.35">
      <c r="F573" s="21">
        <v>59603</v>
      </c>
      <c r="G573" s="21" t="s">
        <v>312</v>
      </c>
      <c r="H573" s="24" t="s">
        <v>313</v>
      </c>
      <c r="I573" s="21" t="s">
        <v>143</v>
      </c>
      <c r="J573" s="63">
        <v>31032</v>
      </c>
      <c r="K573" s="21">
        <v>37</v>
      </c>
      <c r="L573" s="58">
        <v>35093</v>
      </c>
      <c r="M573" s="21">
        <v>26</v>
      </c>
      <c r="N573" s="23">
        <v>11</v>
      </c>
    </row>
    <row r="574" spans="6:14" x14ac:dyDescent="0.35">
      <c r="F574" s="20">
        <v>59643</v>
      </c>
      <c r="G574" s="20" t="s">
        <v>640</v>
      </c>
      <c r="H574" s="20" t="s">
        <v>641</v>
      </c>
      <c r="I574" s="20" t="s">
        <v>27</v>
      </c>
      <c r="J574" s="62">
        <v>34824</v>
      </c>
      <c r="K574" s="20">
        <v>27</v>
      </c>
      <c r="L574" s="58">
        <v>41951</v>
      </c>
      <c r="M574" s="20">
        <v>7</v>
      </c>
      <c r="N574" s="23">
        <v>19</v>
      </c>
    </row>
    <row r="575" spans="6:14" x14ac:dyDescent="0.35">
      <c r="F575" s="21">
        <v>59670</v>
      </c>
      <c r="G575" s="21" t="s">
        <v>708</v>
      </c>
      <c r="H575" s="21" t="s">
        <v>709</v>
      </c>
      <c r="I575" s="21" t="s">
        <v>35</v>
      </c>
      <c r="J575" s="63">
        <v>35009</v>
      </c>
      <c r="K575" s="21">
        <v>26</v>
      </c>
      <c r="L575" s="58">
        <v>37580</v>
      </c>
      <c r="M575" s="21">
        <v>19</v>
      </c>
      <c r="N575" s="23">
        <v>7</v>
      </c>
    </row>
    <row r="576" spans="6:14" x14ac:dyDescent="0.35">
      <c r="F576" s="20">
        <v>59675</v>
      </c>
      <c r="G576" s="20" t="s">
        <v>33</v>
      </c>
      <c r="H576" s="20" t="s">
        <v>34</v>
      </c>
      <c r="I576" s="20" t="s">
        <v>35</v>
      </c>
      <c r="J576" s="62">
        <v>31311</v>
      </c>
      <c r="K576" s="20">
        <v>36</v>
      </c>
      <c r="L576" s="58">
        <v>35975</v>
      </c>
      <c r="M576" s="20">
        <v>24</v>
      </c>
      <c r="N576" s="23">
        <v>12</v>
      </c>
    </row>
    <row r="577" spans="6:14" x14ac:dyDescent="0.35">
      <c r="F577" s="21">
        <v>59702</v>
      </c>
      <c r="G577" s="21" t="s">
        <v>380</v>
      </c>
      <c r="H577" s="21" t="s">
        <v>381</v>
      </c>
      <c r="I577" s="21" t="s">
        <v>16</v>
      </c>
      <c r="J577" s="63">
        <v>34935</v>
      </c>
      <c r="K577" s="21">
        <v>26</v>
      </c>
      <c r="L577" s="58">
        <v>40916</v>
      </c>
      <c r="M577" s="21">
        <v>10</v>
      </c>
      <c r="N577" s="23">
        <v>16</v>
      </c>
    </row>
    <row r="578" spans="6:14" x14ac:dyDescent="0.35">
      <c r="F578" s="20">
        <v>59712</v>
      </c>
      <c r="G578" s="20" t="s">
        <v>388</v>
      </c>
      <c r="H578" s="20" t="s">
        <v>389</v>
      </c>
      <c r="I578" s="20" t="s">
        <v>27</v>
      </c>
      <c r="J578" s="62">
        <v>34796</v>
      </c>
      <c r="K578" s="20">
        <v>27</v>
      </c>
      <c r="L578" s="58">
        <v>35850</v>
      </c>
      <c r="M578" s="20">
        <v>24</v>
      </c>
      <c r="N578" s="23">
        <v>2</v>
      </c>
    </row>
    <row r="579" spans="6:14" x14ac:dyDescent="0.35">
      <c r="F579" s="21">
        <v>59748</v>
      </c>
      <c r="G579" s="21" t="s">
        <v>340</v>
      </c>
      <c r="H579" s="21" t="s">
        <v>341</v>
      </c>
      <c r="I579" s="21" t="s">
        <v>35</v>
      </c>
      <c r="J579" s="63">
        <v>35020</v>
      </c>
      <c r="K579" s="21">
        <v>26</v>
      </c>
      <c r="L579" s="58">
        <v>40393</v>
      </c>
      <c r="M579" s="21">
        <v>11</v>
      </c>
      <c r="N579" s="23">
        <v>14</v>
      </c>
    </row>
    <row r="580" spans="6:14" x14ac:dyDescent="0.35">
      <c r="F580" s="23">
        <v>59765</v>
      </c>
      <c r="G580" s="20" t="s">
        <v>97</v>
      </c>
      <c r="H580" s="20" t="s">
        <v>98</v>
      </c>
      <c r="I580" s="20" t="s">
        <v>35</v>
      </c>
      <c r="J580" s="62">
        <v>34899</v>
      </c>
      <c r="K580" s="20">
        <v>27</v>
      </c>
      <c r="L580" s="58">
        <v>42086</v>
      </c>
      <c r="M580" s="20">
        <v>7</v>
      </c>
      <c r="N580" s="23">
        <v>19</v>
      </c>
    </row>
    <row r="581" spans="6:14" x14ac:dyDescent="0.35">
      <c r="F581" s="26">
        <v>59765</v>
      </c>
      <c r="G581" s="21" t="s">
        <v>2002</v>
      </c>
      <c r="H581" s="21" t="s">
        <v>2003</v>
      </c>
      <c r="I581" s="21" t="s">
        <v>16</v>
      </c>
      <c r="J581" s="63">
        <v>31505</v>
      </c>
      <c r="K581" s="21">
        <v>36</v>
      </c>
      <c r="L581" s="58">
        <v>37205</v>
      </c>
      <c r="M581" s="21">
        <v>20</v>
      </c>
      <c r="N581" s="23">
        <v>15</v>
      </c>
    </row>
    <row r="582" spans="6:14" x14ac:dyDescent="0.35">
      <c r="F582" s="20">
        <v>59768</v>
      </c>
      <c r="G582" s="20" t="s">
        <v>488</v>
      </c>
      <c r="H582" s="22" t="s">
        <v>489</v>
      </c>
      <c r="I582" s="20" t="s">
        <v>27</v>
      </c>
      <c r="J582" s="62">
        <v>34773</v>
      </c>
      <c r="K582" s="20">
        <v>27</v>
      </c>
      <c r="L582" s="58">
        <v>35519</v>
      </c>
      <c r="M582" s="20">
        <v>25</v>
      </c>
      <c r="N582" s="23">
        <v>2</v>
      </c>
    </row>
    <row r="583" spans="6:14" x14ac:dyDescent="0.35">
      <c r="F583" s="21">
        <v>59769</v>
      </c>
      <c r="G583" s="21" t="s">
        <v>816</v>
      </c>
      <c r="H583" s="21" t="s">
        <v>817</v>
      </c>
      <c r="I583" s="21" t="s">
        <v>92</v>
      </c>
      <c r="J583" s="63">
        <v>33934</v>
      </c>
      <c r="K583" s="21">
        <v>29</v>
      </c>
      <c r="L583" s="58">
        <v>41174</v>
      </c>
      <c r="M583" s="21">
        <v>9</v>
      </c>
      <c r="N583" s="23">
        <v>19</v>
      </c>
    </row>
    <row r="584" spans="6:14" x14ac:dyDescent="0.35">
      <c r="F584" s="23">
        <v>59783</v>
      </c>
      <c r="G584" s="20" t="s">
        <v>444</v>
      </c>
      <c r="H584" s="20" t="s">
        <v>445</v>
      </c>
      <c r="I584" s="20" t="s">
        <v>143</v>
      </c>
      <c r="J584" s="62">
        <v>34375</v>
      </c>
      <c r="K584" s="20">
        <v>28</v>
      </c>
      <c r="L584" s="58">
        <v>40732</v>
      </c>
      <c r="M584" s="20">
        <v>11</v>
      </c>
      <c r="N584" s="23">
        <v>17</v>
      </c>
    </row>
    <row r="585" spans="6:14" x14ac:dyDescent="0.35">
      <c r="F585" s="21">
        <v>59791</v>
      </c>
      <c r="G585" s="21" t="s">
        <v>654</v>
      </c>
      <c r="H585" s="21" t="s">
        <v>655</v>
      </c>
      <c r="I585" s="21" t="s">
        <v>16</v>
      </c>
      <c r="J585" s="63">
        <v>34894</v>
      </c>
      <c r="K585" s="21">
        <v>27</v>
      </c>
      <c r="L585" s="58">
        <v>40216</v>
      </c>
      <c r="M585" s="21">
        <v>12</v>
      </c>
      <c r="N585" s="23">
        <v>14</v>
      </c>
    </row>
    <row r="586" spans="6:14" x14ac:dyDescent="0.35">
      <c r="F586" s="20">
        <v>59811</v>
      </c>
      <c r="G586" s="20" t="s">
        <v>642</v>
      </c>
      <c r="H586" s="20" t="s">
        <v>643</v>
      </c>
      <c r="I586" s="20" t="s">
        <v>62</v>
      </c>
      <c r="J586" s="62">
        <v>34905</v>
      </c>
      <c r="K586" s="20">
        <v>27</v>
      </c>
      <c r="L586" s="58">
        <v>36695</v>
      </c>
      <c r="M586" s="20">
        <v>22</v>
      </c>
      <c r="N586" s="23">
        <v>4</v>
      </c>
    </row>
    <row r="587" spans="6:14" x14ac:dyDescent="0.35">
      <c r="F587" s="21">
        <v>59843</v>
      </c>
      <c r="G587" s="21" t="s">
        <v>842</v>
      </c>
      <c r="H587" s="21" t="s">
        <v>843</v>
      </c>
      <c r="I587" s="21" t="s">
        <v>143</v>
      </c>
      <c r="J587" s="63">
        <v>33759</v>
      </c>
      <c r="K587" s="21">
        <v>30</v>
      </c>
      <c r="L587" s="58">
        <v>38725</v>
      </c>
      <c r="M587" s="21">
        <v>16</v>
      </c>
      <c r="N587" s="23">
        <v>13</v>
      </c>
    </row>
    <row r="588" spans="6:14" x14ac:dyDescent="0.35">
      <c r="F588" s="20">
        <v>59849</v>
      </c>
      <c r="G588" s="20" t="s">
        <v>1448</v>
      </c>
      <c r="H588" s="20" t="s">
        <v>1449</v>
      </c>
      <c r="I588" s="20" t="s">
        <v>16</v>
      </c>
      <c r="J588" s="62">
        <v>32372</v>
      </c>
      <c r="K588" s="20">
        <v>33</v>
      </c>
      <c r="L588" s="58">
        <v>36466</v>
      </c>
      <c r="M588" s="20">
        <v>22</v>
      </c>
      <c r="N588" s="23">
        <v>11</v>
      </c>
    </row>
    <row r="589" spans="6:14" x14ac:dyDescent="0.35">
      <c r="F589" s="21">
        <v>59853</v>
      </c>
      <c r="G589" s="21" t="s">
        <v>1196</v>
      </c>
      <c r="H589" s="21" t="s">
        <v>1197</v>
      </c>
      <c r="I589" s="21" t="s">
        <v>35</v>
      </c>
      <c r="J589" s="63">
        <v>33011</v>
      </c>
      <c r="K589" s="21">
        <v>32</v>
      </c>
      <c r="L589" s="58">
        <v>39532</v>
      </c>
      <c r="M589" s="21">
        <v>14</v>
      </c>
      <c r="N589" s="23">
        <v>17</v>
      </c>
    </row>
    <row r="590" spans="6:14" x14ac:dyDescent="0.35">
      <c r="F590" s="20">
        <v>59864</v>
      </c>
      <c r="G590" s="20" t="s">
        <v>1652</v>
      </c>
      <c r="H590" s="20" t="s">
        <v>1653</v>
      </c>
      <c r="I590" s="20" t="s">
        <v>31</v>
      </c>
      <c r="J590" s="62">
        <v>31741</v>
      </c>
      <c r="K590" s="20">
        <v>35</v>
      </c>
      <c r="L590" s="58">
        <v>38206</v>
      </c>
      <c r="M590" s="20">
        <v>17</v>
      </c>
      <c r="N590" s="23">
        <v>17</v>
      </c>
    </row>
    <row r="591" spans="6:14" x14ac:dyDescent="0.35">
      <c r="F591" s="21">
        <v>59869</v>
      </c>
      <c r="G591" s="21" t="s">
        <v>594</v>
      </c>
      <c r="H591" s="21" t="s">
        <v>595</v>
      </c>
      <c r="I591" s="21" t="s">
        <v>92</v>
      </c>
      <c r="J591" s="63">
        <v>34199</v>
      </c>
      <c r="K591" s="21">
        <v>28</v>
      </c>
      <c r="L591" s="58">
        <v>39475</v>
      </c>
      <c r="M591" s="21">
        <v>14</v>
      </c>
      <c r="N591" s="23">
        <v>14</v>
      </c>
    </row>
    <row r="592" spans="6:14" x14ac:dyDescent="0.35">
      <c r="F592" s="20">
        <v>59895</v>
      </c>
      <c r="G592" s="20" t="s">
        <v>1870</v>
      </c>
      <c r="H592" s="20" t="s">
        <v>1871</v>
      </c>
      <c r="I592" s="20" t="s">
        <v>31</v>
      </c>
      <c r="J592" s="62">
        <v>33878</v>
      </c>
      <c r="K592" s="20">
        <v>29</v>
      </c>
      <c r="L592" s="58">
        <v>40767</v>
      </c>
      <c r="M592" s="20">
        <v>10</v>
      </c>
      <c r="N592" s="23">
        <v>18</v>
      </c>
    </row>
    <row r="593" spans="6:14" x14ac:dyDescent="0.35">
      <c r="F593" s="21">
        <v>59896</v>
      </c>
      <c r="G593" s="21" t="s">
        <v>1108</v>
      </c>
      <c r="H593" s="21" t="s">
        <v>1109</v>
      </c>
      <c r="I593" s="21" t="s">
        <v>31</v>
      </c>
      <c r="J593" s="63">
        <v>31815</v>
      </c>
      <c r="K593" s="21">
        <v>35</v>
      </c>
      <c r="L593" s="58">
        <v>34739</v>
      </c>
      <c r="M593" s="21">
        <v>27</v>
      </c>
      <c r="N593" s="23">
        <v>8</v>
      </c>
    </row>
    <row r="594" spans="6:14" x14ac:dyDescent="0.35">
      <c r="F594" s="20">
        <v>59909</v>
      </c>
      <c r="G594" s="20" t="s">
        <v>666</v>
      </c>
      <c r="H594" s="20" t="s">
        <v>667</v>
      </c>
      <c r="I594" s="20" t="s">
        <v>143</v>
      </c>
      <c r="J594" s="62">
        <v>34797</v>
      </c>
      <c r="K594" s="20">
        <v>27</v>
      </c>
      <c r="L594" s="58">
        <v>41653</v>
      </c>
      <c r="M594" s="20">
        <v>8</v>
      </c>
      <c r="N594" s="23">
        <v>18</v>
      </c>
    </row>
    <row r="595" spans="6:14" x14ac:dyDescent="0.35">
      <c r="F595" s="21">
        <v>59916</v>
      </c>
      <c r="G595" s="21" t="s">
        <v>1642</v>
      </c>
      <c r="H595" s="21" t="s">
        <v>1643</v>
      </c>
      <c r="I595" s="21" t="s">
        <v>35</v>
      </c>
      <c r="J595" s="63">
        <v>29787</v>
      </c>
      <c r="K595" s="21">
        <v>41</v>
      </c>
      <c r="L595" s="58">
        <v>35127</v>
      </c>
      <c r="M595" s="21">
        <v>26</v>
      </c>
      <c r="N595" s="23">
        <v>14</v>
      </c>
    </row>
    <row r="596" spans="6:14" x14ac:dyDescent="0.35">
      <c r="F596" s="20">
        <v>59921</v>
      </c>
      <c r="G596" s="20" t="s">
        <v>446</v>
      </c>
      <c r="H596" s="20" t="s">
        <v>447</v>
      </c>
      <c r="I596" s="20" t="s">
        <v>22</v>
      </c>
      <c r="J596" s="62">
        <v>34582</v>
      </c>
      <c r="K596" s="20">
        <v>27</v>
      </c>
      <c r="L596" s="58">
        <v>39414</v>
      </c>
      <c r="M596" s="20">
        <v>14</v>
      </c>
      <c r="N596" s="23">
        <v>13</v>
      </c>
    </row>
    <row r="597" spans="6:14" x14ac:dyDescent="0.35">
      <c r="F597" s="21">
        <v>59934</v>
      </c>
      <c r="G597" s="21" t="s">
        <v>1774</v>
      </c>
      <c r="H597" s="21" t="s">
        <v>1775</v>
      </c>
      <c r="I597" s="21" t="s">
        <v>38</v>
      </c>
      <c r="J597" s="63">
        <v>30494</v>
      </c>
      <c r="K597" s="21">
        <v>39</v>
      </c>
      <c r="L597" s="58">
        <v>36787</v>
      </c>
      <c r="M597" s="21">
        <v>21</v>
      </c>
      <c r="N597" s="23">
        <v>17</v>
      </c>
    </row>
    <row r="598" spans="6:14" x14ac:dyDescent="0.35">
      <c r="F598" s="20">
        <v>59943</v>
      </c>
      <c r="G598" s="20" t="s">
        <v>206</v>
      </c>
      <c r="H598" s="20" t="s">
        <v>207</v>
      </c>
      <c r="I598" s="20" t="s">
        <v>92</v>
      </c>
      <c r="J598" s="62">
        <v>34772</v>
      </c>
      <c r="K598" s="20">
        <v>27</v>
      </c>
      <c r="L598" s="58">
        <v>40749</v>
      </c>
      <c r="M598" s="20">
        <v>11</v>
      </c>
      <c r="N598" s="23">
        <v>16</v>
      </c>
    </row>
    <row r="599" spans="6:14" x14ac:dyDescent="0.35">
      <c r="F599" s="21">
        <v>59959</v>
      </c>
      <c r="G599" s="21" t="s">
        <v>1060</v>
      </c>
      <c r="H599" s="21" t="s">
        <v>1061</v>
      </c>
      <c r="I599" s="21" t="s">
        <v>92</v>
      </c>
      <c r="J599" s="63">
        <v>34965</v>
      </c>
      <c r="K599" s="21">
        <v>26</v>
      </c>
      <c r="L599" s="58">
        <v>35856</v>
      </c>
      <c r="M599" s="21">
        <v>24</v>
      </c>
      <c r="N599" s="23">
        <v>2</v>
      </c>
    </row>
    <row r="600" spans="6:14" x14ac:dyDescent="0.35">
      <c r="F600" s="20">
        <v>59969</v>
      </c>
      <c r="G600" s="20" t="s">
        <v>82</v>
      </c>
      <c r="H600" s="20" t="s">
        <v>83</v>
      </c>
      <c r="I600" s="20" t="s">
        <v>16</v>
      </c>
      <c r="J600" s="62">
        <v>35014</v>
      </c>
      <c r="K600" s="20">
        <v>26</v>
      </c>
      <c r="L600" s="58">
        <v>38071</v>
      </c>
      <c r="M600" s="20">
        <v>18</v>
      </c>
      <c r="N600" s="23">
        <v>8</v>
      </c>
    </row>
    <row r="601" spans="6:14" x14ac:dyDescent="0.35">
      <c r="F601" s="23">
        <v>59992</v>
      </c>
      <c r="G601" s="21" t="s">
        <v>1596</v>
      </c>
      <c r="H601" s="21" t="s">
        <v>1597</v>
      </c>
      <c r="I601" s="21" t="s">
        <v>27</v>
      </c>
      <c r="J601" s="63">
        <v>34711</v>
      </c>
      <c r="K601" s="21">
        <v>27</v>
      </c>
      <c r="L601" s="58">
        <v>36804</v>
      </c>
      <c r="M601" s="21">
        <v>21</v>
      </c>
      <c r="N601" s="23">
        <v>5</v>
      </c>
    </row>
    <row r="602" spans="6:14" x14ac:dyDescent="0.35">
      <c r="F602" s="20">
        <v>51340</v>
      </c>
      <c r="G602" s="20" t="s">
        <v>1532</v>
      </c>
      <c r="H602" s="20" t="s">
        <v>1533</v>
      </c>
      <c r="I602" s="20" t="s">
        <v>38</v>
      </c>
      <c r="J602" s="62">
        <v>34992</v>
      </c>
      <c r="K602" s="20">
        <v>26</v>
      </c>
      <c r="L602" s="59">
        <v>34841</v>
      </c>
      <c r="M602" s="20">
        <v>27</v>
      </c>
      <c r="N602" s="25" t="s">
        <v>2084</v>
      </c>
    </row>
    <row r="603" spans="6:14" x14ac:dyDescent="0.35">
      <c r="F603" s="21">
        <v>55362</v>
      </c>
      <c r="G603" s="21" t="s">
        <v>210</v>
      </c>
      <c r="H603" s="21" t="s">
        <v>211</v>
      </c>
      <c r="I603" s="21" t="s">
        <v>38</v>
      </c>
      <c r="J603" s="63">
        <v>35059</v>
      </c>
      <c r="K603" s="21">
        <v>26</v>
      </c>
      <c r="L603" s="59">
        <v>34718</v>
      </c>
      <c r="M603" s="21">
        <v>27</v>
      </c>
      <c r="N603" s="25" t="s">
        <v>2084</v>
      </c>
    </row>
    <row r="604" spans="6:14" x14ac:dyDescent="0.35">
      <c r="F604" s="23">
        <v>55559</v>
      </c>
      <c r="G604" s="20" t="s">
        <v>272</v>
      </c>
      <c r="H604" s="20" t="s">
        <v>273</v>
      </c>
      <c r="I604" s="20" t="s">
        <v>62</v>
      </c>
      <c r="J604" s="62">
        <v>34939</v>
      </c>
      <c r="K604" s="20">
        <v>26</v>
      </c>
      <c r="L604" s="59">
        <v>34935</v>
      </c>
      <c r="M604" s="20">
        <v>26</v>
      </c>
      <c r="N604" s="25" t="s">
        <v>2084</v>
      </c>
    </row>
    <row r="605" spans="6:14" x14ac:dyDescent="0.35">
      <c r="F605" s="30">
        <v>58679</v>
      </c>
      <c r="G605" s="30" t="s">
        <v>706</v>
      </c>
      <c r="H605" s="30" t="s">
        <v>707</v>
      </c>
      <c r="I605" s="30" t="s">
        <v>16</v>
      </c>
      <c r="J605" s="64">
        <v>34996</v>
      </c>
      <c r="K605" s="30">
        <v>26</v>
      </c>
      <c r="L605" s="60">
        <v>34826</v>
      </c>
      <c r="M605" s="30">
        <v>27</v>
      </c>
      <c r="N605" s="32" t="s">
        <v>2084</v>
      </c>
    </row>
  </sheetData>
  <mergeCells count="2">
    <mergeCell ref="A1:D2"/>
    <mergeCell ref="F1:N2"/>
  </mergeCells>
  <printOptions horizontalCentered="1"/>
  <pageMargins left="0.25" right="0.25" top="0.75" bottom="0.75" header="0.3" footer="0.3"/>
  <pageSetup scale="80" fitToHeight="0" orientation="landscape" r:id="rId1"/>
  <headerFooter>
    <oddHeader>&amp;L&amp;F&amp;R&amp;A</oddHeader>
    <oddFooter>&amp;L&amp;D&amp;R&amp;P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FF25-80B1-4AA8-971A-ACD14399C2DB}">
  <sheetPr>
    <tabColor rgb="FFFFFF00"/>
  </sheetPr>
  <dimension ref="A1:B31"/>
  <sheetViews>
    <sheetView zoomScale="85" zoomScaleNormal="85" workbookViewId="0">
      <selection activeCell="F4" sqref="F4"/>
    </sheetView>
  </sheetViews>
  <sheetFormatPr defaultRowHeight="14.5" x14ac:dyDescent="0.35"/>
  <cols>
    <col min="1" max="1" width="19.36328125" bestFit="1" customWidth="1"/>
    <col min="2" max="2" width="26" bestFit="1" customWidth="1"/>
    <col min="3" max="3" width="13.81640625" bestFit="1" customWidth="1"/>
    <col min="4" max="4" width="0" hidden="1" customWidth="1"/>
    <col min="5" max="5" width="12.36328125" bestFit="1" customWidth="1"/>
    <col min="6" max="6" width="13.81640625" bestFit="1" customWidth="1"/>
    <col min="7" max="7" width="0" hidden="1" customWidth="1"/>
    <col min="8" max="8" width="12.36328125" bestFit="1" customWidth="1"/>
    <col min="9" max="9" width="13.81640625" bestFit="1" customWidth="1"/>
    <col min="10" max="10" width="0" hidden="1" customWidth="1"/>
    <col min="11" max="11" width="12.36328125" bestFit="1" customWidth="1"/>
    <col min="12" max="12" width="13.81640625" bestFit="1" customWidth="1"/>
    <col min="13" max="13" width="0" hidden="1" customWidth="1"/>
    <col min="14" max="14" width="12.36328125" bestFit="1" customWidth="1"/>
    <col min="15" max="15" width="13.81640625" bestFit="1" customWidth="1"/>
  </cols>
  <sheetData>
    <row r="1" spans="1:2" ht="21" x14ac:dyDescent="0.35">
      <c r="A1" s="44" t="s">
        <v>2050</v>
      </c>
      <c r="B1" s="44" t="s">
        <v>2051</v>
      </c>
    </row>
    <row r="2" spans="1:2" ht="21" x14ac:dyDescent="0.5">
      <c r="A2" s="42" t="s">
        <v>2040</v>
      </c>
      <c r="B2" s="43" t="s">
        <v>2037</v>
      </c>
    </row>
    <row r="3" spans="1:2" ht="21" x14ac:dyDescent="0.5">
      <c r="A3" s="42"/>
      <c r="B3" s="43" t="s">
        <v>2045</v>
      </c>
    </row>
    <row r="4" spans="1:2" ht="21" x14ac:dyDescent="0.5">
      <c r="A4" s="42"/>
      <c r="B4" s="43" t="s">
        <v>2038</v>
      </c>
    </row>
    <row r="5" spans="1:2" ht="21" x14ac:dyDescent="0.5">
      <c r="A5" s="42"/>
      <c r="B5" s="43" t="s">
        <v>2044</v>
      </c>
    </row>
    <row r="6" spans="1:2" ht="21" x14ac:dyDescent="0.5">
      <c r="A6" s="42"/>
      <c r="B6" s="43" t="s">
        <v>2039</v>
      </c>
    </row>
    <row r="7" spans="1:2" ht="21" x14ac:dyDescent="0.5">
      <c r="A7" s="42"/>
      <c r="B7" s="43" t="s">
        <v>2043</v>
      </c>
    </row>
    <row r="8" spans="1:2" ht="21" x14ac:dyDescent="0.5">
      <c r="A8" s="42"/>
      <c r="B8" s="43" t="s">
        <v>2046</v>
      </c>
    </row>
    <row r="9" spans="1:2" ht="21" x14ac:dyDescent="0.5">
      <c r="A9" s="42"/>
      <c r="B9" s="43" t="s">
        <v>2049</v>
      </c>
    </row>
    <row r="10" spans="1:2" ht="21" x14ac:dyDescent="0.5">
      <c r="A10" s="42" t="s">
        <v>2041</v>
      </c>
      <c r="B10" s="43" t="s">
        <v>2037</v>
      </c>
    </row>
    <row r="11" spans="1:2" ht="21" x14ac:dyDescent="0.5">
      <c r="A11" s="42"/>
      <c r="B11" s="43" t="s">
        <v>2045</v>
      </c>
    </row>
    <row r="12" spans="1:2" ht="21" x14ac:dyDescent="0.5">
      <c r="A12" s="42"/>
      <c r="B12" s="43" t="s">
        <v>2038</v>
      </c>
    </row>
    <row r="13" spans="1:2" ht="21" x14ac:dyDescent="0.5">
      <c r="A13" s="42"/>
      <c r="B13" s="43" t="s">
        <v>2044</v>
      </c>
    </row>
    <row r="14" spans="1:2" ht="21" x14ac:dyDescent="0.5">
      <c r="A14" s="42"/>
      <c r="B14" s="43" t="s">
        <v>2039</v>
      </c>
    </row>
    <row r="15" spans="1:2" ht="21" x14ac:dyDescent="0.5">
      <c r="A15" s="42"/>
      <c r="B15" s="43" t="s">
        <v>2043</v>
      </c>
    </row>
    <row r="16" spans="1:2" ht="21" x14ac:dyDescent="0.5">
      <c r="A16" s="42"/>
      <c r="B16" s="43" t="s">
        <v>2046</v>
      </c>
    </row>
    <row r="17" spans="1:2" ht="21" x14ac:dyDescent="0.5">
      <c r="A17" s="42"/>
      <c r="B17" s="43" t="s">
        <v>2049</v>
      </c>
    </row>
    <row r="18" spans="1:2" ht="21" x14ac:dyDescent="0.5">
      <c r="A18" s="42" t="s">
        <v>2042</v>
      </c>
      <c r="B18" s="43" t="s">
        <v>2037</v>
      </c>
    </row>
    <row r="19" spans="1:2" ht="21" x14ac:dyDescent="0.5">
      <c r="A19" s="42"/>
      <c r="B19" s="43" t="s">
        <v>2045</v>
      </c>
    </row>
    <row r="20" spans="1:2" ht="21" x14ac:dyDescent="0.5">
      <c r="A20" s="42"/>
      <c r="B20" s="43" t="s">
        <v>2038</v>
      </c>
    </row>
    <row r="21" spans="1:2" ht="21" x14ac:dyDescent="0.5">
      <c r="A21" s="42"/>
      <c r="B21" s="43" t="s">
        <v>2044</v>
      </c>
    </row>
    <row r="22" spans="1:2" ht="21" x14ac:dyDescent="0.5">
      <c r="A22" s="42"/>
      <c r="B22" s="43" t="s">
        <v>2039</v>
      </c>
    </row>
    <row r="23" spans="1:2" ht="21" x14ac:dyDescent="0.5">
      <c r="A23" s="42"/>
      <c r="B23" s="43" t="s">
        <v>2043</v>
      </c>
    </row>
    <row r="24" spans="1:2" ht="21" x14ac:dyDescent="0.5">
      <c r="A24" s="42"/>
      <c r="B24" s="43" t="s">
        <v>2046</v>
      </c>
    </row>
    <row r="25" spans="1:2" ht="21" x14ac:dyDescent="0.5">
      <c r="A25" s="42"/>
      <c r="B25" s="43" t="s">
        <v>2049</v>
      </c>
    </row>
    <row r="26" spans="1:2" ht="21" x14ac:dyDescent="0.5">
      <c r="A26" s="42" t="s">
        <v>2052</v>
      </c>
      <c r="B26" s="43" t="s">
        <v>2053</v>
      </c>
    </row>
    <row r="30" spans="1:2" ht="14.5" customHeight="1" x14ac:dyDescent="0.35"/>
    <row r="31" spans="1:2" ht="14.5" customHeight="1" x14ac:dyDescent="0.35"/>
  </sheetData>
  <printOptions horizontalCentered="1"/>
  <pageMargins left="0.25" right="0.25" top="0.75" bottom="0.75" header="0.3" footer="0.3"/>
  <pageSetup orientation="portrait" r:id="rId1"/>
  <headerFooter>
    <oddHeader>&amp;L&amp;F&amp;R&amp;A</oddHeader>
    <oddFooter>&amp;L&amp;D&amp;R&amp;P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D8ED-C1BD-404A-A55A-ACA3035A96A2}">
  <sheetPr>
    <tabColor theme="9" tint="0.59999389629810485"/>
  </sheetPr>
  <dimension ref="A3:H33"/>
  <sheetViews>
    <sheetView zoomScaleNormal="100" workbookViewId="0">
      <selection activeCell="F4" sqref="F4"/>
    </sheetView>
  </sheetViews>
  <sheetFormatPr defaultRowHeight="14.5" x14ac:dyDescent="0.35"/>
  <cols>
    <col min="1" max="1" width="10.7265625" bestFit="1" customWidth="1"/>
    <col min="2" max="2" width="13.81640625" bestFit="1" customWidth="1"/>
    <col min="3" max="3" width="2.54296875" customWidth="1"/>
    <col min="4" max="4" width="15.90625" bestFit="1" customWidth="1"/>
    <col min="5" max="5" width="13.81640625" bestFit="1" customWidth="1"/>
    <col min="6" max="6" width="2.54296875" customWidth="1"/>
    <col min="7" max="7" width="12.36328125" bestFit="1" customWidth="1"/>
    <col min="8" max="8" width="13.81640625" bestFit="1" customWidth="1"/>
    <col min="9" max="9" width="0" hidden="1" customWidth="1"/>
    <col min="10" max="10" width="12.36328125" bestFit="1" customWidth="1"/>
    <col min="11" max="11" width="13.81640625" bestFit="1" customWidth="1"/>
    <col min="12" max="13" width="0" hidden="1" customWidth="1"/>
    <col min="14" max="14" width="12.36328125" bestFit="1" customWidth="1"/>
    <col min="15" max="15" width="13.81640625" bestFit="1" customWidth="1"/>
    <col min="16" max="16" width="0" hidden="1" customWidth="1"/>
    <col min="17" max="17" width="12.36328125" bestFit="1" customWidth="1"/>
    <col min="18" max="18" width="13.81640625" bestFit="1" customWidth="1"/>
    <col min="19" max="19" width="0" hidden="1" customWidth="1"/>
    <col min="20" max="20" width="12.36328125" bestFit="1" customWidth="1"/>
    <col min="21" max="21" width="13.81640625" bestFit="1" customWidth="1"/>
  </cols>
  <sheetData>
    <row r="3" spans="1:8" x14ac:dyDescent="0.35">
      <c r="A3" s="52" t="s">
        <v>2072</v>
      </c>
      <c r="B3" s="52"/>
      <c r="D3" s="51" t="s">
        <v>2080</v>
      </c>
      <c r="E3" s="51"/>
      <c r="G3" s="53" t="s">
        <v>2095</v>
      </c>
      <c r="H3" s="53"/>
    </row>
    <row r="4" spans="1:8" x14ac:dyDescent="0.35">
      <c r="A4" s="10" t="s">
        <v>2054</v>
      </c>
      <c r="B4" t="s">
        <v>2058</v>
      </c>
      <c r="D4" s="10" t="s">
        <v>2054</v>
      </c>
      <c r="E4" t="s">
        <v>2058</v>
      </c>
      <c r="G4" s="10" t="s">
        <v>2054</v>
      </c>
      <c r="H4" t="s">
        <v>2058</v>
      </c>
    </row>
    <row r="5" spans="1:8" x14ac:dyDescent="0.35">
      <c r="A5" s="11" t="s">
        <v>2064</v>
      </c>
      <c r="B5">
        <v>355</v>
      </c>
      <c r="D5" s="11" t="s">
        <v>2060</v>
      </c>
      <c r="E5">
        <v>63</v>
      </c>
      <c r="G5" s="11" t="s">
        <v>23</v>
      </c>
      <c r="H5">
        <v>671</v>
      </c>
    </row>
    <row r="6" spans="1:8" x14ac:dyDescent="0.35">
      <c r="A6" s="11" t="s">
        <v>2065</v>
      </c>
      <c r="B6">
        <v>358</v>
      </c>
      <c r="D6" s="11" t="s">
        <v>2061</v>
      </c>
      <c r="E6">
        <v>346</v>
      </c>
      <c r="G6" s="11" t="s">
        <v>18</v>
      </c>
      <c r="H6">
        <v>170</v>
      </c>
    </row>
    <row r="7" spans="1:8" x14ac:dyDescent="0.35">
      <c r="A7" s="11" t="s">
        <v>2066</v>
      </c>
      <c r="B7">
        <v>287</v>
      </c>
      <c r="D7" s="11" t="s">
        <v>2062</v>
      </c>
      <c r="E7">
        <v>345</v>
      </c>
      <c r="G7" s="11" t="s">
        <v>41</v>
      </c>
      <c r="H7">
        <v>159</v>
      </c>
    </row>
    <row r="8" spans="1:8" x14ac:dyDescent="0.35">
      <c r="A8" s="11" t="s">
        <v>2057</v>
      </c>
      <c r="B8" s="35">
        <v>1000</v>
      </c>
      <c r="D8" s="11" t="s">
        <v>2063</v>
      </c>
      <c r="E8">
        <v>246</v>
      </c>
      <c r="G8" s="11" t="s">
        <v>2057</v>
      </c>
      <c r="H8" s="35">
        <v>1000</v>
      </c>
    </row>
    <row r="9" spans="1:8" x14ac:dyDescent="0.35">
      <c r="A9" s="47" t="s">
        <v>2088</v>
      </c>
      <c r="B9" s="48"/>
      <c r="D9" t="s">
        <v>2057</v>
      </c>
      <c r="E9" s="35">
        <v>1000</v>
      </c>
      <c r="G9" s="49" t="s">
        <v>2107</v>
      </c>
      <c r="H9" s="50"/>
    </row>
    <row r="10" spans="1:8" ht="14.5" customHeight="1" x14ac:dyDescent="0.35">
      <c r="A10" s="48"/>
      <c r="B10" s="48"/>
      <c r="D10" s="54" t="s">
        <v>2089</v>
      </c>
      <c r="E10" s="54"/>
      <c r="G10" s="50"/>
      <c r="H10" s="50"/>
    </row>
    <row r="11" spans="1:8" x14ac:dyDescent="0.35">
      <c r="D11" s="54"/>
      <c r="E11" s="54"/>
    </row>
    <row r="12" spans="1:8" x14ac:dyDescent="0.35">
      <c r="D12" s="54"/>
      <c r="E12" s="54"/>
    </row>
    <row r="14" spans="1:8" x14ac:dyDescent="0.35">
      <c r="A14" s="52" t="s">
        <v>2079</v>
      </c>
      <c r="B14" s="52"/>
      <c r="D14" s="51" t="s">
        <v>2096</v>
      </c>
      <c r="E14" s="51"/>
      <c r="G14" s="53" t="s">
        <v>2097</v>
      </c>
      <c r="H14" s="53"/>
    </row>
    <row r="15" spans="1:8" x14ac:dyDescent="0.35">
      <c r="A15" s="10" t="s">
        <v>2054</v>
      </c>
      <c r="B15" t="s">
        <v>2058</v>
      </c>
      <c r="D15" s="10" t="s">
        <v>2054</v>
      </c>
      <c r="E15" t="s">
        <v>2058</v>
      </c>
      <c r="G15" s="10" t="s">
        <v>2054</v>
      </c>
      <c r="H15" t="s">
        <v>2058</v>
      </c>
    </row>
    <row r="16" spans="1:8" x14ac:dyDescent="0.35">
      <c r="A16" s="11" t="s">
        <v>17</v>
      </c>
      <c r="B16">
        <v>530</v>
      </c>
      <c r="D16" s="11" t="s">
        <v>35</v>
      </c>
      <c r="E16">
        <v>166</v>
      </c>
      <c r="G16" s="11" t="s">
        <v>2056</v>
      </c>
      <c r="H16">
        <v>674</v>
      </c>
    </row>
    <row r="17" spans="1:8" x14ac:dyDescent="0.35">
      <c r="A17" s="11" t="s">
        <v>32</v>
      </c>
      <c r="B17">
        <v>470</v>
      </c>
      <c r="D17" s="11" t="s">
        <v>16</v>
      </c>
      <c r="E17">
        <v>132</v>
      </c>
      <c r="G17" s="11" t="s">
        <v>2055</v>
      </c>
      <c r="H17">
        <v>326</v>
      </c>
    </row>
    <row r="18" spans="1:8" x14ac:dyDescent="0.35">
      <c r="A18" s="11" t="s">
        <v>2057</v>
      </c>
      <c r="B18" s="35">
        <v>1000</v>
      </c>
      <c r="D18" s="11" t="s">
        <v>38</v>
      </c>
      <c r="E18">
        <v>111</v>
      </c>
      <c r="G18" s="11" t="s">
        <v>2057</v>
      </c>
      <c r="H18" s="35">
        <v>1000</v>
      </c>
    </row>
    <row r="19" spans="1:8" ht="14.5" customHeight="1" x14ac:dyDescent="0.35">
      <c r="A19" s="47" t="s">
        <v>2108</v>
      </c>
      <c r="B19" s="48"/>
      <c r="D19" s="11" t="s">
        <v>143</v>
      </c>
      <c r="E19">
        <v>108</v>
      </c>
      <c r="G19" s="49" t="s">
        <v>2110</v>
      </c>
      <c r="H19" s="50"/>
    </row>
    <row r="20" spans="1:8" x14ac:dyDescent="0.35">
      <c r="A20" s="48"/>
      <c r="B20" s="48"/>
      <c r="D20" s="11" t="s">
        <v>62</v>
      </c>
      <c r="E20">
        <v>95</v>
      </c>
      <c r="G20" s="50"/>
      <c r="H20" s="50"/>
    </row>
    <row r="21" spans="1:8" x14ac:dyDescent="0.35">
      <c r="D21" s="11" t="s">
        <v>92</v>
      </c>
      <c r="E21">
        <v>92</v>
      </c>
    </row>
    <row r="22" spans="1:8" x14ac:dyDescent="0.35">
      <c r="D22" s="11" t="s">
        <v>49</v>
      </c>
      <c r="E22">
        <v>91</v>
      </c>
    </row>
    <row r="23" spans="1:8" x14ac:dyDescent="0.35">
      <c r="A23" s="52" t="s">
        <v>2073</v>
      </c>
      <c r="B23" s="52"/>
      <c r="D23" s="11" t="s">
        <v>31</v>
      </c>
      <c r="E23">
        <v>90</v>
      </c>
      <c r="G23" s="53" t="s">
        <v>2098</v>
      </c>
      <c r="H23" s="53"/>
    </row>
    <row r="24" spans="1:8" x14ac:dyDescent="0.35">
      <c r="A24" s="10" t="s">
        <v>2054</v>
      </c>
      <c r="B24" t="s">
        <v>2058</v>
      </c>
      <c r="D24" s="11" t="s">
        <v>27</v>
      </c>
      <c r="E24">
        <v>80</v>
      </c>
      <c r="G24" s="10" t="s">
        <v>2054</v>
      </c>
      <c r="H24" t="s">
        <v>2058</v>
      </c>
    </row>
    <row r="25" spans="1:8" x14ac:dyDescent="0.35">
      <c r="A25" s="11" t="s">
        <v>67</v>
      </c>
      <c r="B25">
        <v>213</v>
      </c>
      <c r="D25" s="11" t="s">
        <v>22</v>
      </c>
      <c r="E25">
        <v>35</v>
      </c>
      <c r="G25" s="11" t="s">
        <v>44</v>
      </c>
      <c r="H25">
        <v>455</v>
      </c>
    </row>
    <row r="26" spans="1:8" x14ac:dyDescent="0.35">
      <c r="A26" s="11" t="s">
        <v>19</v>
      </c>
      <c r="B26">
        <v>204</v>
      </c>
      <c r="D26" s="11" t="s">
        <v>2057</v>
      </c>
      <c r="E26" s="35">
        <v>1000</v>
      </c>
      <c r="G26" s="11" t="s">
        <v>67</v>
      </c>
      <c r="H26">
        <v>119</v>
      </c>
    </row>
    <row r="27" spans="1:8" ht="14.5" customHeight="1" x14ac:dyDescent="0.35">
      <c r="A27" s="11" t="s">
        <v>44</v>
      </c>
      <c r="B27">
        <v>203</v>
      </c>
      <c r="D27" s="54" t="s">
        <v>2109</v>
      </c>
      <c r="E27" s="55"/>
      <c r="G27" s="11" t="s">
        <v>24</v>
      </c>
      <c r="H27">
        <v>112</v>
      </c>
    </row>
    <row r="28" spans="1:8" x14ac:dyDescent="0.35">
      <c r="A28" s="11" t="s">
        <v>28</v>
      </c>
      <c r="B28">
        <v>192</v>
      </c>
      <c r="D28" s="55"/>
      <c r="E28" s="55"/>
      <c r="G28" s="11" t="s">
        <v>2059</v>
      </c>
      <c r="H28">
        <v>108</v>
      </c>
    </row>
    <row r="29" spans="1:8" x14ac:dyDescent="0.35">
      <c r="A29" s="11" t="s">
        <v>24</v>
      </c>
      <c r="B29">
        <v>188</v>
      </c>
      <c r="D29" s="36"/>
      <c r="G29" s="11" t="s">
        <v>28</v>
      </c>
      <c r="H29">
        <v>106</v>
      </c>
    </row>
    <row r="30" spans="1:8" x14ac:dyDescent="0.35">
      <c r="A30" t="s">
        <v>2057</v>
      </c>
      <c r="B30" s="35">
        <v>1000</v>
      </c>
      <c r="G30" s="11" t="s">
        <v>19</v>
      </c>
      <c r="H30">
        <v>100</v>
      </c>
    </row>
    <row r="31" spans="1:8" ht="14.5" customHeight="1" x14ac:dyDescent="0.35">
      <c r="A31" s="47" t="s">
        <v>2111</v>
      </c>
      <c r="B31" s="48"/>
      <c r="G31" s="11" t="s">
        <v>2057</v>
      </c>
      <c r="H31" s="35">
        <v>1000</v>
      </c>
    </row>
    <row r="32" spans="1:8" ht="14.5" customHeight="1" x14ac:dyDescent="0.35">
      <c r="A32" s="48"/>
      <c r="B32" s="48"/>
      <c r="G32" s="49" t="s">
        <v>2112</v>
      </c>
      <c r="H32" s="49"/>
    </row>
    <row r="33" spans="7:8" x14ac:dyDescent="0.35">
      <c r="G33" s="49"/>
      <c r="H33" s="49"/>
    </row>
  </sheetData>
  <mergeCells count="16">
    <mergeCell ref="A31:B32"/>
    <mergeCell ref="D27:E28"/>
    <mergeCell ref="G32:H33"/>
    <mergeCell ref="G23:H23"/>
    <mergeCell ref="A23:B23"/>
    <mergeCell ref="A19:B20"/>
    <mergeCell ref="G19:H20"/>
    <mergeCell ref="D3:E3"/>
    <mergeCell ref="A3:B3"/>
    <mergeCell ref="G3:H3"/>
    <mergeCell ref="A14:B14"/>
    <mergeCell ref="D14:E14"/>
    <mergeCell ref="G14:H14"/>
    <mergeCell ref="A9:B10"/>
    <mergeCell ref="G9:H10"/>
    <mergeCell ref="D10:E12"/>
  </mergeCells>
  <printOptions horizontalCentered="1"/>
  <pageMargins left="0.25" right="0.25" top="0.75" bottom="0.75" header="0.3" footer="0.3"/>
  <pageSetup orientation="portrait" r:id="rId9"/>
  <headerFooter>
    <oddHeader>&amp;L&amp;F&amp;R&amp;A</oddHeader>
    <oddFooter>&amp;L&amp;D&amp;R&amp;P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F1856-3FBC-44F2-BF23-040FA2FE9DED}">
  <sheetPr>
    <tabColor theme="9" tint="0.59999389629810485"/>
  </sheetPr>
  <dimension ref="A3:H33"/>
  <sheetViews>
    <sheetView topLeftCell="A19" workbookViewId="0">
      <selection activeCell="F4" sqref="F4"/>
    </sheetView>
  </sheetViews>
  <sheetFormatPr defaultRowHeight="14.5" x14ac:dyDescent="0.35"/>
  <cols>
    <col min="1" max="1" width="10.7265625" bestFit="1" customWidth="1"/>
    <col min="2" max="2" width="15.26953125" bestFit="1" customWidth="1"/>
    <col min="3" max="3" width="2.54296875" customWidth="1"/>
    <col min="4" max="4" width="15.90625" bestFit="1" customWidth="1"/>
    <col min="5" max="5" width="15.26953125" bestFit="1" customWidth="1"/>
    <col min="6" max="6" width="2.54296875" customWidth="1"/>
    <col min="7" max="7" width="12.36328125" bestFit="1" customWidth="1"/>
    <col min="8" max="8" width="15.26953125" bestFit="1" customWidth="1"/>
    <col min="11" max="11" width="10.7265625" bestFit="1" customWidth="1"/>
    <col min="12" max="12" width="15.26953125" bestFit="1" customWidth="1"/>
    <col min="14" max="14" width="15.90625" bestFit="1" customWidth="1"/>
    <col min="15" max="15" width="15.26953125" bestFit="1" customWidth="1"/>
    <col min="17" max="17" width="12.36328125" bestFit="1" customWidth="1"/>
    <col min="18" max="18" width="15.26953125" bestFit="1" customWidth="1"/>
  </cols>
  <sheetData>
    <row r="3" spans="1:8" x14ac:dyDescent="0.35">
      <c r="A3" s="52" t="s">
        <v>2077</v>
      </c>
      <c r="B3" s="52"/>
      <c r="D3" s="51" t="s">
        <v>2099</v>
      </c>
      <c r="E3" s="51"/>
      <c r="G3" s="53" t="s">
        <v>2100</v>
      </c>
      <c r="H3" s="53"/>
    </row>
    <row r="4" spans="1:8" x14ac:dyDescent="0.35">
      <c r="A4" s="15" t="s">
        <v>2054</v>
      </c>
      <c r="B4" t="s">
        <v>2075</v>
      </c>
      <c r="D4" s="10" t="s">
        <v>2054</v>
      </c>
      <c r="E4" t="s">
        <v>2075</v>
      </c>
      <c r="G4" s="10" t="s">
        <v>2054</v>
      </c>
      <c r="H4" t="s">
        <v>2075</v>
      </c>
    </row>
    <row r="5" spans="1:8" x14ac:dyDescent="0.35">
      <c r="A5" s="11" t="s">
        <v>2064</v>
      </c>
      <c r="B5" s="14">
        <v>9661.2760563380289</v>
      </c>
      <c r="D5" s="11" t="s">
        <v>2060</v>
      </c>
      <c r="E5" s="14">
        <v>8407.3333333333339</v>
      </c>
      <c r="G5" s="11" t="s">
        <v>18</v>
      </c>
      <c r="H5" s="14">
        <v>23262.717647058824</v>
      </c>
    </row>
    <row r="6" spans="1:8" x14ac:dyDescent="0.35">
      <c r="A6" s="11" t="s">
        <v>2065</v>
      </c>
      <c r="B6" s="14">
        <v>9351.2709497206706</v>
      </c>
      <c r="D6" s="11" t="s">
        <v>2061</v>
      </c>
      <c r="E6" s="14">
        <v>9968.8728323699415</v>
      </c>
      <c r="G6" s="11" t="s">
        <v>41</v>
      </c>
      <c r="H6" s="14">
        <v>12653.591194968554</v>
      </c>
    </row>
    <row r="7" spans="1:8" x14ac:dyDescent="0.35">
      <c r="A7" s="11" t="s">
        <v>2066</v>
      </c>
      <c r="B7" s="14">
        <v>8880.5923344947732</v>
      </c>
      <c r="D7" s="11" t="s">
        <v>2062</v>
      </c>
      <c r="E7" s="14">
        <v>9107.4289855072457</v>
      </c>
      <c r="G7" s="11" t="s">
        <v>23</v>
      </c>
      <c r="H7" s="14">
        <v>5006.9374068554398</v>
      </c>
    </row>
    <row r="8" spans="1:8" x14ac:dyDescent="0.35">
      <c r="A8" s="11" t="s">
        <v>2057</v>
      </c>
      <c r="B8" s="14">
        <v>9326.2379999999994</v>
      </c>
      <c r="D8" s="11" t="s">
        <v>2063</v>
      </c>
      <c r="E8" s="14">
        <v>8964.5650406504064</v>
      </c>
      <c r="G8" s="11" t="s">
        <v>2057</v>
      </c>
      <c r="H8" s="14">
        <v>9326.2379999999994</v>
      </c>
    </row>
    <row r="9" spans="1:8" x14ac:dyDescent="0.35">
      <c r="A9" s="47" t="s">
        <v>2113</v>
      </c>
      <c r="B9" s="47"/>
      <c r="D9" s="11" t="s">
        <v>2057</v>
      </c>
      <c r="E9" s="14">
        <v>9326.2379999999994</v>
      </c>
      <c r="G9" s="49" t="s">
        <v>2115</v>
      </c>
      <c r="H9" s="49"/>
    </row>
    <row r="10" spans="1:8" x14ac:dyDescent="0.35">
      <c r="A10" s="47"/>
      <c r="B10" s="47"/>
      <c r="D10" s="54" t="s">
        <v>2114</v>
      </c>
      <c r="E10" s="54"/>
      <c r="G10" s="49"/>
      <c r="H10" s="49"/>
    </row>
    <row r="11" spans="1:8" x14ac:dyDescent="0.35">
      <c r="D11" s="54"/>
      <c r="E11" s="54"/>
    </row>
    <row r="14" spans="1:8" x14ac:dyDescent="0.35">
      <c r="A14" s="52" t="s">
        <v>2076</v>
      </c>
      <c r="B14" s="52"/>
      <c r="D14" s="51" t="s">
        <v>2102</v>
      </c>
      <c r="E14" s="51"/>
      <c r="G14" s="53" t="s">
        <v>2101</v>
      </c>
      <c r="H14" s="53"/>
    </row>
    <row r="15" spans="1:8" x14ac:dyDescent="0.35">
      <c r="A15" s="10" t="s">
        <v>2054</v>
      </c>
      <c r="B15" t="s">
        <v>2075</v>
      </c>
      <c r="D15" s="10" t="s">
        <v>2054</v>
      </c>
      <c r="E15" t="s">
        <v>2075</v>
      </c>
      <c r="G15" s="10" t="s">
        <v>2054</v>
      </c>
      <c r="H15" t="s">
        <v>2075</v>
      </c>
    </row>
    <row r="16" spans="1:8" x14ac:dyDescent="0.35">
      <c r="A16" s="11" t="s">
        <v>17</v>
      </c>
      <c r="B16" s="14">
        <v>9690.5528301886789</v>
      </c>
      <c r="D16" s="11" t="s">
        <v>16</v>
      </c>
      <c r="E16" s="14">
        <v>10389.121212121212</v>
      </c>
      <c r="G16" s="11" t="s">
        <v>2056</v>
      </c>
      <c r="H16" s="14">
        <v>9442.70474777448</v>
      </c>
    </row>
    <row r="17" spans="1:8" x14ac:dyDescent="0.35">
      <c r="A17" s="11" t="s">
        <v>32</v>
      </c>
      <c r="B17" s="14">
        <v>8915.4148936170204</v>
      </c>
      <c r="D17" s="11" t="s">
        <v>62</v>
      </c>
      <c r="E17" s="14">
        <v>10033.663157894736</v>
      </c>
      <c r="G17" s="11" t="s">
        <v>2055</v>
      </c>
      <c r="H17" s="14">
        <v>9085.4447852760732</v>
      </c>
    </row>
    <row r="18" spans="1:8" x14ac:dyDescent="0.35">
      <c r="A18" s="11" t="s">
        <v>2057</v>
      </c>
      <c r="B18" s="14">
        <v>9326.2379999999994</v>
      </c>
      <c r="D18" s="11" t="s">
        <v>49</v>
      </c>
      <c r="E18" s="14">
        <v>9469.0769230769238</v>
      </c>
      <c r="G18" s="11" t="s">
        <v>2057</v>
      </c>
      <c r="H18" s="14">
        <v>9326.2379999999994</v>
      </c>
    </row>
    <row r="19" spans="1:8" x14ac:dyDescent="0.35">
      <c r="A19" s="47" t="s">
        <v>2116</v>
      </c>
      <c r="B19" s="48"/>
      <c r="D19" s="11" t="s">
        <v>35</v>
      </c>
      <c r="E19" s="14">
        <v>9463.0060240963849</v>
      </c>
      <c r="G19" s="49" t="s">
        <v>2117</v>
      </c>
      <c r="H19" s="49"/>
    </row>
    <row r="20" spans="1:8" x14ac:dyDescent="0.35">
      <c r="A20" s="48"/>
      <c r="B20" s="48"/>
      <c r="D20" s="11" t="s">
        <v>31</v>
      </c>
      <c r="E20" s="14">
        <v>9428.4555555555562</v>
      </c>
      <c r="G20" s="49"/>
      <c r="H20" s="49"/>
    </row>
    <row r="21" spans="1:8" x14ac:dyDescent="0.35">
      <c r="D21" s="11" t="s">
        <v>143</v>
      </c>
      <c r="E21" s="14">
        <v>9351.5648148148157</v>
      </c>
    </row>
    <row r="22" spans="1:8" x14ac:dyDescent="0.35">
      <c r="D22" s="11" t="s">
        <v>22</v>
      </c>
      <c r="E22" s="14">
        <v>8881.3142857142866</v>
      </c>
    </row>
    <row r="23" spans="1:8" x14ac:dyDescent="0.35">
      <c r="A23" s="52" t="s">
        <v>2078</v>
      </c>
      <c r="B23" s="52"/>
      <c r="D23" s="11" t="s">
        <v>92</v>
      </c>
      <c r="E23" s="14">
        <v>8668.152173913044</v>
      </c>
      <c r="G23" s="53" t="s">
        <v>2103</v>
      </c>
      <c r="H23" s="53"/>
    </row>
    <row r="24" spans="1:8" x14ac:dyDescent="0.35">
      <c r="A24" s="10" t="s">
        <v>2054</v>
      </c>
      <c r="B24" t="s">
        <v>2075</v>
      </c>
      <c r="D24" s="11" t="s">
        <v>38</v>
      </c>
      <c r="E24" s="14">
        <v>8535.3603603603606</v>
      </c>
      <c r="G24" s="10" t="s">
        <v>2054</v>
      </c>
      <c r="H24" t="s">
        <v>2075</v>
      </c>
    </row>
    <row r="25" spans="1:8" x14ac:dyDescent="0.35">
      <c r="A25" s="11" t="s">
        <v>24</v>
      </c>
      <c r="B25" s="14">
        <v>9990.0053191489369</v>
      </c>
      <c r="D25" s="11" t="s">
        <v>27</v>
      </c>
      <c r="E25" s="14">
        <v>8185.75</v>
      </c>
      <c r="G25" s="11" t="s">
        <v>28</v>
      </c>
      <c r="H25" s="14">
        <v>9859.2924528301883</v>
      </c>
    </row>
    <row r="26" spans="1:8" x14ac:dyDescent="0.35">
      <c r="A26" s="11" t="s">
        <v>19</v>
      </c>
      <c r="B26" s="14">
        <v>9631.2794117647063</v>
      </c>
      <c r="D26" s="11" t="s">
        <v>2057</v>
      </c>
      <c r="E26" s="14">
        <v>9326.2379999999994</v>
      </c>
      <c r="G26" s="11" t="s">
        <v>44</v>
      </c>
      <c r="H26" s="14">
        <v>9555.5714285714294</v>
      </c>
    </row>
    <row r="27" spans="1:8" x14ac:dyDescent="0.35">
      <c r="A27" s="11" t="s">
        <v>44</v>
      </c>
      <c r="B27" s="14">
        <v>9563.3399014778333</v>
      </c>
      <c r="D27" s="54" t="s">
        <v>2118</v>
      </c>
      <c r="E27" s="54"/>
      <c r="G27" s="11" t="s">
        <v>2059</v>
      </c>
      <c r="H27" s="14">
        <v>9404.7685185185182</v>
      </c>
    </row>
    <row r="28" spans="1:8" x14ac:dyDescent="0.35">
      <c r="A28" s="11" t="s">
        <v>28</v>
      </c>
      <c r="B28" s="14">
        <v>9086.8541666666661</v>
      </c>
      <c r="D28" s="54"/>
      <c r="E28" s="54"/>
      <c r="G28" s="11" t="s">
        <v>24</v>
      </c>
      <c r="H28" s="14">
        <v>8960.25</v>
      </c>
    </row>
    <row r="29" spans="1:8" x14ac:dyDescent="0.35">
      <c r="A29" s="11" t="s">
        <v>67</v>
      </c>
      <c r="B29" s="14">
        <v>8438.0375586854461</v>
      </c>
      <c r="G29" s="11" t="s">
        <v>67</v>
      </c>
      <c r="H29" s="14">
        <v>8821.6974789915967</v>
      </c>
    </row>
    <row r="30" spans="1:8" x14ac:dyDescent="0.35">
      <c r="A30" s="11" t="s">
        <v>2057</v>
      </c>
      <c r="B30" s="14">
        <v>9326.2379999999994</v>
      </c>
      <c r="G30" s="11" t="s">
        <v>19</v>
      </c>
      <c r="H30" s="14">
        <v>8643.23</v>
      </c>
    </row>
    <row r="31" spans="1:8" x14ac:dyDescent="0.35">
      <c r="A31" s="47" t="s">
        <v>2119</v>
      </c>
      <c r="B31" s="47"/>
      <c r="G31" s="11" t="s">
        <v>2057</v>
      </c>
      <c r="H31" s="14">
        <v>9326.2379999999994</v>
      </c>
    </row>
    <row r="32" spans="1:8" x14ac:dyDescent="0.35">
      <c r="A32" s="47"/>
      <c r="B32" s="47"/>
      <c r="G32" s="49" t="s">
        <v>2120</v>
      </c>
      <c r="H32" s="49"/>
    </row>
    <row r="33" spans="7:8" x14ac:dyDescent="0.35">
      <c r="G33" s="49"/>
      <c r="H33" s="49"/>
    </row>
  </sheetData>
  <mergeCells count="16">
    <mergeCell ref="A31:B32"/>
    <mergeCell ref="D27:E28"/>
    <mergeCell ref="G32:H33"/>
    <mergeCell ref="G23:H23"/>
    <mergeCell ref="G3:H3"/>
    <mergeCell ref="A9:B10"/>
    <mergeCell ref="D10:E11"/>
    <mergeCell ref="G9:H10"/>
    <mergeCell ref="A19:B20"/>
    <mergeCell ref="G19:H20"/>
    <mergeCell ref="G14:H14"/>
    <mergeCell ref="A14:B14"/>
    <mergeCell ref="A3:B3"/>
    <mergeCell ref="A23:B23"/>
    <mergeCell ref="D3:E3"/>
    <mergeCell ref="D14:E14"/>
  </mergeCells>
  <printOptions horizontalCentered="1"/>
  <pageMargins left="0.25" right="0.25" top="0.75" bottom="0.75" header="0.3" footer="0.3"/>
  <pageSetup orientation="portrait" r:id="rId9"/>
  <headerFooter>
    <oddHeader>&amp;L&amp;F&amp;R&amp;A</oddHeader>
    <oddFooter>&amp;L&amp;D&amp;R&amp;P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3F452-37AB-48B1-8D98-C73468600D05}">
  <sheetPr>
    <tabColor theme="9" tint="0.59999389629810485"/>
  </sheetPr>
  <dimension ref="A3:H33"/>
  <sheetViews>
    <sheetView zoomScale="80" zoomScaleNormal="80" workbookViewId="0">
      <selection activeCell="F4" sqref="F4"/>
    </sheetView>
  </sheetViews>
  <sheetFormatPr defaultRowHeight="14.5" x14ac:dyDescent="0.35"/>
  <cols>
    <col min="1" max="1" width="12.36328125" bestFit="1" customWidth="1"/>
    <col min="2" max="2" width="13.36328125" bestFit="1" customWidth="1"/>
    <col min="3" max="3" width="2.54296875" customWidth="1"/>
    <col min="4" max="4" width="15.90625" bestFit="1" customWidth="1"/>
    <col min="5" max="5" width="13.36328125" bestFit="1" customWidth="1"/>
    <col min="6" max="6" width="2.54296875" customWidth="1"/>
    <col min="7" max="7" width="12.36328125" bestFit="1" customWidth="1"/>
    <col min="8" max="8" width="13.36328125" customWidth="1"/>
    <col min="9" max="9" width="8.7265625" customWidth="1"/>
  </cols>
  <sheetData>
    <row r="3" spans="1:8" x14ac:dyDescent="0.35">
      <c r="A3" s="52" t="s">
        <v>2104</v>
      </c>
      <c r="B3" s="52"/>
      <c r="D3" s="51" t="s">
        <v>2090</v>
      </c>
      <c r="E3" s="51"/>
      <c r="G3" s="53" t="s">
        <v>2091</v>
      </c>
      <c r="H3" s="53"/>
    </row>
    <row r="4" spans="1:8" x14ac:dyDescent="0.35">
      <c r="A4" s="15" t="s">
        <v>2054</v>
      </c>
      <c r="B4" t="s">
        <v>2086</v>
      </c>
      <c r="D4" s="10" t="s">
        <v>2054</v>
      </c>
      <c r="E4" t="s">
        <v>2086</v>
      </c>
      <c r="G4" s="10" t="s">
        <v>2054</v>
      </c>
      <c r="H4" t="s">
        <v>2086</v>
      </c>
    </row>
    <row r="5" spans="1:8" x14ac:dyDescent="0.35">
      <c r="A5" s="11" t="s">
        <v>2064</v>
      </c>
      <c r="B5" s="33">
        <v>27.056338028169016</v>
      </c>
      <c r="D5" s="11" t="s">
        <v>2060</v>
      </c>
      <c r="E5" s="33">
        <v>34.666666666666664</v>
      </c>
      <c r="G5" s="11" t="s">
        <v>41</v>
      </c>
      <c r="H5" s="33">
        <v>35.440251572327043</v>
      </c>
    </row>
    <row r="6" spans="1:8" x14ac:dyDescent="0.35">
      <c r="A6" s="11" t="s">
        <v>2065</v>
      </c>
      <c r="B6" s="33">
        <v>34.539106145251395</v>
      </c>
      <c r="D6" s="11" t="s">
        <v>2061</v>
      </c>
      <c r="E6" s="33">
        <v>34.395953757225435</v>
      </c>
      <c r="G6" s="11" t="s">
        <v>23</v>
      </c>
      <c r="H6" s="33">
        <v>34.666169895678095</v>
      </c>
    </row>
    <row r="7" spans="1:8" x14ac:dyDescent="0.35">
      <c r="A7" s="11" t="s">
        <v>2066</v>
      </c>
      <c r="B7" s="33">
        <v>43.979094076655052</v>
      </c>
      <c r="D7" s="11" t="s">
        <v>2062</v>
      </c>
      <c r="E7" s="33">
        <v>34.373913043478261</v>
      </c>
      <c r="G7" s="11" t="s">
        <v>18</v>
      </c>
      <c r="H7" s="33">
        <v>33.488235294117644</v>
      </c>
    </row>
    <row r="8" spans="1:8" x14ac:dyDescent="0.35">
      <c r="A8" s="11" t="s">
        <v>2057</v>
      </c>
      <c r="B8" s="33">
        <v>34.591999999999999</v>
      </c>
      <c r="D8" s="11" t="s">
        <v>2063</v>
      </c>
      <c r="E8" s="33">
        <v>35.142276422764226</v>
      </c>
      <c r="G8" s="11" t="s">
        <v>2057</v>
      </c>
      <c r="H8" s="33">
        <v>34.588999999999999</v>
      </c>
    </row>
    <row r="9" spans="1:8" x14ac:dyDescent="0.35">
      <c r="A9" s="48" t="s">
        <v>2123</v>
      </c>
      <c r="B9" s="48"/>
      <c r="D9" t="s">
        <v>2057</v>
      </c>
      <c r="E9" s="33">
        <v>34.588999999999999</v>
      </c>
      <c r="G9" s="49" t="s">
        <v>2121</v>
      </c>
      <c r="H9" s="50"/>
    </row>
    <row r="10" spans="1:8" x14ac:dyDescent="0.35">
      <c r="A10" s="48"/>
      <c r="B10" s="48"/>
      <c r="D10" s="54" t="s">
        <v>2123</v>
      </c>
      <c r="E10" s="55"/>
      <c r="G10" s="50"/>
      <c r="H10" s="50"/>
    </row>
    <row r="11" spans="1:8" x14ac:dyDescent="0.35">
      <c r="D11" s="55"/>
      <c r="E11" s="55"/>
    </row>
    <row r="14" spans="1:8" x14ac:dyDescent="0.35">
      <c r="A14" s="52" t="s">
        <v>2105</v>
      </c>
      <c r="B14" s="52"/>
      <c r="D14" s="51" t="s">
        <v>2092</v>
      </c>
      <c r="E14" s="51"/>
      <c r="G14" s="53" t="s">
        <v>2093</v>
      </c>
      <c r="H14" s="53"/>
    </row>
    <row r="15" spans="1:8" x14ac:dyDescent="0.35">
      <c r="A15" s="10" t="s">
        <v>2054</v>
      </c>
      <c r="B15" t="s">
        <v>2086</v>
      </c>
      <c r="D15" s="10" t="s">
        <v>2054</v>
      </c>
      <c r="E15" t="s">
        <v>2086</v>
      </c>
      <c r="G15" s="10" t="s">
        <v>2054</v>
      </c>
      <c r="H15" t="s">
        <v>2086</v>
      </c>
    </row>
    <row r="16" spans="1:8" x14ac:dyDescent="0.35">
      <c r="A16" s="11" t="s">
        <v>32</v>
      </c>
      <c r="B16" s="33">
        <v>34.627659574468083</v>
      </c>
      <c r="D16" s="11" t="s">
        <v>38</v>
      </c>
      <c r="E16" s="33">
        <v>35.162162162162161</v>
      </c>
      <c r="G16" s="11" t="s">
        <v>2055</v>
      </c>
      <c r="H16" s="33">
        <v>36.030674846625764</v>
      </c>
    </row>
    <row r="17" spans="1:8" x14ac:dyDescent="0.35">
      <c r="A17" s="11" t="s">
        <v>17</v>
      </c>
      <c r="B17" s="33">
        <v>34.554716981132074</v>
      </c>
      <c r="D17" s="11" t="s">
        <v>92</v>
      </c>
      <c r="E17" s="33">
        <v>35.152173913043477</v>
      </c>
      <c r="G17" s="11" t="s">
        <v>2056</v>
      </c>
      <c r="H17" s="33">
        <v>33.891691394658757</v>
      </c>
    </row>
    <row r="18" spans="1:8" x14ac:dyDescent="0.35">
      <c r="A18" s="11" t="s">
        <v>2057</v>
      </c>
      <c r="B18" s="33">
        <v>34.588999999999999</v>
      </c>
      <c r="D18" s="11" t="s">
        <v>27</v>
      </c>
      <c r="E18" s="33">
        <v>35.037500000000001</v>
      </c>
      <c r="G18" s="11" t="s">
        <v>2057</v>
      </c>
      <c r="H18" s="33">
        <v>34.588999999999999</v>
      </c>
    </row>
    <row r="19" spans="1:8" ht="14.5" customHeight="1" x14ac:dyDescent="0.35">
      <c r="A19" s="47" t="s">
        <v>2123</v>
      </c>
      <c r="B19" s="48"/>
      <c r="D19" s="11" t="s">
        <v>143</v>
      </c>
      <c r="E19" s="33">
        <v>34.75</v>
      </c>
      <c r="G19" s="49"/>
      <c r="H19" s="50"/>
    </row>
    <row r="20" spans="1:8" x14ac:dyDescent="0.35">
      <c r="A20" s="48"/>
      <c r="B20" s="48"/>
      <c r="D20" s="11" t="s">
        <v>62</v>
      </c>
      <c r="E20" s="33">
        <v>34.610526315789471</v>
      </c>
      <c r="G20" s="50"/>
      <c r="H20" s="50"/>
    </row>
    <row r="21" spans="1:8" x14ac:dyDescent="0.35">
      <c r="D21" s="11" t="s">
        <v>31</v>
      </c>
      <c r="E21" s="33">
        <v>34.411111111111111</v>
      </c>
    </row>
    <row r="22" spans="1:8" x14ac:dyDescent="0.35">
      <c r="D22" s="11" t="s">
        <v>35</v>
      </c>
      <c r="E22" s="33">
        <v>34.343373493975903</v>
      </c>
    </row>
    <row r="23" spans="1:8" x14ac:dyDescent="0.35">
      <c r="A23" s="52" t="s">
        <v>2106</v>
      </c>
      <c r="B23" s="52"/>
      <c r="D23" s="11" t="s">
        <v>49</v>
      </c>
      <c r="E23" s="33">
        <v>34.252747252747255</v>
      </c>
      <c r="G23" s="53" t="s">
        <v>2094</v>
      </c>
      <c r="H23" s="53"/>
    </row>
    <row r="24" spans="1:8" x14ac:dyDescent="0.35">
      <c r="A24" s="10" t="s">
        <v>2054</v>
      </c>
      <c r="B24" t="s">
        <v>2086</v>
      </c>
      <c r="D24" s="11" t="s">
        <v>16</v>
      </c>
      <c r="E24" s="33">
        <v>34.128787878787875</v>
      </c>
      <c r="G24" s="10" t="s">
        <v>2054</v>
      </c>
      <c r="H24" t="s">
        <v>2086</v>
      </c>
    </row>
    <row r="25" spans="1:8" x14ac:dyDescent="0.35">
      <c r="A25" s="11" t="s">
        <v>67</v>
      </c>
      <c r="B25" s="33">
        <v>35.87323943661972</v>
      </c>
      <c r="D25" s="11" t="s">
        <v>22</v>
      </c>
      <c r="E25" s="33">
        <v>33.942857142857143</v>
      </c>
      <c r="G25" s="11" t="s">
        <v>67</v>
      </c>
      <c r="H25" s="33">
        <v>37.285714285714285</v>
      </c>
    </row>
    <row r="26" spans="1:8" x14ac:dyDescent="0.35">
      <c r="A26" s="11" t="s">
        <v>24</v>
      </c>
      <c r="B26" s="33">
        <v>35.079787234042556</v>
      </c>
      <c r="D26" s="11" t="s">
        <v>2057</v>
      </c>
      <c r="E26" s="33">
        <v>34.588999999999999</v>
      </c>
      <c r="G26" s="11" t="s">
        <v>28</v>
      </c>
      <c r="H26" s="33">
        <v>36.783018867924525</v>
      </c>
    </row>
    <row r="27" spans="1:8" ht="14.5" customHeight="1" x14ac:dyDescent="0.35">
      <c r="A27" s="11" t="s">
        <v>19</v>
      </c>
      <c r="B27" s="33">
        <v>34.225490196078432</v>
      </c>
      <c r="D27" s="54" t="s">
        <v>2123</v>
      </c>
      <c r="E27" s="55"/>
      <c r="G27" s="11" t="s">
        <v>19</v>
      </c>
      <c r="H27" s="33">
        <v>36.770000000000003</v>
      </c>
    </row>
    <row r="28" spans="1:8" x14ac:dyDescent="0.35">
      <c r="A28" s="11" t="s">
        <v>44</v>
      </c>
      <c r="B28" s="33">
        <v>34.137931034482762</v>
      </c>
      <c r="D28" s="55"/>
      <c r="E28" s="55"/>
      <c r="G28" s="11" t="s">
        <v>2059</v>
      </c>
      <c r="H28" s="33">
        <v>36.453703703703702</v>
      </c>
    </row>
    <row r="29" spans="1:8" x14ac:dyDescent="0.35">
      <c r="A29" s="11" t="s">
        <v>28</v>
      </c>
      <c r="B29" s="33">
        <v>33.546875</v>
      </c>
      <c r="G29" s="11" t="s">
        <v>24</v>
      </c>
      <c r="H29" s="33">
        <v>36.214285714285715</v>
      </c>
    </row>
    <row r="30" spans="1:8" x14ac:dyDescent="0.35">
      <c r="A30" t="s">
        <v>2057</v>
      </c>
      <c r="B30" s="33">
        <v>34.588999999999999</v>
      </c>
      <c r="G30" s="11" t="s">
        <v>44</v>
      </c>
      <c r="H30" s="33">
        <v>32.050549450549454</v>
      </c>
    </row>
    <row r="31" spans="1:8" ht="14.5" customHeight="1" x14ac:dyDescent="0.35">
      <c r="A31" s="47" t="s">
        <v>2123</v>
      </c>
      <c r="B31" s="48"/>
      <c r="G31" s="11" t="s">
        <v>2057</v>
      </c>
      <c r="H31" s="33">
        <v>34.588999999999999</v>
      </c>
    </row>
    <row r="32" spans="1:8" ht="14.5" customHeight="1" x14ac:dyDescent="0.35">
      <c r="A32" s="48"/>
      <c r="B32" s="48"/>
      <c r="G32" s="49" t="s">
        <v>2122</v>
      </c>
      <c r="H32" s="50"/>
    </row>
    <row r="33" spans="7:8" x14ac:dyDescent="0.35">
      <c r="G33" s="50"/>
      <c r="H33" s="50"/>
    </row>
  </sheetData>
  <mergeCells count="16">
    <mergeCell ref="A3:B3"/>
    <mergeCell ref="A9:B10"/>
    <mergeCell ref="D3:E3"/>
    <mergeCell ref="G3:H3"/>
    <mergeCell ref="G9:H10"/>
    <mergeCell ref="D10:E11"/>
    <mergeCell ref="D27:E28"/>
    <mergeCell ref="A31:B32"/>
    <mergeCell ref="G32:H33"/>
    <mergeCell ref="A14:B14"/>
    <mergeCell ref="D14:E14"/>
    <mergeCell ref="G14:H14"/>
    <mergeCell ref="A19:B20"/>
    <mergeCell ref="G19:H20"/>
    <mergeCell ref="A23:B23"/>
    <mergeCell ref="G23:H23"/>
  </mergeCells>
  <printOptions horizontalCentered="1"/>
  <pageMargins left="0.25" right="0.25" top="0.75" bottom="0.75" header="0.3" footer="0.3"/>
  <pageSetup orientation="portrait" r:id="rId9"/>
  <headerFooter>
    <oddHeader>&amp;L&amp;F&amp;R&amp;A</oddHeader>
    <oddFooter>&amp;L&amp;D&amp;R&amp;P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E8CF8-A52A-497B-B4DD-BB7981D57A08}">
  <sheetPr>
    <tabColor theme="9" tint="-0.249977111117893"/>
  </sheetPr>
  <dimension ref="A2:D44"/>
  <sheetViews>
    <sheetView topLeftCell="A4" workbookViewId="0">
      <selection activeCell="F4" sqref="F4"/>
    </sheetView>
  </sheetViews>
  <sheetFormatPr defaultRowHeight="14.5" x14ac:dyDescent="0.35"/>
  <cols>
    <col min="1" max="1" width="14.54296875" bestFit="1" customWidth="1"/>
    <col min="2" max="2" width="14.1796875" bestFit="1" customWidth="1"/>
    <col min="3" max="3" width="13.81640625" bestFit="1" customWidth="1"/>
    <col min="4" max="4" width="29.453125" bestFit="1" customWidth="1"/>
  </cols>
  <sheetData>
    <row r="2" spans="1:4" ht="15" thickBot="1" x14ac:dyDescent="0.4">
      <c r="A2" s="56" t="s">
        <v>2074</v>
      </c>
      <c r="B2" s="56"/>
      <c r="C2" s="56"/>
      <c r="D2" s="56"/>
    </row>
    <row r="3" spans="1:4" x14ac:dyDescent="0.35">
      <c r="A3" s="10" t="s">
        <v>9</v>
      </c>
      <c r="B3" s="10" t="s">
        <v>10</v>
      </c>
      <c r="C3" t="s">
        <v>2058</v>
      </c>
      <c r="D3" s="38" t="s">
        <v>2124</v>
      </c>
    </row>
    <row r="4" spans="1:4" x14ac:dyDescent="0.35">
      <c r="A4" t="s">
        <v>24</v>
      </c>
      <c r="B4" s="40" t="s">
        <v>24</v>
      </c>
      <c r="C4" s="40">
        <v>21</v>
      </c>
      <c r="D4" s="41">
        <f>C4/$C$10</f>
        <v>0.11170212765957446</v>
      </c>
    </row>
    <row r="5" spans="1:4" x14ac:dyDescent="0.35">
      <c r="B5" t="s">
        <v>44</v>
      </c>
      <c r="C5">
        <v>90</v>
      </c>
      <c r="D5" s="12">
        <f t="shared" ref="D5:D9" si="0">C5/$C$10</f>
        <v>0.47872340425531917</v>
      </c>
    </row>
    <row r="6" spans="1:4" x14ac:dyDescent="0.35">
      <c r="B6" t="s">
        <v>19</v>
      </c>
      <c r="C6">
        <v>24</v>
      </c>
      <c r="D6" s="12">
        <f t="shared" si="0"/>
        <v>0.1276595744680851</v>
      </c>
    </row>
    <row r="7" spans="1:4" x14ac:dyDescent="0.35">
      <c r="B7" t="s">
        <v>28</v>
      </c>
      <c r="C7">
        <v>26</v>
      </c>
      <c r="D7" s="12">
        <f t="shared" si="0"/>
        <v>0.13829787234042554</v>
      </c>
    </row>
    <row r="8" spans="1:4" x14ac:dyDescent="0.35">
      <c r="B8" t="s">
        <v>2059</v>
      </c>
      <c r="C8">
        <v>14</v>
      </c>
      <c r="D8" s="12">
        <f t="shared" si="0"/>
        <v>7.4468085106382975E-2</v>
      </c>
    </row>
    <row r="9" spans="1:4" x14ac:dyDescent="0.35">
      <c r="B9" t="s">
        <v>67</v>
      </c>
      <c r="C9">
        <v>13</v>
      </c>
      <c r="D9" s="12">
        <f t="shared" si="0"/>
        <v>6.9148936170212769E-2</v>
      </c>
    </row>
    <row r="10" spans="1:4" x14ac:dyDescent="0.35">
      <c r="A10" t="s">
        <v>2067</v>
      </c>
      <c r="C10">
        <v>188</v>
      </c>
      <c r="D10" s="37"/>
    </row>
    <row r="11" spans="1:4" x14ac:dyDescent="0.35">
      <c r="A11" t="s">
        <v>44</v>
      </c>
      <c r="B11" t="s">
        <v>24</v>
      </c>
      <c r="C11">
        <v>23</v>
      </c>
      <c r="D11" s="12">
        <f>C11/$C$17</f>
        <v>0.11330049261083744</v>
      </c>
    </row>
    <row r="12" spans="1:4" x14ac:dyDescent="0.35">
      <c r="B12" s="40" t="s">
        <v>44</v>
      </c>
      <c r="C12" s="40">
        <v>94</v>
      </c>
      <c r="D12" s="41">
        <f t="shared" ref="D12:D16" si="1">C12/$C$17</f>
        <v>0.46305418719211822</v>
      </c>
    </row>
    <row r="13" spans="1:4" x14ac:dyDescent="0.35">
      <c r="B13" t="s">
        <v>19</v>
      </c>
      <c r="C13">
        <v>14</v>
      </c>
      <c r="D13" s="12">
        <f>C13/$C$17</f>
        <v>6.8965517241379309E-2</v>
      </c>
    </row>
    <row r="14" spans="1:4" x14ac:dyDescent="0.35">
      <c r="B14" t="s">
        <v>28</v>
      </c>
      <c r="C14">
        <v>22</v>
      </c>
      <c r="D14" s="12">
        <f>C14/$C$17</f>
        <v>0.10837438423645321</v>
      </c>
    </row>
    <row r="15" spans="1:4" x14ac:dyDescent="0.35">
      <c r="B15" t="s">
        <v>2059</v>
      </c>
      <c r="C15">
        <v>19</v>
      </c>
      <c r="D15" s="12">
        <f t="shared" si="1"/>
        <v>9.3596059113300489E-2</v>
      </c>
    </row>
    <row r="16" spans="1:4" x14ac:dyDescent="0.35">
      <c r="B16" t="s">
        <v>67</v>
      </c>
      <c r="C16">
        <v>31</v>
      </c>
      <c r="D16" s="12">
        <f t="shared" si="1"/>
        <v>0.15270935960591134</v>
      </c>
    </row>
    <row r="17" spans="1:4" x14ac:dyDescent="0.35">
      <c r="A17" t="s">
        <v>2068</v>
      </c>
      <c r="C17">
        <v>203</v>
      </c>
      <c r="D17" s="37"/>
    </row>
    <row r="18" spans="1:4" x14ac:dyDescent="0.35">
      <c r="A18" t="s">
        <v>19</v>
      </c>
      <c r="B18" t="s">
        <v>24</v>
      </c>
      <c r="C18">
        <v>24</v>
      </c>
      <c r="D18" s="12">
        <f>C18/$C$24</f>
        <v>0.11764705882352941</v>
      </c>
    </row>
    <row r="19" spans="1:4" x14ac:dyDescent="0.35">
      <c r="B19" t="s">
        <v>44</v>
      </c>
      <c r="C19">
        <v>100</v>
      </c>
      <c r="D19" s="12">
        <f t="shared" ref="D19:D23" si="2">C19/$C$24</f>
        <v>0.49019607843137253</v>
      </c>
    </row>
    <row r="20" spans="1:4" x14ac:dyDescent="0.35">
      <c r="B20" s="40" t="s">
        <v>19</v>
      </c>
      <c r="C20" s="40">
        <v>19</v>
      </c>
      <c r="D20" s="41">
        <f t="shared" si="2"/>
        <v>9.3137254901960786E-2</v>
      </c>
    </row>
    <row r="21" spans="1:4" x14ac:dyDescent="0.35">
      <c r="B21" t="s">
        <v>28</v>
      </c>
      <c r="C21">
        <v>15</v>
      </c>
      <c r="D21" s="12">
        <f t="shared" si="2"/>
        <v>7.3529411764705885E-2</v>
      </c>
    </row>
    <row r="22" spans="1:4" x14ac:dyDescent="0.35">
      <c r="B22" t="s">
        <v>2059</v>
      </c>
      <c r="C22">
        <v>23</v>
      </c>
      <c r="D22" s="12">
        <f t="shared" si="2"/>
        <v>0.11274509803921569</v>
      </c>
    </row>
    <row r="23" spans="1:4" x14ac:dyDescent="0.35">
      <c r="B23" t="s">
        <v>67</v>
      </c>
      <c r="C23">
        <v>23</v>
      </c>
      <c r="D23" s="12">
        <f t="shared" si="2"/>
        <v>0.11274509803921569</v>
      </c>
    </row>
    <row r="24" spans="1:4" x14ac:dyDescent="0.35">
      <c r="A24" t="s">
        <v>2069</v>
      </c>
      <c r="C24">
        <v>204</v>
      </c>
      <c r="D24" s="37"/>
    </row>
    <row r="25" spans="1:4" x14ac:dyDescent="0.35">
      <c r="A25" t="s">
        <v>28</v>
      </c>
      <c r="B25" t="s">
        <v>24</v>
      </c>
      <c r="C25">
        <v>20</v>
      </c>
      <c r="D25" s="12">
        <f>C25/$C$31</f>
        <v>0.10416666666666667</v>
      </c>
    </row>
    <row r="26" spans="1:4" x14ac:dyDescent="0.35">
      <c r="B26" t="s">
        <v>44</v>
      </c>
      <c r="C26">
        <v>85</v>
      </c>
      <c r="D26" s="12">
        <f t="shared" ref="D26:D30" si="3">C26/$C$31</f>
        <v>0.44270833333333331</v>
      </c>
    </row>
    <row r="27" spans="1:4" x14ac:dyDescent="0.35">
      <c r="B27" t="s">
        <v>19</v>
      </c>
      <c r="C27">
        <v>22</v>
      </c>
      <c r="D27" s="12">
        <f t="shared" si="3"/>
        <v>0.11458333333333333</v>
      </c>
    </row>
    <row r="28" spans="1:4" x14ac:dyDescent="0.35">
      <c r="B28" s="40" t="s">
        <v>28</v>
      </c>
      <c r="C28" s="40">
        <v>18</v>
      </c>
      <c r="D28" s="41">
        <f t="shared" si="3"/>
        <v>9.375E-2</v>
      </c>
    </row>
    <row r="29" spans="1:4" x14ac:dyDescent="0.35">
      <c r="B29" t="s">
        <v>2059</v>
      </c>
      <c r="C29">
        <v>22</v>
      </c>
      <c r="D29" s="12">
        <f t="shared" si="3"/>
        <v>0.11458333333333333</v>
      </c>
    </row>
    <row r="30" spans="1:4" x14ac:dyDescent="0.35">
      <c r="B30" t="s">
        <v>67</v>
      </c>
      <c r="C30">
        <v>25</v>
      </c>
      <c r="D30" s="12">
        <f t="shared" si="3"/>
        <v>0.13020833333333334</v>
      </c>
    </row>
    <row r="31" spans="1:4" x14ac:dyDescent="0.35">
      <c r="A31" t="s">
        <v>2070</v>
      </c>
      <c r="C31">
        <v>192</v>
      </c>
      <c r="D31" s="37"/>
    </row>
    <row r="32" spans="1:4" x14ac:dyDescent="0.35">
      <c r="A32" t="s">
        <v>67</v>
      </c>
      <c r="B32" t="s">
        <v>24</v>
      </c>
      <c r="C32">
        <v>24</v>
      </c>
      <c r="D32" s="12">
        <f>C32/$C$38</f>
        <v>0.11267605633802817</v>
      </c>
    </row>
    <row r="33" spans="1:4" x14ac:dyDescent="0.35">
      <c r="B33" t="s">
        <v>44</v>
      </c>
      <c r="C33">
        <v>86</v>
      </c>
      <c r="D33" s="12">
        <f t="shared" ref="D33:D37" si="4">C33/$C$38</f>
        <v>0.40375586854460094</v>
      </c>
    </row>
    <row r="34" spans="1:4" x14ac:dyDescent="0.35">
      <c r="B34" t="s">
        <v>19</v>
      </c>
      <c r="C34">
        <v>21</v>
      </c>
      <c r="D34" s="12">
        <f t="shared" si="4"/>
        <v>9.8591549295774641E-2</v>
      </c>
    </row>
    <row r="35" spans="1:4" x14ac:dyDescent="0.35">
      <c r="B35" t="s">
        <v>28</v>
      </c>
      <c r="C35">
        <v>25</v>
      </c>
      <c r="D35" s="12">
        <f t="shared" si="4"/>
        <v>0.11737089201877934</v>
      </c>
    </row>
    <row r="36" spans="1:4" x14ac:dyDescent="0.35">
      <c r="B36" t="s">
        <v>2059</v>
      </c>
      <c r="C36">
        <v>30</v>
      </c>
      <c r="D36" s="12">
        <f t="shared" si="4"/>
        <v>0.14084507042253522</v>
      </c>
    </row>
    <row r="37" spans="1:4" x14ac:dyDescent="0.35">
      <c r="B37" s="40" t="s">
        <v>67</v>
      </c>
      <c r="C37" s="40">
        <v>27</v>
      </c>
      <c r="D37" s="41">
        <f t="shared" si="4"/>
        <v>0.12676056338028169</v>
      </c>
    </row>
    <row r="38" spans="1:4" x14ac:dyDescent="0.35">
      <c r="A38" t="s">
        <v>2071</v>
      </c>
      <c r="C38">
        <v>213</v>
      </c>
      <c r="D38" s="37"/>
    </row>
    <row r="39" spans="1:4" ht="15" thickBot="1" x14ac:dyDescent="0.4">
      <c r="A39" t="s">
        <v>2057</v>
      </c>
      <c r="C39">
        <v>1000</v>
      </c>
      <c r="D39" s="39"/>
    </row>
    <row r="40" spans="1:4" ht="14.5" customHeight="1" x14ac:dyDescent="0.35">
      <c r="A40" s="57" t="s">
        <v>2087</v>
      </c>
      <c r="B40" s="57"/>
      <c r="C40" s="57"/>
      <c r="D40" s="57"/>
    </row>
    <row r="41" spans="1:4" ht="14.5" customHeight="1" x14ac:dyDescent="0.35">
      <c r="A41" s="57"/>
      <c r="B41" s="57"/>
      <c r="C41" s="57"/>
      <c r="D41" s="57"/>
    </row>
    <row r="42" spans="1:4" x14ac:dyDescent="0.35">
      <c r="A42" s="57"/>
      <c r="B42" s="57"/>
      <c r="C42" s="57"/>
      <c r="D42" s="57"/>
    </row>
    <row r="43" spans="1:4" x14ac:dyDescent="0.35">
      <c r="A43" s="34"/>
      <c r="B43" s="34"/>
      <c r="C43" s="34"/>
      <c r="D43" s="34"/>
    </row>
    <row r="44" spans="1:4" x14ac:dyDescent="0.35">
      <c r="A44" s="13"/>
      <c r="B44" s="13"/>
      <c r="C44" s="13"/>
      <c r="D44" s="13"/>
    </row>
  </sheetData>
  <mergeCells count="2">
    <mergeCell ref="A2:D2"/>
    <mergeCell ref="A40:D42"/>
  </mergeCells>
  <printOptions horizontalCentered="1"/>
  <pageMargins left="0.25" right="0.25" top="0.75" bottom="0.75" header="0.3" footer="0.3"/>
  <pageSetup orientation="portrait" r:id="rId2"/>
  <headerFooter>
    <oddHeader>&amp;L&amp;F&amp;R&amp;A</oddHeader>
    <oddFooter>&amp;L&amp;D&amp;R&amp;P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93BAA-B0FA-463C-AC86-8E48E61D178F}">
  <sheetPr>
    <tabColor theme="9" tint="0.59999389629810485"/>
  </sheetPr>
  <dimension ref="A3:H33"/>
  <sheetViews>
    <sheetView topLeftCell="A19" zoomScaleNormal="100" workbookViewId="0">
      <selection activeCell="K31" sqref="K31"/>
    </sheetView>
  </sheetViews>
  <sheetFormatPr defaultRowHeight="14.5" x14ac:dyDescent="0.35"/>
  <cols>
    <col min="1" max="1" width="10.7265625" bestFit="1" customWidth="1"/>
    <col min="2" max="2" width="13.81640625" bestFit="1" customWidth="1"/>
    <col min="3" max="3" width="2.54296875" customWidth="1"/>
    <col min="4" max="4" width="15.90625" bestFit="1" customWidth="1"/>
    <col min="5" max="5" width="13.81640625" bestFit="1" customWidth="1"/>
    <col min="6" max="6" width="2.54296875" customWidth="1"/>
    <col min="7" max="7" width="12.36328125" bestFit="1" customWidth="1"/>
    <col min="8" max="8" width="13.81640625" bestFit="1" customWidth="1"/>
    <col min="9" max="9" width="0" hidden="1" customWidth="1"/>
    <col min="10" max="10" width="12.36328125" bestFit="1" customWidth="1"/>
    <col min="11" max="11" width="13.81640625" bestFit="1" customWidth="1"/>
    <col min="12" max="13" width="0" hidden="1" customWidth="1"/>
    <col min="14" max="14" width="12.36328125" bestFit="1" customWidth="1"/>
    <col min="15" max="15" width="13.81640625" bestFit="1" customWidth="1"/>
    <col min="16" max="16" width="0" hidden="1" customWidth="1"/>
    <col min="17" max="17" width="12.36328125" bestFit="1" customWidth="1"/>
    <col min="18" max="18" width="13.81640625" bestFit="1" customWidth="1"/>
    <col min="19" max="19" width="0" hidden="1" customWidth="1"/>
    <col min="20" max="20" width="12.36328125" bestFit="1" customWidth="1"/>
    <col min="21" max="21" width="13.81640625" bestFit="1" customWidth="1"/>
  </cols>
  <sheetData>
    <row r="3" spans="1:8" x14ac:dyDescent="0.35">
      <c r="A3" s="52" t="s">
        <v>2072</v>
      </c>
      <c r="B3" s="52"/>
      <c r="D3" s="51" t="s">
        <v>2080</v>
      </c>
      <c r="E3" s="51"/>
      <c r="G3" s="53" t="s">
        <v>2095</v>
      </c>
      <c r="H3" s="53"/>
    </row>
    <row r="4" spans="1:8" x14ac:dyDescent="0.35">
      <c r="A4" t="s">
        <v>2054</v>
      </c>
      <c r="B4" t="s">
        <v>2058</v>
      </c>
      <c r="D4" t="s">
        <v>2054</v>
      </c>
      <c r="E4" t="s">
        <v>2058</v>
      </c>
      <c r="G4" t="s">
        <v>2054</v>
      </c>
      <c r="H4" t="s">
        <v>2058</v>
      </c>
    </row>
    <row r="5" spans="1:8" x14ac:dyDescent="0.35">
      <c r="A5" s="11" t="s">
        <v>2064</v>
      </c>
      <c r="B5">
        <v>355</v>
      </c>
      <c r="D5" s="11" t="s">
        <v>2060</v>
      </c>
      <c r="E5">
        <v>63</v>
      </c>
      <c r="G5" s="11" t="s">
        <v>23</v>
      </c>
      <c r="H5">
        <v>671</v>
      </c>
    </row>
    <row r="6" spans="1:8" x14ac:dyDescent="0.35">
      <c r="A6" s="11" t="s">
        <v>2065</v>
      </c>
      <c r="B6">
        <v>358</v>
      </c>
      <c r="D6" s="11" t="s">
        <v>2061</v>
      </c>
      <c r="E6">
        <v>346</v>
      </c>
      <c r="G6" s="11" t="s">
        <v>18</v>
      </c>
      <c r="H6">
        <v>170</v>
      </c>
    </row>
    <row r="7" spans="1:8" x14ac:dyDescent="0.35">
      <c r="A7" s="11" t="s">
        <v>2066</v>
      </c>
      <c r="B7">
        <v>287</v>
      </c>
      <c r="D7" s="11" t="s">
        <v>2062</v>
      </c>
      <c r="E7">
        <v>345</v>
      </c>
      <c r="G7" s="11" t="s">
        <v>41</v>
      </c>
      <c r="H7">
        <v>159</v>
      </c>
    </row>
    <row r="8" spans="1:8" x14ac:dyDescent="0.35">
      <c r="A8" s="11" t="s">
        <v>2057</v>
      </c>
      <c r="B8" s="35">
        <v>1000</v>
      </c>
      <c r="D8" s="11" t="s">
        <v>2063</v>
      </c>
      <c r="E8">
        <v>246</v>
      </c>
      <c r="G8" s="11" t="s">
        <v>2057</v>
      </c>
      <c r="H8" s="35">
        <v>1000</v>
      </c>
    </row>
    <row r="9" spans="1:8" x14ac:dyDescent="0.35">
      <c r="A9" s="47" t="s">
        <v>2088</v>
      </c>
      <c r="B9" s="48"/>
      <c r="D9" t="s">
        <v>2057</v>
      </c>
      <c r="E9" s="35">
        <v>1000</v>
      </c>
      <c r="G9" s="49" t="s">
        <v>2107</v>
      </c>
      <c r="H9" s="50"/>
    </row>
    <row r="10" spans="1:8" ht="14.5" customHeight="1" x14ac:dyDescent="0.35">
      <c r="A10" s="48"/>
      <c r="B10" s="48"/>
      <c r="D10" s="54" t="s">
        <v>2089</v>
      </c>
      <c r="E10" s="54"/>
      <c r="G10" s="50"/>
      <c r="H10" s="50"/>
    </row>
    <row r="11" spans="1:8" x14ac:dyDescent="0.35">
      <c r="D11" s="54"/>
      <c r="E11" s="54"/>
    </row>
    <row r="12" spans="1:8" x14ac:dyDescent="0.35">
      <c r="D12" s="54"/>
      <c r="E12" s="54"/>
    </row>
    <row r="14" spans="1:8" x14ac:dyDescent="0.35">
      <c r="A14" s="52" t="s">
        <v>2079</v>
      </c>
      <c r="B14" s="52"/>
      <c r="D14" s="51" t="s">
        <v>2096</v>
      </c>
      <c r="E14" s="51"/>
      <c r="G14" s="53" t="s">
        <v>2097</v>
      </c>
      <c r="H14" s="53"/>
    </row>
    <row r="15" spans="1:8" x14ac:dyDescent="0.35">
      <c r="A15" t="s">
        <v>2054</v>
      </c>
      <c r="B15" t="s">
        <v>2058</v>
      </c>
      <c r="D15" t="s">
        <v>2054</v>
      </c>
      <c r="E15" t="s">
        <v>2058</v>
      </c>
      <c r="G15" t="s">
        <v>2054</v>
      </c>
      <c r="H15" t="s">
        <v>2058</v>
      </c>
    </row>
    <row r="16" spans="1:8" x14ac:dyDescent="0.35">
      <c r="A16" s="11" t="s">
        <v>17</v>
      </c>
      <c r="B16">
        <v>530</v>
      </c>
      <c r="D16" s="11" t="s">
        <v>35</v>
      </c>
      <c r="E16">
        <v>166</v>
      </c>
      <c r="G16" s="11" t="s">
        <v>2056</v>
      </c>
      <c r="H16">
        <v>674</v>
      </c>
    </row>
    <row r="17" spans="1:8" x14ac:dyDescent="0.35">
      <c r="A17" s="11" t="s">
        <v>32</v>
      </c>
      <c r="B17">
        <v>470</v>
      </c>
      <c r="D17" s="11" t="s">
        <v>16</v>
      </c>
      <c r="E17">
        <v>132</v>
      </c>
      <c r="G17" s="11" t="s">
        <v>2055</v>
      </c>
      <c r="H17">
        <v>326</v>
      </c>
    </row>
    <row r="18" spans="1:8" x14ac:dyDescent="0.35">
      <c r="A18" s="11" t="s">
        <v>2057</v>
      </c>
      <c r="B18" s="35">
        <v>1000</v>
      </c>
      <c r="D18" s="11" t="s">
        <v>38</v>
      </c>
      <c r="E18">
        <v>111</v>
      </c>
      <c r="G18" s="11" t="s">
        <v>2057</v>
      </c>
      <c r="H18" s="35">
        <v>1000</v>
      </c>
    </row>
    <row r="19" spans="1:8" ht="14.5" customHeight="1" x14ac:dyDescent="0.35">
      <c r="A19" s="47" t="s">
        <v>2108</v>
      </c>
      <c r="B19" s="48"/>
      <c r="D19" s="11" t="s">
        <v>143</v>
      </c>
      <c r="E19">
        <v>108</v>
      </c>
      <c r="G19" s="49" t="s">
        <v>2110</v>
      </c>
      <c r="H19" s="50"/>
    </row>
    <row r="20" spans="1:8" x14ac:dyDescent="0.35">
      <c r="A20" s="48"/>
      <c r="B20" s="48"/>
      <c r="D20" s="11" t="s">
        <v>62</v>
      </c>
      <c r="E20">
        <v>95</v>
      </c>
      <c r="G20" s="50"/>
      <c r="H20" s="50"/>
    </row>
    <row r="21" spans="1:8" x14ac:dyDescent="0.35">
      <c r="D21" s="11" t="s">
        <v>92</v>
      </c>
      <c r="E21">
        <v>92</v>
      </c>
    </row>
    <row r="22" spans="1:8" x14ac:dyDescent="0.35">
      <c r="D22" s="11" t="s">
        <v>49</v>
      </c>
      <c r="E22">
        <v>91</v>
      </c>
    </row>
    <row r="23" spans="1:8" x14ac:dyDescent="0.35">
      <c r="A23" s="52" t="s">
        <v>2073</v>
      </c>
      <c r="B23" s="52"/>
      <c r="D23" s="11" t="s">
        <v>31</v>
      </c>
      <c r="E23">
        <v>90</v>
      </c>
      <c r="G23" s="53" t="s">
        <v>2098</v>
      </c>
      <c r="H23" s="53"/>
    </row>
    <row r="24" spans="1:8" x14ac:dyDescent="0.35">
      <c r="A24" t="s">
        <v>2054</v>
      </c>
      <c r="B24" t="s">
        <v>2058</v>
      </c>
      <c r="D24" s="11" t="s">
        <v>27</v>
      </c>
      <c r="E24">
        <v>80</v>
      </c>
      <c r="G24" t="s">
        <v>2054</v>
      </c>
      <c r="H24" t="s">
        <v>2058</v>
      </c>
    </row>
    <row r="25" spans="1:8" x14ac:dyDescent="0.35">
      <c r="A25" s="11" t="s">
        <v>67</v>
      </c>
      <c r="B25">
        <v>213</v>
      </c>
      <c r="D25" s="11" t="s">
        <v>22</v>
      </c>
      <c r="E25">
        <v>35</v>
      </c>
      <c r="G25" s="11" t="s">
        <v>44</v>
      </c>
      <c r="H25">
        <v>455</v>
      </c>
    </row>
    <row r="26" spans="1:8" x14ac:dyDescent="0.35">
      <c r="A26" s="11" t="s">
        <v>19</v>
      </c>
      <c r="B26">
        <v>204</v>
      </c>
      <c r="D26" s="11" t="s">
        <v>2057</v>
      </c>
      <c r="E26" s="35">
        <v>1000</v>
      </c>
      <c r="G26" s="11" t="s">
        <v>67</v>
      </c>
      <c r="H26">
        <v>119</v>
      </c>
    </row>
    <row r="27" spans="1:8" ht="14.5" customHeight="1" x14ac:dyDescent="0.35">
      <c r="A27" s="11" t="s">
        <v>44</v>
      </c>
      <c r="B27">
        <v>203</v>
      </c>
      <c r="D27" s="54" t="s">
        <v>2109</v>
      </c>
      <c r="E27" s="55"/>
      <c r="G27" s="11" t="s">
        <v>24</v>
      </c>
      <c r="H27">
        <v>112</v>
      </c>
    </row>
    <row r="28" spans="1:8" x14ac:dyDescent="0.35">
      <c r="A28" s="11" t="s">
        <v>28</v>
      </c>
      <c r="B28">
        <v>192</v>
      </c>
      <c r="D28" s="55"/>
      <c r="E28" s="55"/>
      <c r="G28" s="11" t="s">
        <v>2059</v>
      </c>
      <c r="H28">
        <v>108</v>
      </c>
    </row>
    <row r="29" spans="1:8" x14ac:dyDescent="0.35">
      <c r="A29" s="11" t="s">
        <v>24</v>
      </c>
      <c r="B29">
        <v>188</v>
      </c>
      <c r="D29" s="36"/>
      <c r="G29" s="11" t="s">
        <v>28</v>
      </c>
      <c r="H29">
        <v>106</v>
      </c>
    </row>
    <row r="30" spans="1:8" x14ac:dyDescent="0.35">
      <c r="A30" t="s">
        <v>2057</v>
      </c>
      <c r="B30" s="35">
        <v>1000</v>
      </c>
      <c r="G30" s="11" t="s">
        <v>19</v>
      </c>
      <c r="H30">
        <v>100</v>
      </c>
    </row>
    <row r="31" spans="1:8" ht="14.5" customHeight="1" x14ac:dyDescent="0.35">
      <c r="A31" s="47" t="s">
        <v>2111</v>
      </c>
      <c r="B31" s="48"/>
      <c r="G31" s="11" t="s">
        <v>2057</v>
      </c>
      <c r="H31" s="35">
        <v>1000</v>
      </c>
    </row>
    <row r="32" spans="1:8" ht="14.5" customHeight="1" x14ac:dyDescent="0.35">
      <c r="A32" s="48"/>
      <c r="B32" s="48"/>
      <c r="G32" s="49" t="s">
        <v>2112</v>
      </c>
      <c r="H32" s="49"/>
    </row>
    <row r="33" spans="7:8" x14ac:dyDescent="0.35">
      <c r="G33" s="49"/>
      <c r="H33" s="49"/>
    </row>
  </sheetData>
  <mergeCells count="16">
    <mergeCell ref="A3:B3"/>
    <mergeCell ref="D3:E3"/>
    <mergeCell ref="G3:H3"/>
    <mergeCell ref="A9:B10"/>
    <mergeCell ref="G9:H10"/>
    <mergeCell ref="D10:E12"/>
    <mergeCell ref="D27:E28"/>
    <mergeCell ref="A31:B32"/>
    <mergeCell ref="G32:H33"/>
    <mergeCell ref="A14:B14"/>
    <mergeCell ref="D14:E14"/>
    <mergeCell ref="G14:H14"/>
    <mergeCell ref="A19:B20"/>
    <mergeCell ref="G19:H20"/>
    <mergeCell ref="A23:B23"/>
    <mergeCell ref="G23:H23"/>
  </mergeCells>
  <printOptions horizontalCentered="1"/>
  <pageMargins left="0.25" right="0.25" top="0.75" bottom="0.75" header="0.3" footer="0.3"/>
  <pageSetup orientation="portrait" r:id="rId9"/>
  <headerFooter>
    <oddHeader>&amp;L&amp;F&amp;R&amp;A</oddHeader>
    <oddFooter>&amp;L&amp;D&amp;R&amp;P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Employee Database</vt:lpstr>
      <vt:lpstr>Potential Data Discrepancies</vt:lpstr>
      <vt:lpstr>Questions</vt:lpstr>
      <vt:lpstr>Count</vt:lpstr>
      <vt:lpstr>Average Salary</vt:lpstr>
      <vt:lpstr>Average Age</vt:lpstr>
      <vt:lpstr>Qualitaive</vt:lpstr>
      <vt:lpstr>Count (2)</vt:lpstr>
      <vt:lpstr>'Potential Data Discrepancies'!Print_Titles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muaz sulaiman</cp:lastModifiedBy>
  <cp:lastPrinted>2022-07-30T04:41:21Z</cp:lastPrinted>
  <dcterms:created xsi:type="dcterms:W3CDTF">2020-11-02T06:23:52Z</dcterms:created>
  <dcterms:modified xsi:type="dcterms:W3CDTF">2022-07-30T04:41:23Z</dcterms:modified>
</cp:coreProperties>
</file>