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07cd7933d04f4c" /></Relationships>
</file>

<file path=xl/workbook.xml><?xml version="1.0" encoding="utf-8"?>
<x:workbook xmlns:x="http://schemas.openxmlformats.org/spreadsheetml/2006/main">
  <x:sheets>
    <x:sheet xmlns:r="http://schemas.openxmlformats.org/officeDocument/2006/relationships" name="Index" sheetId="1" r:id="R94a3044368d24b75"/>
    <x:sheet xmlns:r="http://schemas.openxmlformats.org/officeDocument/2006/relationships" name="Executive Charter" sheetId="2" r:id="R9ff74d0d2da346c6"/>
    <x:sheet xmlns:r="http://schemas.openxmlformats.org/officeDocument/2006/relationships" name="Market Landscape" sheetId="3" r:id="Rb624ca1a8fab4cbc"/>
    <x:sheet xmlns:r="http://schemas.openxmlformats.org/officeDocument/2006/relationships" name="GitHub OSS Scan" sheetId="4" r:id="Rddd1cc92af224272"/>
    <x:sheet xmlns:r="http://schemas.openxmlformats.org/officeDocument/2006/relationships" name="Gap Matrix" sheetId="5" r:id="R896f29d3ef164a33"/>
    <x:sheet xmlns:r="http://schemas.openxmlformats.org/officeDocument/2006/relationships" name="Delivery Stages" sheetId="6" r:id="R05d713200be0482f"/>
    <x:sheet xmlns:r="http://schemas.openxmlformats.org/officeDocument/2006/relationships" name="Microservices Map" sheetId="7" r:id="R2c2bde5f1d694566"/>
    <x:sheet xmlns:r="http://schemas.openxmlformats.org/officeDocument/2006/relationships" name="MVP Backlog" sheetId="8" r:id="R65f666a6c00d4bd5"/>
    <x:sheet xmlns:r="http://schemas.openxmlformats.org/officeDocument/2006/relationships" name="Event Data Model" sheetId="9" r:id="R53be29590159480d"/>
    <x:sheet xmlns:r="http://schemas.openxmlformats.org/officeDocument/2006/relationships" name="AI Capability System" sheetId="10" r:id="R1ba3fa5f580a4cfa"/>
    <x:sheet xmlns:r="http://schemas.openxmlformats.org/officeDocument/2006/relationships" name="Governance" sheetId="11" r:id="R3dda5925b34c4f22"/>
    <x:sheet xmlns:r="http://schemas.openxmlformats.org/officeDocument/2006/relationships" name="Risk Register" sheetId="12" r:id="R96949716d4f14365"/>
    <x:sheet xmlns:r="http://schemas.openxmlformats.org/officeDocument/2006/relationships" name="KPI Dashboard" sheetId="13" r:id="R50b673bcfcb4456b"/>
    <x:sheet xmlns:r="http://schemas.openxmlformats.org/officeDocument/2006/relationships" name="Source Register" sheetId="14" r:id="R0f1fdd237e224eb5"/>
    <x:sheet xmlns:r="http://schemas.openxmlformats.org/officeDocument/2006/relationships" name="Master Prompts" sheetId="15" r:id="Raf6cd0ee914d4cb2"/>
    <x:sheet xmlns:r="http://schemas.openxmlformats.org/officeDocument/2006/relationships" name="Foundation Dashboard" sheetId="16" r:id="R04b90ce7b8874bca"/>
    <x:sheet xmlns:r="http://schemas.openxmlformats.org/officeDocument/2006/relationships" name="Stage 0-1 Workplan" sheetId="17" r:id="Rd4479e319a2f47af"/>
    <x:sheet xmlns:r="http://schemas.openxmlformats.org/officeDocument/2006/relationships" name="Product Charter v1" sheetId="18" r:id="R7deec2c438b04c47"/>
    <x:sheet xmlns:r="http://schemas.openxmlformats.org/officeDocument/2006/relationships" name="Purpose Policy Matrix" sheetId="19" r:id="R2562f9bd4c5b42a9"/>
    <x:sheet xmlns:r="http://schemas.openxmlformats.org/officeDocument/2006/relationships" name="Stakeholder RACI" sheetId="20" r:id="Re82d66e877ec4e02"/>
    <x:sheet xmlns:r="http://schemas.openxmlformats.org/officeDocument/2006/relationships" name="Build Buy Decisions" sheetId="21" r:id="R556d36a4bbb64d06"/>
    <x:sheet xmlns:r="http://schemas.openxmlformats.org/officeDocument/2006/relationships" name="Reference Architecture" sheetId="22" r:id="R4ced5334052f4ad9"/>
    <x:sheet xmlns:r="http://schemas.openxmlformats.org/officeDocument/2006/relationships" name="Architecture Decisions" sheetId="23" r:id="R667d8d0387bc447f"/>
    <x:sheet xmlns:r="http://schemas.openxmlformats.org/officeDocument/2006/relationships" name="Stage 0-1 Gates" sheetId="24" r:id="R1b2414ad81b74cc2"/>
    <x:sheet xmlns:r="http://schemas.openxmlformats.org/officeDocument/2006/relationships" name="Assumptions Questions" sheetId="25" r:id="R79b9950a5e264667"/>
    <x:sheet xmlns:r="http://schemas.openxmlformats.org/officeDocument/2006/relationships" name="Foundation Threats" sheetId="26" r:id="Ra8e474cf6c0f41bf"/>
    <x:sheet xmlns:r="http://schemas.openxmlformats.org/officeDocument/2006/relationships" name="Pilot Definition" sheetId="27" r:id="R99c6e7858dda46a6"/>
    <x:sheet xmlns:r="http://schemas.openxmlformats.org/officeDocument/2006/relationships" name="Stage 2-3 Dashboard" sheetId="28" r:id="Re22b231eab8348a2"/>
    <x:sheet xmlns:r="http://schemas.openxmlformats.org/officeDocument/2006/relationships" name="Ontology Overview" sheetId="29" r:id="R481cc505474c438f"/>
    <x:sheet xmlns:r="http://schemas.openxmlformats.org/officeDocument/2006/relationships" name="Entity Dictionary" sheetId="30" r:id="R71d3ee2cac80458d"/>
    <x:sheet xmlns:r="http://schemas.openxmlformats.org/officeDocument/2006/relationships" name="Relationship Model" sheetId="31" r:id="R2b9bdc0572684496"/>
    <x:sheet xmlns:r="http://schemas.openxmlformats.org/officeDocument/2006/relationships" name="Capability-Level Rubric" sheetId="32" r:id="Rd83464d5c0bc4b8a"/>
    <x:sheet xmlns:r="http://schemas.openxmlformats.org/officeDocument/2006/relationships" name="Role Templates" sheetId="33" r:id="R6b4ff53316d940de"/>
    <x:sheet xmlns:r="http://schemas.openxmlformats.org/officeDocument/2006/relationships" name="Task Contract Templates" sheetId="34" r:id="R6ca5108350f848f7"/>
    <x:sheet xmlns:r="http://schemas.openxmlformats.org/officeDocument/2006/relationships" name="Evidence Scoring" sheetId="35" r:id="R09110e7390724bbb"/>
    <x:sheet xmlns:r="http://schemas.openxmlformats.org/officeDocument/2006/relationships" name="Worked Examples" sheetId="36" r:id="R739a12f1ab0c4dc2"/>
    <x:sheet xmlns:r="http://schemas.openxmlformats.org/officeDocument/2006/relationships" name="APIs and Events" sheetId="37" r:id="Rc204ff7e9f254164"/>
    <x:sheet xmlns:r="http://schemas.openxmlformats.org/officeDocument/2006/relationships" name="Stage 2 Backlog" sheetId="38" r:id="R9033dce0472f494a"/>
    <x:sheet xmlns:r="http://schemas.openxmlformats.org/officeDocument/2006/relationships" name="Stage 2 Risks" sheetId="39" r:id="Rf85344112f3944c4"/>
    <x:sheet xmlns:r="http://schemas.openxmlformats.org/officeDocument/2006/relationships" name="Stage 2 Decisions" sheetId="40" r:id="Rdf6823f464f64c32"/>
    <x:sheet xmlns:r="http://schemas.openxmlformats.org/officeDocument/2006/relationships" name="Stage 2 Gate" sheetId="41" r:id="R0d612a40ddeb4590"/>
    <x:sheet xmlns:r="http://schemas.openxmlformats.org/officeDocument/2006/relationships" name="Stage 2 Sources" sheetId="42" r:id="R62199073844e40c9"/>
    <x:sheet xmlns:r="http://schemas.openxmlformats.org/officeDocument/2006/relationships" name="Agent Architecture" sheetId="43" r:id="Rcc7b939c7eda4d12"/>
    <x:sheet xmlns:r="http://schemas.openxmlformats.org/officeDocument/2006/relationships" name="OS Capability Matrix" sheetId="44" r:id="Rbba08676f9d5478c"/>
    <x:sheet xmlns:r="http://schemas.openxmlformats.org/officeDocument/2006/relationships" name="Agent Module Specification" sheetId="45" r:id="R6aa23716a8614acf"/>
    <x:sheet xmlns:r="http://schemas.openxmlformats.org/officeDocument/2006/relationships" name="Session State Machine" sheetId="46" r:id="R99f675c656a14f8b"/>
    <x:sheet xmlns:r="http://schemas.openxmlformats.org/officeDocument/2006/relationships" name="Device Identity and Key Model" sheetId="47" r:id="R9a4cd808cb0148bf"/>
    <x:sheet xmlns:r="http://schemas.openxmlformats.org/officeDocument/2006/relationships" name="Policy Bundle" sheetId="48" r:id="R0dd53323a9d24dcb"/>
    <x:sheet xmlns:r="http://schemas.openxmlformats.org/officeDocument/2006/relationships" name="Local Storage Model" sheetId="49" r:id="R5f96bf7965e243f8"/>
    <x:sheet xmlns:r="http://schemas.openxmlformats.org/officeDocument/2006/relationships" name="Event and API Contracts" sheetId="50" r:id="Rb2f97429d86c4ece"/>
    <x:sheet xmlns:r="http://schemas.openxmlformats.org/officeDocument/2006/relationships" name="Technical Spikes" sheetId="51" r:id="Rfbcd68931a654ad3"/>
    <x:sheet xmlns:r="http://schemas.openxmlformats.org/officeDocument/2006/relationships" name="Performance Budgets" sheetId="52" r:id="Rad5d32cdf8e84e15"/>
    <x:sheet xmlns:r="http://schemas.openxmlformats.org/officeDocument/2006/relationships" name="Stage 3 Threat Model" sheetId="53" r:id="Rcee53a4d7b8f47f7"/>
    <x:sheet xmlns:r="http://schemas.openxmlformats.org/officeDocument/2006/relationships" name="Test Matrix" sheetId="54" r:id="Rec030633956e49f0"/>
    <x:sheet xmlns:r="http://schemas.openxmlformats.org/officeDocument/2006/relationships" name="Repository and CI/CD Plan" sheetId="55" r:id="R223ce74b849b4ade"/>
    <x:sheet xmlns:r="http://schemas.openxmlformats.org/officeDocument/2006/relationships" name="Stage 3 Backlog" sheetId="56" r:id="Rce255b734bbd40c2"/>
    <x:sheet xmlns:r="http://schemas.openxmlformats.org/officeDocument/2006/relationships" name="Stage 3 ADRs" sheetId="57" r:id="Rcb33dd3a8c8d4e14"/>
    <x:sheet xmlns:r="http://schemas.openxmlformats.org/officeDocument/2006/relationships" name="Stage 3 Gate" sheetId="58" r:id="Rdf4641560c6e480b"/>
    <x:sheet xmlns:r="http://schemas.openxmlformats.org/officeDocument/2006/relationships" name="Stage 3 Sources" sheetId="59" r:id="Rc922d8c453834ee6"/>
    <x:sheet xmlns:r="http://schemas.openxmlformats.org/officeDocument/2006/relationships" name="Stage 4-5 Dashboard" sheetId="60" r:id="R0a683de5d1444140"/>
    <x:sheet xmlns:r="http://schemas.openxmlformats.org/officeDocument/2006/relationships" name="Stage 4 Architecture" sheetId="61" r:id="R364284f3e3fb4b4d"/>
    <x:sheet xmlns:r="http://schemas.openxmlformats.org/officeDocument/2006/relationships" name="Batch Contract" sheetId="62" r:id="R75247389dd024d88"/>
    <x:sheet xmlns:r="http://schemas.openxmlformats.org/officeDocument/2006/relationships" name="Event Topics" sheetId="63" r:id="Rad5db20a89f44b45"/>
    <x:sheet xmlns:r="http://schemas.openxmlformats.org/officeDocument/2006/relationships" name="Evidence Storage Model" sheetId="64" r:id="R08c4e4fa5a5745e8"/>
    <x:sheet xmlns:r="http://schemas.openxmlformats.org/officeDocument/2006/relationships" name="Ingestion APIs" sheetId="65" r:id="R21cd4fdfe4eb43b0"/>
    <x:sheet xmlns:r="http://schemas.openxmlformats.org/officeDocument/2006/relationships" name="Replay and Timeline Semantics" sheetId="66" r:id="R798bcdb367414c28"/>
    <x:sheet xmlns:r="http://schemas.openxmlformats.org/officeDocument/2006/relationships" name="Retention and Access Controls" sheetId="67" r:id="R847c923fa8c74f88"/>
    <x:sheet xmlns:r="http://schemas.openxmlformats.org/officeDocument/2006/relationships" name="Stage 4 Backlog" sheetId="68" r:id="R957576f8782a49a2"/>
    <x:sheet xmlns:r="http://schemas.openxmlformats.org/officeDocument/2006/relationships" name="Stage 4 Risks" sheetId="69" r:id="R71e289ba57d2464f"/>
    <x:sheet xmlns:r="http://schemas.openxmlformats.org/officeDocument/2006/relationships" name="Stage 4 ADRs" sheetId="70" r:id="Rf70ffd69302f40e3"/>
    <x:sheet xmlns:r="http://schemas.openxmlformats.org/officeDocument/2006/relationships" name="Stage 4 Gate" sheetId="71" r:id="Rfcd1b695f5084f9c"/>
    <x:sheet xmlns:r="http://schemas.openxmlformats.org/officeDocument/2006/relationships" name="Stage 4 Sources" sheetId="72" r:id="R9494bbe56fbe4043"/>
    <x:sheet xmlns:r="http://schemas.openxmlformats.org/officeDocument/2006/relationships" name="Capture MVP Scope" sheetId="73" r:id="R46137e0c6ea34df7"/>
    <x:sheet xmlns:r="http://schemas.openxmlformats.org/officeDocument/2006/relationships" name="Sensor Specifications" sheetId="74" r:id="R417a5da3fee44e8b"/>
    <x:sheet xmlns:r="http://schemas.openxmlformats.org/officeDocument/2006/relationships" name="Visual State Model" sheetId="75" r:id="Rdf37aba2097b49d0"/>
    <x:sheet xmlns:r="http://schemas.openxmlformats.org/officeDocument/2006/relationships" name="Input and Text Model" sheetId="76" r:id="R891279fb790b4c48"/>
    <x:sheet xmlns:r="http://schemas.openxmlformats.org/officeDocument/2006/relationships" name="Idle and Automation Model" sheetId="77" r:id="Rd0503ea920e5470a"/>
    <x:sheet xmlns:r="http://schemas.openxmlformats.org/officeDocument/2006/relationships" name="Privacy Redaction Tests" sheetId="78" r:id="R96ad534604114ef8"/>
    <x:sheet xmlns:r="http://schemas.openxmlformats.org/officeDocument/2006/relationships" name="Supported Environment Matrix" sheetId="79" r:id="R69255137dba046ad"/>
    <x:sheet xmlns:r="http://schemas.openxmlformats.org/officeDocument/2006/relationships" name="Capture Event Contracts" sheetId="80" r:id="R9710308f64994961"/>
    <x:sheet xmlns:r="http://schemas.openxmlformats.org/officeDocument/2006/relationships" name="Stage 5 Backlog" sheetId="81" r:id="R3079f30d00d3469e"/>
    <x:sheet xmlns:r="http://schemas.openxmlformats.org/officeDocument/2006/relationships" name="Stage 5 Risks" sheetId="82" r:id="R33e80c7e72d64a42"/>
    <x:sheet xmlns:r="http://schemas.openxmlformats.org/officeDocument/2006/relationships" name="Stage 5 ADRs" sheetId="83" r:id="Rc985a07667864193"/>
    <x:sheet xmlns:r="http://schemas.openxmlformats.org/officeDocument/2006/relationships" name="Stage 5 Gate" sheetId="84" r:id="Rd42282764f1a43fe"/>
    <x:sheet xmlns:r="http://schemas.openxmlformats.org/officeDocument/2006/relationships" name="Stage 5 Sources" sheetId="85" r:id="R946ba6e4538b4b52"/>
    <x:sheet xmlns:r="http://schemas.openxmlformats.org/officeDocument/2006/relationships" name="Stage 6-7 Dashboard" sheetId="86" r:id="R23b2473977014cab"/>
    <x:sheet xmlns:r="http://schemas.openxmlformats.org/officeDocument/2006/relationships" name="Semantic Adapter Architecture" sheetId="87" r:id="Rdc1882004af44f1e"/>
    <x:sheet xmlns:r="http://schemas.openxmlformats.org/officeDocument/2006/relationships" name="Adapter SDK Contract" sheetId="88" r:id="R5413261722ed4c33"/>
    <x:sheet xmlns:r="http://schemas.openxmlformats.org/officeDocument/2006/relationships" name="Provider Event Matrix" sheetId="89" r:id="R0c5986e71a1149e4"/>
    <x:sheet xmlns:r="http://schemas.openxmlformats.org/officeDocument/2006/relationships" name="Browser Adapter" sheetId="90" r:id="R68bfa7367b144436"/>
    <x:sheet xmlns:r="http://schemas.openxmlformats.org/officeDocument/2006/relationships" name="Shell and Process Adapter" sheetId="91" r:id="R1e59b4ce71454321"/>
    <x:sheet xmlns:r="http://schemas.openxmlformats.org/officeDocument/2006/relationships" name="Git CI and IDE Adapters" sheetId="92" r:id="R6ffab9af173b41ce"/>
    <x:sheet xmlns:r="http://schemas.openxmlformats.org/officeDocument/2006/relationships" name="AI Agent Adapter Hub" sheetId="93" r:id="Re35adc39efcc4fe4"/>
    <x:sheet xmlns:r="http://schemas.openxmlformats.org/officeDocument/2006/relationships" name="Adapter Conformance Tests" sheetId="94" r:id="R8c53fb0988ea4e2b"/>
    <x:sheet xmlns:r="http://schemas.openxmlformats.org/officeDocument/2006/relationships" name="Provenance Graph Model" sheetId="95" r:id="Rd046883923e446ed"/>
    <x:sheet xmlns:r="http://schemas.openxmlformats.org/officeDocument/2006/relationships" name="Provenance Relationship Rules" sheetId="96" r:id="Ra0dfde7f135a45bd"/>
    <x:sheet xmlns:r="http://schemas.openxmlformats.org/officeDocument/2006/relationships" name="Correlation Engine" sheetId="97" r:id="Rbd60c5bc5ea24041"/>
    <x:sheet xmlns:r="http://schemas.openxmlformats.org/officeDocument/2006/relationships" name="Work Episode Model" sheetId="98" r:id="R54b9cc676420439f"/>
    <x:sheet xmlns:r="http://schemas.openxmlformats.org/officeDocument/2006/relationships" name="Task Alignment Model" sheetId="99" r:id="Rf75bb0411cfa49c2"/>
    <x:sheet xmlns:r="http://schemas.openxmlformats.org/officeDocument/2006/relationships" name="Acceptance Criteria Engine" sheetId="100" r:id="R974b09ef641b487e"/>
    <x:sheet xmlns:r="http://schemas.openxmlformats.org/officeDocument/2006/relationships" name="Quality and Blocker Model" sheetId="101" r:id="R2132f257177f4200"/>
    <x:sheet xmlns:r="http://schemas.openxmlformats.org/officeDocument/2006/relationships" name="Evaluator Architecture" sheetId="102" r:id="Rfd7e842ca7c84d18"/>
    <x:sheet xmlns:r="http://schemas.openxmlformats.org/officeDocument/2006/relationships" name="Evaluation Dataset" sheetId="103" r:id="R3aa439364f2c404e"/>
    <x:sheet xmlns:r="http://schemas.openxmlformats.org/officeDocument/2006/relationships" name="Human Review and Correction" sheetId="104" r:id="R9cc7695e8b0a429e"/>
    <x:sheet xmlns:r="http://schemas.openxmlformats.org/officeDocument/2006/relationships" name="Stage 6-7 APIs and Events" sheetId="105" r:id="R9cf1a2b827024ace"/>
    <x:sheet xmlns:r="http://schemas.openxmlformats.org/officeDocument/2006/relationships" name="Stage 6 Backlog" sheetId="106" r:id="R692f8ac99b2c428f"/>
    <x:sheet xmlns:r="http://schemas.openxmlformats.org/officeDocument/2006/relationships" name="Stage 7 Backlog" sheetId="107" r:id="R4b2d2f3c47194d8f"/>
    <x:sheet xmlns:r="http://schemas.openxmlformats.org/officeDocument/2006/relationships" name="Stage 6-7 Risks" sheetId="108" r:id="R2a18ecb0bc1241be"/>
    <x:sheet xmlns:r="http://schemas.openxmlformats.org/officeDocument/2006/relationships" name="Stage 6-7 ADRs" sheetId="109" r:id="R718b82f0a7f04962"/>
    <x:sheet xmlns:r="http://schemas.openxmlformats.org/officeDocument/2006/relationships" name="Stage 6 Gate" sheetId="110" r:id="Rfbaee5e46c2d4f56"/>
    <x:sheet xmlns:r="http://schemas.openxmlformats.org/officeDocument/2006/relationships" name="Stage 7 Gate" sheetId="111" r:id="Rda5c84d0de4347a1"/>
    <x:sheet xmlns:r="http://schemas.openxmlformats.org/officeDocument/2006/relationships" name="Stage 6-7 Sources" sheetId="112" r:id="R8bdd5130a723403f"/>
    <x:sheet xmlns:r="http://schemas.openxmlformats.org/officeDocument/2006/relationships" name="Stage 8-9 Dashboard" sheetId="113" r:id="R57074d9e14df44d7"/>
    <x:sheet xmlns:r="http://schemas.openxmlformats.org/officeDocument/2006/relationships" name="Capability Graph Architecture" sheetId="114" r:id="Re92bed7d28714426"/>
    <x:sheet xmlns:r="http://schemas.openxmlformats.org/officeDocument/2006/relationships" name="Capability Evidence Model" sheetId="115" r:id="Re23b68f5d82844d4"/>
    <x:sheet xmlns:r="http://schemas.openxmlformats.org/officeDocument/2006/relationships" name="Capability Scoring Model" sheetId="116" r:id="R7e13aef8c71d4f59"/>
    <x:sheet xmlns:r="http://schemas.openxmlformats.org/officeDocument/2006/relationships" name="Claim Discrepancy Workflow" sheetId="117" r:id="Raf52c789a78748ce"/>
    <x:sheet xmlns:r="http://schemas.openxmlformats.org/officeDocument/2006/relationships" name="Baseline Assessment Model" sheetId="118" r:id="R885b55164be34793"/>
    <x:sheet xmlns:r="http://schemas.openxmlformats.org/officeDocument/2006/relationships" name="Role Readiness Model" sheetId="119" r:id="Re41ac6f428944c96"/>
    <x:sheet xmlns:r="http://schemas.openxmlformats.org/officeDocument/2006/relationships" name="Capability Review and Audit" sheetId="120" r:id="Rab7b2913449246e0"/>
    <x:sheet xmlns:r="http://schemas.openxmlformats.org/officeDocument/2006/relationships" name="Growth Coach Architecture" sheetId="121" r:id="R7edb5ff6cd7946c5"/>
    <x:sheet xmlns:r="http://schemas.openxmlformats.org/officeDocument/2006/relationships" name="Coaching Modes and Triggers" sheetId="122" r:id="R9cc7bf22ecc54a70"/>
    <x:sheet xmlns:r="http://schemas.openxmlformats.org/officeDocument/2006/relationships" name="Intervention Policy" sheetId="123" r:id="R2ec0941689af45a0"/>
    <x:sheet xmlns:r="http://schemas.openxmlformats.org/officeDocument/2006/relationships" name="Learning Loop Model" sheetId="124" r:id="Rcb22071250dd4681"/>
    <x:sheet xmlns:r="http://schemas.openxmlformats.org/officeDocument/2006/relationships" name="Learning Artefacts" sheetId="125" r:id="R82869fada112475e"/>
    <x:sheet xmlns:r="http://schemas.openxmlformats.org/officeDocument/2006/relationships" name="Coaching Effectiveness Metrics" sheetId="126" r:id="R933e0742f1e34b6d"/>
    <x:sheet xmlns:r="http://schemas.openxmlformats.org/officeDocument/2006/relationships" name="Manager and L&amp;D Reporting" sheetId="127" r:id="R409ce90c2ce243f4"/>
    <x:sheet xmlns:r="http://schemas.openxmlformats.org/officeDocument/2006/relationships" name="Stage 8-9 APIs and Events" sheetId="128" r:id="R699a7aa3107d445f"/>
    <x:sheet xmlns:r="http://schemas.openxmlformats.org/officeDocument/2006/relationships" name="Stage 8 Backlog" sheetId="129" r:id="R6b83624f2cdf4a1c"/>
    <x:sheet xmlns:r="http://schemas.openxmlformats.org/officeDocument/2006/relationships" name="Stage 9 Backlog" sheetId="130" r:id="Recf9dc8aeb534b4e"/>
    <x:sheet xmlns:r="http://schemas.openxmlformats.org/officeDocument/2006/relationships" name="Stage 8-9 Risks" sheetId="131" r:id="R800a3ba78c0342bd"/>
    <x:sheet xmlns:r="http://schemas.openxmlformats.org/officeDocument/2006/relationships" name="Stage 8-9 ADRs" sheetId="132" r:id="R8f2366fd26314240"/>
    <x:sheet xmlns:r="http://schemas.openxmlformats.org/officeDocument/2006/relationships" name="Stage 8 Gate" sheetId="133" r:id="R82453b35bc7545ac"/>
    <x:sheet xmlns:r="http://schemas.openxmlformats.org/officeDocument/2006/relationships" name="Stage 9 Gate" sheetId="134" r:id="Rdf102a0e0fad43cc"/>
    <x:sheet xmlns:r="http://schemas.openxmlformats.org/officeDocument/2006/relationships" name="Stage 8-9 Sources" sheetId="135" r:id="Ra31a22af10c347d5"/>
    <x:sheet xmlns:r="http://schemas.openxmlformats.org/officeDocument/2006/relationships" name="Stage 10-11 Dashboard" sheetId="136" r:id="Rf8daeee0d86d4f9d"/>
    <x:sheet xmlns:r="http://schemas.openxmlformats.org/officeDocument/2006/relationships" name="Experience Architecture" sheetId="137" r:id="Ra0486560f71c4269"/>
    <x:sheet xmlns:r="http://schemas.openxmlformats.org/officeDocument/2006/relationships" name="Employee Workspace" sheetId="138" r:id="R087b53b6d4ef489f"/>
    <x:sheet xmlns:r="http://schemas.openxmlformats.org/officeDocument/2006/relationships" name="Manager Console" sheetId="139" r:id="R820f7b8e240d4d4b"/>
    <x:sheet xmlns:r="http://schemas.openxmlformats.org/officeDocument/2006/relationships" name="Review and Governance Console" sheetId="140" r:id="Rcf583e21a7ed4d9c"/>
    <x:sheet xmlns:r="http://schemas.openxmlformats.org/officeDocument/2006/relationships" name="Capability Character UX" sheetId="141" r:id="R9716443704a04924"/>
    <x:sheet xmlns:r="http://schemas.openxmlformats.org/officeDocument/2006/relationships" name="Evidence Timeline UX" sheetId="142" r:id="Rf25809fb27e84dbb"/>
    <x:sheet xmlns:r="http://schemas.openxmlformats.org/officeDocument/2006/relationships" name="Coaching and Learning UX" sheetId="143" r:id="R620401f564be4958"/>
    <x:sheet xmlns:r="http://schemas.openxmlformats.org/officeDocument/2006/relationships" name="Notification and Interaction Model" sheetId="144" r:id="R5b1230917aae4c1d"/>
    <x:sheet xmlns:r="http://schemas.openxmlformats.org/officeDocument/2006/relationships" name="Access and Privacy UX" sheetId="145" r:id="Rb592a3cbd4244a16"/>
    <x:sheet xmlns:r="http://schemas.openxmlformats.org/officeDocument/2006/relationships" name="Reporting Read Models" sheetId="146" r:id="R7964ccb25e3d4ecd"/>
    <x:sheet xmlns:r="http://schemas.openxmlformats.org/officeDocument/2006/relationships" name="User Journeys and Acceptance Tests" sheetId="147" r:id="R8538a8288e984de2"/>
    <x:sheet xmlns:r="http://schemas.openxmlformats.org/officeDocument/2006/relationships" name="Skill Forge Architecture" sheetId="148" r:id="Rb082ffc721b94cbf"/>
    <x:sheet xmlns:r="http://schemas.openxmlformats.org/officeDocument/2006/relationships" name="Skill Observation Model" sheetId="149" r:id="R13132cc04df947a0"/>
    <x:sheet xmlns:r="http://schemas.openxmlformats.org/officeDocument/2006/relationships" name="Skill Package Contract" sheetId="150" r:id="Rd7764ac1fb8b42c0"/>
    <x:sheet xmlns:r="http://schemas.openxmlformats.org/officeDocument/2006/relationships" name="Skill Lifecycle" sheetId="151" r:id="Rbd07ac8cba0648bd"/>
    <x:sheet xmlns:r="http://schemas.openxmlformats.org/officeDocument/2006/relationships" name="Skill Proposal and Evaluation" sheetId="152" r:id="R97a898cbdc024a6e"/>
    <x:sheet xmlns:r="http://schemas.openxmlformats.org/officeDocument/2006/relationships" name="Skill Security and Confidentiality" sheetId="153" r:id="R69c40a410c8c4d83"/>
    <x:sheet xmlns:r="http://schemas.openxmlformats.org/officeDocument/2006/relationships" name="Research and Source Governance" sheetId="154" r:id="R66402fa778c74e5d"/>
    <x:sheet xmlns:r="http://schemas.openxmlformats.org/officeDocument/2006/relationships" name="Canary Promotion and Rollback" sheetId="155" r:id="R8cb63a470bfa4222"/>
    <x:sheet xmlns:r="http://schemas.openxmlformats.org/officeDocument/2006/relationships" name="Stage 10-11 APIs and Events" sheetId="156" r:id="R80967f8cf1c84083"/>
    <x:sheet xmlns:r="http://schemas.openxmlformats.org/officeDocument/2006/relationships" name="Stage 10 Backlog" sheetId="157" r:id="Re43a9aaf7c7345a5"/>
    <x:sheet xmlns:r="http://schemas.openxmlformats.org/officeDocument/2006/relationships" name="Stage 11 Backlog" sheetId="158" r:id="Rd9189401c63a4f59"/>
    <x:sheet xmlns:r="http://schemas.openxmlformats.org/officeDocument/2006/relationships" name="Stage 10-11 Risks" sheetId="159" r:id="R3ef11b63b94d41fe"/>
    <x:sheet xmlns:r="http://schemas.openxmlformats.org/officeDocument/2006/relationships" name="Stage 10-11 ADRs" sheetId="160" r:id="R93ea9d75d6d14d97"/>
    <x:sheet xmlns:r="http://schemas.openxmlformats.org/officeDocument/2006/relationships" name="Stage 10 Gate" sheetId="161" r:id="R9d131dae867a49d0"/>
    <x:sheet xmlns:r="http://schemas.openxmlformats.org/officeDocument/2006/relationships" name="Stage 11 Gate" sheetId="162" r:id="R1e34ba9e746f4a21"/>
    <x:sheet xmlns:r="http://schemas.openxmlformats.org/officeDocument/2006/relationships" name="Stage 10-11 Sources" sheetId="163" r:id="R95cb983eb63d4fff"/>
    <x:sheet xmlns:r="http://schemas.openxmlformats.org/officeDocument/2006/relationships" name="AI Amendment Dashboard" sheetId="164" r:id="R7cfa9168463a4e4a"/>
    <x:sheet xmlns:r="http://schemas.openxmlformats.org/officeDocument/2006/relationships" name="Amendment Charter" sheetId="165" r:id="R2d0f8f969e134028"/>
    <x:sheet xmlns:r="http://schemas.openxmlformats.org/officeDocument/2006/relationships" name="Recommendations and Decisions" sheetId="166" r:id="R0e8dadfbf5ab4a19"/>
    <x:sheet xmlns:r="http://schemas.openxmlformats.org/officeDocument/2006/relationships" name="AI System Boundary" sheetId="167" r:id="Rc376c03252eb4e94"/>
    <x:sheet xmlns:r="http://schemas.openxmlformats.org/officeDocument/2006/relationships" name="AI Execution Contract" sheetId="168" r:id="R5d8bcab65a0f4970"/>
    <x:sheet xmlns:r="http://schemas.openxmlformats.org/officeDocument/2006/relationships" name="Existing Orchestrator Integration" sheetId="169" r:id="Re8da9ee144e042f1"/>
    <x:sheet xmlns:r="http://schemas.openxmlformats.org/officeDocument/2006/relationships" name="Standalone Router Architecture" sheetId="170" r:id="Rc078e1b2c14e415a"/>
    <x:sheet xmlns:r="http://schemas.openxmlformats.org/officeDocument/2006/relationships" name="Endpoint AI Runtime Broker" sheetId="171" r:id="R3e3380ea61954dda"/>
    <x:sheet xmlns:r="http://schemas.openxmlformats.org/officeDocument/2006/relationships" name="Provider Connector Contract" sheetId="172" r:id="Rac5837c91f7a4af4"/>
    <x:sheet xmlns:r="http://schemas.openxmlformats.org/officeDocument/2006/relationships" name="CLI Connector Contract" sheetId="173" r:id="Rb9f6517eb59940fb"/>
    <x:sheet xmlns:r="http://schemas.openxmlformats.org/officeDocument/2006/relationships" name="Model Registry" sheetId="174" r:id="R019542175fcf44bf"/>
    <x:sheet xmlns:r="http://schemas.openxmlformats.org/officeDocument/2006/relationships" name="Current Provider Landscape" sheetId="175" r:id="R9bd8975a15494469"/>
    <x:sheet xmlns:r="http://schemas.openxmlformats.org/officeDocument/2006/relationships" name="Task Profile Registry" sheetId="176" r:id="R314cfe274d264ca1"/>
    <x:sheet xmlns:r="http://schemas.openxmlformats.org/officeDocument/2006/relationships" name="Effort Profile Registry" sheetId="177" r:id="R8e180c6610984c9e"/>
    <x:sheet xmlns:r="http://schemas.openxmlformats.org/officeDocument/2006/relationships" name="Model Qualification Lifecycle" sheetId="178" r:id="R50c057d0d8de4e40"/>
    <x:sheet xmlns:r="http://schemas.openxmlformats.org/officeDocument/2006/relationships" name="Model Qualification Suite" sheetId="179" r:id="R712e2e7a9e8c4242"/>
    <x:sheet xmlns:r="http://schemas.openxmlformats.org/officeDocument/2006/relationships" name="Model-to-Task Routing" sheetId="180" r:id="Rc6deab6043ee44b2"/>
    <x:sheet xmlns:r="http://schemas.openxmlformats.org/officeDocument/2006/relationships" name="Fallback and Failure Policy" sheetId="181" r:id="Rc984bfbb29034ba0"/>
    <x:sheet xmlns:r="http://schemas.openxmlformats.org/officeDocument/2006/relationships" name="Credential and Identity Model" sheetId="182" r:id="R97ef9795ceb040e1"/>
    <x:sheet xmlns:r="http://schemas.openxmlformats.org/officeDocument/2006/relationships" name="Data Residency and Provider Controls" sheetId="183" r:id="R12644f69321d4d13"/>
    <x:sheet xmlns:r="http://schemas.openxmlformats.org/officeDocument/2006/relationships" name="AI Cost and Capacity" sheetId="184" r:id="R22ecd1d803ef4b10"/>
    <x:sheet xmlns:r="http://schemas.openxmlformats.org/officeDocument/2006/relationships" name="Model Provider and CLI Drift" sheetId="185" r:id="R9c14597b71374416"/>
    <x:sheet xmlns:r="http://schemas.openxmlformats.org/officeDocument/2006/relationships" name="Hybrid Routing Test Matrix" sheetId="186" r:id="R530911c486c6488b"/>
    <x:sheet xmlns:r="http://schemas.openxmlformats.org/officeDocument/2006/relationships" name="Cross-Stage Change Traceability" sheetId="187" r:id="R1557575952d44590"/>
    <x:sheet xmlns:r="http://schemas.openxmlformats.org/officeDocument/2006/relationships" name="AI Amendment Backlog" sheetId="188" r:id="R745d56923b5a4545"/>
    <x:sheet xmlns:r="http://schemas.openxmlformats.org/officeDocument/2006/relationships" name="AI Amendment Risks" sheetId="189" r:id="R6ffc75d0be6c40da"/>
    <x:sheet xmlns:r="http://schemas.openxmlformats.org/officeDocument/2006/relationships" name="AI Amendment ADRs" sheetId="190" r:id="Ra29f240b85c246ce"/>
    <x:sheet xmlns:r="http://schemas.openxmlformats.org/officeDocument/2006/relationships" name="AI Amendment Gate" sheetId="191" r:id="R2034aa8da57d4b58"/>
    <x:sheet xmlns:r="http://schemas.openxmlformats.org/officeDocument/2006/relationships" name="AI Amendment Sources" sheetId="192" r:id="R395ccbd09a7e47e1"/>
    <x:sheet xmlns:r="http://schemas.openxmlformats.org/officeDocument/2006/relationships" name="Stage 12 Dashboard" sheetId="193" r:id="Rbfa93fde8b1241e8"/>
    <x:sheet xmlns:r="http://schemas.openxmlformats.org/officeDocument/2006/relationships" name="Development AI Workflow" sheetId="194" r:id="R3532af2d37314fac"/>
    <x:sheet xmlns:r="http://schemas.openxmlformats.org/officeDocument/2006/relationships" name="Claude-Codex Review Protocol" sheetId="195" r:id="R0f22c99029d94a3b"/>
    <x:sheet xmlns:r="http://schemas.openxmlformats.org/officeDocument/2006/relationships" name="Stage 12 Control Traceability" sheetId="196" r:id="Rd1d21ff6c99a40cb"/>
    <x:sheet xmlns:r="http://schemas.openxmlformats.org/officeDocument/2006/relationships" name="Release Candidate and Configuration Baseline" sheetId="197" r:id="Reea8b25aee064ceb"/>
    <x:sheet xmlns:r="http://schemas.openxmlformats.org/officeDocument/2006/relationships" name="AI System Boundary Validation" sheetId="198" r:id="R262cfdfc206b442a"/>
    <x:sheet xmlns:r="http://schemas.openxmlformats.org/officeDocument/2006/relationships" name="Existing Orchestrator Gap and Integration" sheetId="199" r:id="R6b07fcd899744713"/>
    <x:sheet xmlns:r="http://schemas.openxmlformats.org/officeDocument/2006/relationships" name="Standalone Router Validation" sheetId="200" r:id="R19520435f4ce44f5"/>
    <x:sheet xmlns:r="http://schemas.openxmlformats.org/officeDocument/2006/relationships" name="Endpoint AI Runtime Broker Validation" sheetId="201" r:id="Rc98b2195729449f6"/>
    <x:sheet xmlns:r="http://schemas.openxmlformats.org/officeDocument/2006/relationships" name="AI Provider and Execution Mode Inventory" sheetId="202" r:id="Reb7bac5164d34057"/>
    <x:sheet xmlns:r="http://schemas.openxmlformats.org/officeDocument/2006/relationships" name="Provider and CLI Connector Results" sheetId="203" r:id="Rc8b111ab260b4f45"/>
    <x:sheet xmlns:r="http://schemas.openxmlformats.org/officeDocument/2006/relationships" name="Model Deployment Registry" sheetId="204" r:id="R57e772c1c3fd4862"/>
    <x:sheet xmlns:r="http://schemas.openxmlformats.org/officeDocument/2006/relationships" name="Task and Effort Profile Approval" sheetId="205" r:id="R4f6097338ebf41fd"/>
    <x:sheet xmlns:r="http://schemas.openxmlformats.org/officeDocument/2006/relationships" name="Model Qualification Runs" sheetId="206" r:id="Rca33fc0615de481d"/>
    <x:sheet xmlns:r="http://schemas.openxmlformats.org/officeDocument/2006/relationships" name="Model Qualification Results" sheetId="207" r:id="Rf25b2c67aba44264"/>
    <x:sheet xmlns:r="http://schemas.openxmlformats.org/officeDocument/2006/relationships" name="Model-to-Task Routing Results" sheetId="208" r:id="R92792a13a89d4ae4"/>
    <x:sheet xmlns:r="http://schemas.openxmlformats.org/officeDocument/2006/relationships" name="Fallback and Failure Validation" sheetId="209" r:id="R66370cb3befb45a5"/>
    <x:sheet xmlns:r="http://schemas.openxmlformats.org/officeDocument/2006/relationships" name="AI Credential and Identity Tests" sheetId="210" r:id="R9f5c4c1414634878"/>
    <x:sheet xmlns:r="http://schemas.openxmlformats.org/officeDocument/2006/relationships" name="AI Data Residency and Provider Controls" sheetId="211" r:id="R4339fd0cab214ef9"/>
    <x:sheet xmlns:r="http://schemas.openxmlformats.org/officeDocument/2006/relationships" name="Model Provider Runtime and CLI Drift" sheetId="212" r:id="R5796924236fc4767"/>
    <x:sheet xmlns:r="http://schemas.openxmlformats.org/officeDocument/2006/relationships" name="AI Cost and Capacity Model" sheetId="213" r:id="R07c9a262c44c4589"/>
    <x:sheet xmlns:r="http://schemas.openxmlformats.org/officeDocument/2006/relationships" name="Hybrid and No-AI Test Results" sheetId="214" r:id="Rbd55faf7e7304d40"/>
    <x:sheet xmlns:r="http://schemas.openxmlformats.org/officeDocument/2006/relationships" name="Security Hardening Plan" sheetId="215" r:id="R54caa419c7d84091"/>
    <x:sheet xmlns:r="http://schemas.openxmlformats.org/officeDocument/2006/relationships" name="Penetration and Red-Team Findings" sheetId="216" r:id="R2e3c44af33f844ac"/>
    <x:sheet xmlns:r="http://schemas.openxmlformats.org/officeDocument/2006/relationships" name="Privacy and DPIA Closure" sheetId="217" r:id="Rb3bc46f522c74f08"/>
    <x:sheet xmlns:r="http://schemas.openxmlformats.org/officeDocument/2006/relationships" name="Legal and Worker Consultation" sheetId="218" r:id="Rf2910c48e3ce442e"/>
    <x:sheet xmlns:r="http://schemas.openxmlformats.org/officeDocument/2006/relationships" name="Endpoint Performance and Compatibility" sheetId="219" r:id="Rf80b2307a4eb4b57"/>
    <x:sheet xmlns:r="http://schemas.openxmlformats.org/officeDocument/2006/relationships" name="Data Reliability and Disaster Recovery" sheetId="220" r:id="R3071949383e74752"/>
    <x:sheet xmlns:r="http://schemas.openxmlformats.org/officeDocument/2006/relationships" name="AI and Evaluator Evaluation" sheetId="221" r:id="R95624734e3454cf7"/>
    <x:sheet xmlns:r="http://schemas.openxmlformats.org/officeDocument/2006/relationships" name="Fairness and Accessibility Evaluation" sheetId="222" r:id="R3eb8d592e88d4307"/>
    <x:sheet xmlns:r="http://schemas.openxmlformats.org/officeDocument/2006/relationships" name="User Journey Validation" sheetId="223" r:id="R06f53cb493b44615"/>
    <x:sheet xmlns:r="http://schemas.openxmlformats.org/officeDocument/2006/relationships" name="Operational Support Readiness" sheetId="224" r:id="Reb97d3364313415b"/>
    <x:sheet xmlns:r="http://schemas.openxmlformats.org/officeDocument/2006/relationships" name="Incident and Stop Controls" sheetId="225" r:id="R69826831dbe34480"/>
    <x:sheet xmlns:r="http://schemas.openxmlformats.org/officeDocument/2006/relationships" name="Pilot Protocol" sheetId="226" r:id="R9f8c4bce982a40e6"/>
    <x:sheet xmlns:r="http://schemas.openxmlformats.org/officeDocument/2006/relationships" name="Pilot Cohort and Task Matrix" sheetId="227" r:id="Rbb5930820d8d4481"/>
    <x:sheet xmlns:r="http://schemas.openxmlformats.org/officeDocument/2006/relationships" name="Pilot Metrics and Thresholds" sheetId="228" r:id="R4649e64552254968"/>
    <x:sheet xmlns:r="http://schemas.openxmlformats.org/officeDocument/2006/relationships" name="Pilot Experiments" sheetId="229" r:id="R36d9c2b3dc364b01"/>
    <x:sheet xmlns:r="http://schemas.openxmlformats.org/officeDocument/2006/relationships" name="Participant Rights and Support" sheetId="230" r:id="R478d769590334d37"/>
    <x:sheet xmlns:r="http://schemas.openxmlformats.org/officeDocument/2006/relationships" name="Pilot Issues and Decisions" sheetId="231" r:id="R60636c34da8148da"/>
    <x:sheet xmlns:r="http://schemas.openxmlformats.org/officeDocument/2006/relationships" name="Pilot Results" sheetId="232" r:id="R7719636c0b504427"/>
    <x:sheet xmlns:r="http://schemas.openxmlformats.org/officeDocument/2006/relationships" name="Rollout Options and Decision Matrix" sheetId="233" r:id="R921d534426c5496b"/>
    <x:sheet xmlns:r="http://schemas.openxmlformats.org/officeDocument/2006/relationships" name="Stage 12 Backlog" sheetId="234" r:id="R93a6f2f3b3df4efb"/>
    <x:sheet xmlns:r="http://schemas.openxmlformats.org/officeDocument/2006/relationships" name="Stage 12 Risks" sheetId="235" r:id="Rda928817b6ce4544"/>
    <x:sheet xmlns:r="http://schemas.openxmlformats.org/officeDocument/2006/relationships" name="Stage 12 ADRs" sheetId="236" r:id="Rd47349096d784a34"/>
    <x:sheet xmlns:r="http://schemas.openxmlformats.org/officeDocument/2006/relationships" name="Stage 12A Hardening Gate" sheetId="237" r:id="R33716d5bce2043cf"/>
    <x:sheet xmlns:r="http://schemas.openxmlformats.org/officeDocument/2006/relationships" name="Stage 12B Pilot and Rollout Gate" sheetId="238" r:id="R1139cfc5fae04d53"/>
    <x:sheet xmlns:r="http://schemas.openxmlformats.org/officeDocument/2006/relationships" name="Stage 12 Sources" sheetId="239" r:id="R68893ec843c7411c"/>
    <x:sheet xmlns:r="http://schemas.openxmlformats.org/officeDocument/2006/relationships" name="Final Programme Closeout" sheetId="240" r:id="R1cde574005c94c6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20">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
      <x:b/>
      <x:sz val="9"/>
      <x:color rgb="FF1F1F1F"/>
      <x:name val="Carlito"/>
    </x:font>
  </x:fonts>
  <x:fills count="58">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FFF2CC"/>
      </x:patternFill>
    </x:fill>
    <x:fill>
      <x:patternFill patternType="solid">
        <x:fgColor rgb="FFFFF9E6"/>
      </x:patternFill>
    </x:fill>
    <x:fill>
      <x:patternFill patternType="solid">
        <x:fgColor rgb="FF7F8C8D"/>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E2F0D9"/>
      </x:patternFill>
    </x:fill>
  </x:fills>
  <x:borders count="108">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horizontal="left"/>
    </x:xf>
    <x:xf numFmtId="0" fontId="9" fillId="29" borderId="0" xfId="0" applyNumberFormat="1" applyFont="1" applyFill="1" applyBorder="1" applyAlignment="1">
      <x:alignment horizontal="left" vertical="center"/>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0" fillId="31" borderId="0" xfId="0" applyNumberFormat="1" applyFont="1" applyFill="1" applyBorder="1"/>
    <x:xf numFmtId="0" fontId="11" fillId="31" borderId="0" xfId="0" applyNumberFormat="1" applyFont="1" applyFill="1" applyBorder="1"/>
    <x:xf numFmtId="0" fontId="11" fillId="31" borderId="56" xfId="0" applyNumberFormat="1" applyFont="1" applyFill="1" applyBorder="1"/>
    <x:xf numFmtId="0" fontId="11" fillId="31" borderId="57" xfId="0" applyNumberFormat="1" applyFont="1" applyFill="1" applyBorder="1"/>
    <x:xf numFmtId="0" fontId="11" fillId="31" borderId="58" xfId="0" applyNumberFormat="1" applyFont="1" applyFill="1" applyBorder="1"/>
    <x:xf numFmtId="0" fontId="11" fillId="31" borderId="56" xfId="0" applyNumberFormat="1" applyFont="1" applyFill="1" applyBorder="1" applyAlignment="1">
      <x:alignment wrapText="1"/>
    </x:xf>
    <x:xf numFmtId="0" fontId="11" fillId="31" borderId="57" xfId="0" applyNumberFormat="1" applyFont="1" applyFill="1" applyBorder="1" applyAlignment="1">
      <x:alignment wrapText="1"/>
    </x:xf>
    <x:xf numFmtId="0" fontId="11" fillId="31" borderId="58" xfId="0" applyNumberFormat="1" applyFont="1" applyFill="1" applyBorder="1" applyAlignment="1">
      <x:alignment wrapText="1"/>
    </x:xf>
    <x:xf numFmtId="0" fontId="11" fillId="31" borderId="56" xfId="0" applyNumberFormat="1" applyFont="1" applyFill="1" applyBorder="1" applyAlignment="1">
      <x:alignment horizontal="center" wrapText="1"/>
    </x:xf>
    <x:xf numFmtId="0" fontId="11" fillId="31" borderId="57" xfId="0" applyNumberFormat="1" applyFont="1" applyFill="1" applyBorder="1" applyAlignment="1">
      <x:alignment horizontal="center" wrapText="1"/>
    </x:xf>
    <x:xf numFmtId="0" fontId="11" fillId="31" borderId="58" xfId="0" applyNumberFormat="1" applyFont="1" applyFill="1" applyBorder="1" applyAlignment="1">
      <x:alignment horizontal="center" wrapText="1"/>
    </x:xf>
    <x:xf numFmtId="0" fontId="11" fillId="31" borderId="56" xfId="0" applyNumberFormat="1" applyFont="1" applyFill="1" applyBorder="1" applyAlignment="1">
      <x:alignment horizontal="center" vertical="center" wrapText="1"/>
    </x:xf>
    <x:xf numFmtId="0" fontId="11" fillId="31" borderId="57" xfId="0" applyNumberFormat="1" applyFont="1" applyFill="1" applyBorder="1" applyAlignment="1">
      <x:alignment horizontal="center" vertical="center" wrapText="1"/>
    </x:xf>
    <x:xf numFmtId="0" fontId="11" fillId="31" borderId="58" xfId="0" applyNumberFormat="1" applyFont="1" applyFill="1" applyBorder="1" applyAlignment="1">
      <x:alignment horizontal="center" vertical="center" wrapText="1"/>
    </x:xf>
    <x:xf numFmtId="0" fontId="12" fillId="0" borderId="59" xfId="0" applyNumberFormat="1" applyFont="1" applyFill="1" applyBorder="1"/>
    <x:xf numFmtId="0" fontId="12" fillId="0" borderId="60" xfId="0" applyNumberFormat="1" applyFont="1" applyFill="1" applyBorder="1"/>
    <x:xf numFmtId="0" fontId="12" fillId="0" borderId="61" xfId="0" applyNumberFormat="1" applyFont="1" applyFill="1" applyBorder="1"/>
    <x:xf numFmtId="0" fontId="12" fillId="0" borderId="62" xfId="0" applyNumberFormat="1" applyFont="1" applyFill="1" applyBorder="1"/>
    <x:xf numFmtId="0" fontId="12" fillId="0" borderId="63" xfId="0" applyNumberFormat="1" applyFont="1" applyFill="1" applyBorder="1"/>
    <x:xf numFmtId="0" fontId="12" fillId="0" borderId="64" xfId="0" applyNumberFormat="1" applyFont="1" applyFill="1" applyBorder="1"/>
    <x:xf numFmtId="0" fontId="12" fillId="0" borderId="65" xfId="0" applyNumberFormat="1" applyFont="1" applyFill="1" applyBorder="1"/>
    <x:xf numFmtId="0" fontId="12" fillId="0" borderId="66" xfId="0" applyNumberFormat="1" applyFont="1" applyFill="1" applyBorder="1"/>
    <x:xf numFmtId="0" fontId="12" fillId="0" borderId="59" xfId="0" applyNumberFormat="1" applyFont="1" applyFill="1" applyBorder="1" applyAlignment="1">
      <x:alignment wrapText="1"/>
    </x:xf>
    <x:xf numFmtId="0" fontId="12" fillId="0" borderId="60" xfId="0" applyNumberFormat="1" applyFont="1" applyFill="1" applyBorder="1" applyAlignment="1">
      <x:alignment wrapText="1"/>
    </x:xf>
    <x:xf numFmtId="0" fontId="12" fillId="0" borderId="61" xfId="0" applyNumberFormat="1" applyFont="1" applyFill="1" applyBorder="1" applyAlignment="1">
      <x:alignment wrapText="1"/>
    </x:xf>
    <x:xf numFmtId="0" fontId="12" fillId="0" borderId="62" xfId="0" applyNumberFormat="1" applyFont="1" applyFill="1" applyBorder="1" applyAlignment="1">
      <x:alignment wrapText="1"/>
    </x:xf>
    <x:xf numFmtId="0" fontId="12" fillId="0" borderId="63" xfId="0" applyNumberFormat="1" applyFont="1" applyFill="1" applyBorder="1" applyAlignment="1">
      <x:alignment wrapText="1"/>
    </x:xf>
    <x:xf numFmtId="0" fontId="12" fillId="0" borderId="64" xfId="0" applyNumberFormat="1" applyFont="1" applyFill="1" applyBorder="1" applyAlignment="1">
      <x:alignment wrapText="1"/>
    </x:xf>
    <x:xf numFmtId="0" fontId="12" fillId="0" borderId="65" xfId="0" applyNumberFormat="1" applyFont="1" applyFill="1" applyBorder="1" applyAlignment="1">
      <x:alignment wrapText="1"/>
    </x:xf>
    <x:xf numFmtId="0" fontId="12" fillId="0" borderId="66" xfId="0" applyNumberFormat="1" applyFont="1" applyFill="1" applyBorder="1" applyAlignment="1">
      <x:alignment wrapText="1"/>
    </x:xf>
    <x:xf numFmtId="0" fontId="12" fillId="0" borderId="59" xfId="0" applyNumberFormat="1" applyFont="1" applyFill="1" applyBorder="1" applyAlignment="1">
      <x:alignment vertical="top" wrapText="1"/>
    </x:xf>
    <x:xf numFmtId="0" fontId="12" fillId="0" borderId="60" xfId="0" applyNumberFormat="1" applyFont="1" applyFill="1" applyBorder="1" applyAlignment="1">
      <x:alignment vertical="top" wrapText="1"/>
    </x:xf>
    <x:xf numFmtId="0" fontId="12" fillId="0" borderId="61" xfId="0" applyNumberFormat="1" applyFont="1" applyFill="1" applyBorder="1" applyAlignment="1">
      <x:alignment vertical="top" wrapText="1"/>
    </x:xf>
    <x:xf numFmtId="0" fontId="12" fillId="0" borderId="62" xfId="0" applyNumberFormat="1" applyFont="1" applyFill="1" applyBorder="1" applyAlignment="1">
      <x:alignment vertical="top" wrapText="1"/>
    </x:xf>
    <x:xf numFmtId="0" fontId="12" fillId="0" borderId="63" xfId="0" applyNumberFormat="1" applyFont="1" applyFill="1" applyBorder="1" applyAlignment="1">
      <x:alignment vertical="top" wrapText="1"/>
    </x:xf>
    <x:xf numFmtId="0" fontId="12" fillId="0" borderId="64" xfId="0" applyNumberFormat="1" applyFont="1" applyFill="1" applyBorder="1" applyAlignment="1">
      <x:alignment vertical="top" wrapText="1"/>
    </x:xf>
    <x:xf numFmtId="0" fontId="12" fillId="0" borderId="65" xfId="0" applyNumberFormat="1" applyFont="1" applyFill="1" applyBorder="1" applyAlignment="1">
      <x:alignment vertical="top" wrapText="1"/>
    </x:xf>
    <x:xf numFmtId="0" fontId="12" fillId="0" borderId="66" xfId="0" applyNumberFormat="1" applyFont="1" applyFill="1" applyBorder="1" applyAlignment="1">
      <x:alignment vertical="top" wrapText="1"/>
    </x:xf>
    <x:xf numFmtId="0" fontId="12" fillId="32" borderId="62" xfId="0" applyNumberFormat="1" applyFont="1" applyFill="1" applyBorder="1" applyAlignment="1">
      <x:alignment vertical="top" wrapText="1"/>
    </x:xf>
    <x:xf numFmtId="0" fontId="12" fillId="32" xfId="0" applyNumberFormat="1" applyFont="1" applyFill="1" applyBorder="0" applyAlignment="1">
      <x:alignment vertical="top" wrapText="1"/>
    </x:xf>
    <x:xf numFmtId="0" fontId="12" fillId="32" borderId="63" xfId="0" applyNumberFormat="1" applyFont="1" applyFill="1" applyBorder="1" applyAlignment="1">
      <x:alignment vertical="top" wrapText="1"/>
    </x:xf>
    <x:xf numFmtId="0" fontId="12" fillId="32" borderId="64" xfId="0" applyNumberFormat="1" applyFont="1" applyFill="1" applyBorder="1" applyAlignment="1">
      <x:alignment vertical="top" wrapText="1"/>
    </x:xf>
    <x:xf numFmtId="0" fontId="12" fillId="32" borderId="65" xfId="0" applyNumberFormat="1" applyFont="1" applyFill="1" applyBorder="1" applyAlignment="1">
      <x:alignment vertical="top" wrapText="1"/>
    </x:xf>
    <x:xf numFmtId="0" fontId="12" fillId="32" borderId="66" xfId="0" applyNumberFormat="1" applyFont="1" applyFill="1" applyBorder="1" applyAlignment="1">
      <x:alignment vertical="top" wrapText="1"/>
    </x:xf>
    <x:xf numFmtId="204" fontId="12" fillId="0" borderId="60" xfId="0" applyNumberFormat="1" applyFont="1" applyFill="1" applyBorder="1" applyAlignment="1">
      <x:alignment vertical="top" wrapText="1"/>
    </x:xf>
    <x:xf numFmtId="204" fontId="12" fillId="32" xfId="0" applyNumberFormat="1" applyFont="1" applyFill="1" applyBorder="0" applyAlignment="1">
      <x:alignment vertical="top" wrapText="1"/>
    </x:xf>
    <x:xf numFmtId="204" fontId="12" fillId="32" borderId="65" xfId="0" applyNumberFormat="1" applyFont="1" applyFill="1" applyBorder="1" applyAlignment="1">
      <x:alignment vertical="top" wrapText="1"/>
    </x:xf>
    <x:xf numFmtId="202" fontId="12" fillId="0" borderId="60" xfId="0" applyNumberFormat="1" applyFont="1" applyFill="1" applyBorder="1" applyAlignment="1">
      <x:alignment vertical="top" wrapText="1"/>
    </x:xf>
    <x:xf numFmtId="202" fontId="12" fillId="32" xfId="0" applyNumberFormat="1" applyFont="1" applyFill="1" applyBorder="0" applyAlignment="1">
      <x:alignment vertical="top" wrapText="1"/>
    </x:xf>
    <x:xf numFmtId="202" fontId="12" fillId="0" borderId="65" xfId="0" applyNumberFormat="1" applyFont="1" applyFill="1" applyBorder="1" applyAlignment="1">
      <x:alignment vertical="top" wrapText="1"/>
    </x:xf>
    <x:xf numFmtId="202" fontId="12" fillId="32" borderId="65" xfId="0" applyNumberFormat="1" applyFont="1" applyFill="1" applyBorder="1" applyAlignment="1">
      <x:alignment vertical="top" wrapText="1"/>
    </x:xf>
    <x:xf numFmtId="202" fontId="12" fillId="0" borderId="61" xfId="0" applyNumberFormat="1" applyFont="1" applyFill="1" applyBorder="1" applyAlignment="1">
      <x:alignment vertical="top" wrapText="1"/>
    </x:xf>
    <x:xf numFmtId="202" fontId="12" fillId="0" borderId="63" xfId="0" applyNumberFormat="1" applyFont="1" applyFill="1" applyBorder="1" applyAlignment="1">
      <x:alignment vertical="top" wrapText="1"/>
    </x:xf>
    <x:xf numFmtId="201" fontId="12" fillId="0" borderId="61" xfId="0" applyNumberFormat="1" applyFont="1" applyFill="1" applyBorder="1"/>
    <x:xf numFmtId="201" fontId="12" fillId="0" borderId="63" xfId="0" applyNumberFormat="1" applyFont="1" applyFill="1" applyBorder="1"/>
    <x:xf numFmtId="201" fontId="12" fillId="0" borderId="66" xfId="0" applyNumberFormat="1" applyFont="1" applyFill="1" applyBorder="1"/>
    <x:xf numFmtId="201" fontId="12" fillId="0" borderId="61" xfId="0" applyNumberFormat="1" applyFont="1" applyFill="1" applyBorder="1" applyAlignment="1">
      <x:alignment wrapText="1"/>
    </x:xf>
    <x:xf numFmtId="201" fontId="12" fillId="0" borderId="63" xfId="0" applyNumberFormat="1" applyFont="1" applyFill="1" applyBorder="1" applyAlignment="1">
      <x:alignment wrapText="1"/>
    </x:xf>
    <x:xf numFmtId="201" fontId="12" fillId="0" borderId="66" xfId="0" applyNumberFormat="1" applyFont="1" applyFill="1" applyBorder="1" applyAlignment="1">
      <x:alignment wrapText="1"/>
    </x:xf>
    <x:xf numFmtId="201" fontId="12" fillId="0" borderId="61" xfId="0" applyNumberFormat="1" applyFont="1" applyFill="1" applyBorder="1" applyAlignment="1">
      <x:alignment vertical="top" wrapText="1"/>
    </x:xf>
    <x:xf numFmtId="201" fontId="12" fillId="0" borderId="63" xfId="0" applyNumberFormat="1" applyFont="1" applyFill="1" applyBorder="1" applyAlignment="1">
      <x:alignment vertical="top" wrapText="1"/>
    </x:xf>
    <x:xf numFmtId="201" fontId="12" fillId="0" borderId="66" xfId="0" applyNumberFormat="1" applyFont="1" applyFill="1" applyBorder="1" applyAlignment="1">
      <x:alignment vertical="top" wrapText="1"/>
    </x:xf>
    <x:xf numFmtId="0" fontId="0" fillId="33" borderId="0" xfId="0" applyNumberFormat="1" applyFont="1" applyFill="1" applyBorder="1"/>
    <x:xf numFmtId="0" fontId="4" fillId="33" borderId="0" xfId="0" applyNumberFormat="1" applyFont="1" applyFill="1" applyBorder="1"/>
    <x:xf numFmtId="0" fontId="6" fillId="31" borderId="0" xfId="0" applyNumberFormat="1" applyFont="1" applyFill="1" applyBorder="1"/>
    <x:xf numFmtId="0" fontId="5" fillId="31" borderId="0" xfId="0" applyNumberFormat="1" applyFont="1" applyFill="1" applyBorder="1"/>
    <x:xf numFmtId="0" fontId="5" fillId="31" borderId="56" xfId="0" applyNumberFormat="1" applyFont="1" applyFill="1" applyBorder="1"/>
    <x:xf numFmtId="0" fontId="5" fillId="31" borderId="57" xfId="0" applyNumberFormat="1" applyFont="1" applyFill="1" applyBorder="1"/>
    <x:xf numFmtId="0" fontId="5" fillId="31" borderId="58" xfId="0" applyNumberFormat="1" applyFont="1" applyFill="1" applyBorder="1"/>
    <x:xf numFmtId="0" fontId="5" fillId="31" borderId="56" xfId="0" applyNumberFormat="1" applyFont="1" applyFill="1" applyBorder="1" applyAlignment="1">
      <x:alignment wrapText="1"/>
    </x:xf>
    <x:xf numFmtId="0" fontId="5" fillId="31" borderId="57" xfId="0" applyNumberFormat="1" applyFont="1" applyFill="1" applyBorder="1" applyAlignment="1">
      <x:alignment wrapText="1"/>
    </x:xf>
    <x:xf numFmtId="0" fontId="5" fillId="31" borderId="58" xfId="0" applyNumberFormat="1" applyFont="1" applyFill="1" applyBorder="1" applyAlignment="1">
      <x:alignment wrapText="1"/>
    </x:xf>
    <x:xf numFmtId="0" fontId="5" fillId="31" borderId="56" xfId="0" applyNumberFormat="1" applyFont="1" applyFill="1" applyBorder="1" applyAlignment="1">
      <x:alignment horizontal="center" wrapText="1"/>
    </x:xf>
    <x:xf numFmtId="0" fontId="5" fillId="31" borderId="57" xfId="0" applyNumberFormat="1" applyFont="1" applyFill="1" applyBorder="1" applyAlignment="1">
      <x:alignment horizontal="center" wrapText="1"/>
    </x:xf>
    <x:xf numFmtId="0" fontId="5" fillId="31" borderId="58" xfId="0" applyNumberFormat="1" applyFont="1" applyFill="1" applyBorder="1" applyAlignment="1">
      <x:alignment horizontal="center" wrapText="1"/>
    </x:xf>
    <x:xf numFmtId="0" fontId="5" fillId="31" borderId="56" xfId="0" applyNumberFormat="1" applyFont="1" applyFill="1" applyBorder="1" applyAlignment="1">
      <x:alignment horizontal="center" vertical="center" wrapText="1"/>
    </x:xf>
    <x:xf numFmtId="0" fontId="5" fillId="31" borderId="57" xfId="0" applyNumberFormat="1" applyFont="1" applyFill="1" applyBorder="1" applyAlignment="1">
      <x:alignment horizontal="center" vertical="center" wrapText="1"/>
    </x:xf>
    <x:xf numFmtId="0" fontId="5" fillId="31" borderId="58" xfId="0" applyNumberFormat="1" applyFont="1" applyFill="1" applyBorder="1" applyAlignment="1">
      <x:alignment horizontal="center" vertical="center" wrapText="1"/>
    </x:xf>
    <x:xf numFmtId="0" fontId="16" fillId="0" borderId="59" xfId="0" applyNumberFormat="1" applyFont="1" applyFill="1" applyBorder="1"/>
    <x:xf numFmtId="0" fontId="16" fillId="0" borderId="60" xfId="0" applyNumberFormat="1" applyFont="1" applyFill="1" applyBorder="1"/>
    <x:xf numFmtId="0" fontId="16" fillId="0" borderId="61" xfId="0" applyNumberFormat="1" applyFont="1" applyFill="1" applyBorder="1"/>
    <x:xf numFmtId="0" fontId="16" fillId="0" borderId="62" xfId="0" applyNumberFormat="1" applyFont="1" applyFill="1" applyBorder="1"/>
    <x:xf numFmtId="0" fontId="16" fillId="0" borderId="63" xfId="0" applyNumberFormat="1" applyFont="1" applyFill="1" applyBorder="1"/>
    <x:xf numFmtId="0" fontId="16" fillId="0" borderId="64" xfId="0" applyNumberFormat="1" applyFont="1" applyFill="1" applyBorder="1"/>
    <x:xf numFmtId="0" fontId="16" fillId="0" borderId="65" xfId="0" applyNumberFormat="1" applyFont="1" applyFill="1" applyBorder="1"/>
    <x:xf numFmtId="0" fontId="16" fillId="0" borderId="66" xfId="0" applyNumberFormat="1" applyFont="1" applyFill="1" applyBorder="1"/>
    <x:xf numFmtId="0" fontId="16" fillId="0" borderId="59" xfId="0" applyNumberFormat="1" applyFont="1" applyFill="1" applyBorder="1" applyAlignment="1">
      <x:alignment wrapText="1"/>
    </x:xf>
    <x:xf numFmtId="0" fontId="16" fillId="0" borderId="60" xfId="0" applyNumberFormat="1" applyFont="1" applyFill="1" applyBorder="1" applyAlignment="1">
      <x:alignment wrapText="1"/>
    </x:xf>
    <x:xf numFmtId="0" fontId="16" fillId="0" borderId="61" xfId="0" applyNumberFormat="1" applyFont="1" applyFill="1" applyBorder="1" applyAlignment="1">
      <x:alignment wrapText="1"/>
    </x:xf>
    <x:xf numFmtId="0" fontId="16" fillId="0" borderId="62" xfId="0" applyNumberFormat="1" applyFont="1" applyFill="1" applyBorder="1" applyAlignment="1">
      <x:alignment wrapText="1"/>
    </x:xf>
    <x:xf numFmtId="0" fontId="16" fillId="0" borderId="63" xfId="0" applyNumberFormat="1" applyFont="1" applyFill="1" applyBorder="1" applyAlignment="1">
      <x:alignment wrapText="1"/>
    </x:xf>
    <x:xf numFmtId="0" fontId="16" fillId="0" borderId="64" xfId="0" applyNumberFormat="1" applyFont="1" applyFill="1" applyBorder="1" applyAlignment="1">
      <x:alignment wrapText="1"/>
    </x:xf>
    <x:xf numFmtId="0" fontId="16" fillId="0" borderId="65" xfId="0" applyNumberFormat="1" applyFont="1" applyFill="1" applyBorder="1" applyAlignment="1">
      <x:alignment wrapText="1"/>
    </x:xf>
    <x:xf numFmtId="0" fontId="16" fillId="0" borderId="66" xfId="0" applyNumberFormat="1" applyFont="1" applyFill="1" applyBorder="1" applyAlignment="1">
      <x:alignment wrapText="1"/>
    </x:xf>
    <x:xf numFmtId="0" fontId="16" fillId="0" borderId="59" xfId="0" applyNumberFormat="1" applyFont="1" applyFill="1" applyBorder="1" applyAlignment="1">
      <x:alignment vertical="top" wrapText="1"/>
    </x:xf>
    <x:xf numFmtId="0" fontId="16" fillId="0" borderId="60" xfId="0" applyNumberFormat="1" applyFont="1" applyFill="1" applyBorder="1" applyAlignment="1">
      <x:alignment vertical="top" wrapText="1"/>
    </x:xf>
    <x:xf numFmtId="0" fontId="16" fillId="0" borderId="61" xfId="0" applyNumberFormat="1" applyFont="1" applyFill="1" applyBorder="1" applyAlignment="1">
      <x:alignment vertical="top" wrapText="1"/>
    </x:xf>
    <x:xf numFmtId="0" fontId="16" fillId="0" borderId="62" xfId="0" applyNumberFormat="1" applyFont="1" applyFill="1" applyBorder="1" applyAlignment="1">
      <x:alignment vertical="top" wrapText="1"/>
    </x:xf>
    <x:xf numFmtId="0" fontId="16" fillId="0" borderId="63" xfId="0" applyNumberFormat="1" applyFont="1" applyFill="1" applyBorder="1" applyAlignment="1">
      <x:alignment vertical="top" wrapText="1"/>
    </x:xf>
    <x:xf numFmtId="0" fontId="16" fillId="0" borderId="64" xfId="0" applyNumberFormat="1" applyFont="1" applyFill="1" applyBorder="1" applyAlignment="1">
      <x:alignment vertical="top" wrapText="1"/>
    </x:xf>
    <x:xf numFmtId="0" fontId="16"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2" fontId="16" fillId="0" borderId="60" xfId="0" applyNumberFormat="1" applyFont="1" applyFill="1" applyBorder="1" applyAlignment="1">
      <x:alignment vertical="top" wrapText="1"/>
    </x:xf>
    <x:xf numFmtId="0" fontId="13" fillId="33" borderId="0" xfId="0" applyNumberFormat="1" applyFont="1" applyFill="1" applyBorder="1"/>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16" fillId="32" borderId="62" xfId="0" applyNumberFormat="1" applyFont="1" applyFill="1" applyBorder="1" applyAlignment="1">
      <x:alignment vertical="top" wrapText="1"/>
    </x:xf>
    <x:xf numFmtId="0" fontId="16" fillId="32" xfId="0" applyNumberFormat="1" applyFont="1" applyFill="1" applyBorder="0" applyAlignment="1">
      <x:alignment vertical="top" wrapText="1"/>
    </x:xf>
    <x:xf numFmtId="0" fontId="16" fillId="32" borderId="63" xfId="0" applyNumberFormat="1" applyFont="1" applyFill="1" applyBorder="1" applyAlignment="1">
      <x:alignment vertical="top" wrapText="1"/>
    </x:xf>
    <x:xf numFmtId="0" fontId="16" fillId="32" borderId="64" xfId="0" applyNumberFormat="1" applyFont="1" applyFill="1" applyBorder="1" applyAlignment="1">
      <x:alignment vertical="top" wrapText="1"/>
    </x:xf>
    <x:xf numFmtId="0" fontId="16" fillId="32" borderId="65" xfId="0" applyNumberFormat="1" applyFont="1" applyFill="1" applyBorder="1" applyAlignment="1">
      <x:alignment vertical="top" wrapText="1"/>
    </x:xf>
    <x:xf numFmtId="0" fontId="16" fillId="32" borderId="66" xfId="0" applyNumberFormat="1" applyFont="1" applyFill="1" applyBorder="1" applyAlignment="1">
      <x:alignment vertical="top" wrapText="1"/>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horizontal="left"/>
    </x:xf>
    <x:xf numFmtId="0" fontId="9" fillId="35" borderId="0" xfId="0" applyNumberFormat="1" applyFont="1" applyFill="1" applyBorder="1" applyAlignment="1">
      <x:alignment horizontal="left" vertical="center"/>
    </x:xf>
    <x:xf numFmtId="0" fontId="0" fillId="36" borderId="0" xfId="0" applyNumberFormat="1" applyFont="1" applyFill="1" applyBorder="1"/>
    <x:xf numFmtId="0" fontId="10" fillId="36" borderId="0" xfId="0" applyNumberFormat="1" applyFont="1" applyFill="1" applyBorder="1"/>
    <x:xf numFmtId="0" fontId="10" fillId="36" borderId="0" xfId="0" applyNumberFormat="1" applyFont="1" applyFill="1" applyBorder="1" applyAlignment="1">
      <x:alignment wrapText="1"/>
    </x:xf>
    <x:xf numFmtId="0" fontId="10" fillId="36" borderId="0" xfId="0" applyNumberFormat="1" applyFont="1" applyFill="1" applyBorder="1" applyAlignment="1">
      <x:alignment vertical="center" wrapText="1"/>
    </x:xf>
    <x:xf numFmtId="0" fontId="0" fillId="37" borderId="0" xfId="0" applyNumberFormat="1" applyFont="1" applyFill="1" applyBorder="1"/>
    <x:xf numFmtId="0" fontId="11" fillId="37" borderId="0" xfId="0" applyNumberFormat="1" applyFont="1" applyFill="1" applyBorder="1"/>
    <x:xf numFmtId="0" fontId="11" fillId="37" borderId="67" xfId="0" applyNumberFormat="1" applyFont="1" applyFill="1" applyBorder="1"/>
    <x:xf numFmtId="0" fontId="11" fillId="37" borderId="68" xfId="0" applyNumberFormat="1" applyFont="1" applyFill="1" applyBorder="1"/>
    <x:xf numFmtId="0" fontId="11" fillId="37" borderId="69" xfId="0" applyNumberFormat="1" applyFont="1" applyFill="1" applyBorder="1"/>
    <x:xf numFmtId="0" fontId="11" fillId="37" borderId="67" xfId="0" applyNumberFormat="1" applyFont="1" applyFill="1" applyBorder="1" applyAlignment="1">
      <x:alignment wrapText="1"/>
    </x:xf>
    <x:xf numFmtId="0" fontId="11" fillId="37" borderId="68" xfId="0" applyNumberFormat="1" applyFont="1" applyFill="1" applyBorder="1" applyAlignment="1">
      <x:alignment wrapText="1"/>
    </x:xf>
    <x:xf numFmtId="0" fontId="11" fillId="37" borderId="69" xfId="0" applyNumberFormat="1" applyFont="1" applyFill="1" applyBorder="1" applyAlignment="1">
      <x:alignment wrapText="1"/>
    </x:xf>
    <x:xf numFmtId="0" fontId="11" fillId="37" borderId="67" xfId="0" applyNumberFormat="1" applyFont="1" applyFill="1" applyBorder="1" applyAlignment="1">
      <x:alignment horizontal="center" wrapText="1"/>
    </x:xf>
    <x:xf numFmtId="0" fontId="11" fillId="37" borderId="68" xfId="0" applyNumberFormat="1" applyFont="1" applyFill="1" applyBorder="1" applyAlignment="1">
      <x:alignment horizontal="center" wrapText="1"/>
    </x:xf>
    <x:xf numFmtId="0" fontId="11" fillId="37" borderId="69" xfId="0" applyNumberFormat="1" applyFont="1" applyFill="1" applyBorder="1" applyAlignment="1">
      <x:alignment horizontal="center" wrapText="1"/>
    </x:xf>
    <x:xf numFmtId="0" fontId="11" fillId="37" borderId="67" xfId="0" applyNumberFormat="1" applyFont="1" applyFill="1" applyBorder="1" applyAlignment="1">
      <x:alignment horizontal="center" vertical="center" wrapText="1"/>
    </x:xf>
    <x:xf numFmtId="0" fontId="11" fillId="37" borderId="68" xfId="0" applyNumberFormat="1" applyFont="1" applyFill="1" applyBorder="1" applyAlignment="1">
      <x:alignment horizontal="center" vertical="center" wrapText="1"/>
    </x:xf>
    <x:xf numFmtId="0" fontId="11" fillId="37" borderId="69" xfId="0" applyNumberFormat="1" applyFont="1" applyFill="1" applyBorder="1" applyAlignment="1">
      <x:alignment horizontal="center" vertical="center" wrapText="1"/>
    </x:xf>
    <x:xf numFmtId="0" fontId="12" fillId="0" borderId="70" xfId="0" applyNumberFormat="1" applyFont="1" applyFill="1" applyBorder="1"/>
    <x:xf numFmtId="0" fontId="12" fillId="0" borderId="71" xfId="0" applyNumberFormat="1" applyFont="1" applyFill="1" applyBorder="1"/>
    <x:xf numFmtId="0" fontId="12" fillId="0" borderId="72" xfId="0" applyNumberFormat="1" applyFont="1" applyFill="1" applyBorder="1"/>
    <x:xf numFmtId="0" fontId="12" fillId="0" borderId="73" xfId="0" applyNumberFormat="1" applyFont="1" applyFill="1" applyBorder="1"/>
    <x:xf numFmtId="0" fontId="12" fillId="0" borderId="74" xfId="0" applyNumberFormat="1" applyFont="1" applyFill="1" applyBorder="1"/>
    <x:xf numFmtId="0" fontId="12" fillId="0" borderId="75" xfId="0" applyNumberFormat="1" applyFont="1" applyFill="1" applyBorder="1"/>
    <x:xf numFmtId="0" fontId="12" fillId="0" borderId="76" xfId="0" applyNumberFormat="1" applyFont="1" applyFill="1" applyBorder="1"/>
    <x:xf numFmtId="0" fontId="12" fillId="0" borderId="77" xfId="0" applyNumberFormat="1" applyFont="1" applyFill="1" applyBorder="1"/>
    <x:xf numFmtId="0" fontId="12" fillId="0" borderId="70" xfId="0" applyNumberFormat="1" applyFont="1" applyFill="1" applyBorder="1" applyAlignment="1">
      <x:alignment wrapText="1"/>
    </x:xf>
    <x:xf numFmtId="0" fontId="12" fillId="0" borderId="71" xfId="0" applyNumberFormat="1" applyFont="1" applyFill="1" applyBorder="1" applyAlignment="1">
      <x:alignment wrapText="1"/>
    </x:xf>
    <x:xf numFmtId="0" fontId="12" fillId="0" borderId="72" xfId="0" applyNumberFormat="1" applyFont="1" applyFill="1" applyBorder="1" applyAlignment="1">
      <x:alignment wrapText="1"/>
    </x:xf>
    <x:xf numFmtId="0" fontId="12" fillId="0" borderId="73" xfId="0" applyNumberFormat="1" applyFont="1" applyFill="1" applyBorder="1" applyAlignment="1">
      <x:alignment wrapText="1"/>
    </x:xf>
    <x:xf numFmtId="0" fontId="12" fillId="0" borderId="74" xfId="0" applyNumberFormat="1" applyFont="1" applyFill="1" applyBorder="1" applyAlignment="1">
      <x:alignment wrapText="1"/>
    </x:xf>
    <x:xf numFmtId="0" fontId="12" fillId="0" borderId="75" xfId="0" applyNumberFormat="1" applyFont="1" applyFill="1" applyBorder="1" applyAlignment="1">
      <x:alignment wrapText="1"/>
    </x:xf>
    <x:xf numFmtId="0" fontId="12" fillId="0" borderId="76" xfId="0" applyNumberFormat="1" applyFont="1" applyFill="1" applyBorder="1" applyAlignment="1">
      <x:alignment wrapText="1"/>
    </x:xf>
    <x:xf numFmtId="0" fontId="12" fillId="0" borderId="77" xfId="0" applyNumberFormat="1" applyFont="1" applyFill="1" applyBorder="1" applyAlignment="1">
      <x:alignment wrapText="1"/>
    </x:xf>
    <x:xf numFmtId="0" fontId="12" fillId="0" borderId="70" xfId="0" applyNumberFormat="1" applyFont="1" applyFill="1" applyBorder="1" applyAlignment="1">
      <x:alignment vertical="top" wrapText="1"/>
    </x:xf>
    <x:xf numFmtId="0" fontId="12" fillId="0" borderId="71" xfId="0" applyNumberFormat="1" applyFont="1" applyFill="1" applyBorder="1" applyAlignment="1">
      <x:alignment vertical="top" wrapText="1"/>
    </x:xf>
    <x:xf numFmtId="0" fontId="12" fillId="0" borderId="72" xfId="0" applyNumberFormat="1" applyFont="1" applyFill="1" applyBorder="1" applyAlignment="1">
      <x:alignment vertical="top" wrapText="1"/>
    </x:xf>
    <x:xf numFmtId="0" fontId="12" fillId="0" borderId="73" xfId="0" applyNumberFormat="1" applyFont="1" applyFill="1" applyBorder="1" applyAlignment="1">
      <x:alignment vertical="top" wrapText="1"/>
    </x:xf>
    <x:xf numFmtId="0" fontId="12" fillId="0" borderId="74" xfId="0" applyNumberFormat="1" applyFont="1" applyFill="1" applyBorder="1" applyAlignment="1">
      <x:alignment vertical="top" wrapText="1"/>
    </x:xf>
    <x:xf numFmtId="0" fontId="12" fillId="0" borderId="75" xfId="0" applyNumberFormat="1" applyFont="1" applyFill="1" applyBorder="1" applyAlignment="1">
      <x:alignment vertical="top" wrapText="1"/>
    </x:xf>
    <x:xf numFmtId="0" fontId="12" fillId="0" borderId="76" xfId="0" applyNumberFormat="1" applyFont="1" applyFill="1" applyBorder="1" applyAlignment="1">
      <x:alignment vertical="top" wrapText="1"/>
    </x:xf>
    <x:xf numFmtId="0" fontId="12" fillId="0" borderId="77" xfId="0" applyNumberFormat="1" applyFont="1" applyFill="1" applyBorder="1" applyAlignment="1">
      <x:alignment vertical="top" wrapText="1"/>
    </x:xf>
    <x:xf numFmtId="0" fontId="12" fillId="38" borderId="73" xfId="0" applyNumberFormat="1" applyFont="1" applyFill="1" applyBorder="1" applyAlignment="1">
      <x:alignment vertical="top" wrapText="1"/>
    </x:xf>
    <x:xf numFmtId="0" fontId="12" fillId="38" xfId="0" applyNumberFormat="1" applyFont="1" applyFill="1" applyBorder="0" applyAlignment="1">
      <x:alignment vertical="top" wrapText="1"/>
    </x:xf>
    <x:xf numFmtId="0" fontId="12" fillId="38" borderId="74" xfId="0" applyNumberFormat="1" applyFont="1" applyFill="1" applyBorder="1" applyAlignment="1">
      <x:alignment vertical="top" wrapText="1"/>
    </x:xf>
    <x:xf numFmtId="0" fontId="12" fillId="38" borderId="75" xfId="0" applyNumberFormat="1" applyFont="1" applyFill="1" applyBorder="1" applyAlignment="1">
      <x:alignment vertical="top" wrapText="1"/>
    </x:xf>
    <x:xf numFmtId="0" fontId="12" fillId="38" borderId="76" xfId="0" applyNumberFormat="1" applyFont="1" applyFill="1" applyBorder="1" applyAlignment="1">
      <x:alignment vertical="top" wrapText="1"/>
    </x:xf>
    <x:xf numFmtId="0" fontId="12" fillId="38" borderId="77" xfId="0" applyNumberFormat="1" applyFont="1" applyFill="1" applyBorder="1" applyAlignment="1">
      <x:alignment vertical="top" wrapText="1"/>
    </x:xf>
    <x:xf numFmtId="202" fontId="12" fillId="0" borderId="71" xfId="0" applyNumberFormat="1" applyFont="1" applyFill="1" applyBorder="1" applyAlignment="1">
      <x:alignment vertical="top" wrapText="1"/>
    </x:xf>
    <x:xf numFmtId="202" fontId="12" fillId="38" xfId="0" applyNumberFormat="1" applyFont="1" applyFill="1" applyBorder="0" applyAlignment="1">
      <x:alignment vertical="top" wrapText="1"/>
    </x:xf>
    <x:xf numFmtId="202" fontId="12" fillId="38" borderId="76" xfId="0" applyNumberFormat="1" applyFont="1" applyFill="1" applyBorder="1" applyAlignment="1">
      <x:alignment vertical="top" wrapText="1"/>
    </x:xf>
    <x:xf numFmtId="202" fontId="12" fillId="0" borderId="72" xfId="0" applyNumberFormat="1" applyFont="1" applyFill="1" applyBorder="1" applyAlignment="1">
      <x:alignment vertical="top" wrapText="1"/>
    </x:xf>
    <x:xf numFmtId="202" fontId="12" fillId="0" borderId="74" xfId="0" applyNumberFormat="1" applyFont="1" applyFill="1" applyBorder="1" applyAlignment="1">
      <x:alignment vertical="top" wrapText="1"/>
    </x:xf>
    <x:xf numFmtId="201" fontId="12" fillId="0" borderId="72" xfId="0" applyNumberFormat="1" applyFont="1" applyFill="1" applyBorder="1"/>
    <x:xf numFmtId="201" fontId="12" fillId="0" borderId="74" xfId="0" applyNumberFormat="1" applyFont="1" applyFill="1" applyBorder="1"/>
    <x:xf numFmtId="201" fontId="12" fillId="0" borderId="77" xfId="0" applyNumberFormat="1" applyFont="1" applyFill="1" applyBorder="1"/>
    <x:xf numFmtId="201" fontId="12" fillId="0" borderId="72" xfId="0" applyNumberFormat="1" applyFont="1" applyFill="1" applyBorder="1" applyAlignment="1">
      <x:alignment wrapText="1"/>
    </x:xf>
    <x:xf numFmtId="201" fontId="12" fillId="0" borderId="74" xfId="0" applyNumberFormat="1" applyFont="1" applyFill="1" applyBorder="1" applyAlignment="1">
      <x:alignment wrapText="1"/>
    </x:xf>
    <x:xf numFmtId="201" fontId="12" fillId="0" borderId="77" xfId="0" applyNumberFormat="1" applyFont="1" applyFill="1" applyBorder="1" applyAlignment="1">
      <x:alignment wrapText="1"/>
    </x:xf>
    <x:xf numFmtId="201" fontId="12" fillId="0" borderId="72" xfId="0" applyNumberFormat="1" applyFont="1" applyFill="1" applyBorder="1" applyAlignment="1">
      <x:alignment vertical="top" wrapText="1"/>
    </x:xf>
    <x:xf numFmtId="201" fontId="12" fillId="0" borderId="74" xfId="0" applyNumberFormat="1" applyFont="1" applyFill="1" applyBorder="1" applyAlignment="1">
      <x:alignment vertical="top" wrapText="1"/>
    </x:xf>
    <x:xf numFmtId="201" fontId="12" fillId="0" borderId="77" xfId="0" applyNumberFormat="1" applyFont="1" applyFill="1" applyBorder="1" applyAlignment="1">
      <x:alignment vertical="top" wrapText="1"/>
    </x:xf>
    <x:xf numFmtId="0" fontId="0" fillId="39" borderId="0" xfId="0" applyNumberFormat="1" applyFont="1" applyFill="1" applyBorder="1"/>
    <x:xf numFmtId="0" fontId="4" fillId="39" borderId="0" xfId="0" applyNumberFormat="1" applyFont="1" applyFill="1" applyBorder="1"/>
    <x:xf numFmtId="0" fontId="6" fillId="37" borderId="0" xfId="0" applyNumberFormat="1" applyFont="1" applyFill="1" applyBorder="1"/>
    <x:xf numFmtId="0" fontId="5" fillId="37" borderId="0" xfId="0" applyNumberFormat="1" applyFont="1" applyFill="1" applyBorder="1"/>
    <x:xf numFmtId="0" fontId="5" fillId="37" borderId="67" xfId="0" applyNumberFormat="1" applyFont="1" applyFill="1" applyBorder="1"/>
    <x:xf numFmtId="0" fontId="5" fillId="37" borderId="68" xfId="0" applyNumberFormat="1" applyFont="1" applyFill="1" applyBorder="1"/>
    <x:xf numFmtId="0" fontId="5" fillId="37" borderId="69" xfId="0" applyNumberFormat="1" applyFont="1" applyFill="1" applyBorder="1"/>
    <x:xf numFmtId="0" fontId="5" fillId="37" borderId="67" xfId="0" applyNumberFormat="1" applyFont="1" applyFill="1" applyBorder="1" applyAlignment="1">
      <x:alignment wrapText="1"/>
    </x:xf>
    <x:xf numFmtId="0" fontId="5" fillId="37" borderId="68" xfId="0" applyNumberFormat="1" applyFont="1" applyFill="1" applyBorder="1" applyAlignment="1">
      <x:alignment wrapText="1"/>
    </x:xf>
    <x:xf numFmtId="0" fontId="5" fillId="37" borderId="69" xfId="0" applyNumberFormat="1" applyFont="1" applyFill="1" applyBorder="1" applyAlignment="1">
      <x:alignment wrapText="1"/>
    </x:xf>
    <x:xf numFmtId="0" fontId="5" fillId="37" borderId="67" xfId="0" applyNumberFormat="1" applyFont="1" applyFill="1" applyBorder="1" applyAlignment="1">
      <x:alignment horizontal="center" wrapText="1"/>
    </x:xf>
    <x:xf numFmtId="0" fontId="5" fillId="37" borderId="68" xfId="0" applyNumberFormat="1" applyFont="1" applyFill="1" applyBorder="1" applyAlignment="1">
      <x:alignment horizontal="center" wrapText="1"/>
    </x:xf>
    <x:xf numFmtId="0" fontId="5" fillId="37" borderId="69" xfId="0" applyNumberFormat="1" applyFont="1" applyFill="1" applyBorder="1" applyAlignment="1">
      <x:alignment horizontal="center" wrapText="1"/>
    </x:xf>
    <x:xf numFmtId="0" fontId="5" fillId="37" borderId="67" xfId="0" applyNumberFormat="1" applyFont="1" applyFill="1" applyBorder="1" applyAlignment="1">
      <x:alignment horizontal="center" vertical="center" wrapText="1"/>
    </x:xf>
    <x:xf numFmtId="0" fontId="5" fillId="37" borderId="68" xfId="0" applyNumberFormat="1" applyFont="1" applyFill="1" applyBorder="1" applyAlignment="1">
      <x:alignment horizontal="center" vertical="center" wrapText="1"/>
    </x:xf>
    <x:xf numFmtId="0" fontId="5" fillId="37" borderId="69" xfId="0" applyNumberFormat="1" applyFont="1" applyFill="1" applyBorder="1" applyAlignment="1">
      <x:alignment horizontal="center" vertical="center" wrapText="1"/>
    </x:xf>
    <x:xf numFmtId="0" fontId="16" fillId="0" borderId="70" xfId="0" applyNumberFormat="1" applyFont="1" applyFill="1" applyBorder="1"/>
    <x:xf numFmtId="0" fontId="16" fillId="0" borderId="71" xfId="0" applyNumberFormat="1" applyFont="1" applyFill="1" applyBorder="1"/>
    <x:xf numFmtId="0" fontId="16" fillId="0" borderId="72" xfId="0" applyNumberFormat="1" applyFont="1" applyFill="1" applyBorder="1"/>
    <x:xf numFmtId="0" fontId="16" fillId="0" borderId="73" xfId="0" applyNumberFormat="1" applyFont="1" applyFill="1" applyBorder="1"/>
    <x:xf numFmtId="0" fontId="16" fillId="0" borderId="74" xfId="0" applyNumberFormat="1" applyFont="1" applyFill="1" applyBorder="1"/>
    <x:xf numFmtId="0" fontId="16" fillId="0" borderId="75" xfId="0" applyNumberFormat="1" applyFont="1" applyFill="1" applyBorder="1"/>
    <x:xf numFmtId="0" fontId="16" fillId="0" borderId="76" xfId="0" applyNumberFormat="1" applyFont="1" applyFill="1" applyBorder="1"/>
    <x:xf numFmtId="0" fontId="16" fillId="0" borderId="77" xfId="0" applyNumberFormat="1" applyFont="1" applyFill="1" applyBorder="1"/>
    <x:xf numFmtId="0" fontId="16" fillId="0" borderId="70" xfId="0" applyNumberFormat="1" applyFont="1" applyFill="1" applyBorder="1" applyAlignment="1">
      <x:alignment wrapText="1"/>
    </x:xf>
    <x:xf numFmtId="0" fontId="16" fillId="0" borderId="71" xfId="0" applyNumberFormat="1" applyFont="1" applyFill="1" applyBorder="1" applyAlignment="1">
      <x:alignment wrapText="1"/>
    </x:xf>
    <x:xf numFmtId="0" fontId="16" fillId="0" borderId="72" xfId="0" applyNumberFormat="1" applyFont="1" applyFill="1" applyBorder="1" applyAlignment="1">
      <x:alignment wrapText="1"/>
    </x:xf>
    <x:xf numFmtId="0" fontId="16" fillId="0" borderId="73" xfId="0" applyNumberFormat="1" applyFont="1" applyFill="1" applyBorder="1" applyAlignment="1">
      <x:alignment wrapText="1"/>
    </x:xf>
    <x:xf numFmtId="0" fontId="16" fillId="0" borderId="74" xfId="0" applyNumberFormat="1" applyFont="1" applyFill="1" applyBorder="1" applyAlignment="1">
      <x:alignment wrapText="1"/>
    </x:xf>
    <x:xf numFmtId="0" fontId="16" fillId="0" borderId="75" xfId="0" applyNumberFormat="1" applyFont="1" applyFill="1" applyBorder="1" applyAlignment="1">
      <x:alignment wrapText="1"/>
    </x:xf>
    <x:xf numFmtId="0" fontId="16" fillId="0" borderId="76" xfId="0" applyNumberFormat="1" applyFont="1" applyFill="1" applyBorder="1" applyAlignment="1">
      <x:alignment wrapText="1"/>
    </x:xf>
    <x:xf numFmtId="0" fontId="16" fillId="0" borderId="77" xfId="0" applyNumberFormat="1" applyFont="1" applyFill="1" applyBorder="1" applyAlignment="1">
      <x:alignment wrapText="1"/>
    </x:xf>
    <x:xf numFmtId="0" fontId="16" fillId="0" borderId="70" xfId="0" applyNumberFormat="1" applyFont="1" applyFill="1" applyBorder="1" applyAlignment="1">
      <x:alignment vertical="top" wrapText="1"/>
    </x:xf>
    <x:xf numFmtId="0" fontId="16" fillId="0" borderId="71" xfId="0" applyNumberFormat="1" applyFont="1" applyFill="1" applyBorder="1" applyAlignment="1">
      <x:alignment vertical="top" wrapText="1"/>
    </x:xf>
    <x:xf numFmtId="0" fontId="16" fillId="0" borderId="72" xfId="0" applyNumberFormat="1" applyFont="1" applyFill="1" applyBorder="1" applyAlignment="1">
      <x:alignment vertical="top" wrapText="1"/>
    </x:xf>
    <x:xf numFmtId="0" fontId="16" fillId="0" borderId="73" xfId="0" applyNumberFormat="1" applyFont="1" applyFill="1" applyBorder="1" applyAlignment="1">
      <x:alignment vertical="top" wrapText="1"/>
    </x:xf>
    <x:xf numFmtId="0" fontId="16" fillId="0" borderId="74" xfId="0" applyNumberFormat="1" applyFont="1" applyFill="1" applyBorder="1" applyAlignment="1">
      <x:alignment vertical="top" wrapText="1"/>
    </x:xf>
    <x:xf numFmtId="0" fontId="16" fillId="0" borderId="75" xfId="0" applyNumberFormat="1" applyFont="1" applyFill="1" applyBorder="1" applyAlignment="1">
      <x:alignment vertical="top" wrapText="1"/>
    </x:xf>
    <x:xf numFmtId="0" fontId="16" fillId="0" borderId="76" xfId="0" applyNumberFormat="1" applyFont="1" applyFill="1" applyBorder="1" applyAlignment="1">
      <x:alignment vertical="top" wrapText="1"/>
    </x:xf>
    <x:xf numFmtId="0" fontId="16" fillId="0" borderId="77" xfId="0" applyNumberFormat="1" applyFont="1" applyFill="1" applyBorder="1" applyAlignment="1">
      <x:alignment vertical="top" wrapText="1"/>
    </x:xf>
    <x:xf numFmtId="202" fontId="16" fillId="0" borderId="71" xfId="0" applyNumberFormat="1" applyFont="1" applyFill="1" applyBorder="1" applyAlignment="1">
      <x:alignment vertical="top" wrapText="1"/>
    </x:xf>
    <x:xf numFmtId="0" fontId="16" fillId="38" borderId="73" xfId="0" applyNumberFormat="1" applyFont="1" applyFill="1" applyBorder="1" applyAlignment="1">
      <x:alignment vertical="top" wrapText="1"/>
    </x:xf>
    <x:xf numFmtId="0" fontId="16" fillId="38" xfId="0" applyNumberFormat="1" applyFont="1" applyFill="1" applyBorder="0" applyAlignment="1">
      <x:alignment vertical="top" wrapText="1"/>
    </x:xf>
    <x:xf numFmtId="0" fontId="16" fillId="38" borderId="74" xfId="0" applyNumberFormat="1" applyFont="1" applyFill="1" applyBorder="1" applyAlignment="1">
      <x:alignment vertical="top" wrapText="1"/>
    </x:xf>
    <x:xf numFmtId="0" fontId="16" fillId="38" borderId="75" xfId="0" applyNumberFormat="1" applyFont="1" applyFill="1" applyBorder="1" applyAlignment="1">
      <x:alignment vertical="top" wrapText="1"/>
    </x:xf>
    <x:xf numFmtId="0" fontId="16" fillId="38" borderId="76" xfId="0" applyNumberFormat="1" applyFont="1" applyFill="1" applyBorder="1" applyAlignment="1">
      <x:alignment vertical="top" wrapText="1"/>
    </x:xf>
    <x:xf numFmtId="0" fontId="16" fillId="38" borderId="77" xfId="0" applyNumberFormat="1" applyFont="1" applyFill="1" applyBorder="1" applyAlignment="1">
      <x:alignment vertical="top" wrapText="1"/>
    </x:xf>
    <x:xf numFmtId="0" fontId="13" fillId="39" borderId="0" xfId="0" applyNumberFormat="1" applyFont="1" applyFill="1" applyBorder="1"/>
    <x:xf numFmtId="0" fontId="0" fillId="40" borderId="0" xfId="0" applyNumberFormat="1" applyFont="1" applyFill="1" applyBorder="1"/>
    <x:xf numFmtId="0" fontId="12" fillId="40" borderId="0" xfId="0" applyNumberFormat="1" applyFont="1" applyFill="1" applyBorder="1"/>
    <x:xf numFmtId="0" fontId="12" fillId="40" borderId="0" xfId="0" applyNumberFormat="1" applyFont="1" applyFill="1" applyBorder="1" applyAlignment="1">
      <x:alignment wrapText="1"/>
    </x:xf>
    <x:xf numFmtId="0" fontId="12" fillId="40" borderId="0" xfId="0" applyNumberFormat="1" applyFont="1" applyFill="1" applyBorder="1" applyAlignment="1">
      <x:alignment vertical="top" wrapText="1"/>
    </x:xf>
    <x:xf numFmtId="0" fontId="0" fillId="41" borderId="0" xfId="0" applyNumberFormat="1" applyFont="1" applyFill="1" applyBorder="1"/>
    <x:xf numFmtId="0" fontId="9" fillId="41" borderId="0" xfId="0" applyNumberFormat="1" applyFont="1" applyFill="1" applyBorder="1"/>
    <x:xf numFmtId="0" fontId="9" fillId="41" borderId="0" xfId="0" applyNumberFormat="1" applyFont="1" applyFill="1" applyBorder="1" applyAlignment="1">
      <x:alignment horizontal="left"/>
    </x:xf>
    <x:xf numFmtId="0" fontId="9" fillId="41" borderId="0" xfId="0" applyNumberFormat="1" applyFont="1" applyFill="1" applyBorder="1" applyAlignment="1">
      <x:alignment horizontal="left" vertical="center"/>
    </x:xf>
    <x:xf numFmtId="0" fontId="0" fillId="42" borderId="0" xfId="0" applyNumberFormat="1" applyFont="1" applyFill="1" applyBorder="1"/>
    <x:xf numFmtId="0" fontId="10" fillId="42" borderId="0" xfId="0" applyNumberFormat="1" applyFont="1" applyFill="1" applyBorder="1"/>
    <x:xf numFmtId="0" fontId="10" fillId="42" borderId="0" xfId="0" applyNumberFormat="1" applyFont="1" applyFill="1" applyBorder="1" applyAlignment="1">
      <x:alignment wrapText="1"/>
    </x:xf>
    <x:xf numFmtId="0" fontId="10" fillId="42" borderId="0" xfId="0" applyNumberFormat="1" applyFont="1" applyFill="1" applyBorder="1" applyAlignment="1">
      <x:alignment vertical="center" wrapText="1"/>
    </x:xf>
    <x:xf numFmtId="0" fontId="0" fillId="43" borderId="0" xfId="0" applyNumberFormat="1" applyFont="1" applyFill="1" applyBorder="1"/>
    <x:xf numFmtId="0" fontId="11" fillId="43" borderId="0" xfId="0" applyNumberFormat="1" applyFont="1" applyFill="1" applyBorder="1"/>
    <x:xf numFmtId="0" fontId="11" fillId="43" borderId="78" xfId="0" applyNumberFormat="1" applyFont="1" applyFill="1" applyBorder="1"/>
    <x:xf numFmtId="0" fontId="11" fillId="43" borderId="79" xfId="0" applyNumberFormat="1" applyFont="1" applyFill="1" applyBorder="1"/>
    <x:xf numFmtId="0" fontId="11" fillId="43" borderId="80" xfId="0" applyNumberFormat="1" applyFont="1" applyFill="1" applyBorder="1"/>
    <x:xf numFmtId="0" fontId="11" fillId="43" borderId="78" xfId="0" applyNumberFormat="1" applyFont="1" applyFill="1" applyBorder="1" applyAlignment="1">
      <x:alignment wrapText="1"/>
    </x:xf>
    <x:xf numFmtId="0" fontId="11" fillId="43" borderId="79" xfId="0" applyNumberFormat="1" applyFont="1" applyFill="1" applyBorder="1" applyAlignment="1">
      <x:alignment wrapText="1"/>
    </x:xf>
    <x:xf numFmtId="0" fontId="11" fillId="43" borderId="80" xfId="0" applyNumberFormat="1" applyFont="1" applyFill="1" applyBorder="1" applyAlignment="1">
      <x:alignment wrapText="1"/>
    </x:xf>
    <x:xf numFmtId="0" fontId="11" fillId="43" borderId="78" xfId="0" applyNumberFormat="1" applyFont="1" applyFill="1" applyBorder="1" applyAlignment="1">
      <x:alignment horizontal="center" wrapText="1"/>
    </x:xf>
    <x:xf numFmtId="0" fontId="11" fillId="43" borderId="79" xfId="0" applyNumberFormat="1" applyFont="1" applyFill="1" applyBorder="1" applyAlignment="1">
      <x:alignment horizontal="center" wrapText="1"/>
    </x:xf>
    <x:xf numFmtId="0" fontId="11" fillId="43" borderId="80" xfId="0" applyNumberFormat="1" applyFont="1" applyFill="1" applyBorder="1" applyAlignment="1">
      <x:alignment horizontal="center" wrapText="1"/>
    </x:xf>
    <x:xf numFmtId="0" fontId="11" fillId="43" borderId="78" xfId="0" applyNumberFormat="1" applyFont="1" applyFill="1" applyBorder="1" applyAlignment="1">
      <x:alignment horizontal="center" vertical="center" wrapText="1"/>
    </x:xf>
    <x:xf numFmtId="0" fontId="11" fillId="43" borderId="79" xfId="0" applyNumberFormat="1" applyFont="1" applyFill="1" applyBorder="1" applyAlignment="1">
      <x:alignment horizontal="center" vertical="center" wrapText="1"/>
    </x:xf>
    <x:xf numFmtId="0" fontId="11" fillId="43" borderId="80" xfId="0" applyNumberFormat="1" applyFont="1" applyFill="1" applyBorder="1" applyAlignment="1">
      <x:alignment horizontal="center" vertical="center" wrapText="1"/>
    </x:xf>
    <x:xf numFmtId="0" fontId="12" fillId="0" borderId="81" xfId="0" applyNumberFormat="1" applyFont="1" applyFill="1" applyBorder="1"/>
    <x:xf numFmtId="0" fontId="12" fillId="0" borderId="82" xfId="0" applyNumberFormat="1" applyFont="1" applyFill="1" applyBorder="1"/>
    <x:xf numFmtId="0" fontId="12" fillId="0" borderId="83" xfId="0" applyNumberFormat="1" applyFont="1" applyFill="1" applyBorder="1"/>
    <x:xf numFmtId="0" fontId="12" fillId="0" borderId="84" xfId="0" applyNumberFormat="1" applyFont="1" applyFill="1" applyBorder="1"/>
    <x:xf numFmtId="0" fontId="12" fillId="0" borderId="85" xfId="0" applyNumberFormat="1" applyFont="1" applyFill="1" applyBorder="1"/>
    <x:xf numFmtId="0" fontId="12" fillId="0" borderId="86" xfId="0" applyNumberFormat="1" applyFont="1" applyFill="1" applyBorder="1"/>
    <x:xf numFmtId="0" fontId="12" fillId="0" borderId="87" xfId="0" applyNumberFormat="1" applyFont="1" applyFill="1" applyBorder="1"/>
    <x:xf numFmtId="0" fontId="12" fillId="0" borderId="88" xfId="0" applyNumberFormat="1" applyFont="1" applyFill="1" applyBorder="1"/>
    <x:xf numFmtId="0" fontId="12" fillId="0" borderId="81" xfId="0" applyNumberFormat="1" applyFont="1" applyFill="1" applyBorder="1" applyAlignment="1">
      <x:alignment wrapText="1"/>
    </x:xf>
    <x:xf numFmtId="0" fontId="12" fillId="0" borderId="82" xfId="0" applyNumberFormat="1" applyFont="1" applyFill="1" applyBorder="1" applyAlignment="1">
      <x:alignment wrapText="1"/>
    </x:xf>
    <x:xf numFmtId="0" fontId="12" fillId="0" borderId="83" xfId="0" applyNumberFormat="1" applyFont="1" applyFill="1" applyBorder="1" applyAlignment="1">
      <x:alignment wrapText="1"/>
    </x:xf>
    <x:xf numFmtId="0" fontId="12" fillId="0" borderId="84" xfId="0" applyNumberFormat="1" applyFont="1" applyFill="1" applyBorder="1" applyAlignment="1">
      <x:alignment wrapText="1"/>
    </x:xf>
    <x:xf numFmtId="0" fontId="12" fillId="0" borderId="85" xfId="0" applyNumberFormat="1" applyFont="1" applyFill="1" applyBorder="1" applyAlignment="1">
      <x:alignment wrapText="1"/>
    </x:xf>
    <x:xf numFmtId="0" fontId="12" fillId="0" borderId="86" xfId="0" applyNumberFormat="1" applyFont="1" applyFill="1" applyBorder="1" applyAlignment="1">
      <x:alignment wrapText="1"/>
    </x:xf>
    <x:xf numFmtId="0" fontId="12" fillId="0" borderId="87" xfId="0" applyNumberFormat="1" applyFont="1" applyFill="1" applyBorder="1" applyAlignment="1">
      <x:alignment wrapText="1"/>
    </x:xf>
    <x:xf numFmtId="0" fontId="12" fillId="0" borderId="88" xfId="0" applyNumberFormat="1" applyFont="1" applyFill="1" applyBorder="1" applyAlignment="1">
      <x:alignment wrapText="1"/>
    </x:xf>
    <x:xf numFmtId="0" fontId="12" fillId="0" borderId="81" xfId="0" applyNumberFormat="1" applyFont="1" applyFill="1" applyBorder="1" applyAlignment="1">
      <x:alignment vertical="top" wrapText="1"/>
    </x:xf>
    <x:xf numFmtId="0" fontId="12" fillId="0" borderId="82" xfId="0" applyNumberFormat="1" applyFont="1" applyFill="1" applyBorder="1" applyAlignment="1">
      <x:alignment vertical="top" wrapText="1"/>
    </x:xf>
    <x:xf numFmtId="0" fontId="12" fillId="0" borderId="83" xfId="0" applyNumberFormat="1" applyFont="1" applyFill="1" applyBorder="1" applyAlignment="1">
      <x:alignment vertical="top" wrapText="1"/>
    </x:xf>
    <x:xf numFmtId="0" fontId="12" fillId="0" borderId="84" xfId="0" applyNumberFormat="1" applyFont="1" applyFill="1" applyBorder="1" applyAlignment="1">
      <x:alignment vertical="top" wrapText="1"/>
    </x:xf>
    <x:xf numFmtId="0" fontId="12" fillId="0" borderId="85" xfId="0" applyNumberFormat="1" applyFont="1" applyFill="1" applyBorder="1" applyAlignment="1">
      <x:alignment vertical="top" wrapText="1"/>
    </x:xf>
    <x:xf numFmtId="0" fontId="12" fillId="0" borderId="86" xfId="0" applyNumberFormat="1" applyFont="1" applyFill="1" applyBorder="1" applyAlignment="1">
      <x:alignment vertical="top" wrapText="1"/>
    </x:xf>
    <x:xf numFmtId="0" fontId="12" fillId="0" borderId="87" xfId="0" applyNumberFormat="1" applyFont="1" applyFill="1" applyBorder="1" applyAlignment="1">
      <x:alignment vertical="top" wrapText="1"/>
    </x:xf>
    <x:xf numFmtId="0" fontId="12" fillId="0" borderId="88" xfId="0" applyNumberFormat="1" applyFont="1" applyFill="1" applyBorder="1" applyAlignment="1">
      <x:alignment vertical="top" wrapText="1"/>
    </x:xf>
    <x:xf numFmtId="0" fontId="12" fillId="44" borderId="84" xfId="0" applyNumberFormat="1" applyFont="1" applyFill="1" applyBorder="1" applyAlignment="1">
      <x:alignment vertical="top" wrapText="1"/>
    </x:xf>
    <x:xf numFmtId="0" fontId="12" fillId="44" xfId="0" applyNumberFormat="1" applyFont="1" applyFill="1" applyBorder="0" applyAlignment="1">
      <x:alignment vertical="top" wrapText="1"/>
    </x:xf>
    <x:xf numFmtId="0" fontId="12" fillId="44" borderId="85" xfId="0" applyNumberFormat="1" applyFont="1" applyFill="1" applyBorder="1" applyAlignment="1">
      <x:alignment vertical="top" wrapText="1"/>
    </x:xf>
    <x:xf numFmtId="0" fontId="12" fillId="44" borderId="86" xfId="0" applyNumberFormat="1" applyFont="1" applyFill="1" applyBorder="1" applyAlignment="1">
      <x:alignment vertical="top" wrapText="1"/>
    </x:xf>
    <x:xf numFmtId="0" fontId="12" fillId="44" borderId="87" xfId="0" applyNumberFormat="1" applyFont="1" applyFill="1" applyBorder="1" applyAlignment="1">
      <x:alignment vertical="top" wrapText="1"/>
    </x:xf>
    <x:xf numFmtId="0" fontId="12" fillId="44" borderId="88" xfId="0" applyNumberFormat="1" applyFont="1" applyFill="1" applyBorder="1" applyAlignment="1">
      <x:alignment vertical="top" wrapText="1"/>
    </x:xf>
    <x:xf numFmtId="204" fontId="12" fillId="0" borderId="82" xfId="0" applyNumberFormat="1" applyFont="1" applyFill="1" applyBorder="1" applyAlignment="1">
      <x:alignment vertical="top" wrapText="1"/>
    </x:xf>
    <x:xf numFmtId="204" fontId="12" fillId="44" xfId="0" applyNumberFormat="1" applyFont="1" applyFill="1" applyBorder="0" applyAlignment="1">
      <x:alignment vertical="top" wrapText="1"/>
    </x:xf>
    <x:xf numFmtId="204" fontId="12" fillId="44" borderId="87" xfId="0" applyNumberFormat="1" applyFont="1" applyFill="1" applyBorder="1" applyAlignment="1">
      <x:alignment vertical="top" wrapText="1"/>
    </x:xf>
    <x:xf numFmtId="204" fontId="12" fillId="0" borderId="85" xfId="0" applyNumberFormat="1" applyFont="1" applyFill="1" applyBorder="1" applyAlignment="1">
      <x:alignment vertical="top" wrapText="1"/>
    </x:xf>
    <x:xf numFmtId="204" fontId="12" fillId="0" borderId="88" xfId="0" applyNumberFormat="1" applyFont="1" applyFill="1" applyBorder="1" applyAlignment="1">
      <x:alignment vertical="top" wrapText="1"/>
    </x:xf>
    <x:xf numFmtId="202" fontId="12" fillId="0" borderId="82" xfId="0" applyNumberFormat="1" applyFont="1" applyFill="1" applyBorder="1" applyAlignment="1">
      <x:alignment vertical="top" wrapText="1"/>
    </x:xf>
    <x:xf numFmtId="202" fontId="12" fillId="44" xfId="0" applyNumberFormat="1" applyFont="1" applyFill="1" applyBorder="0" applyAlignment="1">
      <x:alignment vertical="top" wrapText="1"/>
    </x:xf>
    <x:xf numFmtId="202" fontId="12" fillId="44" borderId="87" xfId="0" applyNumberFormat="1" applyFont="1" applyFill="1" applyBorder="1" applyAlignment="1">
      <x:alignment vertical="top" wrapText="1"/>
    </x:xf>
    <x:xf numFmtId="202" fontId="12" fillId="0" borderId="83" xfId="0" applyNumberFormat="1" applyFont="1" applyFill="1" applyBorder="1" applyAlignment="1">
      <x:alignment vertical="top" wrapText="1"/>
    </x:xf>
    <x:xf numFmtId="202" fontId="12" fillId="0" borderId="85" xfId="0" applyNumberFormat="1" applyFont="1" applyFill="1" applyBorder="1" applyAlignment="1">
      <x:alignment vertical="top" wrapText="1"/>
    </x:xf>
    <x:xf numFmtId="202" fontId="12" fillId="0" borderId="83" xfId="0" applyNumberFormat="1" applyFont="1" applyFill="1" applyBorder="1"/>
    <x:xf numFmtId="202" fontId="12" fillId="0" borderId="85" xfId="0" applyNumberFormat="1" applyFont="1" applyFill="1" applyBorder="1"/>
    <x:xf numFmtId="202" fontId="12" fillId="0" borderId="88" xfId="0" applyNumberFormat="1" applyFont="1" applyFill="1" applyBorder="1"/>
    <x:xf numFmtId="202" fontId="12" fillId="0" borderId="83" xfId="0" applyNumberFormat="1" applyFont="1" applyFill="1" applyBorder="1" applyAlignment="1">
      <x:alignment wrapText="1"/>
    </x:xf>
    <x:xf numFmtId="202" fontId="12" fillId="0" borderId="85" xfId="0" applyNumberFormat="1" applyFont="1" applyFill="1" applyBorder="1" applyAlignment="1">
      <x:alignment wrapText="1"/>
    </x:xf>
    <x:xf numFmtId="202" fontId="12" fillId="0" borderId="88" xfId="0" applyNumberFormat="1" applyFont="1" applyFill="1" applyBorder="1" applyAlignment="1">
      <x:alignment wrapText="1"/>
    </x:xf>
    <x:xf numFmtId="202" fontId="12" fillId="0" borderId="88" xfId="0" applyNumberFormat="1" applyFont="1" applyFill="1" applyBorder="1" applyAlignment="1">
      <x:alignment vertical="top" wrapText="1"/>
    </x:xf>
    <x:xf numFmtId="0" fontId="0" fillId="45" borderId="0" xfId="0" applyNumberFormat="1" applyFont="1" applyFill="1" applyBorder="1"/>
    <x:xf numFmtId="0" fontId="4" fillId="45" borderId="0" xfId="0" applyNumberFormat="1" applyFont="1" applyFill="1" applyBorder="1"/>
    <x:xf numFmtId="0" fontId="0" fillId="46" borderId="0" xfId="0" applyNumberFormat="1" applyFont="1" applyFill="1" applyBorder="1"/>
    <x:xf numFmtId="0" fontId="3" fillId="46" borderId="0" xfId="0" applyNumberFormat="1" applyFont="1" applyFill="1" applyBorder="1"/>
    <x:xf numFmtId="0" fontId="12" fillId="46" borderId="0" xfId="0" applyNumberFormat="1" applyFont="1" applyFill="1" applyBorder="1" applyAlignment="1">
      <x:alignment vertical="top" wrapText="1"/>
    </x:xf>
    <x:xf numFmtId="0" fontId="12" fillId="46" xfId="0" applyNumberFormat="1" applyFont="1" applyFill="1" applyBorder="0" applyAlignment="1">
      <x:alignment vertical="top" wrapText="1"/>
    </x:xf>
    <x:xf numFmtId="0" fontId="4" fillId="46" borderId="0" xfId="0" applyNumberFormat="1" applyFont="1" applyFill="1" applyBorder="1" applyAlignment="1">
      <x:alignment vertical="top" wrapText="1"/>
    </x:xf>
    <x:xf numFmtId="0" fontId="4" fillId="46" xfId="0" applyNumberFormat="1" applyFont="1" applyFill="1" applyBorder="0" applyAlignment="1">
      <x:alignment vertical="top" wrapText="1"/>
    </x:xf>
    <x:xf numFmtId="0" fontId="12" fillId="43" borderId="0" xfId="0" applyNumberFormat="1" applyFont="1" applyFill="1" applyBorder="1" applyAlignment="1">
      <x:alignment vertical="top" wrapText="1"/>
    </x:xf>
    <x:xf numFmtId="0" fontId="12" fillId="43" xfId="0" applyNumberFormat="1" applyFont="1" applyFill="1" applyBorder="0" applyAlignment="1">
      <x:alignment vertical="top" wrapText="1"/>
    </x:xf>
    <x:xf numFmtId="0" fontId="11" fillId="43" borderId="0" xfId="0" applyNumberFormat="1" applyFont="1" applyFill="1" applyBorder="1" applyAlignment="1">
      <x:alignment vertical="top" wrapText="1"/>
    </x:xf>
    <x:xf numFmtId="0" fontId="11" fillId="43" xfId="0" applyNumberFormat="1" applyFont="1" applyFill="1" applyBorder="0" applyAlignment="1">
      <x:alignment vertical="top" wrapText="1"/>
    </x:xf>
    <x:xf numFmtId="0" fontId="11" fillId="43" borderId="78" xfId="0" applyNumberFormat="1" applyFont="1" applyFill="1" applyBorder="1" applyAlignment="1">
      <x:alignment vertical="top" wrapText="1"/>
    </x:xf>
    <x:xf numFmtId="0" fontId="11" fillId="43" borderId="79" xfId="0" applyNumberFormat="1" applyFont="1" applyFill="1" applyBorder="1" applyAlignment="1">
      <x:alignment vertical="top" wrapText="1"/>
    </x:xf>
    <x:xf numFmtId="0" fontId="11" fillId="43" borderId="80" xfId="0" applyNumberFormat="1" applyFont="1" applyFill="1" applyBorder="1" applyAlignment="1">
      <x:alignment vertical="top" wrapText="1"/>
    </x:xf>
    <x:xf numFmtId="0" fontId="11" fillId="43" borderId="78" xfId="0" applyNumberFormat="1" applyFont="1" applyFill="1" applyBorder="1" applyAlignment="1">
      <x:alignment horizontal="center" vertical="top" wrapText="1"/>
    </x:xf>
    <x:xf numFmtId="0" fontId="11" fillId="43" borderId="79" xfId="0" applyNumberFormat="1" applyFont="1" applyFill="1" applyBorder="1" applyAlignment="1">
      <x:alignment horizontal="center" vertical="top" wrapText="1"/>
    </x:xf>
    <x:xf numFmtId="0" fontId="11" fillId="43" borderId="80" xfId="0" applyNumberFormat="1" applyFont="1" applyFill="1" applyBorder="1" applyAlignment="1">
      <x:alignment horizontal="center" vertical="top" wrapText="1"/>
    </x:xf>
    <x:xf numFmtId="0" fontId="12" fillId="8" borderId="81" xfId="0" applyNumberFormat="1" applyFont="1" applyFill="1" applyBorder="1" applyAlignment="1">
      <x:alignment vertical="top" wrapText="1"/>
    </x:xf>
    <x:xf numFmtId="0" fontId="12" fillId="8" borderId="82" xfId="0" applyNumberFormat="1" applyFont="1" applyFill="1" applyBorder="1" applyAlignment="1">
      <x:alignment vertical="top" wrapText="1"/>
    </x:xf>
    <x:xf numFmtId="0" fontId="12" fillId="8" borderId="83" xfId="0" applyNumberFormat="1" applyFont="1" applyFill="1" applyBorder="1" applyAlignment="1">
      <x:alignment vertical="top" wrapText="1"/>
    </x:xf>
    <x:xf numFmtId="0" fontId="12" fillId="8" borderId="84" xfId="0" applyNumberFormat="1" applyFont="1" applyFill="1" applyBorder="1" applyAlignment="1">
      <x:alignment vertical="top" wrapText="1"/>
    </x:xf>
    <x:xf numFmtId="0" fontId="12" fillId="8" borderId="85" xfId="0" applyNumberFormat="1" applyFont="1" applyFill="1" applyBorder="1" applyAlignment="1">
      <x:alignment vertical="top" wrapText="1"/>
    </x:xf>
    <x:xf numFmtId="0" fontId="12" fillId="8" borderId="86" xfId="0" applyNumberFormat="1" applyFont="1" applyFill="1" applyBorder="1" applyAlignment="1">
      <x:alignment vertical="top" wrapText="1"/>
    </x:xf>
    <x:xf numFmtId="0" fontId="12" fillId="8" borderId="87" xfId="0" applyNumberFormat="1" applyFont="1" applyFill="1" applyBorder="1" applyAlignment="1">
      <x:alignment vertical="top" wrapText="1"/>
    </x:xf>
    <x:xf numFmtId="0" fontId="12" fillId="8" borderId="88" xfId="0" applyNumberFormat="1" applyFont="1" applyFill="1" applyBorder="1" applyAlignment="1">
      <x:alignment vertical="top" wrapText="1"/>
    </x:xf>
    <x:xf numFmtId="0" fontId="12" fillId="47" borderId="81" xfId="0" applyNumberFormat="1" applyFont="1" applyFill="1" applyBorder="1" applyAlignment="1">
      <x:alignment vertical="top" wrapText="1"/>
    </x:xf>
    <x:xf numFmtId="0" fontId="12" fillId="47" borderId="82" xfId="0" applyNumberFormat="1" applyFont="1" applyFill="1" applyBorder="1" applyAlignment="1">
      <x:alignment vertical="top" wrapText="1"/>
    </x:xf>
    <x:xf numFmtId="0" fontId="12" fillId="47" borderId="83" xfId="0" applyNumberFormat="1" applyFont="1" applyFill="1" applyBorder="1" applyAlignment="1">
      <x:alignment vertical="top" wrapText="1"/>
    </x:xf>
    <x:xf numFmtId="0" fontId="12" fillId="48" borderId="84" xfId="0" applyNumberFormat="1" applyFont="1" applyFill="1" applyBorder="1" applyAlignment="1">
      <x:alignment vertical="top" wrapText="1"/>
    </x:xf>
    <x:xf numFmtId="0" fontId="12" fillId="48" xfId="0" applyNumberFormat="1" applyFont="1" applyFill="1" applyBorder="0" applyAlignment="1">
      <x:alignment vertical="top" wrapText="1"/>
    </x:xf>
    <x:xf numFmtId="0" fontId="12" fillId="48" borderId="85" xfId="0" applyNumberFormat="1" applyFont="1" applyFill="1" applyBorder="1" applyAlignment="1">
      <x:alignment vertical="top" wrapText="1"/>
    </x:xf>
    <x:xf numFmtId="0" fontId="12" fillId="47" borderId="84" xfId="0" applyNumberFormat="1" applyFont="1" applyFill="1" applyBorder="1" applyAlignment="1">
      <x:alignment vertical="top" wrapText="1"/>
    </x:xf>
    <x:xf numFmtId="0" fontId="12" fillId="47" xfId="0" applyNumberFormat="1" applyFont="1" applyFill="1" applyBorder="0" applyAlignment="1">
      <x:alignment vertical="top" wrapText="1"/>
    </x:xf>
    <x:xf numFmtId="0" fontId="12" fillId="47" borderId="85" xfId="0" applyNumberFormat="1" applyFont="1" applyFill="1" applyBorder="1" applyAlignment="1">
      <x:alignment vertical="top" wrapText="1"/>
    </x:xf>
    <x:xf numFmtId="0" fontId="12" fillId="47" borderId="86" xfId="0" applyNumberFormat="1" applyFont="1" applyFill="1" applyBorder="1" applyAlignment="1">
      <x:alignment vertical="top" wrapText="1"/>
    </x:xf>
    <x:xf numFmtId="0" fontId="12" fillId="47" borderId="87" xfId="0" applyNumberFormat="1" applyFont="1" applyFill="1" applyBorder="1" applyAlignment="1">
      <x:alignment vertical="top" wrapText="1"/>
    </x:xf>
    <x:xf numFmtId="0" fontId="12" fillId="47" borderId="88" xfId="0" applyNumberFormat="1" applyFont="1" applyFill="1" applyBorder="1" applyAlignment="1">
      <x:alignment vertical="top" wrapText="1"/>
    </x:xf>
    <x:xf numFmtId="0" fontId="6" fillId="46" borderId="0" xfId="0" applyNumberFormat="1" applyFont="1" applyFill="1" applyBorder="1"/>
    <x:xf numFmtId="0" fontId="18" fillId="46" borderId="0" xfId="0" applyNumberFormat="1" applyFont="1" applyFill="1" applyBorder="1"/>
    <x:xf numFmtId="0" fontId="6" fillId="43" borderId="0" xfId="0" applyNumberFormat="1" applyFont="1" applyFill="1" applyBorder="1"/>
    <x:xf numFmtId="0" fontId="5" fillId="43" borderId="0" xfId="0" applyNumberFormat="1" applyFont="1" applyFill="1" applyBorder="1"/>
    <x:xf numFmtId="0" fontId="5" fillId="43" borderId="78" xfId="0" applyNumberFormat="1" applyFont="1" applyFill="1" applyBorder="1"/>
    <x:xf numFmtId="0" fontId="5" fillId="43" borderId="79" xfId="0" applyNumberFormat="1" applyFont="1" applyFill="1" applyBorder="1"/>
    <x:xf numFmtId="0" fontId="5" fillId="43" borderId="80" xfId="0" applyNumberFormat="1" applyFont="1" applyFill="1" applyBorder="1"/>
    <x:xf numFmtId="0" fontId="5" fillId="43" borderId="78" xfId="0" applyNumberFormat="1" applyFont="1" applyFill="1" applyBorder="1" applyAlignment="1">
      <x:alignment wrapText="1"/>
    </x:xf>
    <x:xf numFmtId="0" fontId="5" fillId="43" borderId="79" xfId="0" applyNumberFormat="1" applyFont="1" applyFill="1" applyBorder="1" applyAlignment="1">
      <x:alignment wrapText="1"/>
    </x:xf>
    <x:xf numFmtId="0" fontId="5" fillId="43" borderId="80" xfId="0" applyNumberFormat="1" applyFont="1" applyFill="1" applyBorder="1" applyAlignment="1">
      <x:alignment wrapText="1"/>
    </x:xf>
    <x:xf numFmtId="0" fontId="5" fillId="43" borderId="78" xfId="0" applyNumberFormat="1" applyFont="1" applyFill="1" applyBorder="1" applyAlignment="1">
      <x:alignment horizontal="center" wrapText="1"/>
    </x:xf>
    <x:xf numFmtId="0" fontId="5" fillId="43" borderId="79" xfId="0" applyNumberFormat="1" applyFont="1" applyFill="1" applyBorder="1" applyAlignment="1">
      <x:alignment horizontal="center" wrapText="1"/>
    </x:xf>
    <x:xf numFmtId="0" fontId="5" fillId="43" borderId="80" xfId="0" applyNumberFormat="1" applyFont="1" applyFill="1" applyBorder="1" applyAlignment="1">
      <x:alignment horizontal="center" wrapText="1"/>
    </x:xf>
    <x:xf numFmtId="0" fontId="5" fillId="43" borderId="78" xfId="0" applyNumberFormat="1" applyFont="1" applyFill="1" applyBorder="1" applyAlignment="1">
      <x:alignment horizontal="center" vertical="center" wrapText="1"/>
    </x:xf>
    <x:xf numFmtId="0" fontId="5" fillId="43" borderId="79" xfId="0" applyNumberFormat="1" applyFont="1" applyFill="1" applyBorder="1" applyAlignment="1">
      <x:alignment horizontal="center" vertical="center" wrapText="1"/>
    </x:xf>
    <x:xf numFmtId="0" fontId="5" fillId="43" borderId="80" xfId="0" applyNumberFormat="1" applyFont="1" applyFill="1" applyBorder="1" applyAlignment="1">
      <x:alignment horizontal="center" vertical="center" wrapText="1"/>
    </x:xf>
    <x:xf numFmtId="0" fontId="16" fillId="0" borderId="81" xfId="0" applyNumberFormat="1" applyFont="1" applyFill="1" applyBorder="1"/>
    <x:xf numFmtId="0" fontId="16" fillId="0" borderId="82" xfId="0" applyNumberFormat="1" applyFont="1" applyFill="1" applyBorder="1"/>
    <x:xf numFmtId="0" fontId="16" fillId="0" borderId="83" xfId="0" applyNumberFormat="1" applyFont="1" applyFill="1" applyBorder="1"/>
    <x:xf numFmtId="0" fontId="16" fillId="0" borderId="84" xfId="0" applyNumberFormat="1" applyFont="1" applyFill="1" applyBorder="1"/>
    <x:xf numFmtId="0" fontId="16" fillId="0" borderId="85" xfId="0" applyNumberFormat="1" applyFont="1" applyFill="1" applyBorder="1"/>
    <x:xf numFmtId="0" fontId="16" fillId="0" borderId="86" xfId="0" applyNumberFormat="1" applyFont="1" applyFill="1" applyBorder="1"/>
    <x:xf numFmtId="0" fontId="16" fillId="0" borderId="87" xfId="0" applyNumberFormat="1" applyFont="1" applyFill="1" applyBorder="1"/>
    <x:xf numFmtId="0" fontId="16" fillId="0" borderId="88" xfId="0" applyNumberFormat="1" applyFont="1" applyFill="1" applyBorder="1"/>
    <x:xf numFmtId="0" fontId="16" fillId="0" borderId="81" xfId="0" applyNumberFormat="1" applyFont="1" applyFill="1" applyBorder="1" applyAlignment="1">
      <x:alignment wrapText="1"/>
    </x:xf>
    <x:xf numFmtId="0" fontId="16" fillId="0" borderId="82" xfId="0" applyNumberFormat="1" applyFont="1" applyFill="1" applyBorder="1" applyAlignment="1">
      <x:alignment wrapText="1"/>
    </x:xf>
    <x:xf numFmtId="0" fontId="16" fillId="0" borderId="83" xfId="0" applyNumberFormat="1" applyFont="1" applyFill="1" applyBorder="1" applyAlignment="1">
      <x:alignment wrapText="1"/>
    </x:xf>
    <x:xf numFmtId="0" fontId="16" fillId="0" borderId="84" xfId="0" applyNumberFormat="1" applyFont="1" applyFill="1" applyBorder="1" applyAlignment="1">
      <x:alignment wrapText="1"/>
    </x:xf>
    <x:xf numFmtId="0" fontId="16" fillId="0" borderId="85" xfId="0" applyNumberFormat="1" applyFont="1" applyFill="1" applyBorder="1" applyAlignment="1">
      <x:alignment wrapText="1"/>
    </x:xf>
    <x:xf numFmtId="0" fontId="16" fillId="0" borderId="86" xfId="0" applyNumberFormat="1" applyFont="1" applyFill="1" applyBorder="1" applyAlignment="1">
      <x:alignment wrapText="1"/>
    </x:xf>
    <x:xf numFmtId="0" fontId="16" fillId="0" borderId="87" xfId="0" applyNumberFormat="1" applyFont="1" applyFill="1" applyBorder="1" applyAlignment="1">
      <x:alignment wrapText="1"/>
    </x:xf>
    <x:xf numFmtId="0" fontId="16" fillId="0" borderId="88" xfId="0" applyNumberFormat="1" applyFont="1" applyFill="1" applyBorder="1" applyAlignment="1">
      <x:alignment wrapText="1"/>
    </x:xf>
    <x:xf numFmtId="0" fontId="16" fillId="0" borderId="81" xfId="0" applyNumberFormat="1" applyFont="1" applyFill="1" applyBorder="1" applyAlignment="1">
      <x:alignment vertical="top" wrapText="1"/>
    </x:xf>
    <x:xf numFmtId="0" fontId="16" fillId="0" borderId="82" xfId="0" applyNumberFormat="1" applyFont="1" applyFill="1" applyBorder="1" applyAlignment="1">
      <x:alignment vertical="top" wrapText="1"/>
    </x:xf>
    <x:xf numFmtId="0" fontId="16" fillId="0" borderId="83" xfId="0" applyNumberFormat="1" applyFont="1" applyFill="1" applyBorder="1" applyAlignment="1">
      <x:alignment vertical="top" wrapText="1"/>
    </x:xf>
    <x:xf numFmtId="0" fontId="16" fillId="0" borderId="84" xfId="0" applyNumberFormat="1" applyFont="1" applyFill="1" applyBorder="1" applyAlignment="1">
      <x:alignment vertical="top" wrapText="1"/>
    </x:xf>
    <x:xf numFmtId="0" fontId="16" fillId="0" borderId="85" xfId="0" applyNumberFormat="1" applyFont="1" applyFill="1" applyBorder="1" applyAlignment="1">
      <x:alignment vertical="top" wrapText="1"/>
    </x:xf>
    <x:xf numFmtId="0" fontId="16" fillId="0" borderId="86" xfId="0" applyNumberFormat="1" applyFont="1" applyFill="1" applyBorder="1" applyAlignment="1">
      <x:alignment vertical="top" wrapText="1"/>
    </x:xf>
    <x:xf numFmtId="0" fontId="16" fillId="0" borderId="87" xfId="0" applyNumberFormat="1" applyFont="1" applyFill="1" applyBorder="1" applyAlignment="1">
      <x:alignment vertical="top" wrapText="1"/>
    </x:xf>
    <x:xf numFmtId="0" fontId="16" fillId="0" borderId="88" xfId="0" applyNumberFormat="1" applyFont="1" applyFill="1" applyBorder="1" applyAlignment="1">
      <x:alignment vertical="top" wrapText="1"/>
    </x:xf>
    <x:xf numFmtId="0" fontId="16" fillId="47" borderId="81" xfId="0" applyNumberFormat="1" applyFont="1" applyFill="1" applyBorder="1" applyAlignment="1">
      <x:alignment vertical="top" wrapText="1"/>
    </x:xf>
    <x:xf numFmtId="0" fontId="16" fillId="47" borderId="82" xfId="0" applyNumberFormat="1" applyFont="1" applyFill="1" applyBorder="1" applyAlignment="1">
      <x:alignment vertical="top" wrapText="1"/>
    </x:xf>
    <x:xf numFmtId="0" fontId="16" fillId="47" borderId="83" xfId="0" applyNumberFormat="1" applyFont="1" applyFill="1" applyBorder="1" applyAlignment="1">
      <x:alignment vertical="top" wrapText="1"/>
    </x:xf>
    <x:xf numFmtId="0" fontId="16" fillId="48" borderId="84" xfId="0" applyNumberFormat="1" applyFont="1" applyFill="1" applyBorder="1" applyAlignment="1">
      <x:alignment vertical="top" wrapText="1"/>
    </x:xf>
    <x:xf numFmtId="0" fontId="16" fillId="48" xfId="0" applyNumberFormat="1" applyFont="1" applyFill="1" applyBorder="0" applyAlignment="1">
      <x:alignment vertical="top" wrapText="1"/>
    </x:xf>
    <x:xf numFmtId="0" fontId="16" fillId="48" borderId="85" xfId="0" applyNumberFormat="1" applyFont="1" applyFill="1" applyBorder="1" applyAlignment="1">
      <x:alignment vertical="top" wrapText="1"/>
    </x:xf>
    <x:xf numFmtId="0" fontId="16" fillId="47" borderId="84" xfId="0" applyNumberFormat="1" applyFont="1" applyFill="1" applyBorder="1" applyAlignment="1">
      <x:alignment vertical="top" wrapText="1"/>
    </x:xf>
    <x:xf numFmtId="0" fontId="16" fillId="47" xfId="0" applyNumberFormat="1" applyFont="1" applyFill="1" applyBorder="0" applyAlignment="1">
      <x:alignment vertical="top" wrapText="1"/>
    </x:xf>
    <x:xf numFmtId="0" fontId="16" fillId="47" borderId="85" xfId="0" applyNumberFormat="1" applyFont="1" applyFill="1" applyBorder="1" applyAlignment="1">
      <x:alignment vertical="top" wrapText="1"/>
    </x:xf>
    <x:xf numFmtId="0" fontId="16" fillId="47" borderId="86" xfId="0" applyNumberFormat="1" applyFont="1" applyFill="1" applyBorder="1" applyAlignment="1">
      <x:alignment vertical="top" wrapText="1"/>
    </x:xf>
    <x:xf numFmtId="0" fontId="16" fillId="47" borderId="87" xfId="0" applyNumberFormat="1" applyFont="1" applyFill="1" applyBorder="1" applyAlignment="1">
      <x:alignment vertical="top" wrapText="1"/>
    </x:xf>
    <x:xf numFmtId="0" fontId="16" fillId="47" borderId="88" xfId="0" applyNumberFormat="1" applyFont="1" applyFill="1" applyBorder="1" applyAlignment="1">
      <x:alignment vertical="top" wrapText="1"/>
    </x:xf>
    <x:xf numFmtId="0" fontId="4" fillId="46" borderId="0" xfId="0" applyNumberFormat="1" applyFont="1" applyFill="1" applyBorder="1"/>
    <x:xf numFmtId="0" fontId="12" fillId="48" borderId="86" xfId="0" applyNumberFormat="1" applyFont="1" applyFill="1" applyBorder="1" applyAlignment="1">
      <x:alignment vertical="top" wrapText="1"/>
    </x:xf>
    <x:xf numFmtId="0" fontId="12" fillId="48" borderId="87" xfId="0" applyNumberFormat="1" applyFont="1" applyFill="1" applyBorder="1" applyAlignment="1">
      <x:alignment vertical="top" wrapText="1"/>
    </x:xf>
    <x:xf numFmtId="0" fontId="12" fillId="48" borderId="88" xfId="0" applyNumberFormat="1" applyFont="1" applyFill="1" applyBorder="1" applyAlignment="1">
      <x:alignment vertical="top" wrapText="1"/>
    </x:xf>
    <x:xf numFmtId="0" fontId="16" fillId="0" borderId="89" xfId="0" applyNumberFormat="1" applyFont="1" applyFill="1" applyBorder="1"/>
    <x:xf numFmtId="0" fontId="16" fillId="0" borderId="90" xfId="0" applyNumberFormat="1" applyFont="1" applyFill="1" applyBorder="1"/>
    <x:xf numFmtId="0" fontId="16" fillId="0" borderId="91" xfId="0" applyNumberFormat="1" applyFont="1" applyFill="1" applyBorder="1"/>
    <x:xf numFmtId="0" fontId="16" fillId="0" borderId="89" xfId="0" applyNumberFormat="1" applyFont="1" applyFill="1" applyBorder="1" applyAlignment="1">
      <x:alignment wrapText="1"/>
    </x:xf>
    <x:xf numFmtId="0" fontId="16" fillId="0" borderId="90" xfId="0" applyNumberFormat="1" applyFont="1" applyFill="1" applyBorder="1" applyAlignment="1">
      <x:alignment wrapText="1"/>
    </x:xf>
    <x:xf numFmtId="0" fontId="16" fillId="0" borderId="91" xfId="0" applyNumberFormat="1" applyFont="1" applyFill="1" applyBorder="1" applyAlignment="1">
      <x:alignment wrapText="1"/>
    </x:xf>
    <x:xf numFmtId="0" fontId="16" fillId="0" borderId="89" xfId="0" applyNumberFormat="1" applyFont="1" applyFill="1" applyBorder="1" applyAlignment="1">
      <x:alignment vertical="top" wrapText="1"/>
    </x:xf>
    <x:xf numFmtId="0" fontId="16" fillId="0" borderId="90" xfId="0" applyNumberFormat="1" applyFont="1" applyFill="1" applyBorder="1" applyAlignment="1">
      <x:alignment vertical="top" wrapText="1"/>
    </x:xf>
    <x:xf numFmtId="0" fontId="16" fillId="0" borderId="91" xfId="0" applyNumberFormat="1" applyFont="1" applyFill="1" applyBorder="1" applyAlignment="1">
      <x:alignment vertical="top" wrapText="1"/>
    </x:xf>
    <x:xf numFmtId="0" fontId="16" fillId="47" borderId="89" xfId="0" applyNumberFormat="1" applyFont="1" applyFill="1" applyBorder="1" applyAlignment="1">
      <x:alignment vertical="top" wrapText="1"/>
    </x:xf>
    <x:xf numFmtId="0" fontId="16" fillId="47" borderId="90" xfId="0" applyNumberFormat="1" applyFont="1" applyFill="1" applyBorder="1" applyAlignment="1">
      <x:alignment vertical="top" wrapText="1"/>
    </x:xf>
    <x:xf numFmtId="0" fontId="16" fillId="47" borderId="91" xfId="0" applyNumberFormat="1" applyFont="1" applyFill="1" applyBorder="1" applyAlignment="1">
      <x:alignment vertical="top" wrapText="1"/>
    </x:xf>
    <x:xf numFmtId="0" fontId="13" fillId="49" borderId="0" xfId="0" applyNumberFormat="1" applyFont="1" applyFill="1" applyBorder="1"/>
    <x:xf numFmtId="0" fontId="3" fillId="49" borderId="0" xfId="0" applyNumberFormat="1" applyFont="1" applyFill="1" applyBorder="1"/>
    <x:xf numFmtId="0" fontId="13" fillId="45" borderId="0" xfId="0" applyNumberFormat="1" applyFont="1" applyFill="1" applyBorder="1"/>
    <x:xf numFmtId="0" fontId="0" fillId="50" borderId="0" xfId="0" applyNumberFormat="1" applyFont="1" applyFill="1" applyBorder="1"/>
    <x:xf numFmtId="0" fontId="12" fillId="50" borderId="0" xfId="0" applyNumberFormat="1" applyFont="1" applyFill="1" applyBorder="1"/>
    <x:xf numFmtId="0" fontId="12" fillId="50" borderId="0" xfId="0" applyNumberFormat="1" applyFont="1" applyFill="1" applyBorder="1" applyAlignment="1">
      <x:alignment wrapText="1"/>
    </x:xf>
    <x:xf numFmtId="0" fontId="12" fillId="50" borderId="0" xfId="0" applyNumberFormat="1" applyFont="1" applyFill="1" applyBorder="1" applyAlignment="1">
      <x:alignment vertical="top" wrapText="1"/>
    </x:xf>
    <x:xf numFmtId="0" fontId="16" fillId="44" borderId="84" xfId="0" applyNumberFormat="1" applyFont="1" applyFill="1" applyBorder="1" applyAlignment="1">
      <x:alignment vertical="top" wrapText="1"/>
    </x:xf>
    <x:xf numFmtId="0" fontId="16" fillId="44" xfId="0" applyNumberFormat="1" applyFont="1" applyFill="1" applyBorder="0" applyAlignment="1">
      <x:alignment vertical="top" wrapText="1"/>
    </x:xf>
    <x:xf numFmtId="0" fontId="16" fillId="44" borderId="85" xfId="0" applyNumberFormat="1" applyFont="1" applyFill="1" applyBorder="1" applyAlignment="1">
      <x:alignment vertical="top" wrapText="1"/>
    </x:xf>
    <x:xf numFmtId="202" fontId="16" fillId="0" borderId="82" xfId="0" applyNumberFormat="1" applyFont="1" applyFill="1" applyBorder="1" applyAlignment="1">
      <x:alignment vertical="top" wrapText="1"/>
    </x:xf>
    <x:xf numFmtId="0" fontId="16" fillId="44" borderId="86" xfId="0" applyNumberFormat="1" applyFont="1" applyFill="1" applyBorder="1" applyAlignment="1">
      <x:alignment vertical="top" wrapText="1"/>
    </x:xf>
    <x:xf numFmtId="0" fontId="16" fillId="44" borderId="87" xfId="0" applyNumberFormat="1" applyFont="1" applyFill="1" applyBorder="1" applyAlignment="1">
      <x:alignment vertical="top" wrapText="1"/>
    </x:xf>
    <x:xf numFmtId="0" fontId="16" fillId="44" borderId="88" xfId="0" applyNumberFormat="1" applyFont="1" applyFill="1" applyBorder="1" applyAlignment="1">
      <x:alignment vertical="top" wrapText="1"/>
    </x:xf>
    <x:xf numFmtId="0" fontId="19" fillId="46" borderId="0" xfId="0" applyNumberFormat="1" applyFont="1" applyFill="1" applyBorder="1" applyAlignment="1">
      <x:alignment vertical="top" wrapText="1"/>
    </x:xf>
    <x:xf numFmtId="0" fontId="19" fillId="46" xfId="0" applyNumberFormat="1" applyFont="1" applyFill="1" applyBorder="0" applyAlignment="1">
      <x:alignment vertical="top" wrapText="1"/>
    </x:xf>
    <x:xf numFmtId="0" fontId="19" fillId="43" borderId="78" xfId="0" applyNumberFormat="1" applyFont="1" applyFill="1" applyBorder="1" applyAlignment="1">
      <x:alignment horizontal="center" vertical="center" wrapText="1"/>
    </x:xf>
    <x:xf numFmtId="0" fontId="19" fillId="43" borderId="79" xfId="0" applyNumberFormat="1" applyFont="1" applyFill="1" applyBorder="1" applyAlignment="1">
      <x:alignment horizontal="center" vertical="center" wrapText="1"/>
    </x:xf>
    <x:xf numFmtId="0" fontId="19" fillId="43" borderId="80" xfId="0" applyNumberFormat="1" applyFont="1" applyFill="1" applyBorder="1" applyAlignment="1">
      <x:alignment horizontal="center" vertical="center" wrapText="1"/>
    </x:xf>
    <x:xf numFmtId="0" fontId="19" fillId="46" borderId="81" xfId="0" applyNumberFormat="1" applyFont="1" applyFill="1" applyBorder="1" applyAlignment="1">
      <x:alignment vertical="top" wrapText="1"/>
    </x:xf>
    <x:xf numFmtId="0" fontId="19" fillId="46" borderId="82" xfId="0" applyNumberFormat="1" applyFont="1" applyFill="1" applyBorder="1" applyAlignment="1">
      <x:alignment vertical="top" wrapText="1"/>
    </x:xf>
    <x:xf numFmtId="0" fontId="19" fillId="46" borderId="83" xfId="0" applyNumberFormat="1" applyFont="1" applyFill="1" applyBorder="1" applyAlignment="1">
      <x:alignment vertical="top" wrapText="1"/>
    </x:xf>
    <x:xf numFmtId="0" fontId="19" fillId="43" borderId="92" xfId="0" applyNumberFormat="1" applyFont="1" applyFill="1" applyBorder="1" applyAlignment="1">
      <x:alignment horizontal="center" vertical="center" wrapText="1"/>
    </x:xf>
    <x:xf numFmtId="0" fontId="19" fillId="43" borderId="93" xfId="0" applyNumberFormat="1" applyFont="1" applyFill="1" applyBorder="1" applyAlignment="1">
      <x:alignment horizontal="center" vertical="center" wrapText="1"/>
    </x:xf>
    <x:xf numFmtId="0" fontId="19" fillId="43" borderId="92" xfId="0" applyNumberFormat="1" applyFont="1" applyFill="1" applyBorder="1" applyAlignment="1">
      <x:alignment horizontal="center" vertical="top" wrapText="1"/>
    </x:xf>
    <x:xf numFmtId="0" fontId="19" fillId="43" borderId="79" xfId="0" applyNumberFormat="1" applyFont="1" applyFill="1" applyBorder="1" applyAlignment="1">
      <x:alignment horizontal="center" vertical="top" wrapText="1"/>
    </x:xf>
    <x:xf numFmtId="0" fontId="19" fillId="43" borderId="93" xfId="0" applyNumberFormat="1" applyFont="1" applyFill="1" applyBorder="1" applyAlignment="1">
      <x:alignment horizontal="center" vertical="top" wrapText="1"/>
    </x:xf>
    <x:xf numFmtId="0" fontId="19" fillId="44" borderId="92" xfId="0" applyNumberFormat="1" applyFont="1" applyFill="1" applyBorder="1" applyAlignment="1">
      <x:alignment horizontal="center" vertical="top" wrapText="1"/>
    </x:xf>
    <x:xf numFmtId="0" fontId="19" fillId="44" borderId="79" xfId="0" applyNumberFormat="1" applyFont="1" applyFill="1" applyBorder="1" applyAlignment="1">
      <x:alignment horizontal="center" vertical="top" wrapText="1"/>
    </x:xf>
    <x:xf numFmtId="0" fontId="19" fillId="44" borderId="93" xfId="0" applyNumberFormat="1" applyFont="1" applyFill="1" applyBorder="1" applyAlignment="1">
      <x:alignment horizontal="center" vertical="top" wrapText="1"/>
    </x:xf>
    <x:xf numFmtId="0" fontId="19" fillId="43" borderId="94" xfId="0" applyNumberFormat="1" applyFont="1" applyFill="1" applyBorder="1" applyAlignment="1">
      <x:alignment horizontal="center" vertical="center" wrapText="1"/>
    </x:xf>
    <x:xf numFmtId="0" fontId="19" fillId="43" borderId="95" xfId="0" applyNumberFormat="1" applyFont="1" applyFill="1" applyBorder="1" applyAlignment="1">
      <x:alignment horizontal="center" vertical="center" wrapText="1"/>
    </x:xf>
    <x:xf numFmtId="0" fontId="19" fillId="43" borderId="96" xfId="0" applyNumberFormat="1" applyFont="1" applyFill="1" applyBorder="1" applyAlignment="1">
      <x:alignment horizontal="center" vertical="center" wrapText="1"/>
    </x:xf>
    <x:xf numFmtId="0" fontId="19" fillId="43" borderId="94" xfId="0" applyNumberFormat="1" applyFont="1" applyFill="1" applyBorder="1" applyAlignment="1">
      <x:alignment horizontal="center" vertical="top" wrapText="1"/>
    </x:xf>
    <x:xf numFmtId="0" fontId="19" fillId="43" borderId="95" xfId="0" applyNumberFormat="1" applyFont="1" applyFill="1" applyBorder="1" applyAlignment="1">
      <x:alignment horizontal="center" vertical="top" wrapText="1"/>
    </x:xf>
    <x:xf numFmtId="0" fontId="19" fillId="43" borderId="96" xfId="0" applyNumberFormat="1" applyFont="1" applyFill="1" applyBorder="1" applyAlignment="1">
      <x:alignment horizontal="center" vertical="top" wrapText="1"/>
    </x:xf>
    <x:xf numFmtId="0" fontId="19" fillId="44" borderId="94" xfId="0" applyNumberFormat="1" applyFont="1" applyFill="1" applyBorder="1" applyAlignment="1">
      <x:alignment horizontal="center" vertical="top" wrapText="1"/>
    </x:xf>
    <x:xf numFmtId="0" fontId="19" fillId="44" borderId="95" xfId="0" applyNumberFormat="1" applyFont="1" applyFill="1" applyBorder="1" applyAlignment="1">
      <x:alignment horizontal="center" vertical="top" wrapText="1"/>
    </x:xf>
    <x:xf numFmtId="0" fontId="19" fillId="44" borderId="96" xfId="0" applyNumberFormat="1" applyFont="1" applyFill="1" applyBorder="1" applyAlignment="1">
      <x:alignment horizontal="center" vertical="top" wrapText="1"/>
    </x:xf>
    <x:xf numFmtId="0" fontId="12" fillId="46" borderId="84" xfId="0" applyNumberFormat="1" applyFont="1" applyFill="1" applyBorder="1" applyAlignment="1">
      <x:alignment vertical="top" wrapText="1"/>
    </x:xf>
    <x:xf numFmtId="0" fontId="12" fillId="46" borderId="85" xfId="0" applyNumberFormat="1" applyFont="1" applyFill="1" applyBorder="1" applyAlignment="1">
      <x:alignment vertical="top" wrapText="1"/>
    </x:xf>
    <x:xf numFmtId="0" fontId="4" fillId="46" borderId="84" xfId="0" applyNumberFormat="1" applyFont="1" applyFill="1" applyBorder="1" applyAlignment="1">
      <x:alignment vertical="top" wrapText="1"/>
    </x:xf>
    <x:xf numFmtId="0" fontId="4" fillId="46" borderId="85" xfId="0" applyNumberFormat="1" applyFont="1" applyFill="1" applyBorder="1" applyAlignment="1">
      <x:alignment vertical="top" wrapText="1"/>
    </x:xf>
    <x:xf numFmtId="0" fontId="12" fillId="43" borderId="84" xfId="0" applyNumberFormat="1" applyFont="1" applyFill="1" applyBorder="1" applyAlignment="1">
      <x:alignment vertical="top" wrapText="1"/>
    </x:xf>
    <x:xf numFmtId="0" fontId="12" fillId="43" borderId="85" xfId="0" applyNumberFormat="1" applyFont="1" applyFill="1" applyBorder="1" applyAlignment="1">
      <x:alignment vertical="top" wrapText="1"/>
    </x:xf>
    <x:xf numFmtId="0" fontId="11" fillId="43" borderId="84" xfId="0" applyNumberFormat="1" applyFont="1" applyFill="1" applyBorder="1" applyAlignment="1">
      <x:alignment vertical="top" wrapText="1"/>
    </x:xf>
    <x:xf numFmtId="0" fontId="11" fillId="43" borderId="85" xfId="0" applyNumberFormat="1" applyFont="1" applyFill="1" applyBorder="1" applyAlignment="1">
      <x:alignment vertical="top" wrapText="1"/>
    </x:xf>
    <x:xf numFmtId="0" fontId="12" fillId="47" borderId="89" xfId="0" applyNumberFormat="1" applyFont="1" applyFill="1" applyBorder="1" applyAlignment="1">
      <x:alignment vertical="top" wrapText="1"/>
    </x:xf>
    <x:xf numFmtId="0" fontId="12" fillId="47" borderId="90" xfId="0" applyNumberFormat="1" applyFont="1" applyFill="1" applyBorder="1" applyAlignment="1">
      <x:alignment vertical="top" wrapText="1"/>
    </x:xf>
    <x:xf numFmtId="0" fontId="12" fillId="47" borderId="91"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xfId="0" applyNumberFormat="1" applyFont="1" applyFill="1" applyBorder="0" applyAlignment="1">
      <x:alignment vertical="top" wrapText="1"/>
    </x:xf>
    <x:xf numFmtId="0" fontId="11" fillId="7" borderId="0" xfId="0" applyNumberFormat="1" applyFont="1" applyFill="1" applyBorder="1" applyAlignment="1">
      <x:alignment vertical="top" wrapText="1"/>
    </x:xf>
    <x:xf numFmtId="0" fontId="11" fillId="7" xfId="0" applyNumberFormat="1" applyFont="1" applyFill="1" applyBorder="0" applyAlignment="1">
      <x:alignment vertical="top" wrapText="1"/>
    </x:xf>
    <x:xf numFmtId="0" fontId="11" fillId="7" borderId="0" xfId="0" applyNumberFormat="1" applyFont="1" applyFill="1" applyBorder="1" applyAlignment="1">
      <x:alignment horizontal="center" vertical="top" wrapText="1"/>
    </x:xf>
    <x:xf numFmtId="0" fontId="12" fillId="47" borderId="0" xfId="0" applyNumberFormat="1" applyFont="1" applyFill="1" applyBorder="1" applyAlignment="1">
      <x:alignment vertical="top" wrapText="1"/>
    </x:xf>
    <x:xf numFmtId="0" fontId="12" fillId="48" borderId="0" xfId="0" applyNumberFormat="1" applyFont="1" applyFill="1" applyBorder="1" applyAlignment="1">
      <x:alignment vertical="top" wrapText="1"/>
    </x:xf>
    <x:xf numFmtId="0" fontId="16" fillId="47" borderId="0" xfId="0" applyNumberFormat="1" applyFont="1" applyFill="1" applyBorder="1" applyAlignment="1">
      <x:alignment vertical="top" wrapText="1"/>
    </x:xf>
    <x:xf numFmtId="0" fontId="16" fillId="48" borderId="0" xfId="0" applyNumberFormat="1" applyFont="1" applyFill="1" applyBorder="1" applyAlignment="1">
      <x:alignment vertical="top" wrapText="1"/>
    </x:xf>
    <x:xf numFmtId="0" fontId="19" fillId="7" borderId="0" xfId="0" applyNumberFormat="1" applyFont="1" applyFill="1" applyBorder="1" applyAlignment="1">
      <x:alignment horizontal="center" vertical="center" wrapText="1"/>
    </x:xf>
    <x:xf numFmtId="0" fontId="19" fillId="7" borderId="0" xfId="0" applyNumberFormat="1" applyFont="1" applyFill="1" applyBorder="1" applyAlignment="1">
      <x:alignment horizontal="center" vertical="top" wrapText="1"/>
    </x:xf>
    <x:xf numFmtId="0" fontId="19" fillId="8" borderId="0" xfId="0" applyNumberFormat="1" applyFont="1" applyFill="1" applyBorder="1" applyAlignment="1">
      <x:alignment horizontal="center" vertical="top" wrapText="1"/>
    </x:xf>
    <x:xf numFmtId="0" fontId="0" fillId="51" borderId="0" xfId="0" applyNumberFormat="1" applyFont="1" applyFill="1" applyBorder="1"/>
    <x:xf numFmtId="0" fontId="9" fillId="51" borderId="0" xfId="0" applyNumberFormat="1" applyFont="1" applyFill="1" applyBorder="1"/>
    <x:xf numFmtId="0" fontId="9" fillId="51" borderId="0" xfId="0" applyNumberFormat="1" applyFont="1" applyFill="1" applyBorder="1" applyAlignment="1">
      <x:alignment horizontal="left"/>
    </x:xf>
    <x:xf numFmtId="0" fontId="9" fillId="51" borderId="0" xfId="0" applyNumberFormat="1" applyFont="1" applyFill="1" applyBorder="1" applyAlignment="1">
      <x:alignment horizontal="left" vertical="center"/>
    </x:xf>
    <x:xf numFmtId="0" fontId="0" fillId="52" borderId="0" xfId="0" applyNumberFormat="1" applyFont="1" applyFill="1" applyBorder="1"/>
    <x:xf numFmtId="0" fontId="10" fillId="52" borderId="0" xfId="0" applyNumberFormat="1" applyFont="1" applyFill="1" applyBorder="1"/>
    <x:xf numFmtId="0" fontId="10" fillId="52" borderId="0" xfId="0" applyNumberFormat="1" applyFont="1" applyFill="1" applyBorder="1" applyAlignment="1">
      <x:alignment wrapText="1"/>
    </x:xf>
    <x:xf numFmtId="0" fontId="10" fillId="52" borderId="0" xfId="0" applyNumberFormat="1" applyFont="1" applyFill="1" applyBorder="1" applyAlignment="1">
      <x:alignment vertical="center" wrapText="1"/>
    </x:xf>
    <x:xf numFmtId="0" fontId="0" fillId="53" borderId="0" xfId="0" applyNumberFormat="1" applyFont="1" applyFill="1" applyBorder="1"/>
    <x:xf numFmtId="0" fontId="11" fillId="53" borderId="0" xfId="0" applyNumberFormat="1" applyFont="1" applyFill="1" applyBorder="1"/>
    <x:xf numFmtId="0" fontId="11" fillId="53" borderId="97" xfId="0" applyNumberFormat="1" applyFont="1" applyFill="1" applyBorder="1"/>
    <x:xf numFmtId="0" fontId="11" fillId="53" borderId="98" xfId="0" applyNumberFormat="1" applyFont="1" applyFill="1" applyBorder="1"/>
    <x:xf numFmtId="0" fontId="11" fillId="53" borderId="99" xfId="0" applyNumberFormat="1" applyFont="1" applyFill="1" applyBorder="1"/>
    <x:xf numFmtId="0" fontId="11" fillId="53" borderId="97" xfId="0" applyNumberFormat="1" applyFont="1" applyFill="1" applyBorder="1" applyAlignment="1">
      <x:alignment wrapText="1"/>
    </x:xf>
    <x:xf numFmtId="0" fontId="11" fillId="53" borderId="98" xfId="0" applyNumberFormat="1" applyFont="1" applyFill="1" applyBorder="1" applyAlignment="1">
      <x:alignment wrapText="1"/>
    </x:xf>
    <x:xf numFmtId="0" fontId="11" fillId="53" borderId="99" xfId="0" applyNumberFormat="1" applyFont="1" applyFill="1" applyBorder="1" applyAlignment="1">
      <x:alignment wrapText="1"/>
    </x:xf>
    <x:xf numFmtId="0" fontId="11" fillId="53" borderId="97" xfId="0" applyNumberFormat="1" applyFont="1" applyFill="1" applyBorder="1" applyAlignment="1">
      <x:alignment horizontal="center" wrapText="1"/>
    </x:xf>
    <x:xf numFmtId="0" fontId="11" fillId="53" borderId="98" xfId="0" applyNumberFormat="1" applyFont="1" applyFill="1" applyBorder="1" applyAlignment="1">
      <x:alignment horizontal="center" wrapText="1"/>
    </x:xf>
    <x:xf numFmtId="0" fontId="11" fillId="53" borderId="99" xfId="0" applyNumberFormat="1" applyFont="1" applyFill="1" applyBorder="1" applyAlignment="1">
      <x:alignment horizontal="center" wrapText="1"/>
    </x:xf>
    <x:xf numFmtId="0" fontId="11" fillId="53" borderId="97" xfId="0" applyNumberFormat="1" applyFont="1" applyFill="1" applyBorder="1" applyAlignment="1">
      <x:alignment horizontal="center" vertical="center" wrapText="1"/>
    </x:xf>
    <x:xf numFmtId="0" fontId="11" fillId="53" borderId="98" xfId="0" applyNumberFormat="1" applyFont="1" applyFill="1" applyBorder="1" applyAlignment="1">
      <x:alignment horizontal="center" vertical="center" wrapText="1"/>
    </x:xf>
    <x:xf numFmtId="0" fontId="11" fillId="53" borderId="99" xfId="0" applyNumberFormat="1" applyFont="1" applyFill="1" applyBorder="1" applyAlignment="1">
      <x:alignment horizontal="center" vertical="center" wrapText="1"/>
    </x:xf>
    <x:xf numFmtId="0" fontId="12" fillId="0" borderId="100" xfId="0" applyNumberFormat="1" applyFont="1" applyFill="1" applyBorder="1"/>
    <x:xf numFmtId="0" fontId="12" fillId="0" borderId="101" xfId="0" applyNumberFormat="1" applyFont="1" applyFill="1" applyBorder="1"/>
    <x:xf numFmtId="0" fontId="12" fillId="0" borderId="102" xfId="0" applyNumberFormat="1" applyFont="1" applyFill="1" applyBorder="1"/>
    <x:xf numFmtId="0" fontId="12" fillId="0" borderId="103" xfId="0" applyNumberFormat="1" applyFont="1" applyFill="1" applyBorder="1"/>
    <x:xf numFmtId="0" fontId="12" fillId="0" borderId="104" xfId="0" applyNumberFormat="1" applyFont="1" applyFill="1" applyBorder="1"/>
    <x:xf numFmtId="0" fontId="12" fillId="0" borderId="105" xfId="0" applyNumberFormat="1" applyFont="1" applyFill="1" applyBorder="1"/>
    <x:xf numFmtId="0" fontId="12" fillId="0" borderId="106" xfId="0" applyNumberFormat="1" applyFont="1" applyFill="1" applyBorder="1"/>
    <x:xf numFmtId="0" fontId="12" fillId="0" borderId="107" xfId="0" applyNumberFormat="1" applyFont="1" applyFill="1" applyBorder="1"/>
    <x:xf numFmtId="0" fontId="12" fillId="0" borderId="100" xfId="0" applyNumberFormat="1" applyFont="1" applyFill="1" applyBorder="1" applyAlignment="1">
      <x:alignment wrapText="1"/>
    </x:xf>
    <x:xf numFmtId="0" fontId="12" fillId="0" borderId="101" xfId="0" applyNumberFormat="1" applyFont="1" applyFill="1" applyBorder="1" applyAlignment="1">
      <x:alignment wrapText="1"/>
    </x:xf>
    <x:xf numFmtId="0" fontId="12" fillId="0" borderId="102" xfId="0" applyNumberFormat="1" applyFont="1" applyFill="1" applyBorder="1" applyAlignment="1">
      <x:alignment wrapText="1"/>
    </x:xf>
    <x:xf numFmtId="0" fontId="12" fillId="0" borderId="103" xfId="0" applyNumberFormat="1" applyFont="1" applyFill="1" applyBorder="1" applyAlignment="1">
      <x:alignment wrapText="1"/>
    </x:xf>
    <x:xf numFmtId="0" fontId="12" fillId="0" borderId="104" xfId="0" applyNumberFormat="1" applyFont="1" applyFill="1" applyBorder="1" applyAlignment="1">
      <x:alignment wrapText="1"/>
    </x:xf>
    <x:xf numFmtId="0" fontId="12" fillId="0" borderId="105" xfId="0" applyNumberFormat="1" applyFont="1" applyFill="1" applyBorder="1" applyAlignment="1">
      <x:alignment wrapText="1"/>
    </x:xf>
    <x:xf numFmtId="0" fontId="12" fillId="0" borderId="106" xfId="0" applyNumberFormat="1" applyFont="1" applyFill="1" applyBorder="1" applyAlignment="1">
      <x:alignment wrapText="1"/>
    </x:xf>
    <x:xf numFmtId="0" fontId="12" fillId="0" borderId="107" xfId="0" applyNumberFormat="1" applyFont="1" applyFill="1" applyBorder="1" applyAlignment="1">
      <x:alignment wrapText="1"/>
    </x:xf>
    <x:xf numFmtId="0" fontId="12" fillId="0" borderId="100" xfId="0" applyNumberFormat="1" applyFont="1" applyFill="1" applyBorder="1" applyAlignment="1">
      <x:alignment vertical="top" wrapText="1"/>
    </x:xf>
    <x:xf numFmtId="0" fontId="12" fillId="0" borderId="101" xfId="0" applyNumberFormat="1" applyFont="1" applyFill="1" applyBorder="1" applyAlignment="1">
      <x:alignment vertical="top" wrapText="1"/>
    </x:xf>
    <x:xf numFmtId="0" fontId="12" fillId="0" borderId="102" xfId="0" applyNumberFormat="1" applyFont="1" applyFill="1" applyBorder="1" applyAlignment="1">
      <x:alignment vertical="top" wrapText="1"/>
    </x:xf>
    <x:xf numFmtId="0" fontId="12" fillId="0" borderId="103" xfId="0" applyNumberFormat="1" applyFont="1" applyFill="1" applyBorder="1" applyAlignment="1">
      <x:alignment vertical="top" wrapText="1"/>
    </x:xf>
    <x:xf numFmtId="0" fontId="12" fillId="0" borderId="104" xfId="0" applyNumberFormat="1" applyFont="1" applyFill="1" applyBorder="1" applyAlignment="1">
      <x:alignment vertical="top" wrapText="1"/>
    </x:xf>
    <x:xf numFmtId="0" fontId="12" fillId="0" borderId="105" xfId="0" applyNumberFormat="1" applyFont="1" applyFill="1" applyBorder="1" applyAlignment="1">
      <x:alignment vertical="top" wrapText="1"/>
    </x:xf>
    <x:xf numFmtId="0" fontId="12" fillId="0" borderId="106" xfId="0" applyNumberFormat="1" applyFont="1" applyFill="1" applyBorder="1" applyAlignment="1">
      <x:alignment vertical="top" wrapText="1"/>
    </x:xf>
    <x:xf numFmtId="0" fontId="12" fillId="0" borderId="107" xfId="0" applyNumberFormat="1" applyFont="1" applyFill="1" applyBorder="1" applyAlignment="1">
      <x:alignment vertical="top" wrapText="1"/>
    </x:xf>
    <x:xf numFmtId="0" fontId="12" fillId="54" borderId="103" xfId="0" applyNumberFormat="1" applyFont="1" applyFill="1" applyBorder="1" applyAlignment="1">
      <x:alignment vertical="top" wrapText="1"/>
    </x:xf>
    <x:xf numFmtId="0" fontId="12" fillId="54" xfId="0" applyNumberFormat="1" applyFont="1" applyFill="1" applyBorder="0" applyAlignment="1">
      <x:alignment vertical="top" wrapText="1"/>
    </x:xf>
    <x:xf numFmtId="0" fontId="12" fillId="54" borderId="104" xfId="0" applyNumberFormat="1" applyFont="1" applyFill="1" applyBorder="1" applyAlignment="1">
      <x:alignment vertical="top" wrapText="1"/>
    </x:xf>
    <x:xf numFmtId="0" fontId="12" fillId="54" borderId="105" xfId="0" applyNumberFormat="1" applyFont="1" applyFill="1" applyBorder="1" applyAlignment="1">
      <x:alignment vertical="top" wrapText="1"/>
    </x:xf>
    <x:xf numFmtId="0" fontId="12" fillId="54" borderId="106" xfId="0" applyNumberFormat="1" applyFont="1" applyFill="1" applyBorder="1" applyAlignment="1">
      <x:alignment vertical="top" wrapText="1"/>
    </x:xf>
    <x:xf numFmtId="0" fontId="12" fillId="54" borderId="107" xfId="0" applyNumberFormat="1" applyFont="1" applyFill="1" applyBorder="1" applyAlignment="1">
      <x:alignment vertical="top" wrapText="1"/>
    </x:xf>
    <x:xf numFmtId="204" fontId="12" fillId="0" borderId="101" xfId="0" applyNumberFormat="1" applyFont="1" applyFill="1" applyBorder="1" applyAlignment="1">
      <x:alignment vertical="top" wrapText="1"/>
    </x:xf>
    <x:xf numFmtId="204" fontId="12" fillId="54" xfId="0" applyNumberFormat="1" applyFont="1" applyFill="1" applyBorder="0" applyAlignment="1">
      <x:alignment vertical="top" wrapText="1"/>
    </x:xf>
    <x:xf numFmtId="204" fontId="12" fillId="0" borderId="106" xfId="0" applyNumberFormat="1" applyFont="1" applyFill="1" applyBorder="1" applyAlignment="1">
      <x:alignment vertical="top" wrapText="1"/>
    </x:xf>
    <x:xf numFmtId="204" fontId="12" fillId="0" borderId="104" xfId="0" applyNumberFormat="1" applyFont="1" applyFill="1" applyBorder="1" applyAlignment="1">
      <x:alignment vertical="top" wrapText="1"/>
    </x:xf>
    <x:xf numFmtId="204" fontId="12" fillId="0" borderId="107" xfId="0" applyNumberFormat="1" applyFont="1" applyFill="1" applyBorder="1" applyAlignment="1">
      <x:alignment vertical="top" wrapText="1"/>
    </x:xf>
    <x:xf numFmtId="202" fontId="12" fillId="0" borderId="101" xfId="0" applyNumberFormat="1" applyFont="1" applyFill="1" applyBorder="1" applyAlignment="1">
      <x:alignment vertical="top" wrapText="1"/>
    </x:xf>
    <x:xf numFmtId="202" fontId="12" fillId="54" xfId="0" applyNumberFormat="1" applyFont="1" applyFill="1" applyBorder="0" applyAlignment="1">
      <x:alignment vertical="top" wrapText="1"/>
    </x:xf>
    <x:xf numFmtId="202" fontId="12" fillId="54" borderId="106" xfId="0" applyNumberFormat="1" applyFont="1" applyFill="1" applyBorder="1" applyAlignment="1">
      <x:alignment vertical="top" wrapText="1"/>
    </x:xf>
    <x:xf numFmtId="202" fontId="12" fillId="0" borderId="102" xfId="0" applyNumberFormat="1" applyFont="1" applyFill="1" applyBorder="1" applyAlignment="1">
      <x:alignment vertical="top" wrapText="1"/>
    </x:xf>
    <x:xf numFmtId="202" fontId="12" fillId="0" borderId="104" xfId="0" applyNumberFormat="1" applyFont="1" applyFill="1" applyBorder="1" applyAlignment="1">
      <x:alignment vertical="top" wrapText="1"/>
    </x:xf>
    <x:xf numFmtId="0" fontId="0" fillId="55" borderId="0" xfId="0" applyNumberFormat="1" applyFont="1" applyFill="1" applyBorder="1"/>
    <x:xf numFmtId="0" fontId="3" fillId="55" borderId="0" xfId="0" applyNumberFormat="1" applyFont="1" applyFill="1" applyBorder="1"/>
    <x:xf numFmtId="0" fontId="0" fillId="56" borderId="0" xfId="0" applyNumberFormat="1" applyFont="1" applyFill="1" applyBorder="1"/>
    <x:xf numFmtId="0" fontId="4" fillId="56" borderId="0" xfId="0" applyNumberFormat="1" applyFont="1" applyFill="1" applyBorder="1"/>
    <x:xf numFmtId="201" fontId="12" fillId="0" borderId="102" xfId="0" applyNumberFormat="1" applyFont="1" applyFill="1" applyBorder="1"/>
    <x:xf numFmtId="201" fontId="12" fillId="0" borderId="104" xfId="0" applyNumberFormat="1" applyFont="1" applyFill="1" applyBorder="1"/>
    <x:xf numFmtId="201" fontId="12" fillId="0" borderId="107" xfId="0" applyNumberFormat="1" applyFont="1" applyFill="1" applyBorder="1"/>
    <x:xf numFmtId="201" fontId="12" fillId="0" borderId="102" xfId="0" applyNumberFormat="1" applyFont="1" applyFill="1" applyBorder="1" applyAlignment="1">
      <x:alignment wrapText="1"/>
    </x:xf>
    <x:xf numFmtId="201" fontId="12" fillId="0" borderId="104" xfId="0" applyNumberFormat="1" applyFont="1" applyFill="1" applyBorder="1" applyAlignment="1">
      <x:alignment wrapText="1"/>
    </x:xf>
    <x:xf numFmtId="201" fontId="12" fillId="0" borderId="107" xfId="0" applyNumberFormat="1" applyFont="1" applyFill="1" applyBorder="1" applyAlignment="1">
      <x:alignment wrapText="1"/>
    </x:xf>
    <x:xf numFmtId="201" fontId="12" fillId="0" borderId="102" xfId="0" applyNumberFormat="1" applyFont="1" applyFill="1" applyBorder="1" applyAlignment="1">
      <x:alignment vertical="top" wrapText="1"/>
    </x:xf>
    <x:xf numFmtId="201" fontId="12" fillId="0" borderId="104" xfId="0" applyNumberFormat="1" applyFont="1" applyFill="1" applyBorder="1" applyAlignment="1">
      <x:alignment vertical="top" wrapText="1"/>
    </x:xf>
    <x:xf numFmtId="201" fontId="12" fillId="0" borderId="107" xfId="0" applyNumberFormat="1" applyFont="1" applyFill="1" applyBorder="1" applyAlignment="1">
      <x:alignment vertical="top" wrapText="1"/>
    </x:xf>
    <x:xf numFmtId="0" fontId="4" fillId="55" borderId="0" xfId="0" applyNumberFormat="1" applyFont="1" applyFill="1" applyBorder="1"/>
    <x:xf numFmtId="0" fontId="3" fillId="56" borderId="0" xfId="0" applyNumberFormat="1" applyFont="1" applyFill="1" applyBorder="1"/>
    <x:xf numFmtId="0" fontId="6" fillId="53" borderId="0" xfId="0" applyNumberFormat="1" applyFont="1" applyFill="1" applyBorder="1"/>
    <x:xf numFmtId="0" fontId="5" fillId="53" borderId="0" xfId="0" applyNumberFormat="1" applyFont="1" applyFill="1" applyBorder="1"/>
    <x:xf numFmtId="0" fontId="5" fillId="53" borderId="97" xfId="0" applyNumberFormat="1" applyFont="1" applyFill="1" applyBorder="1"/>
    <x:xf numFmtId="0" fontId="5" fillId="53" borderId="98" xfId="0" applyNumberFormat="1" applyFont="1" applyFill="1" applyBorder="1"/>
    <x:xf numFmtId="0" fontId="5" fillId="53" borderId="99" xfId="0" applyNumberFormat="1" applyFont="1" applyFill="1" applyBorder="1"/>
    <x:xf numFmtId="0" fontId="5" fillId="53" borderId="97" xfId="0" applyNumberFormat="1" applyFont="1" applyFill="1" applyBorder="1" applyAlignment="1">
      <x:alignment wrapText="1"/>
    </x:xf>
    <x:xf numFmtId="0" fontId="5" fillId="53" borderId="98" xfId="0" applyNumberFormat="1" applyFont="1" applyFill="1" applyBorder="1" applyAlignment="1">
      <x:alignment wrapText="1"/>
    </x:xf>
    <x:xf numFmtId="0" fontId="5" fillId="53" borderId="99" xfId="0" applyNumberFormat="1" applyFont="1" applyFill="1" applyBorder="1" applyAlignment="1">
      <x:alignment wrapText="1"/>
    </x:xf>
    <x:xf numFmtId="0" fontId="5" fillId="53" borderId="97" xfId="0" applyNumberFormat="1" applyFont="1" applyFill="1" applyBorder="1" applyAlignment="1">
      <x:alignment horizontal="center" wrapText="1"/>
    </x:xf>
    <x:xf numFmtId="0" fontId="5" fillId="53" borderId="98" xfId="0" applyNumberFormat="1" applyFont="1" applyFill="1" applyBorder="1" applyAlignment="1">
      <x:alignment horizontal="center" wrapText="1"/>
    </x:xf>
    <x:xf numFmtId="0" fontId="5" fillId="53" borderId="99" xfId="0" applyNumberFormat="1" applyFont="1" applyFill="1" applyBorder="1" applyAlignment="1">
      <x:alignment horizontal="center" wrapText="1"/>
    </x:xf>
    <x:xf numFmtId="0" fontId="5" fillId="53" borderId="97" xfId="0" applyNumberFormat="1" applyFont="1" applyFill="1" applyBorder="1" applyAlignment="1">
      <x:alignment horizontal="center" vertical="center" wrapText="1"/>
    </x:xf>
    <x:xf numFmtId="0" fontId="5" fillId="53" borderId="98" xfId="0" applyNumberFormat="1" applyFont="1" applyFill="1" applyBorder="1" applyAlignment="1">
      <x:alignment horizontal="center" vertical="center" wrapText="1"/>
    </x:xf>
    <x:xf numFmtId="0" fontId="5" fillId="53" borderId="99" xfId="0" applyNumberFormat="1" applyFont="1" applyFill="1" applyBorder="1" applyAlignment="1">
      <x:alignment horizontal="center" vertical="center" wrapText="1"/>
    </x:xf>
    <x:xf numFmtId="0" fontId="16" fillId="0" borderId="100" xfId="0" applyNumberFormat="1" applyFont="1" applyFill="1" applyBorder="1"/>
    <x:xf numFmtId="0" fontId="16" fillId="0" borderId="101" xfId="0" applyNumberFormat="1" applyFont="1" applyFill="1" applyBorder="1"/>
    <x:xf numFmtId="0" fontId="16" fillId="0" borderId="102" xfId="0" applyNumberFormat="1" applyFont="1" applyFill="1" applyBorder="1"/>
    <x:xf numFmtId="0" fontId="16" fillId="0" borderId="103" xfId="0" applyNumberFormat="1" applyFont="1" applyFill="1" applyBorder="1"/>
    <x:xf numFmtId="0" fontId="16" fillId="0" borderId="104" xfId="0" applyNumberFormat="1" applyFont="1" applyFill="1" applyBorder="1"/>
    <x:xf numFmtId="0" fontId="16" fillId="0" borderId="105" xfId="0" applyNumberFormat="1" applyFont="1" applyFill="1" applyBorder="1"/>
    <x:xf numFmtId="0" fontId="16" fillId="0" borderId="106" xfId="0" applyNumberFormat="1" applyFont="1" applyFill="1" applyBorder="1"/>
    <x:xf numFmtId="0" fontId="16" fillId="0" borderId="107" xfId="0" applyNumberFormat="1" applyFont="1" applyFill="1" applyBorder="1"/>
    <x:xf numFmtId="0" fontId="16" fillId="0" borderId="100" xfId="0" applyNumberFormat="1" applyFont="1" applyFill="1" applyBorder="1" applyAlignment="1">
      <x:alignment wrapText="1"/>
    </x:xf>
    <x:xf numFmtId="0" fontId="16" fillId="0" borderId="101" xfId="0" applyNumberFormat="1" applyFont="1" applyFill="1" applyBorder="1" applyAlignment="1">
      <x:alignment wrapText="1"/>
    </x:xf>
    <x:xf numFmtId="0" fontId="16" fillId="0" borderId="102" xfId="0" applyNumberFormat="1" applyFont="1" applyFill="1" applyBorder="1" applyAlignment="1">
      <x:alignment wrapText="1"/>
    </x:xf>
    <x:xf numFmtId="0" fontId="16" fillId="0" borderId="103" xfId="0" applyNumberFormat="1" applyFont="1" applyFill="1" applyBorder="1" applyAlignment="1">
      <x:alignment wrapText="1"/>
    </x:xf>
    <x:xf numFmtId="0" fontId="16" fillId="0" borderId="104" xfId="0" applyNumberFormat="1" applyFont="1" applyFill="1" applyBorder="1" applyAlignment="1">
      <x:alignment wrapText="1"/>
    </x:xf>
    <x:xf numFmtId="0" fontId="16" fillId="0" borderId="105" xfId="0" applyNumberFormat="1" applyFont="1" applyFill="1" applyBorder="1" applyAlignment="1">
      <x:alignment wrapText="1"/>
    </x:xf>
    <x:xf numFmtId="0" fontId="16" fillId="0" borderId="106" xfId="0" applyNumberFormat="1" applyFont="1" applyFill="1" applyBorder="1" applyAlignment="1">
      <x:alignment wrapText="1"/>
    </x:xf>
    <x:xf numFmtId="0" fontId="16" fillId="0" borderId="107" xfId="0" applyNumberFormat="1" applyFont="1" applyFill="1" applyBorder="1" applyAlignment="1">
      <x:alignment wrapText="1"/>
    </x:xf>
    <x:xf numFmtId="0" fontId="16" fillId="0" borderId="100" xfId="0" applyNumberFormat="1" applyFont="1" applyFill="1" applyBorder="1" applyAlignment="1">
      <x:alignment vertical="top" wrapText="1"/>
    </x:xf>
    <x:xf numFmtId="0" fontId="16" fillId="0" borderId="101" xfId="0" applyNumberFormat="1" applyFont="1" applyFill="1" applyBorder="1" applyAlignment="1">
      <x:alignment vertical="top" wrapText="1"/>
    </x:xf>
    <x:xf numFmtId="0" fontId="16" fillId="0" borderId="102" xfId="0" applyNumberFormat="1" applyFont="1" applyFill="1" applyBorder="1" applyAlignment="1">
      <x:alignment vertical="top" wrapText="1"/>
    </x:xf>
    <x:xf numFmtId="0" fontId="16" fillId="0" borderId="103" xfId="0" applyNumberFormat="1" applyFont="1" applyFill="1" applyBorder="1" applyAlignment="1">
      <x:alignment vertical="top" wrapText="1"/>
    </x:xf>
    <x:xf numFmtId="0" fontId="16" fillId="0" borderId="104" xfId="0" applyNumberFormat="1" applyFont="1" applyFill="1" applyBorder="1" applyAlignment="1">
      <x:alignment vertical="top" wrapText="1"/>
    </x:xf>
    <x:xf numFmtId="0" fontId="16" fillId="0" borderId="105" xfId="0" applyNumberFormat="1" applyFont="1" applyFill="1" applyBorder="1" applyAlignment="1">
      <x:alignment vertical="top" wrapText="1"/>
    </x:xf>
    <x:xf numFmtId="0" fontId="16" fillId="0" borderId="106" xfId="0" applyNumberFormat="1" applyFont="1" applyFill="1" applyBorder="1" applyAlignment="1">
      <x:alignment vertical="top" wrapText="1"/>
    </x:xf>
    <x:xf numFmtId="0" fontId="16" fillId="0" borderId="107" xfId="0" applyNumberFormat="1" applyFont="1" applyFill="1" applyBorder="1" applyAlignment="1">
      <x:alignment vertical="top" wrapText="1"/>
    </x:xf>
    <x:xf numFmtId="202" fontId="16" fillId="0" borderId="101" xfId="0" applyNumberFormat="1" applyFont="1" applyFill="1" applyBorder="1" applyAlignment="1">
      <x:alignment vertical="top" wrapText="1"/>
    </x:xf>
    <x:xf numFmtId="0" fontId="0" fillId="57" borderId="0" xfId="0" applyNumberFormat="1" applyFont="1" applyFill="1" applyBorder="1"/>
    <x:xf numFmtId="0" fontId="12" fillId="57" borderId="0" xfId="0" applyNumberFormat="1" applyFont="1" applyFill="1" applyBorder="1"/>
    <x:xf numFmtId="0" fontId="12" fillId="57" borderId="0" xfId="0" applyNumberFormat="1" applyFont="1" applyFill="1" applyBorder="1" applyAlignment="1">
      <x:alignment wrapText="1"/>
    </x:xf>
    <x:xf numFmtId="0" fontId="12" fillId="57" borderId="0" xfId="0" applyNumberFormat="1" applyFont="1" applyFill="1" applyBorder="1" applyAlignment="1">
      <x:alignment vertical="top" wrapText="1"/>
    </x:xf>
    <x:xf numFmtId="0" fontId="16" fillId="54" borderId="103" xfId="0" applyNumberFormat="1" applyFont="1" applyFill="1" applyBorder="1" applyAlignment="1">
      <x:alignment vertical="top" wrapText="1"/>
    </x:xf>
    <x:xf numFmtId="0" fontId="16" fillId="54" xfId="0" applyNumberFormat="1" applyFont="1" applyFill="1" applyBorder="0" applyAlignment="1">
      <x:alignment vertical="top" wrapText="1"/>
    </x:xf>
    <x:xf numFmtId="0" fontId="16" fillId="54" borderId="104" xfId="0" applyNumberFormat="1" applyFont="1" applyFill="1" applyBorder="1" applyAlignment="1">
      <x:alignment vertical="top" wrapText="1"/>
    </x:xf>
    <x:xf numFmtId="0" fontId="16" fillId="54" borderId="105" xfId="0" applyNumberFormat="1" applyFont="1" applyFill="1" applyBorder="1" applyAlignment="1">
      <x:alignment vertical="top" wrapText="1"/>
    </x:xf>
    <x:xf numFmtId="0" fontId="16" fillId="54" borderId="106" xfId="0" applyNumberFormat="1" applyFont="1" applyFill="1" applyBorder="1" applyAlignment="1">
      <x:alignment vertical="top" wrapText="1"/>
    </x:xf>
    <x:xf numFmtId="0" fontId="16" fillId="54" borderId="107"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7c5e3f6cc9482d" /><Relationship Type="http://schemas.openxmlformats.org/officeDocument/2006/relationships/theme" Target="/xl/theme/theme1.xml" Id="Rfb231e27663d44ed" /><Relationship Type="http://schemas.openxmlformats.org/officeDocument/2006/relationships/sharedStrings" Target="/xl/sharedStrings.xml" Id="Rfb9625d6184b48a5" /><Relationship Type="http://schemas.openxmlformats.org/officeDocument/2006/relationships/worksheet" Target="/xl/worksheets/sheet1.xml" Id="R94a3044368d24b75" /><Relationship Type="http://schemas.openxmlformats.org/officeDocument/2006/relationships/worksheet" Target="/xl/worksheets/sheet2.xml" Id="R9ff74d0d2da346c6" /><Relationship Type="http://schemas.openxmlformats.org/officeDocument/2006/relationships/worksheet" Target="/xl/worksheets/sheet3.xml" Id="Rb624ca1a8fab4cbc" /><Relationship Type="http://schemas.openxmlformats.org/officeDocument/2006/relationships/worksheet" Target="/xl/worksheets/sheet4.xml" Id="Rddd1cc92af224272" /><Relationship Type="http://schemas.openxmlformats.org/officeDocument/2006/relationships/worksheet" Target="/xl/worksheets/sheet5.xml" Id="R896f29d3ef164a33" /><Relationship Type="http://schemas.openxmlformats.org/officeDocument/2006/relationships/worksheet" Target="/xl/worksheets/sheet6.xml" Id="R05d713200be0482f" /><Relationship Type="http://schemas.openxmlformats.org/officeDocument/2006/relationships/worksheet" Target="/xl/worksheets/sheet7.xml" Id="R2c2bde5f1d694566" /><Relationship Type="http://schemas.openxmlformats.org/officeDocument/2006/relationships/worksheet" Target="/xl/worksheets/sheet8.xml" Id="R65f666a6c00d4bd5" /><Relationship Type="http://schemas.openxmlformats.org/officeDocument/2006/relationships/worksheet" Target="/xl/worksheets/sheet9.xml" Id="R53be29590159480d" /><Relationship Type="http://schemas.openxmlformats.org/officeDocument/2006/relationships/worksheet" Target="/xl/worksheets/sheet10.xml" Id="R1ba3fa5f580a4cfa" /><Relationship Type="http://schemas.openxmlformats.org/officeDocument/2006/relationships/worksheet" Target="/xl/worksheets/sheet11.xml" Id="R3dda5925b34c4f22" /><Relationship Type="http://schemas.openxmlformats.org/officeDocument/2006/relationships/worksheet" Target="/xl/worksheets/sheet12.xml" Id="R96949716d4f14365" /><Relationship Type="http://schemas.openxmlformats.org/officeDocument/2006/relationships/worksheet" Target="/xl/worksheets/sheet13.xml" Id="R50b673bcfcb4456b" /><Relationship Type="http://schemas.openxmlformats.org/officeDocument/2006/relationships/worksheet" Target="/xl/worksheets/sheet14.xml" Id="R0f1fdd237e224eb5" /><Relationship Type="http://schemas.openxmlformats.org/officeDocument/2006/relationships/worksheet" Target="/xl/worksheets/sheet15.xml" Id="Raf6cd0ee914d4cb2" /><Relationship Type="http://schemas.openxmlformats.org/officeDocument/2006/relationships/worksheet" Target="/xl/worksheets/sheet16.xml" Id="R04b90ce7b8874bca" /><Relationship Type="http://schemas.openxmlformats.org/officeDocument/2006/relationships/worksheet" Target="/xl/worksheets/sheet17.xml" Id="Rd4479e319a2f47af" /><Relationship Type="http://schemas.openxmlformats.org/officeDocument/2006/relationships/worksheet" Target="/xl/worksheets/sheet18.xml" Id="R7deec2c438b04c47" /><Relationship Type="http://schemas.openxmlformats.org/officeDocument/2006/relationships/worksheet" Target="/xl/worksheets/sheet19.xml" Id="R2562f9bd4c5b42a9" /><Relationship Type="http://schemas.openxmlformats.org/officeDocument/2006/relationships/worksheet" Target="/xl/worksheets/sheet20.xml" Id="Re82d66e877ec4e02" /><Relationship Type="http://schemas.openxmlformats.org/officeDocument/2006/relationships/worksheet" Target="/xl/worksheets/sheet21.xml" Id="R556d36a4bbb64d06" /><Relationship Type="http://schemas.openxmlformats.org/officeDocument/2006/relationships/worksheet" Target="/xl/worksheets/sheet22.xml" Id="R4ced5334052f4ad9" /><Relationship Type="http://schemas.openxmlformats.org/officeDocument/2006/relationships/worksheet" Target="/xl/worksheets/sheet23.xml" Id="R667d8d0387bc447f" /><Relationship Type="http://schemas.openxmlformats.org/officeDocument/2006/relationships/worksheet" Target="/xl/worksheets/sheet24.xml" Id="R1b2414ad81b74cc2" /><Relationship Type="http://schemas.openxmlformats.org/officeDocument/2006/relationships/worksheet" Target="/xl/worksheets/sheet25.xml" Id="R79b9950a5e264667" /><Relationship Type="http://schemas.openxmlformats.org/officeDocument/2006/relationships/worksheet" Target="/xl/worksheets/sheet26.xml" Id="Ra8e474cf6c0f41bf" /><Relationship Type="http://schemas.openxmlformats.org/officeDocument/2006/relationships/worksheet" Target="/xl/worksheets/sheet27.xml" Id="R99c6e7858dda46a6" /><Relationship Type="http://schemas.openxmlformats.org/officeDocument/2006/relationships/worksheet" Target="/xl/worksheets/sheet28.xml" Id="Re22b231eab8348a2" /><Relationship Type="http://schemas.openxmlformats.org/officeDocument/2006/relationships/worksheet" Target="/xl/worksheets/sheet29.xml" Id="R481cc505474c438f" /><Relationship Type="http://schemas.openxmlformats.org/officeDocument/2006/relationships/worksheet" Target="/xl/worksheets/sheet30.xml" Id="R71d3ee2cac80458d" /><Relationship Type="http://schemas.openxmlformats.org/officeDocument/2006/relationships/worksheet" Target="/xl/worksheets/sheet31.xml" Id="R2b9bdc0572684496" /><Relationship Type="http://schemas.openxmlformats.org/officeDocument/2006/relationships/worksheet" Target="/xl/worksheets/sheet32.xml" Id="Rd83464d5c0bc4b8a" /><Relationship Type="http://schemas.openxmlformats.org/officeDocument/2006/relationships/worksheet" Target="/xl/worksheets/sheet33.xml" Id="R6b4ff53316d940de" /><Relationship Type="http://schemas.openxmlformats.org/officeDocument/2006/relationships/worksheet" Target="/xl/worksheets/sheet34.xml" Id="R6ca5108350f848f7" /><Relationship Type="http://schemas.openxmlformats.org/officeDocument/2006/relationships/worksheet" Target="/xl/worksheets/sheet35.xml" Id="R09110e7390724bbb" /><Relationship Type="http://schemas.openxmlformats.org/officeDocument/2006/relationships/worksheet" Target="/xl/worksheets/sheet36.xml" Id="R739a12f1ab0c4dc2" /><Relationship Type="http://schemas.openxmlformats.org/officeDocument/2006/relationships/worksheet" Target="/xl/worksheets/sheet37.xml" Id="Rc204ff7e9f254164" /><Relationship Type="http://schemas.openxmlformats.org/officeDocument/2006/relationships/worksheet" Target="/xl/worksheets/sheet38.xml" Id="R9033dce0472f494a" /><Relationship Type="http://schemas.openxmlformats.org/officeDocument/2006/relationships/worksheet" Target="/xl/worksheets/sheet39.xml" Id="Rf85344112f3944c4" /><Relationship Type="http://schemas.openxmlformats.org/officeDocument/2006/relationships/worksheet" Target="/xl/worksheets/sheet40.xml" Id="Rdf6823f464f64c32" /><Relationship Type="http://schemas.openxmlformats.org/officeDocument/2006/relationships/worksheet" Target="/xl/worksheets/sheet41.xml" Id="R0d612a40ddeb4590" /><Relationship Type="http://schemas.openxmlformats.org/officeDocument/2006/relationships/worksheet" Target="/xl/worksheets/sheet42.xml" Id="R62199073844e40c9" /><Relationship Type="http://schemas.openxmlformats.org/officeDocument/2006/relationships/worksheet" Target="/xl/worksheets/sheet43.xml" Id="Rcc7b939c7eda4d12" /><Relationship Type="http://schemas.openxmlformats.org/officeDocument/2006/relationships/worksheet" Target="/xl/worksheets/sheet44.xml" Id="Rbba08676f9d5478c" /><Relationship Type="http://schemas.openxmlformats.org/officeDocument/2006/relationships/worksheet" Target="/xl/worksheets/sheet45.xml" Id="R6aa23716a8614acf" /><Relationship Type="http://schemas.openxmlformats.org/officeDocument/2006/relationships/worksheet" Target="/xl/worksheets/sheet46.xml" Id="R99f675c656a14f8b" /><Relationship Type="http://schemas.openxmlformats.org/officeDocument/2006/relationships/worksheet" Target="/xl/worksheets/sheet47.xml" Id="R9a4cd808cb0148bf" /><Relationship Type="http://schemas.openxmlformats.org/officeDocument/2006/relationships/worksheet" Target="/xl/worksheets/sheet48.xml" Id="R0dd53323a9d24dcb" /><Relationship Type="http://schemas.openxmlformats.org/officeDocument/2006/relationships/worksheet" Target="/xl/worksheets/sheet49.xml" Id="R5f96bf7965e243f8" /><Relationship Type="http://schemas.openxmlformats.org/officeDocument/2006/relationships/worksheet" Target="/xl/worksheets/sheet50.xml" Id="Rb2f97429d86c4ece" /><Relationship Type="http://schemas.openxmlformats.org/officeDocument/2006/relationships/worksheet" Target="/xl/worksheets/sheet51.xml" Id="Rfbcd68931a654ad3" /><Relationship Type="http://schemas.openxmlformats.org/officeDocument/2006/relationships/worksheet" Target="/xl/worksheets/sheet52.xml" Id="Rad5d32cdf8e84e15" /><Relationship Type="http://schemas.openxmlformats.org/officeDocument/2006/relationships/worksheet" Target="/xl/worksheets/sheet53.xml" Id="Rcee53a4d7b8f47f7" /><Relationship Type="http://schemas.openxmlformats.org/officeDocument/2006/relationships/worksheet" Target="/xl/worksheets/sheet54.xml" Id="Rec030633956e49f0" /><Relationship Type="http://schemas.openxmlformats.org/officeDocument/2006/relationships/worksheet" Target="/xl/worksheets/sheet55.xml" Id="R223ce74b849b4ade" /><Relationship Type="http://schemas.openxmlformats.org/officeDocument/2006/relationships/worksheet" Target="/xl/worksheets/sheet56.xml" Id="Rce255b734bbd40c2" /><Relationship Type="http://schemas.openxmlformats.org/officeDocument/2006/relationships/worksheet" Target="/xl/worksheets/sheet57.xml" Id="Rcb33dd3a8c8d4e14" /><Relationship Type="http://schemas.openxmlformats.org/officeDocument/2006/relationships/worksheet" Target="/xl/worksheets/sheet58.xml" Id="Rdf4641560c6e480b" /><Relationship Type="http://schemas.openxmlformats.org/officeDocument/2006/relationships/worksheet" Target="/xl/worksheets/sheet59.xml" Id="Rc922d8c453834ee6" /><Relationship Type="http://schemas.openxmlformats.org/officeDocument/2006/relationships/worksheet" Target="/xl/worksheets/sheet60.xml" Id="R0a683de5d1444140" /><Relationship Type="http://schemas.openxmlformats.org/officeDocument/2006/relationships/worksheet" Target="/xl/worksheets/sheet61.xml" Id="R364284f3e3fb4b4d" /><Relationship Type="http://schemas.openxmlformats.org/officeDocument/2006/relationships/worksheet" Target="/xl/worksheets/sheet62.xml" Id="R75247389dd024d88" /><Relationship Type="http://schemas.openxmlformats.org/officeDocument/2006/relationships/worksheet" Target="/xl/worksheets/sheet63.xml" Id="Rad5db20a89f44b45" /><Relationship Type="http://schemas.openxmlformats.org/officeDocument/2006/relationships/worksheet" Target="/xl/worksheets/sheet64.xml" Id="R08c4e4fa5a5745e8" /><Relationship Type="http://schemas.openxmlformats.org/officeDocument/2006/relationships/worksheet" Target="/xl/worksheets/sheet65.xml" Id="R21cd4fdfe4eb43b0" /><Relationship Type="http://schemas.openxmlformats.org/officeDocument/2006/relationships/worksheet" Target="/xl/worksheets/sheet66.xml" Id="R798bcdb367414c28" /><Relationship Type="http://schemas.openxmlformats.org/officeDocument/2006/relationships/worksheet" Target="/xl/worksheets/sheet67.xml" Id="R847c923fa8c74f88" /><Relationship Type="http://schemas.openxmlformats.org/officeDocument/2006/relationships/worksheet" Target="/xl/worksheets/sheet68.xml" Id="R957576f8782a49a2" /><Relationship Type="http://schemas.openxmlformats.org/officeDocument/2006/relationships/worksheet" Target="/xl/worksheets/sheet69.xml" Id="R71e289ba57d2464f" /><Relationship Type="http://schemas.openxmlformats.org/officeDocument/2006/relationships/worksheet" Target="/xl/worksheets/sheet70.xml" Id="Rf70ffd69302f40e3" /><Relationship Type="http://schemas.openxmlformats.org/officeDocument/2006/relationships/worksheet" Target="/xl/worksheets/sheet71.xml" Id="Rfcd1b695f5084f9c" /><Relationship Type="http://schemas.openxmlformats.org/officeDocument/2006/relationships/worksheet" Target="/xl/worksheets/sheet72.xml" Id="R9494bbe56fbe4043" /><Relationship Type="http://schemas.openxmlformats.org/officeDocument/2006/relationships/worksheet" Target="/xl/worksheets/sheet73.xml" Id="R46137e0c6ea34df7" /><Relationship Type="http://schemas.openxmlformats.org/officeDocument/2006/relationships/worksheet" Target="/xl/worksheets/sheet74.xml" Id="R417a5da3fee44e8b" /><Relationship Type="http://schemas.openxmlformats.org/officeDocument/2006/relationships/worksheet" Target="/xl/worksheets/sheet75.xml" Id="Rdf37aba2097b49d0" /><Relationship Type="http://schemas.openxmlformats.org/officeDocument/2006/relationships/worksheet" Target="/xl/worksheets/sheet76.xml" Id="R891279fb790b4c48" /><Relationship Type="http://schemas.openxmlformats.org/officeDocument/2006/relationships/worksheet" Target="/xl/worksheets/sheet77.xml" Id="Rd0503ea920e5470a" /><Relationship Type="http://schemas.openxmlformats.org/officeDocument/2006/relationships/worksheet" Target="/xl/worksheets/sheet78.xml" Id="R96ad534604114ef8" /><Relationship Type="http://schemas.openxmlformats.org/officeDocument/2006/relationships/worksheet" Target="/xl/worksheets/sheet79.xml" Id="R69255137dba046ad" /><Relationship Type="http://schemas.openxmlformats.org/officeDocument/2006/relationships/worksheet" Target="/xl/worksheets/sheet80.xml" Id="R9710308f64994961" /><Relationship Type="http://schemas.openxmlformats.org/officeDocument/2006/relationships/worksheet" Target="/xl/worksheets/sheet81.xml" Id="R3079f30d00d3469e" /><Relationship Type="http://schemas.openxmlformats.org/officeDocument/2006/relationships/worksheet" Target="/xl/worksheets/sheet82.xml" Id="R33e80c7e72d64a42" /><Relationship Type="http://schemas.openxmlformats.org/officeDocument/2006/relationships/worksheet" Target="/xl/worksheets/sheet83.xml" Id="Rc985a07667864193" /><Relationship Type="http://schemas.openxmlformats.org/officeDocument/2006/relationships/worksheet" Target="/xl/worksheets/sheet84.xml" Id="Rd42282764f1a43fe" /><Relationship Type="http://schemas.openxmlformats.org/officeDocument/2006/relationships/worksheet" Target="/xl/worksheets/sheet85.xml" Id="R946ba6e4538b4b52" /><Relationship Type="http://schemas.openxmlformats.org/officeDocument/2006/relationships/worksheet" Target="/xl/worksheets/sheet86.xml" Id="R23b2473977014cab" /><Relationship Type="http://schemas.openxmlformats.org/officeDocument/2006/relationships/worksheet" Target="/xl/worksheets/sheet87.xml" Id="Rdc1882004af44f1e" /><Relationship Type="http://schemas.openxmlformats.org/officeDocument/2006/relationships/worksheet" Target="/xl/worksheets/sheet88.xml" Id="R5413261722ed4c33" /><Relationship Type="http://schemas.openxmlformats.org/officeDocument/2006/relationships/worksheet" Target="/xl/worksheets/sheet89.xml" Id="R0c5986e71a1149e4" /><Relationship Type="http://schemas.openxmlformats.org/officeDocument/2006/relationships/worksheet" Target="/xl/worksheets/sheet90.xml" Id="R68bfa7367b144436" /><Relationship Type="http://schemas.openxmlformats.org/officeDocument/2006/relationships/worksheet" Target="/xl/worksheets/sheet91.xml" Id="R1e59b4ce71454321" /><Relationship Type="http://schemas.openxmlformats.org/officeDocument/2006/relationships/worksheet" Target="/xl/worksheets/sheet92.xml" Id="R6ffab9af173b41ce" /><Relationship Type="http://schemas.openxmlformats.org/officeDocument/2006/relationships/worksheet" Target="/xl/worksheets/sheet93.xml" Id="Re35adc39efcc4fe4" /><Relationship Type="http://schemas.openxmlformats.org/officeDocument/2006/relationships/worksheet" Target="/xl/worksheets/sheet94.xml" Id="R8c53fb0988ea4e2b" /><Relationship Type="http://schemas.openxmlformats.org/officeDocument/2006/relationships/worksheet" Target="/xl/worksheets/sheet95.xml" Id="Rd046883923e446ed" /><Relationship Type="http://schemas.openxmlformats.org/officeDocument/2006/relationships/worksheet" Target="/xl/worksheets/sheet96.xml" Id="Ra0dfde7f135a45bd" /><Relationship Type="http://schemas.openxmlformats.org/officeDocument/2006/relationships/worksheet" Target="/xl/worksheets/sheet97.xml" Id="Rbd60c5bc5ea24041" /><Relationship Type="http://schemas.openxmlformats.org/officeDocument/2006/relationships/worksheet" Target="/xl/worksheets/sheet98.xml" Id="R54b9cc676420439f" /><Relationship Type="http://schemas.openxmlformats.org/officeDocument/2006/relationships/worksheet" Target="/xl/worksheets/sheet99.xml" Id="Rf75bb0411cfa49c2" /><Relationship Type="http://schemas.openxmlformats.org/officeDocument/2006/relationships/worksheet" Target="/xl/worksheets/sheet100.xml" Id="R974b09ef641b487e" /><Relationship Type="http://schemas.openxmlformats.org/officeDocument/2006/relationships/worksheet" Target="/xl/worksheets/sheet101.xml" Id="R2132f257177f4200" /><Relationship Type="http://schemas.openxmlformats.org/officeDocument/2006/relationships/worksheet" Target="/xl/worksheets/sheet102.xml" Id="Rfd7e842ca7c84d18" /><Relationship Type="http://schemas.openxmlformats.org/officeDocument/2006/relationships/worksheet" Target="/xl/worksheets/sheet103.xml" Id="R3aa439364f2c404e" /><Relationship Type="http://schemas.openxmlformats.org/officeDocument/2006/relationships/worksheet" Target="/xl/worksheets/sheet104.xml" Id="R9cc7695e8b0a429e" /><Relationship Type="http://schemas.openxmlformats.org/officeDocument/2006/relationships/worksheet" Target="/xl/worksheets/sheet105.xml" Id="R9cf1a2b827024ace" /><Relationship Type="http://schemas.openxmlformats.org/officeDocument/2006/relationships/worksheet" Target="/xl/worksheets/sheet106.xml" Id="R692f8ac99b2c428f" /><Relationship Type="http://schemas.openxmlformats.org/officeDocument/2006/relationships/worksheet" Target="/xl/worksheets/sheet107.xml" Id="R4b2d2f3c47194d8f" /><Relationship Type="http://schemas.openxmlformats.org/officeDocument/2006/relationships/worksheet" Target="/xl/worksheets/sheet108.xml" Id="R2a18ecb0bc1241be" /><Relationship Type="http://schemas.openxmlformats.org/officeDocument/2006/relationships/worksheet" Target="/xl/worksheets/sheet109.xml" Id="R718b82f0a7f04962" /><Relationship Type="http://schemas.openxmlformats.org/officeDocument/2006/relationships/worksheet" Target="/xl/worksheets/sheet110.xml" Id="Rfbaee5e46c2d4f56" /><Relationship Type="http://schemas.openxmlformats.org/officeDocument/2006/relationships/worksheet" Target="/xl/worksheets/sheet111.xml" Id="Rda5c84d0de4347a1" /><Relationship Type="http://schemas.openxmlformats.org/officeDocument/2006/relationships/worksheet" Target="/xl/worksheets/sheet112.xml" Id="R8bdd5130a723403f" /><Relationship Type="http://schemas.openxmlformats.org/officeDocument/2006/relationships/worksheet" Target="/xl/worksheets/sheet113.xml" Id="R57074d9e14df44d7" /><Relationship Type="http://schemas.openxmlformats.org/officeDocument/2006/relationships/worksheet" Target="/xl/worksheets/sheet114.xml" Id="Re92bed7d28714426" /><Relationship Type="http://schemas.openxmlformats.org/officeDocument/2006/relationships/worksheet" Target="/xl/worksheets/sheet115.xml" Id="Re23b68f5d82844d4" /><Relationship Type="http://schemas.openxmlformats.org/officeDocument/2006/relationships/worksheet" Target="/xl/worksheets/sheet116.xml" Id="R7e13aef8c71d4f59" /><Relationship Type="http://schemas.openxmlformats.org/officeDocument/2006/relationships/worksheet" Target="/xl/worksheets/sheet117.xml" Id="Raf52c789a78748ce" /><Relationship Type="http://schemas.openxmlformats.org/officeDocument/2006/relationships/worksheet" Target="/xl/worksheets/sheet118.xml" Id="R885b55164be34793" /><Relationship Type="http://schemas.openxmlformats.org/officeDocument/2006/relationships/worksheet" Target="/xl/worksheets/sheet119.xml" Id="Re41ac6f428944c96" /><Relationship Type="http://schemas.openxmlformats.org/officeDocument/2006/relationships/worksheet" Target="/xl/worksheets/sheet120.xml" Id="Rab7b2913449246e0" /><Relationship Type="http://schemas.openxmlformats.org/officeDocument/2006/relationships/worksheet" Target="/xl/worksheets/sheet121.xml" Id="R7edb5ff6cd7946c5" /><Relationship Type="http://schemas.openxmlformats.org/officeDocument/2006/relationships/worksheet" Target="/xl/worksheets/sheet122.xml" Id="R9cc7bf22ecc54a70" /><Relationship Type="http://schemas.openxmlformats.org/officeDocument/2006/relationships/worksheet" Target="/xl/worksheets/sheet123.xml" Id="R2ec0941689af45a0" /><Relationship Type="http://schemas.openxmlformats.org/officeDocument/2006/relationships/worksheet" Target="/xl/worksheets/sheet124.xml" Id="Rcb22071250dd4681" /><Relationship Type="http://schemas.openxmlformats.org/officeDocument/2006/relationships/worksheet" Target="/xl/worksheets/sheet125.xml" Id="R82869fada112475e" /><Relationship Type="http://schemas.openxmlformats.org/officeDocument/2006/relationships/worksheet" Target="/xl/worksheets/sheet126.xml" Id="R933e0742f1e34b6d" /><Relationship Type="http://schemas.openxmlformats.org/officeDocument/2006/relationships/worksheet" Target="/xl/worksheets/sheet127.xml" Id="R409ce90c2ce243f4" /><Relationship Type="http://schemas.openxmlformats.org/officeDocument/2006/relationships/worksheet" Target="/xl/worksheets/sheet128.xml" Id="R699a7aa3107d445f" /><Relationship Type="http://schemas.openxmlformats.org/officeDocument/2006/relationships/worksheet" Target="/xl/worksheets/sheet129.xml" Id="R6b83624f2cdf4a1c" /><Relationship Type="http://schemas.openxmlformats.org/officeDocument/2006/relationships/worksheet" Target="/xl/worksheets/sheet130.xml" Id="Recf9dc8aeb534b4e" /><Relationship Type="http://schemas.openxmlformats.org/officeDocument/2006/relationships/worksheet" Target="/xl/worksheets/sheet131.xml" Id="R800a3ba78c0342bd" /><Relationship Type="http://schemas.openxmlformats.org/officeDocument/2006/relationships/worksheet" Target="/xl/worksheets/sheet132.xml" Id="R8f2366fd26314240" /><Relationship Type="http://schemas.openxmlformats.org/officeDocument/2006/relationships/worksheet" Target="/xl/worksheets/sheet133.xml" Id="R82453b35bc7545ac" /><Relationship Type="http://schemas.openxmlformats.org/officeDocument/2006/relationships/worksheet" Target="/xl/worksheets/sheet134.xml" Id="Rdf102a0e0fad43cc" /><Relationship Type="http://schemas.openxmlformats.org/officeDocument/2006/relationships/worksheet" Target="/xl/worksheets/sheet135.xml" Id="Ra31a22af10c347d5" /><Relationship Type="http://schemas.openxmlformats.org/officeDocument/2006/relationships/worksheet" Target="/xl/worksheets/sheet136.xml" Id="Rf8daeee0d86d4f9d" /><Relationship Type="http://schemas.openxmlformats.org/officeDocument/2006/relationships/worksheet" Target="/xl/worksheets/sheet137.xml" Id="Ra0486560f71c4269" /><Relationship Type="http://schemas.openxmlformats.org/officeDocument/2006/relationships/worksheet" Target="/xl/worksheets/sheet138.xml" Id="R087b53b6d4ef489f" /><Relationship Type="http://schemas.openxmlformats.org/officeDocument/2006/relationships/worksheet" Target="/xl/worksheets/sheet139.xml" Id="R820f7b8e240d4d4b" /><Relationship Type="http://schemas.openxmlformats.org/officeDocument/2006/relationships/worksheet" Target="/xl/worksheets/sheet140.xml" Id="Rcf583e21a7ed4d9c" /><Relationship Type="http://schemas.openxmlformats.org/officeDocument/2006/relationships/worksheet" Target="/xl/worksheets/sheet141.xml" Id="R9716443704a04924" /><Relationship Type="http://schemas.openxmlformats.org/officeDocument/2006/relationships/worksheet" Target="/xl/worksheets/sheet142.xml" Id="Rf25809fb27e84dbb" /><Relationship Type="http://schemas.openxmlformats.org/officeDocument/2006/relationships/worksheet" Target="/xl/worksheets/sheet143.xml" Id="R620401f564be4958" /><Relationship Type="http://schemas.openxmlformats.org/officeDocument/2006/relationships/worksheet" Target="/xl/worksheets/sheet144.xml" Id="R5b1230917aae4c1d" /><Relationship Type="http://schemas.openxmlformats.org/officeDocument/2006/relationships/worksheet" Target="/xl/worksheets/sheet145.xml" Id="Rb592a3cbd4244a16" /><Relationship Type="http://schemas.openxmlformats.org/officeDocument/2006/relationships/worksheet" Target="/xl/worksheets/sheet146.xml" Id="R7964ccb25e3d4ecd" /><Relationship Type="http://schemas.openxmlformats.org/officeDocument/2006/relationships/worksheet" Target="/xl/worksheets/sheet147.xml" Id="R8538a8288e984de2" /><Relationship Type="http://schemas.openxmlformats.org/officeDocument/2006/relationships/worksheet" Target="/xl/worksheets/sheet148.xml" Id="Rb082ffc721b94cbf" /><Relationship Type="http://schemas.openxmlformats.org/officeDocument/2006/relationships/worksheet" Target="/xl/worksheets/sheet149.xml" Id="R13132cc04df947a0" /><Relationship Type="http://schemas.openxmlformats.org/officeDocument/2006/relationships/worksheet" Target="/xl/worksheets/sheet150.xml" Id="Rd7764ac1fb8b42c0" /><Relationship Type="http://schemas.openxmlformats.org/officeDocument/2006/relationships/worksheet" Target="/xl/worksheets/sheet151.xml" Id="Rbd07ac8cba0648bd" /><Relationship Type="http://schemas.openxmlformats.org/officeDocument/2006/relationships/worksheet" Target="/xl/worksheets/sheet152.xml" Id="R97a898cbdc024a6e" /><Relationship Type="http://schemas.openxmlformats.org/officeDocument/2006/relationships/worksheet" Target="/xl/worksheets/sheet153.xml" Id="R69c40a410c8c4d83" /><Relationship Type="http://schemas.openxmlformats.org/officeDocument/2006/relationships/worksheet" Target="/xl/worksheets/sheet154.xml" Id="R66402fa778c74e5d" /><Relationship Type="http://schemas.openxmlformats.org/officeDocument/2006/relationships/worksheet" Target="/xl/worksheets/sheet155.xml" Id="R8cb63a470bfa4222" /><Relationship Type="http://schemas.openxmlformats.org/officeDocument/2006/relationships/worksheet" Target="/xl/worksheets/sheet156.xml" Id="R80967f8cf1c84083" /><Relationship Type="http://schemas.openxmlformats.org/officeDocument/2006/relationships/worksheet" Target="/xl/worksheets/sheet157.xml" Id="Re43a9aaf7c7345a5" /><Relationship Type="http://schemas.openxmlformats.org/officeDocument/2006/relationships/worksheet" Target="/xl/worksheets/sheet158.xml" Id="Rd9189401c63a4f59" /><Relationship Type="http://schemas.openxmlformats.org/officeDocument/2006/relationships/worksheet" Target="/xl/worksheets/sheet159.xml" Id="R3ef11b63b94d41fe" /><Relationship Type="http://schemas.openxmlformats.org/officeDocument/2006/relationships/worksheet" Target="/xl/worksheets/sheet160.xml" Id="R93ea9d75d6d14d97" /><Relationship Type="http://schemas.openxmlformats.org/officeDocument/2006/relationships/worksheet" Target="/xl/worksheets/sheet161.xml" Id="R9d131dae867a49d0" /><Relationship Type="http://schemas.openxmlformats.org/officeDocument/2006/relationships/worksheet" Target="/xl/worksheets/sheet162.xml" Id="R1e34ba9e746f4a21" /><Relationship Type="http://schemas.openxmlformats.org/officeDocument/2006/relationships/worksheet" Target="/xl/worksheets/sheet163.xml" Id="R95cb983eb63d4fff" /><Relationship Type="http://schemas.openxmlformats.org/officeDocument/2006/relationships/worksheet" Target="/xl/worksheets/sheet164.xml" Id="R7cfa9168463a4e4a" /><Relationship Type="http://schemas.openxmlformats.org/officeDocument/2006/relationships/worksheet" Target="/xl/worksheets/sheet165.xml" Id="R2d0f8f969e134028" /><Relationship Type="http://schemas.openxmlformats.org/officeDocument/2006/relationships/worksheet" Target="/xl/worksheets/sheet166.xml" Id="R0e8dadfbf5ab4a19" /><Relationship Type="http://schemas.openxmlformats.org/officeDocument/2006/relationships/worksheet" Target="/xl/worksheets/sheet167.xml" Id="Rc376c03252eb4e94" /><Relationship Type="http://schemas.openxmlformats.org/officeDocument/2006/relationships/worksheet" Target="/xl/worksheets/sheet168.xml" Id="R5d8bcab65a0f4970" /><Relationship Type="http://schemas.openxmlformats.org/officeDocument/2006/relationships/worksheet" Target="/xl/worksheets/sheet169.xml" Id="Re8da9ee144e042f1" /><Relationship Type="http://schemas.openxmlformats.org/officeDocument/2006/relationships/worksheet" Target="/xl/worksheets/sheet170.xml" Id="Rc078e1b2c14e415a" /><Relationship Type="http://schemas.openxmlformats.org/officeDocument/2006/relationships/worksheet" Target="/xl/worksheets/sheet171.xml" Id="R3e3380ea61954dda" /><Relationship Type="http://schemas.openxmlformats.org/officeDocument/2006/relationships/worksheet" Target="/xl/worksheets/sheet172.xml" Id="Rac5837c91f7a4af4" /><Relationship Type="http://schemas.openxmlformats.org/officeDocument/2006/relationships/worksheet" Target="/xl/worksheets/sheet173.xml" Id="Rb9f6517eb59940fb" /><Relationship Type="http://schemas.openxmlformats.org/officeDocument/2006/relationships/worksheet" Target="/xl/worksheets/sheet174.xml" Id="R019542175fcf44bf" /><Relationship Type="http://schemas.openxmlformats.org/officeDocument/2006/relationships/worksheet" Target="/xl/worksheets/sheet175.xml" Id="R9bd8975a15494469" /><Relationship Type="http://schemas.openxmlformats.org/officeDocument/2006/relationships/worksheet" Target="/xl/worksheets/sheet176.xml" Id="R314cfe274d264ca1" /><Relationship Type="http://schemas.openxmlformats.org/officeDocument/2006/relationships/worksheet" Target="/xl/worksheets/sheet177.xml" Id="R8e180c6610984c9e" /><Relationship Type="http://schemas.openxmlformats.org/officeDocument/2006/relationships/worksheet" Target="/xl/worksheets/sheet178.xml" Id="R50c057d0d8de4e40" /><Relationship Type="http://schemas.openxmlformats.org/officeDocument/2006/relationships/worksheet" Target="/xl/worksheets/sheet179.xml" Id="R712e2e7a9e8c4242" /><Relationship Type="http://schemas.openxmlformats.org/officeDocument/2006/relationships/worksheet" Target="/xl/worksheets/sheet180.xml" Id="Rc6deab6043ee44b2" /><Relationship Type="http://schemas.openxmlformats.org/officeDocument/2006/relationships/worksheet" Target="/xl/worksheets/sheet181.xml" Id="Rc984bfbb29034ba0" /><Relationship Type="http://schemas.openxmlformats.org/officeDocument/2006/relationships/worksheet" Target="/xl/worksheets/sheet182.xml" Id="R97ef9795ceb040e1" /><Relationship Type="http://schemas.openxmlformats.org/officeDocument/2006/relationships/worksheet" Target="/xl/worksheets/sheet183.xml" Id="R12644f69321d4d13" /><Relationship Type="http://schemas.openxmlformats.org/officeDocument/2006/relationships/worksheet" Target="/xl/worksheets/sheet184.xml" Id="R22ecd1d803ef4b10" /><Relationship Type="http://schemas.openxmlformats.org/officeDocument/2006/relationships/worksheet" Target="/xl/worksheets/sheet185.xml" Id="R9c14597b71374416" /><Relationship Type="http://schemas.openxmlformats.org/officeDocument/2006/relationships/worksheet" Target="/xl/worksheets/sheet186.xml" Id="R530911c486c6488b" /><Relationship Type="http://schemas.openxmlformats.org/officeDocument/2006/relationships/worksheet" Target="/xl/worksheets/sheet187.xml" Id="R1557575952d44590" /><Relationship Type="http://schemas.openxmlformats.org/officeDocument/2006/relationships/worksheet" Target="/xl/worksheets/sheet188.xml" Id="R745d56923b5a4545" /><Relationship Type="http://schemas.openxmlformats.org/officeDocument/2006/relationships/worksheet" Target="/xl/worksheets/sheet189.xml" Id="R6ffc75d0be6c40da" /><Relationship Type="http://schemas.openxmlformats.org/officeDocument/2006/relationships/worksheet" Target="/xl/worksheets/sheet190.xml" Id="Ra29f240b85c246ce" /><Relationship Type="http://schemas.openxmlformats.org/officeDocument/2006/relationships/worksheet" Target="/xl/worksheets/sheet191.xml" Id="R2034aa8da57d4b58" /><Relationship Type="http://schemas.openxmlformats.org/officeDocument/2006/relationships/worksheet" Target="/xl/worksheets/sheet192.xml" Id="R395ccbd09a7e47e1" /><Relationship Type="http://schemas.openxmlformats.org/officeDocument/2006/relationships/worksheet" Target="/xl/worksheets/sheet193.xml" Id="Rbfa93fde8b1241e8" /><Relationship Type="http://schemas.openxmlformats.org/officeDocument/2006/relationships/worksheet" Target="/xl/worksheets/sheet194.xml" Id="R3532af2d37314fac" /><Relationship Type="http://schemas.openxmlformats.org/officeDocument/2006/relationships/worksheet" Target="/xl/worksheets/sheet195.xml" Id="R0f22c99029d94a3b" /><Relationship Type="http://schemas.openxmlformats.org/officeDocument/2006/relationships/worksheet" Target="/xl/worksheets/sheet196.xml" Id="Rd1d21ff6c99a40cb" /><Relationship Type="http://schemas.openxmlformats.org/officeDocument/2006/relationships/worksheet" Target="/xl/worksheets/sheet197.xml" Id="Reea8b25aee064ceb" /><Relationship Type="http://schemas.openxmlformats.org/officeDocument/2006/relationships/worksheet" Target="/xl/worksheets/sheet198.xml" Id="R262cfdfc206b442a" /><Relationship Type="http://schemas.openxmlformats.org/officeDocument/2006/relationships/worksheet" Target="/xl/worksheets/sheet199.xml" Id="R6b07fcd899744713" /><Relationship Type="http://schemas.openxmlformats.org/officeDocument/2006/relationships/worksheet" Target="/xl/worksheets/sheet200.xml" Id="R19520435f4ce44f5" /><Relationship Type="http://schemas.openxmlformats.org/officeDocument/2006/relationships/worksheet" Target="/xl/worksheets/sheet201.xml" Id="Rc98b2195729449f6" /><Relationship Type="http://schemas.openxmlformats.org/officeDocument/2006/relationships/worksheet" Target="/xl/worksheets/sheet202.xml" Id="Reb7bac5164d34057" /><Relationship Type="http://schemas.openxmlformats.org/officeDocument/2006/relationships/worksheet" Target="/xl/worksheets/sheet203.xml" Id="Rc8b111ab260b4f45" /><Relationship Type="http://schemas.openxmlformats.org/officeDocument/2006/relationships/worksheet" Target="/xl/worksheets/sheet204.xml" Id="R57e772c1c3fd4862" /><Relationship Type="http://schemas.openxmlformats.org/officeDocument/2006/relationships/worksheet" Target="/xl/worksheets/sheet205.xml" Id="R4f6097338ebf41fd" /><Relationship Type="http://schemas.openxmlformats.org/officeDocument/2006/relationships/worksheet" Target="/xl/worksheets/sheet206.xml" Id="Rca33fc0615de481d" /><Relationship Type="http://schemas.openxmlformats.org/officeDocument/2006/relationships/worksheet" Target="/xl/worksheets/sheet207.xml" Id="Rf25b2c67aba44264" /><Relationship Type="http://schemas.openxmlformats.org/officeDocument/2006/relationships/worksheet" Target="/xl/worksheets/sheet208.xml" Id="R92792a13a89d4ae4" /><Relationship Type="http://schemas.openxmlformats.org/officeDocument/2006/relationships/worksheet" Target="/xl/worksheets/sheet209.xml" Id="R66370cb3befb45a5" /><Relationship Type="http://schemas.openxmlformats.org/officeDocument/2006/relationships/worksheet" Target="/xl/worksheets/sheet210.xml" Id="R9f5c4c1414634878" /><Relationship Type="http://schemas.openxmlformats.org/officeDocument/2006/relationships/worksheet" Target="/xl/worksheets/sheet211.xml" Id="R4339fd0cab214ef9" /><Relationship Type="http://schemas.openxmlformats.org/officeDocument/2006/relationships/worksheet" Target="/xl/worksheets/sheet212.xml" Id="R5796924236fc4767" /><Relationship Type="http://schemas.openxmlformats.org/officeDocument/2006/relationships/worksheet" Target="/xl/worksheets/sheet213.xml" Id="R07c9a262c44c4589" /><Relationship Type="http://schemas.openxmlformats.org/officeDocument/2006/relationships/worksheet" Target="/xl/worksheets/sheet214.xml" Id="Rbd55faf7e7304d40" /><Relationship Type="http://schemas.openxmlformats.org/officeDocument/2006/relationships/worksheet" Target="/xl/worksheets/sheet215.xml" Id="R54caa419c7d84091" /><Relationship Type="http://schemas.openxmlformats.org/officeDocument/2006/relationships/worksheet" Target="/xl/worksheets/sheet216.xml" Id="R2e3c44af33f844ac" /><Relationship Type="http://schemas.openxmlformats.org/officeDocument/2006/relationships/worksheet" Target="/xl/worksheets/sheet217.xml" Id="Rb3bc46f522c74f08" /><Relationship Type="http://schemas.openxmlformats.org/officeDocument/2006/relationships/worksheet" Target="/xl/worksheets/sheet218.xml" Id="Rf2910c48e3ce442e" /><Relationship Type="http://schemas.openxmlformats.org/officeDocument/2006/relationships/worksheet" Target="/xl/worksheets/sheet219.xml" Id="Rf80b2307a4eb4b57" /><Relationship Type="http://schemas.openxmlformats.org/officeDocument/2006/relationships/worksheet" Target="/xl/worksheets/sheet220.xml" Id="R3071949383e74752" /><Relationship Type="http://schemas.openxmlformats.org/officeDocument/2006/relationships/worksheet" Target="/xl/worksheets/sheet221.xml" Id="R95624734e3454cf7" /><Relationship Type="http://schemas.openxmlformats.org/officeDocument/2006/relationships/worksheet" Target="/xl/worksheets/sheet222.xml" Id="R3eb8d592e88d4307" /><Relationship Type="http://schemas.openxmlformats.org/officeDocument/2006/relationships/worksheet" Target="/xl/worksheets/sheet223.xml" Id="R06f53cb493b44615" /><Relationship Type="http://schemas.openxmlformats.org/officeDocument/2006/relationships/worksheet" Target="/xl/worksheets/sheet224.xml" Id="Reb97d3364313415b" /><Relationship Type="http://schemas.openxmlformats.org/officeDocument/2006/relationships/worksheet" Target="/xl/worksheets/sheet225.xml" Id="R69826831dbe34480" /><Relationship Type="http://schemas.openxmlformats.org/officeDocument/2006/relationships/worksheet" Target="/xl/worksheets/sheet226.xml" Id="R9f8c4bce982a40e6" /><Relationship Type="http://schemas.openxmlformats.org/officeDocument/2006/relationships/worksheet" Target="/xl/worksheets/sheet227.xml" Id="Rbb5930820d8d4481" /><Relationship Type="http://schemas.openxmlformats.org/officeDocument/2006/relationships/worksheet" Target="/xl/worksheets/sheet228.xml" Id="R4649e64552254968" /><Relationship Type="http://schemas.openxmlformats.org/officeDocument/2006/relationships/worksheet" Target="/xl/worksheets/sheet229.xml" Id="R36d9c2b3dc364b01" /><Relationship Type="http://schemas.openxmlformats.org/officeDocument/2006/relationships/worksheet" Target="/xl/worksheets/sheet230.xml" Id="R478d769590334d37" /><Relationship Type="http://schemas.openxmlformats.org/officeDocument/2006/relationships/worksheet" Target="/xl/worksheets/sheet231.xml" Id="R60636c34da8148da" /><Relationship Type="http://schemas.openxmlformats.org/officeDocument/2006/relationships/worksheet" Target="/xl/worksheets/sheet232.xml" Id="R7719636c0b504427" /><Relationship Type="http://schemas.openxmlformats.org/officeDocument/2006/relationships/worksheet" Target="/xl/worksheets/sheet233.xml" Id="R921d534426c5496b" /><Relationship Type="http://schemas.openxmlformats.org/officeDocument/2006/relationships/worksheet" Target="/xl/worksheets/sheet234.xml" Id="R93a6f2f3b3df4efb" /><Relationship Type="http://schemas.openxmlformats.org/officeDocument/2006/relationships/worksheet" Target="/xl/worksheets/sheet235.xml" Id="Rda928817b6ce4544" /><Relationship Type="http://schemas.openxmlformats.org/officeDocument/2006/relationships/worksheet" Target="/xl/worksheets/sheet236.xml" Id="Rd47349096d784a34" /><Relationship Type="http://schemas.openxmlformats.org/officeDocument/2006/relationships/worksheet" Target="/xl/worksheets/sheet237.xml" Id="R33716d5bce2043cf" /><Relationship Type="http://schemas.openxmlformats.org/officeDocument/2006/relationships/worksheet" Target="/xl/worksheets/sheet238.xml" Id="R1139cfc5fae04d53" /><Relationship Type="http://schemas.openxmlformats.org/officeDocument/2006/relationships/worksheet" Target="/xl/worksheets/sheet239.xml" Id="R68893ec843c7411c" /><Relationship Type="http://schemas.openxmlformats.org/officeDocument/2006/relationships/worksheet" Target="/xl/worksheets/sheet240.xml" Id="R1cde574005c94c61"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2ec8570a8b4cd8" /></Relationships>
</file>

<file path=xl/drawings/_rels/drawing2.xml.rels>&#65279;<?xml version="1.0" encoding="utf-8"?><Relationships xmlns="http://schemas.openxmlformats.org/package/2006/relationships"><Relationship Type="http://schemas.openxmlformats.org/officeDocument/2006/relationships/chart" Target="/xl/drawings/charts/chart2.xml" Id="Rc13b61b51bec4910" /></Relationships>
</file>

<file path=xl/drawings/_rels/drawing3.xml.rels>&#65279;<?xml version="1.0" encoding="utf-8"?><Relationships xmlns="http://schemas.openxmlformats.org/package/2006/relationships"><Relationship Type="http://schemas.openxmlformats.org/officeDocument/2006/relationships/chart" Target="/xl/drawings/charts/chart3.xml" Id="R335ca2ac9a1c4964" /></Relationships>
</file>

<file path=xl/drawings/_rels/drawing4.xml.rels>&#65279;<?xml version="1.0" encoding="utf-8"?><Relationships xmlns="http://schemas.openxmlformats.org/package/2006/relationships"><Relationship Type="http://schemas.openxmlformats.org/officeDocument/2006/relationships/chart" Target="/xl/drawings/charts/chart4.xml" Id="R0f7a01dea1c44410" /></Relationships>
</file>

<file path=xl/drawings/_rels/drawing5.xml.rels>&#65279;<?xml version="1.0" encoding="utf-8"?><Relationships xmlns="http://schemas.openxmlformats.org/package/2006/relationships"><Relationship Type="http://schemas.openxmlformats.org/officeDocument/2006/relationships/chart" Target="/xl/drawings/charts/chart5.xml" Id="Recce0d956b514447" /></Relationships>
</file>

<file path=xl/drawings/_rels/drawing6.xml.rels>&#65279;<?xml version="1.0" encoding="utf-8"?><Relationships xmlns="http://schemas.openxmlformats.org/package/2006/relationships"><Relationship Type="http://schemas.openxmlformats.org/officeDocument/2006/relationships/chart" Target="/xl/drawings/charts/chart6.xml" Id="R843cebe5e1cd4877" /></Relationships>
</file>

<file path=xl/drawings/_rels/drawing7.xml.rels>&#65279;<?xml version="1.0" encoding="utf-8"?><Relationships xmlns="http://schemas.openxmlformats.org/package/2006/relationships"><Relationship Type="http://schemas.openxmlformats.org/officeDocument/2006/relationships/chart" Target="/xl/drawings/charts/chart7.xml" Id="R9bab13a1916f4094" /></Relationships>
</file>

<file path=xl/drawings/_rels/drawing8.xml.rels>&#65279;<?xml version="1.0" encoding="utf-8"?><Relationships xmlns="http://schemas.openxmlformats.org/package/2006/relationships"><Relationship Type="http://schemas.openxmlformats.org/officeDocument/2006/relationships/chart" Target="/xl/drawings/charts/chart8.xml" Id="Re6e358d74cfa4cbb" /></Relationships>
</file>

<file path=xl/drawings/_rels/drawing9.xml.rels>&#65279;<?xml version="1.0" encoding="utf-8"?><Relationships xmlns="http://schemas.openxmlformats.org/package/2006/relationships"><Relationship Type="http://schemas.openxmlformats.org/officeDocument/2006/relationships/chart" Target="/xl/drawings/charts/chart9.xml" Id="R2529d80cfd8748a6"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045e983ea6de4245"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8–9 Readiness</a:t>
            </a:r>
          </a:p>
        </c:rich>
      </c:tx>
      <c:overlay val="0"/>
    </c:title>
    <c:autoTitleDeleted val="0"/>
    <c:plotArea>
      <c:layout/>
      <c:barChart>
        <c:barDir val="col"/>
        <c:varyColors val="0"/>
        <c:ser>
          <c:idx val="0"/>
          <c:order val="0"/>
          <c:tx>
            <c:v>Readiness %</c:v>
          </c:tx>
          <c:cat>
            <c:strRef>
              <c:f>'Stage 8-9 Dashboard'!$D$5:$D$8</c:f>
              <c:strCache>
                <c:ptCount val="0"/>
              </c:strCache>
            </c:strRef>
          </c:cat>
          <c:val>
            <c:numRef>
              <c:f>'Stage 8-9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10–11 Readiness</a:t>
            </a:r>
          </a:p>
        </c:rich>
      </c:tx>
      <c:overlay val="0"/>
    </c:title>
    <c:autoTitleDeleted val="0"/>
    <c:plotArea>
      <c:layout/>
      <c:barChart>
        <c:barDir val="col"/>
        <c:varyColors val="0"/>
        <c:ser>
          <c:idx val="0"/>
          <c:order val="0"/>
          <c:tx>
            <c:v>Readiness %</c:v>
          </c:tx>
          <c:cat>
            <c:strRef>
              <c:f>'Stage 10-11 Dashboard'!$D$5:$D$8</c:f>
              <c:strCache>
                <c:ptCount val="0"/>
              </c:strCache>
            </c:strRef>
          </c:cat>
          <c:val>
            <c:numRef>
              <c:f>'Stage 10-11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A-01 Workstream Readiness</a:t>
            </a:r>
          </a:p>
        </c:rich>
      </c:tx>
      <c:overlay val="0"/>
    </c:title>
    <c:autoTitleDeleted val="0"/>
    <c:plotArea>
      <c:layout/>
      <c:barChart>
        <c:barDir val="col"/>
        <c:varyColors val="0"/>
        <c:ser>
          <c:idx val="0"/>
          <c:order val="0"/>
          <c:tx>
            <c:v>Status / readiness</c:v>
          </c:tx>
          <c:cat>
            <c:strRef>
              <c:f>'AI Amendment Dashboard'!$D$5:$D$10</c:f>
              <c:strCache>
                <c:ptCount val="0"/>
              </c:strCache>
            </c:strRef>
          </c:cat>
          <c:val>
            <c:numRef>
              <c:f>'AI Amendment Dashboard'!$E$5:$E$10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12 Plan vs Execution</a:t>
            </a:r>
          </a:p>
        </c:rich>
      </c:tx>
      <c:overlay val="0"/>
    </c:title>
    <c:autoTitleDeleted val="0"/>
    <c:plotArea>
      <c:layout/>
      <c:barChart>
        <c:barDir val="col"/>
        <c:varyColors val="0"/>
        <c:ser>
          <c:idx val="0"/>
          <c:order val="0"/>
          <c:tx>
            <c:v>Percent</c:v>
          </c:tx>
          <c:cat>
            <c:strRef>
              <c:f>'Stage 12 Dashboard'!$D$5:$D$9</c:f>
              <c:strCache>
                <c:ptCount val="0"/>
              </c:strCache>
            </c:strRef>
          </c:cat>
          <c:val>
            <c:numRef>
              <c:f>'Stage 12 Dashboard'!$E$5:$E$9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2ec8570a8b4cd8"/>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3b61b51bec4910"/>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5ca2ac9a1c4964"/>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7a01dea1c44410"/>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ce0d956b514447"/>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3cebe5e1cd4877"/>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ab13a1916f4094"/>
        </a:graphicData>
      </a:graphic>
    </xdr:graphicFrame>
    <xdr:clientData/>
  </xdr:twoCellAnchor>
</xdr:wsDr>
</file>

<file path=xl/drawings/drawing8.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e358d74cfa4cbb"/>
        </a:graphicData>
      </a:graphic>
    </xdr:graphicFrame>
    <xdr:clientData/>
  </xdr:twoCellAnchor>
</xdr:wsDr>
</file>

<file path=xl/drawings/drawing9.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29d80cfd8748a6"/>
        </a:graphicData>
      </a:graphic>
    </xdr:graphicFrame>
    <xdr:clientData/>
  </xdr:twoCellAnchor>
</xdr:wsDr>
</file>

<file path=xl/drawings/drawing10.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5e983ea6de4245"/>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b084a0df4d84288" /></Relationships>
</file>

<file path=xl/worksheets/_rels/sheet2.xml.rels>&#65279;<?xml version="1.0" encoding="utf-8"?><Relationships xmlns="http://schemas.openxmlformats.org/package/2006/relationships"><Relationship Type="http://schemas.openxmlformats.org/officeDocument/2006/relationships/table" Target="/xl/tables/table2.xml" Id="R7c26f1575a684e43" /></Relationships>
</file>

<file path=xl/worksheets/_rels/sheet3.xml.rels>&#65279;<?xml version="1.0" encoding="utf-8"?><Relationships xmlns="http://schemas.openxmlformats.org/package/2006/relationships"><Relationship Type="http://schemas.openxmlformats.org/officeDocument/2006/relationships/table" Target="/xl/tables/table3.xml" Id="Rf0d1735e7e8c4d2f" /></Relationships>
</file>

<file path=xl/worksheets/_rels/sheet4.xml.rels>&#65279;<?xml version="1.0" encoding="utf-8"?><Relationships xmlns="http://schemas.openxmlformats.org/package/2006/relationships"><Relationship Type="http://schemas.openxmlformats.org/officeDocument/2006/relationships/table" Target="/xl/tables/table4.xml" Id="R28f89e335a0e4433" /></Relationships>
</file>

<file path=xl/worksheets/_rels/sheet5.xml.rels>&#65279;<?xml version="1.0" encoding="utf-8"?><Relationships xmlns="http://schemas.openxmlformats.org/package/2006/relationships"><Relationship Type="http://schemas.openxmlformats.org/officeDocument/2006/relationships/table" Target="/xl/tables/table5.xml" Id="R4a30002046f5449a" /></Relationships>
</file>

<file path=xl/worksheets/_rels/sheet6.xml.rels>&#65279;<?xml version="1.0" encoding="utf-8"?><Relationships xmlns="http://schemas.openxmlformats.org/package/2006/relationships"><Relationship Type="http://schemas.openxmlformats.org/officeDocument/2006/relationships/drawing" Target="/xl/drawings/drawing1.xml" Id="R2e54211f41c54e02" /><Relationship Type="http://schemas.openxmlformats.org/officeDocument/2006/relationships/table" Target="/xl/tables/table6.xml" Id="R434fe561711842b0" /></Relationships>
</file>

<file path=xl/worksheets/_rels/sheet7.xml.rels>&#65279;<?xml version="1.0" encoding="utf-8"?><Relationships xmlns="http://schemas.openxmlformats.org/package/2006/relationships"><Relationship Type="http://schemas.openxmlformats.org/officeDocument/2006/relationships/table" Target="/xl/tables/table7.xml" Id="R96cc1b99834c4696" /></Relationships>
</file>

<file path=xl/worksheets/_rels/sheet8.xml.rels>&#65279;<?xml version="1.0" encoding="utf-8"?><Relationships xmlns="http://schemas.openxmlformats.org/package/2006/relationships"><Relationship Type="http://schemas.openxmlformats.org/officeDocument/2006/relationships/table" Target="/xl/tables/table8.xml" Id="R400060bb7c674f0d" /></Relationships>
</file>

<file path=xl/worksheets/_rels/sheet9.xml.rels>&#65279;<?xml version="1.0" encoding="utf-8"?><Relationships xmlns="http://schemas.openxmlformats.org/package/2006/relationships"><Relationship Type="http://schemas.openxmlformats.org/officeDocument/2006/relationships/table" Target="/xl/tables/table9.xml" Id="Ra42dd13c7f3d4f8a" /></Relationships>
</file>

<file path=xl/worksheets/_rels/sheet10.xml.rels>&#65279;<?xml version="1.0" encoding="utf-8"?><Relationships xmlns="http://schemas.openxmlformats.org/package/2006/relationships"><Relationship Type="http://schemas.openxmlformats.org/officeDocument/2006/relationships/table" Target="/xl/tables/table10.xml" Id="Rf0ff7cda68b244ed" /><Relationship Type="http://schemas.openxmlformats.org/officeDocument/2006/relationships/table" Target="/xl/tables/table11.xml" Id="Rb0c1290445fc4f58" /><Relationship Type="http://schemas.openxmlformats.org/officeDocument/2006/relationships/table" Target="/xl/tables/table12.xml" Id="Rd4b2bf08d5b147bd" /></Relationships>
</file>

<file path=xl/worksheets/_rels/sheet11.xml.rels>&#65279;<?xml version="1.0" encoding="utf-8"?><Relationships xmlns="http://schemas.openxmlformats.org/package/2006/relationships"><Relationship Type="http://schemas.openxmlformats.org/officeDocument/2006/relationships/table" Target="/xl/tables/table13.xml" Id="R3ee8c22d7e8041a4" /></Relationships>
</file>

<file path=xl/worksheets/_rels/sheet12.xml.rels>&#65279;<?xml version="1.0" encoding="utf-8"?><Relationships xmlns="http://schemas.openxmlformats.org/package/2006/relationships"><Relationship Type="http://schemas.openxmlformats.org/officeDocument/2006/relationships/table" Target="/xl/tables/table14.xml" Id="R4000e99bffad45ba" /></Relationships>
</file>

<file path=xl/worksheets/_rels/sheet13.xml.rels>&#65279;<?xml version="1.0" encoding="utf-8"?><Relationships xmlns="http://schemas.openxmlformats.org/package/2006/relationships"><Relationship Type="http://schemas.openxmlformats.org/officeDocument/2006/relationships/drawing" Target="/xl/drawings/drawing2.xml" Id="R6d0e5509b50a47ec" /><Relationship Type="http://schemas.openxmlformats.org/officeDocument/2006/relationships/table" Target="/xl/tables/table15.xml" Id="R2acc55108e68438a" /></Relationships>
</file>

<file path=xl/worksheets/_rels/sheet14.xml.rels>&#65279;<?xml version="1.0" encoding="utf-8"?><Relationships xmlns="http://schemas.openxmlformats.org/package/2006/relationships"><Relationship Type="http://schemas.openxmlformats.org/officeDocument/2006/relationships/table" Target="/xl/tables/table16.xml" Id="R07d0014063ef4b10" /></Relationships>
</file>

<file path=xl/worksheets/_rels/sheet16.xml.rels>&#65279;<?xml version="1.0" encoding="utf-8"?><Relationships xmlns="http://schemas.openxmlformats.org/package/2006/relationships"><Relationship Type="http://schemas.openxmlformats.org/officeDocument/2006/relationships/drawing" Target="/xl/drawings/drawing3.xml" Id="R96933c35aa58465b" /></Relationships>
</file>

<file path=xl/worksheets/_rels/sheet28.xml.rels>&#65279;<?xml version="1.0" encoding="utf-8"?><Relationships xmlns="http://schemas.openxmlformats.org/package/2006/relationships"><Relationship Type="http://schemas.openxmlformats.org/officeDocument/2006/relationships/drawing" Target="/xl/drawings/drawing4.xml" Id="R7510f781edc44560" /></Relationships>
</file>

<file path=xl/worksheets/_rels/sheet60.xml.rels>&#65279;<?xml version="1.0" encoding="utf-8"?><Relationships xmlns="http://schemas.openxmlformats.org/package/2006/relationships"><Relationship Type="http://schemas.openxmlformats.org/officeDocument/2006/relationships/drawing" Target="/xl/drawings/drawing5.xml" Id="Rd0e623dd61a24878" /></Relationships>
</file>

<file path=xl/worksheets/_rels/sheet86.xml.rels>&#65279;<?xml version="1.0" encoding="utf-8"?><Relationships xmlns="http://schemas.openxmlformats.org/package/2006/relationships"><Relationship Type="http://schemas.openxmlformats.org/officeDocument/2006/relationships/drawing" Target="/xl/drawings/drawing6.xml" Id="R10f405b50fac498e" /></Relationships>
</file>

<file path=xl/worksheets/_rels/sheet113.xml.rels>&#65279;<?xml version="1.0" encoding="utf-8"?><Relationships xmlns="http://schemas.openxmlformats.org/package/2006/relationships"><Relationship Type="http://schemas.openxmlformats.org/officeDocument/2006/relationships/drawing" Target="/xl/drawings/drawing7.xml" Id="Rdf959776c9ba4143" /></Relationships>
</file>

<file path=xl/worksheets/_rels/sheet136.xml.rels>&#65279;<?xml version="1.0" encoding="utf-8"?><Relationships xmlns="http://schemas.openxmlformats.org/package/2006/relationships"><Relationship Type="http://schemas.openxmlformats.org/officeDocument/2006/relationships/drawing" Target="/xl/drawings/drawing8.xml" Id="Rc72fa5ad432d4784" /></Relationships>
</file>

<file path=xl/worksheets/_rels/sheet164.xml.rels>&#65279;<?xml version="1.0" encoding="utf-8"?><Relationships xmlns="http://schemas.openxmlformats.org/package/2006/relationships"><Relationship Type="http://schemas.openxmlformats.org/officeDocument/2006/relationships/drawing" Target="/xl/drawings/drawing9.xml" Id="R35d59c08ccf34868" /></Relationships>
</file>

<file path=xl/worksheets/_rels/sheet193.xml.rels>&#65279;<?xml version="1.0" encoding="utf-8"?><Relationships xmlns="http://schemas.openxmlformats.org/package/2006/relationships"><Relationship Type="http://schemas.openxmlformats.org/officeDocument/2006/relationships/drawing" Target="/xl/drawings/drawing10.xml" Id="R36e317131b504832"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Complete HumanOS Work Intelligence programme blueprint: Stages 0–11, Architecture Amendment A-01 and the final Stage 12 hardening/qualification/pilot plan. Actual Stage 12 engineering and pilot results remain pending.</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786" t="str">
        <x:v>Stage 8-9 Dashboard</x:v>
      </x:c>
      <x:c r="B118" s="787" t="str">
        <x:v>Stage 8/9 readiness, backlog maturity, risks, source coverage and interpretation.</x:v>
      </x:c>
      <x:c r="C118" s="787" t="str">
        <x:v>Leadership/Programme</x:v>
      </x:c>
      <x:c r="D118" s="787" t="str">
        <x:v>8–9</x:v>
      </x:c>
      <x:c r="E118" s="787" t="str">
        <x:v>Complete</x:v>
      </x:c>
      <x:c r="F118" s="787" t="str">
        <x:v>Gates pending</x:v>
      </x:c>
      <x:c r="G118" s="787" t="str">
        <x:v>Review Stage 8 and Stage 9 gate items.</x:v>
      </x:c>
      <x:c r="H118" s="788" t="str"/>
      <x:c r="I118" s="47"/>
      <x:c r="J118" s="47"/>
      <x:c r="K118" s="47"/>
      <x:c r="L118" s="47"/>
      <x:c r="M118" s="47"/>
      <x:c r="N118" s="47"/>
      <x:c r="O118" s="47"/>
      <x:c r="P118" s="47"/>
      <x:c r="Q118" s="47"/>
      <x:c r="R118" s="47"/>
      <x:c r="S118" s="47"/>
      <x:c r="T118" s="47"/>
      <x:c r="U118" s="47"/>
      <x:c r="V118" s="47"/>
      <x:c r="W118" s="47"/>
      <x:c r="X118" s="47"/>
      <x:c r="Y118" s="47"/>
      <x:c r="Z118" s="47"/>
    </x:row>
    <x:row r="119">
      <x:c r="A119" s="800" t="str">
        <x:v>Capability Graph Architecture</x:v>
      </x:c>
      <x:c r="B119" s="801" t="str">
        <x:v>Capability catalogue, evidence, state, claims, baseline, readiness and review architecture.</x:v>
      </x:c>
      <x:c r="C119" s="801" t="str">
        <x:v>Architecture/Capability/HR/AI</x:v>
      </x:c>
      <x:c r="D119" s="801" t="str">
        <x:v>8</x:v>
      </x:c>
      <x:c r="E119" s="801" t="str">
        <x:v>Complete draft</x:v>
      </x:c>
      <x:c r="F119" s="801" t="str">
        <x:v>Stage 8 gate pending</x:v>
      </x:c>
      <x:c r="G119" s="801" t="str">
        <x:v>Implement after approval.</x:v>
      </x:c>
      <x:c r="H119" s="802" t="str"/>
      <x:c r="I119" s="47"/>
      <x:c r="J119" s="47"/>
      <x:c r="K119" s="47"/>
      <x:c r="L119" s="47"/>
      <x:c r="M119" s="47"/>
      <x:c r="N119" s="47"/>
      <x:c r="O119" s="47"/>
      <x:c r="P119" s="47"/>
      <x:c r="Q119" s="47"/>
      <x:c r="R119" s="47"/>
      <x:c r="S119" s="47"/>
      <x:c r="T119" s="47"/>
      <x:c r="U119" s="47"/>
      <x:c r="V119" s="47"/>
      <x:c r="W119" s="47"/>
      <x:c r="X119" s="47"/>
      <x:c r="Y119" s="47"/>
      <x:c r="Z119" s="47"/>
    </x:row>
    <x:row r="120">
      <x:c r="A120" s="789" t="str">
        <x:v>Capability Evidence Model</x:v>
      </x:c>
      <x:c r="B120" s="200" t="str">
        <x:v>Qualified evidence fields, context, dimensions, blockers, review and lineage.</x:v>
      </x:c>
      <x:c r="C120" s="200" t="str">
        <x:v>Capability/Data/DPO</x:v>
      </x:c>
      <x:c r="D120" s="200" t="str">
        <x:v>8</x:v>
      </x:c>
      <x:c r="E120" s="200" t="str">
        <x:v>Complete draft</x:v>
      </x:c>
      <x:c r="F120" s="200" t="str">
        <x:v>Review pending</x:v>
      </x:c>
      <x:c r="G120" s="200" t="str">
        <x:v>Generate schemas and implementation.</x:v>
      </x:c>
      <x:c r="H120" s="790" t="str"/>
      <x:c r="I120" s="47"/>
      <x:c r="J120" s="47"/>
      <x:c r="K120" s="47"/>
      <x:c r="L120" s="47"/>
      <x:c r="M120" s="47"/>
      <x:c r="N120" s="47"/>
      <x:c r="O120" s="47"/>
      <x:c r="P120" s="47"/>
      <x:c r="Q120" s="47"/>
      <x:c r="R120" s="47"/>
      <x:c r="S120" s="47"/>
      <x:c r="T120" s="47"/>
      <x:c r="U120" s="47"/>
      <x:c r="V120" s="47"/>
      <x:c r="W120" s="47"/>
      <x:c r="X120" s="47"/>
      <x:c r="Y120" s="47"/>
      <x:c r="Z120" s="47"/>
    </x:row>
    <x:row r="121">
      <x:c r="A121" s="800" t="str">
        <x:v>Capability Scoring Model</x:v>
      </x:c>
      <x:c r="B121" s="801" t="str">
        <x:v>Multidimensional scoring, confidence, recency, consistency and state-transition rules.</x:v>
      </x:c>
      <x:c r="C121" s="801" t="str">
        <x:v>AI/Capability/HR</x:v>
      </x:c>
      <x:c r="D121" s="801" t="str">
        <x:v>8</x:v>
      </x:c>
      <x:c r="E121" s="801" t="str">
        <x:v>Complete draft</x:v>
      </x:c>
      <x:c r="F121" s="801" t="str">
        <x:v>Calibration/review pending</x:v>
      </x:c>
      <x:c r="G121" s="801" t="str">
        <x:v>Build scoring recommender.</x:v>
      </x:c>
      <x:c r="H121" s="802" t="str"/>
      <x:c r="I121" s="47"/>
      <x:c r="J121" s="47"/>
      <x:c r="K121" s="47"/>
      <x:c r="L121" s="47"/>
      <x:c r="M121" s="47"/>
      <x:c r="N121" s="47"/>
      <x:c r="O121" s="47"/>
      <x:c r="P121" s="47"/>
      <x:c r="Q121" s="47"/>
      <x:c r="R121" s="47"/>
      <x:c r="S121" s="47"/>
      <x:c r="T121" s="47"/>
      <x:c r="U121" s="47"/>
      <x:c r="V121" s="47"/>
      <x:c r="W121" s="47"/>
      <x:c r="X121" s="47"/>
      <x:c r="Y121" s="47"/>
      <x:c r="Z121" s="47"/>
    </x:row>
    <x:row r="122">
      <x:c r="A122" s="789" t="str">
        <x:v>Claim Discrepancy Workflow</x:v>
      </x:c>
      <x:c r="B122" s="200" t="str">
        <x:v>Neutral claim-evidence reconciliation, review, reassessment and appeal.</x:v>
      </x:c>
      <x:c r="C122" s="200" t="str">
        <x:v>HR/Capability/DPO</x:v>
      </x:c>
      <x:c r="D122" s="200" t="str">
        <x:v>8</x:v>
      </x:c>
      <x:c r="E122" s="200" t="str">
        <x:v>Complete draft</x:v>
      </x:c>
      <x:c r="F122" s="200" t="str">
        <x:v>Review pending</x:v>
      </x:c>
      <x:c r="G122" s="200" t="str">
        <x:v>Implement workflow.</x:v>
      </x:c>
      <x:c r="H122" s="790" t="str"/>
      <x:c r="I122" s="47"/>
      <x:c r="J122" s="47"/>
      <x:c r="K122" s="47"/>
      <x:c r="L122" s="47"/>
      <x:c r="M122" s="47"/>
      <x:c r="N122" s="47"/>
      <x:c r="O122" s="47"/>
      <x:c r="P122" s="47"/>
      <x:c r="Q122" s="47"/>
      <x:c r="R122" s="47"/>
      <x:c r="S122" s="47"/>
      <x:c r="T122" s="47"/>
      <x:c r="U122" s="47"/>
      <x:c r="V122" s="47"/>
      <x:c r="W122" s="47"/>
      <x:c r="X122" s="47"/>
      <x:c r="Y122" s="47"/>
      <x:c r="Z122" s="47"/>
    </x:row>
    <x:row r="123">
      <x:c r="A123" s="800" t="str">
        <x:v>Baseline Assessment Model</x:v>
      </x:c>
      <x:c r="B123" s="801" t="str">
        <x:v>Self-assessment, diagnostics, simulations, live tasks, AI supervision and review.</x:v>
      </x:c>
      <x:c r="C123" s="801" t="str">
        <x:v>HR/L&amp;D/Capability</x:v>
      </x:c>
      <x:c r="D123" s="801" t="str">
        <x:v>8</x:v>
      </x:c>
      <x:c r="E123" s="801" t="str">
        <x:v>Complete draft</x:v>
      </x:c>
      <x:c r="F123" s="801" t="str">
        <x:v>Review pending</x:v>
      </x:c>
      <x:c r="G123" s="801" t="str">
        <x:v>Implement assessment orchestration.</x:v>
      </x:c>
      <x:c r="H123" s="802" t="str"/>
      <x:c r="I123" s="47"/>
      <x:c r="J123" s="47"/>
      <x:c r="K123" s="47"/>
      <x:c r="L123" s="47"/>
      <x:c r="M123" s="47"/>
      <x:c r="N123" s="47"/>
      <x:c r="O123" s="47"/>
      <x:c r="P123" s="47"/>
      <x:c r="Q123" s="47"/>
      <x:c r="R123" s="47"/>
      <x:c r="S123" s="47"/>
      <x:c r="T123" s="47"/>
      <x:c r="U123" s="47"/>
      <x:c r="V123" s="47"/>
      <x:c r="W123" s="47"/>
      <x:c r="X123" s="47"/>
      <x:c r="Y123" s="47"/>
      <x:c r="Z123" s="47"/>
    </x:row>
    <x:row r="124">
      <x:c r="A124" s="789" t="str">
        <x:v>Role Readiness Model</x:v>
      </x:c>
      <x:c r="B124" s="200" t="str">
        <x:v>Critical floors, coverage, confidence, freshness, support and advisory readiness states.</x:v>
      </x:c>
      <x:c r="C124" s="200" t="str">
        <x:v>Capability/HR/Product</x:v>
      </x:c>
      <x:c r="D124" s="200" t="str">
        <x:v>8</x:v>
      </x:c>
      <x:c r="E124" s="200" t="str">
        <x:v>Complete draft</x:v>
      </x:c>
      <x:c r="F124" s="200" t="str">
        <x:v>Review pending</x:v>
      </x:c>
      <x:c r="G124" s="200" t="str">
        <x:v>Implement readiness service.</x:v>
      </x:c>
      <x:c r="H124" s="790" t="str"/>
      <x:c r="I124" s="47"/>
      <x:c r="J124" s="47"/>
      <x:c r="K124" s="47"/>
      <x:c r="L124" s="47"/>
      <x:c r="M124" s="47"/>
      <x:c r="N124" s="47"/>
      <x:c r="O124" s="47"/>
      <x:c r="P124" s="47"/>
      <x:c r="Q124" s="47"/>
      <x:c r="R124" s="47"/>
      <x:c r="S124" s="47"/>
      <x:c r="T124" s="47"/>
      <x:c r="U124" s="47"/>
      <x:c r="V124" s="47"/>
      <x:c r="W124" s="47"/>
      <x:c r="X124" s="47"/>
      <x:c r="Y124" s="47"/>
      <x:c r="Z124" s="47"/>
    </x:row>
    <x:row r="125">
      <x:c r="A125" s="800" t="str">
        <x:v>Capability Review and Audit</x:v>
      </x:c>
      <x:c r="B125" s="801" t="str">
        <x:v>Employee access, correction, review, appeal, versioning, audit and retention.</x:v>
      </x:c>
      <x:c r="C125" s="801" t="str">
        <x:v>Governance/HR/DPO</x:v>
      </x:c>
      <x:c r="D125" s="801" t="str">
        <x:v>8</x:v>
      </x:c>
      <x:c r="E125" s="801" t="str">
        <x:v>Complete draft</x:v>
      </x:c>
      <x:c r="F125" s="801" t="str">
        <x:v>Review pending</x:v>
      </x:c>
      <x:c r="G125" s="801" t="str">
        <x:v>Implement review controls.</x:v>
      </x:c>
      <x:c r="H125" s="802" t="str"/>
      <x:c r="I125" s="47"/>
      <x:c r="J125" s="47"/>
      <x:c r="K125" s="47"/>
      <x:c r="L125" s="47"/>
      <x:c r="M125" s="47"/>
      <x:c r="N125" s="47"/>
      <x:c r="O125" s="47"/>
      <x:c r="P125" s="47"/>
      <x:c r="Q125" s="47"/>
      <x:c r="R125" s="47"/>
      <x:c r="S125" s="47"/>
      <x:c r="T125" s="47"/>
      <x:c r="U125" s="47"/>
      <x:c r="V125" s="47"/>
      <x:c r="W125" s="47"/>
      <x:c r="X125" s="47"/>
      <x:c r="Y125" s="47"/>
      <x:c r="Z125" s="47"/>
    </x:row>
    <x:row r="126">
      <x:c r="A126" s="789" t="str">
        <x:v>Growth Coach Architecture</x:v>
      </x:c>
      <x:c r="B126" s="200" t="str">
        <x:v>Policy-controlled private coaching, learning, feedback, effectiveness and mentor handoff.</x:v>
      </x:c>
      <x:c r="C126" s="200" t="str">
        <x:v>AI/Product/L&amp;D/DPO</x:v>
      </x:c>
      <x:c r="D126" s="200" t="str">
        <x:v>9</x:v>
      </x:c>
      <x:c r="E126" s="200" t="str">
        <x:v>Complete draft</x:v>
      </x:c>
      <x:c r="F126" s="200" t="str">
        <x:v>Stage 9 gate pending</x:v>
      </x:c>
      <x:c r="G126" s="200" t="str">
        <x:v>Implement after approval.</x:v>
      </x:c>
      <x:c r="H126" s="790" t="str"/>
      <x:c r="I126" s="47"/>
      <x:c r="J126" s="47"/>
      <x:c r="K126" s="47"/>
      <x:c r="L126" s="47"/>
      <x:c r="M126" s="47"/>
      <x:c r="N126" s="47"/>
      <x:c r="O126" s="47"/>
      <x:c r="P126" s="47"/>
      <x:c r="Q126" s="47"/>
      <x:c r="R126" s="47"/>
      <x:c r="S126" s="47"/>
      <x:c r="T126" s="47"/>
      <x:c r="U126" s="47"/>
      <x:c r="V126" s="47"/>
      <x:c r="W126" s="47"/>
      <x:c r="X126" s="47"/>
      <x:c r="Y126" s="47"/>
      <x:c r="Z126" s="47"/>
    </x:row>
    <x:row r="127">
      <x:c r="A127" s="800" t="str">
        <x:v>Coaching Modes and Triggers</x:v>
      </x:c>
      <x:c r="B127" s="801" t="str">
        <x:v>Observe/Nudge/Assist/Teach/Escalate/Reflect/Practice/Mentor and evidence triggers.</x:v>
      </x:c>
      <x:c r="C127" s="801" t="str">
        <x:v>Product/L&amp;D/AI</x:v>
      </x:c>
      <x:c r="D127" s="801" t="str">
        <x:v>9</x:v>
      </x:c>
      <x:c r="E127" s="801" t="str">
        <x:v>Complete draft</x:v>
      </x:c>
      <x:c r="F127" s="801" t="str">
        <x:v>Review pending</x:v>
      </x:c>
      <x:c r="G127" s="801" t="str">
        <x:v>Implement trigger/mode logic.</x:v>
      </x:c>
      <x:c r="H127" s="802" t="str"/>
      <x:c r="I127" s="47"/>
      <x:c r="J127" s="47"/>
      <x:c r="K127" s="47"/>
      <x:c r="L127" s="47"/>
      <x:c r="M127" s="47"/>
      <x:c r="N127" s="47"/>
      <x:c r="O127" s="47"/>
      <x:c r="P127" s="47"/>
      <x:c r="Q127" s="47"/>
      <x:c r="R127" s="47"/>
      <x:c r="S127" s="47"/>
      <x:c r="T127" s="47"/>
      <x:c r="U127" s="47"/>
      <x:c r="V127" s="47"/>
      <x:c r="W127" s="47"/>
      <x:c r="X127" s="47"/>
      <x:c r="Y127" s="47"/>
      <x:c r="Z127" s="47"/>
    </x:row>
    <x:row r="128">
      <x:c r="A128" s="789" t="str">
        <x:v>Intervention Policy</x:v>
      </x:c>
      <x:c r="B128" s="200" t="str">
        <x:v>Confidence, timing, cooldown, preferences, privacy, tone and escalation controls.</x:v>
      </x:c>
      <x:c r="C128" s="200" t="str">
        <x:v>DPO/HR/Product/AI</x:v>
      </x:c>
      <x:c r="D128" s="200" t="str">
        <x:v>9</x:v>
      </x:c>
      <x:c r="E128" s="200" t="str">
        <x:v>Complete draft</x:v>
      </x:c>
      <x:c r="F128" s="200" t="str">
        <x:v>Review pending</x:v>
      </x:c>
      <x:c r="G128" s="200" t="str">
        <x:v>Implement policy engine.</x:v>
      </x:c>
      <x:c r="H128" s="790" t="str"/>
      <x:c r="I128" s="47"/>
      <x:c r="J128" s="47"/>
      <x:c r="K128" s="47"/>
      <x:c r="L128" s="47"/>
      <x:c r="M128" s="47"/>
      <x:c r="N128" s="47"/>
      <x:c r="O128" s="47"/>
      <x:c r="P128" s="47"/>
      <x:c r="Q128" s="47"/>
      <x:c r="R128" s="47"/>
      <x:c r="S128" s="47"/>
      <x:c r="T128" s="47"/>
      <x:c r="U128" s="47"/>
      <x:c r="V128" s="47"/>
      <x:c r="W128" s="47"/>
      <x:c r="X128" s="47"/>
      <x:c r="Y128" s="47"/>
      <x:c r="Z128" s="47"/>
    </x:row>
    <x:row r="129">
      <x:c r="A129" s="800" t="str">
        <x:v>Learning Loop Model</x:v>
      </x:c>
      <x:c r="B129" s="801" t="str">
        <x:v>Gap, plan, learning, practice, applied evidence, capability review and effectiveness states.</x:v>
      </x:c>
      <x:c r="C129" s="801" t="str">
        <x:v>L&amp;D/Capability/Product</x:v>
      </x:c>
      <x:c r="D129" s="801" t="str">
        <x:v>9</x:v>
      </x:c>
      <x:c r="E129" s="801" t="str">
        <x:v>Complete draft</x:v>
      </x:c>
      <x:c r="F129" s="801" t="str">
        <x:v>Review pending</x:v>
      </x:c>
      <x:c r="G129" s="801" t="str">
        <x:v>Implement learning workflow.</x:v>
      </x:c>
      <x:c r="H129" s="802" t="str"/>
      <x:c r="I129" s="47"/>
      <x:c r="J129" s="47"/>
      <x:c r="K129" s="47"/>
      <x:c r="L129" s="47"/>
      <x:c r="M129" s="47"/>
      <x:c r="N129" s="47"/>
      <x:c r="O129" s="47"/>
      <x:c r="P129" s="47"/>
      <x:c r="Q129" s="47"/>
      <x:c r="R129" s="47"/>
      <x:c r="S129" s="47"/>
      <x:c r="T129" s="47"/>
      <x:c r="U129" s="47"/>
      <x:c r="V129" s="47"/>
      <x:c r="W129" s="47"/>
      <x:c r="X129" s="47"/>
      <x:c r="Y129" s="47"/>
      <x:c r="Z129" s="47"/>
    </x:row>
    <x:row r="130">
      <x:c r="A130" s="789" t="str">
        <x:v>Learning Artefacts</x:v>
      </x:c>
      <x:c r="B130" s="200" t="str">
        <x:v>Learning/practice content catalogue and evidence rules.</x:v>
      </x:c>
      <x:c r="C130" s="200" t="str">
        <x:v>L&amp;D/Domain Experts</x:v>
      </x:c>
      <x:c r="D130" s="200" t="str">
        <x:v>9</x:v>
      </x:c>
      <x:c r="E130" s="200" t="str">
        <x:v>Complete draft</x:v>
      </x:c>
      <x:c r="F130" s="200" t="str">
        <x:v>Review pending</x:v>
      </x:c>
      <x:c r="G130" s="200" t="str">
        <x:v>Build artefact catalogue.</x:v>
      </x:c>
      <x:c r="H130" s="790" t="str"/>
      <x:c r="I130" s="47"/>
      <x:c r="J130" s="47"/>
      <x:c r="K130" s="47"/>
      <x:c r="L130" s="47"/>
      <x:c r="M130" s="47"/>
      <x:c r="N130" s="47"/>
      <x:c r="O130" s="47"/>
      <x:c r="P130" s="47"/>
      <x:c r="Q130" s="47"/>
      <x:c r="R130" s="47"/>
      <x:c r="S130" s="47"/>
      <x:c r="T130" s="47"/>
      <x:c r="U130" s="47"/>
      <x:c r="V130" s="47"/>
      <x:c r="W130" s="47"/>
      <x:c r="X130" s="47"/>
      <x:c r="Y130" s="47"/>
      <x:c r="Z130" s="47"/>
    </x:row>
    <x:row r="131">
      <x:c r="A131" s="800" t="str">
        <x:v>Coaching Effectiveness Metrics</x:v>
      </x:c>
      <x:c r="B131" s="801" t="str">
        <x:v>Usefulness, interruption, quality, applied-learning, fairness and safety metrics.</x:v>
      </x:c>
      <x:c r="C131" s="801" t="str">
        <x:v>AI Evaluation/Product/HR</x:v>
      </x:c>
      <x:c r="D131" s="801" t="str">
        <x:v>9</x:v>
      </x:c>
      <x:c r="E131" s="801" t="str">
        <x:v>Complete draft</x:v>
      </x:c>
      <x:c r="F131" s="801" t="str">
        <x:v>Target calibration pending</x:v>
      </x:c>
      <x:c r="G131" s="801" t="str">
        <x:v>Implement evaluation read model.</x:v>
      </x:c>
      <x:c r="H131" s="802" t="str"/>
      <x:c r="I131" s="47"/>
      <x:c r="J131" s="47"/>
      <x:c r="K131" s="47"/>
      <x:c r="L131" s="47"/>
      <x:c r="M131" s="47"/>
      <x:c r="N131" s="47"/>
      <x:c r="O131" s="47"/>
      <x:c r="P131" s="47"/>
      <x:c r="Q131" s="47"/>
      <x:c r="R131" s="47"/>
      <x:c r="S131" s="47"/>
      <x:c r="T131" s="47"/>
      <x:c r="U131" s="47"/>
      <x:c r="V131" s="47"/>
      <x:c r="W131" s="47"/>
      <x:c r="X131" s="47"/>
      <x:c r="Y131" s="47"/>
      <x:c r="Z131" s="47"/>
    </x:row>
    <x:row r="132">
      <x:c r="A132" s="789" t="str">
        <x:v>Manager and L&amp;D Reporting</x:v>
      </x:c>
      <x:c r="B132" s="200" t="str">
        <x:v>Purpose-limited development, readiness, learning and effectiveness reports.</x:v>
      </x:c>
      <x:c r="C132" s="200" t="str">
        <x:v>Product/HR/L&amp;D/DPO</x:v>
      </x:c>
      <x:c r="D132" s="200" t="str">
        <x:v>9</x:v>
      </x:c>
      <x:c r="E132" s="200" t="str">
        <x:v>Complete draft</x:v>
      </x:c>
      <x:c r="F132" s="200" t="str">
        <x:v>Review pending</x:v>
      </x:c>
      <x:c r="G132" s="200" t="str">
        <x:v>Implement reporting views.</x:v>
      </x:c>
      <x:c r="H132" s="790" t="str"/>
      <x:c r="I132" s="47"/>
      <x:c r="J132" s="47"/>
      <x:c r="K132" s="47"/>
      <x:c r="L132" s="47"/>
      <x:c r="M132" s="47"/>
      <x:c r="N132" s="47"/>
      <x:c r="O132" s="47"/>
      <x:c r="P132" s="47"/>
      <x:c r="Q132" s="47"/>
      <x:c r="R132" s="47"/>
      <x:c r="S132" s="47"/>
      <x:c r="T132" s="47"/>
      <x:c r="U132" s="47"/>
      <x:c r="V132" s="47"/>
      <x:c r="W132" s="47"/>
      <x:c r="X132" s="47"/>
      <x:c r="Y132" s="47"/>
      <x:c r="Z132" s="47"/>
    </x:row>
    <x:row r="133">
      <x:c r="A133" s="800" t="str">
        <x:v>Stage 8-9 APIs and Events</x:v>
      </x:c>
      <x:c r="B133" s="801" t="str">
        <x:v>Capability, claims, baseline, readiness, coaching, learning, feedback and reporting contracts.</x:v>
      </x:c>
      <x:c r="C133" s="801" t="str">
        <x:v>Backend/Data/AI</x:v>
      </x:c>
      <x:c r="D133" s="801" t="str">
        <x:v>8–9</x:v>
      </x:c>
      <x:c r="E133" s="801" t="str">
        <x:v>Complete draft</x:v>
      </x:c>
      <x:c r="F133" s="801" t="str">
        <x:v>Architecture review pending</x:v>
      </x:c>
      <x:c r="G133" s="801" t="str">
        <x:v>Generate OpenAPI/schema files.</x:v>
      </x:c>
      <x:c r="H133" s="802" t="str"/>
      <x:c r="I133" s="47"/>
      <x:c r="J133" s="47"/>
      <x:c r="K133" s="47"/>
      <x:c r="L133" s="47"/>
      <x:c r="M133" s="47"/>
      <x:c r="N133" s="47"/>
      <x:c r="O133" s="47"/>
      <x:c r="P133" s="47"/>
      <x:c r="Q133" s="47"/>
      <x:c r="R133" s="47"/>
      <x:c r="S133" s="47"/>
      <x:c r="T133" s="47"/>
      <x:c r="U133" s="47"/>
      <x:c r="V133" s="47"/>
      <x:c r="W133" s="47"/>
      <x:c r="X133" s="47"/>
      <x:c r="Y133" s="47"/>
      <x:c r="Z133" s="47"/>
    </x:row>
    <x:row r="134">
      <x:c r="A134" s="789" t="str">
        <x:v>Stage 8 Backlog</x:v>
      </x:c>
      <x:c r="B134" s="200" t="str">
        <x:v>Capability Graph and baseline implementation work.</x:v>
      </x:c>
      <x:c r="C134" s="200" t="str">
        <x:v>Programme/Capability/Backend</x:v>
      </x:c>
      <x:c r="D134" s="200" t="str">
        <x:v>8</x:v>
      </x:c>
      <x:c r="E134" s="200" t="str">
        <x:v>Complete draft</x:v>
      </x:c>
      <x:c r="F134" s="200" t="str">
        <x:v>Resource approval pending</x:v>
      </x:c>
      <x:c r="G134" s="200" t="str">
        <x:v>Start after gate.</x:v>
      </x:c>
      <x:c r="H134" s="790" t="str"/>
      <x:c r="I134" s="47"/>
      <x:c r="J134" s="47"/>
      <x:c r="K134" s="47"/>
      <x:c r="L134" s="47"/>
      <x:c r="M134" s="47"/>
      <x:c r="N134" s="47"/>
      <x:c r="O134" s="47"/>
      <x:c r="P134" s="47"/>
      <x:c r="Q134" s="47"/>
      <x:c r="R134" s="47"/>
      <x:c r="S134" s="47"/>
      <x:c r="T134" s="47"/>
      <x:c r="U134" s="47"/>
      <x:c r="V134" s="47"/>
      <x:c r="W134" s="47"/>
      <x:c r="X134" s="47"/>
      <x:c r="Y134" s="47"/>
      <x:c r="Z134" s="47"/>
    </x:row>
    <x:row r="135">
      <x:c r="A135" s="800" t="str">
        <x:v>Stage 9 Backlog</x:v>
      </x:c>
      <x:c r="B135" s="801" t="str">
        <x:v>Growth Coach and learning-loop implementation work.</x:v>
      </x:c>
      <x:c r="C135" s="801" t="str">
        <x:v>Programme/AI/L&amp;D</x:v>
      </x:c>
      <x:c r="D135" s="801" t="str">
        <x:v>9</x:v>
      </x:c>
      <x:c r="E135" s="801" t="str">
        <x:v>Complete draft</x:v>
      </x:c>
      <x:c r="F135" s="801" t="str">
        <x:v>Resource approval pending</x:v>
      </x:c>
      <x:c r="G135" s="801" t="str">
        <x:v>Start after gate.</x:v>
      </x:c>
      <x:c r="H135" s="802" t="str"/>
      <x:c r="I135" s="47"/>
      <x:c r="J135" s="47"/>
      <x:c r="K135" s="47"/>
      <x:c r="L135" s="47"/>
      <x:c r="M135" s="47"/>
      <x:c r="N135" s="47"/>
      <x:c r="O135" s="47"/>
      <x:c r="P135" s="47"/>
      <x:c r="Q135" s="47"/>
      <x:c r="R135" s="47"/>
      <x:c r="S135" s="47"/>
      <x:c r="T135" s="47"/>
      <x:c r="U135" s="47"/>
      <x:c r="V135" s="47"/>
      <x:c r="W135" s="47"/>
      <x:c r="X135" s="47"/>
      <x:c r="Y135" s="47"/>
      <x:c r="Z135" s="47"/>
    </x:row>
    <x:row r="136">
      <x:c r="A136" s="789" t="str">
        <x:v>Stage 8-9 Risks</x:v>
      </x:c>
      <x:c r="B136" s="200" t="str">
        <x:v>Capability, role-readiness, coaching, learning, privacy and fairness risks.</x:v>
      </x:c>
      <x:c r="C136" s="200" t="str">
        <x:v>Governance/Product/Security</x:v>
      </x:c>
      <x:c r="D136" s="200" t="str">
        <x:v>8–9</x:v>
      </x:c>
      <x:c r="E136" s="200" t="str">
        <x:v>Complete draft</x:v>
      </x:c>
      <x:c r="F136" s="200" t="str">
        <x:v>Risk review pending</x:v>
      </x:c>
      <x:c r="G136" s="200" t="str">
        <x:v>Mitigate blocking risks.</x:v>
      </x:c>
      <x:c r="H136" s="790" t="str"/>
      <x:c r="I136" s="47"/>
      <x:c r="J136" s="47"/>
      <x:c r="K136" s="47"/>
      <x:c r="L136" s="47"/>
      <x:c r="M136" s="47"/>
      <x:c r="N136" s="47"/>
      <x:c r="O136" s="47"/>
      <x:c r="P136" s="47"/>
      <x:c r="Q136" s="47"/>
      <x:c r="R136" s="47"/>
      <x:c r="S136" s="47"/>
      <x:c r="T136" s="47"/>
      <x:c r="U136" s="47"/>
      <x:c r="V136" s="47"/>
      <x:c r="W136" s="47"/>
      <x:c r="X136" s="47"/>
      <x:c r="Y136" s="47"/>
      <x:c r="Z136" s="47"/>
    </x:row>
    <x:row r="137">
      <x:c r="A137" s="800" t="str">
        <x:v>Stage 8-9 ADRs</x:v>
      </x:c>
      <x:c r="B137" s="801" t="str">
        <x:v>Architecture/product decisions for capability and coaching.</x:v>
      </x:c>
      <x:c r="C137" s="801" t="str">
        <x:v>Architecture Board</x:v>
      </x:c>
      <x:c r="D137" s="801" t="str">
        <x:v>8–9</x:v>
      </x:c>
      <x:c r="E137" s="801" t="str">
        <x:v>Complete draft</x:v>
      </x:c>
      <x:c r="F137" s="801" t="str">
        <x:v>Decision review pending</x:v>
      </x:c>
      <x:c r="G137" s="801" t="str">
        <x:v>Accept/condition.</x:v>
      </x:c>
      <x:c r="H137" s="802" t="str"/>
      <x:c r="I137" s="47"/>
      <x:c r="J137" s="47"/>
      <x:c r="K137" s="47"/>
      <x:c r="L137" s="47"/>
      <x:c r="M137" s="47"/>
      <x:c r="N137" s="47"/>
      <x:c r="O137" s="47"/>
      <x:c r="P137" s="47"/>
      <x:c r="Q137" s="47"/>
      <x:c r="R137" s="47"/>
      <x:c r="S137" s="47"/>
      <x:c r="T137" s="47"/>
      <x:c r="U137" s="47"/>
      <x:c r="V137" s="47"/>
      <x:c r="W137" s="47"/>
      <x:c r="X137" s="47"/>
      <x:c r="Y137" s="47"/>
      <x:c r="Z137" s="47"/>
    </x:row>
    <x:row r="138">
      <x:c r="A138" s="789" t="str">
        <x:v>Stage 8 Gate</x:v>
      </x:c>
      <x:c r="B138" s="200" t="str">
        <x:v>Stage 8 Capability Graph go/no-go criteria.</x:v>
      </x:c>
      <x:c r="C138" s="200" t="str">
        <x:v>CTO/HR/DPO/AI/Product</x:v>
      </x:c>
      <x:c r="D138" s="200" t="str">
        <x:v>8</x:v>
      </x:c>
      <x:c r="E138" s="200" t="str">
        <x:v>Complete criteria</x:v>
      </x:c>
      <x:c r="F138" s="200" t="str">
        <x:v>Decision pending</x:v>
      </x:c>
      <x:c r="G138" s="200" t="str">
        <x:v>Record gate outcome.</x:v>
      </x:c>
      <x:c r="H138" s="790" t="str"/>
      <x:c r="I138" s="47"/>
      <x:c r="J138" s="47"/>
      <x:c r="K138" s="47"/>
      <x:c r="L138" s="47"/>
      <x:c r="M138" s="47"/>
      <x:c r="N138" s="47"/>
      <x:c r="O138" s="47"/>
      <x:c r="P138" s="47"/>
      <x:c r="Q138" s="47"/>
      <x:c r="R138" s="47"/>
      <x:c r="S138" s="47"/>
      <x:c r="T138" s="47"/>
      <x:c r="U138" s="47"/>
      <x:c r="V138" s="47"/>
      <x:c r="W138" s="47"/>
      <x:c r="X138" s="47"/>
      <x:c r="Y138" s="47"/>
      <x:c r="Z138" s="47"/>
    </x:row>
    <x:row r="139">
      <x:c r="A139" s="800" t="str">
        <x:v>Stage 9 Gate</x:v>
      </x:c>
      <x:c r="B139" s="801" t="str">
        <x:v>Stage 9 Growth Coach go/no-go criteria.</x:v>
      </x:c>
      <x:c r="C139" s="801" t="str">
        <x:v>CTO/HR/L&amp;D/DPO/Product</x:v>
      </x:c>
      <x:c r="D139" s="801" t="str">
        <x:v>9</x:v>
      </x:c>
      <x:c r="E139" s="801" t="str">
        <x:v>Complete criteria</x:v>
      </x:c>
      <x:c r="F139" s="801" t="str">
        <x:v>Decision pending</x:v>
      </x:c>
      <x:c r="G139" s="801" t="str">
        <x:v>Record gate outcome.</x:v>
      </x:c>
      <x:c r="H139" s="802" t="str"/>
      <x:c r="I139" s="47"/>
      <x:c r="J139" s="47"/>
      <x:c r="K139" s="47"/>
      <x:c r="L139" s="47"/>
      <x:c r="M139" s="47"/>
      <x:c r="N139" s="47"/>
      <x:c r="O139" s="47"/>
      <x:c r="P139" s="47"/>
      <x:c r="Q139" s="47"/>
      <x:c r="R139" s="47"/>
      <x:c r="S139" s="47"/>
      <x:c r="T139" s="47"/>
      <x:c r="U139" s="47"/>
      <x:c r="V139" s="47"/>
      <x:c r="W139" s="47"/>
      <x:c r="X139" s="47"/>
      <x:c r="Y139" s="47"/>
      <x:c r="Z139" s="47"/>
    </x:row>
    <x:row r="140">
      <x:c r="A140" s="791" t="str">
        <x:v>Stage 8-9 Sources</x:v>
      </x:c>
      <x:c r="B140" s="792" t="str">
        <x:v>Stage 8/9 source register.</x:v>
      </x:c>
      <x:c r="C140" s="792" t="str">
        <x:v>All</x:v>
      </x:c>
      <x:c r="D140" s="792" t="str">
        <x:v>8–9</x:v>
      </x:c>
      <x:c r="E140" s="792" t="str">
        <x:v>Complete</x:v>
      </x:c>
      <x:c r="F140" s="792" t="str">
        <x:v>N/A</x:v>
      </x:c>
      <x:c r="G140" s="792" t="str">
        <x:v>Maintain as frameworks change.</x:v>
      </x:c>
      <x:c r="H140" s="793" t="str"/>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904" t="str">
        <x:v>Stage 10-11 Dashboard</x:v>
      </x:c>
      <x:c r="B142" s="905" t="str">
        <x:v>Stage 10/11 readiness, backlog maturity, risks, source coverage and specification counts.</x:v>
      </x:c>
      <x:c r="C142" s="905" t="str">
        <x:v>Leadership/Programme</x:v>
      </x:c>
      <x:c r="D142" s="905" t="str">
        <x:v>10–11</x:v>
      </x:c>
      <x:c r="E142" s="905" t="str">
        <x:v>Complete</x:v>
      </x:c>
      <x:c r="F142" s="905" t="str">
        <x:v>Gates pending</x:v>
      </x:c>
      <x:c r="G142" s="905" t="str">
        <x:v>Review Stage 10 and Stage 11 gate items.</x:v>
      </x:c>
      <x:c r="H142" s="906" t="str"/>
      <x:c r="I142" s="47"/>
      <x:c r="J142" s="47"/>
      <x:c r="K142" s="47"/>
      <x:c r="L142" s="47"/>
      <x:c r="M142" s="47"/>
      <x:c r="N142" s="47"/>
      <x:c r="O142" s="47"/>
      <x:c r="P142" s="47"/>
      <x:c r="Q142" s="47"/>
      <x:c r="R142" s="47"/>
      <x:c r="S142" s="47"/>
      <x:c r="T142" s="47"/>
      <x:c r="U142" s="47"/>
      <x:c r="V142" s="47"/>
      <x:c r="W142" s="47"/>
      <x:c r="X142" s="47"/>
      <x:c r="Y142" s="47"/>
      <x:c r="Z142" s="47"/>
    </x:row>
    <x:row r="143">
      <x:c r="A143" s="913" t="str">
        <x:v>Experience Architecture</x:v>
      </x:c>
      <x:c r="B143" s="914" t="str">
        <x:v>Audience BFFs/read models, accessibility, notifications, privacy, flags and degraded states.</x:v>
      </x:c>
      <x:c r="C143" s="914" t="str">
        <x:v>Architecture/Product/Frontend</x:v>
      </x:c>
      <x:c r="D143" s="914" t="str">
        <x:v>10</x:v>
      </x:c>
      <x:c r="E143" s="914" t="str">
        <x:v>Complete draft</x:v>
      </x:c>
      <x:c r="F143" s="914" t="str">
        <x:v>Stage 10 gate pending</x:v>
      </x:c>
      <x:c r="G143" s="914" t="str">
        <x:v>Implement after approval.</x:v>
      </x:c>
      <x:c r="H143" s="915" t="str"/>
      <x:c r="I143" s="47"/>
      <x:c r="J143" s="47"/>
      <x:c r="K143" s="47"/>
      <x:c r="L143" s="47"/>
      <x:c r="M143" s="47"/>
      <x:c r="N143" s="47"/>
      <x:c r="O143" s="47"/>
      <x:c r="P143" s="47"/>
      <x:c r="Q143" s="47"/>
      <x:c r="R143" s="47"/>
      <x:c r="S143" s="47"/>
      <x:c r="T143" s="47"/>
      <x:c r="U143" s="47"/>
      <x:c r="V143" s="47"/>
      <x:c r="W143" s="47"/>
      <x:c r="X143" s="47"/>
      <x:c r="Y143" s="47"/>
      <x:c r="Z143" s="47"/>
    </x:row>
    <x:row r="144">
      <x:c r="A144" s="907" t="str">
        <x:v>Employee Workspace</x:v>
      </x:c>
      <x:c r="B144" s="200" t="str">
        <x:v>Tasks, monitoring, evidence, capability, coaching, learning, reviews and privacy.</x:v>
      </x:c>
      <x:c r="C144" s="200" t="str">
        <x:v>Product/Employee Experience</x:v>
      </x:c>
      <x:c r="D144" s="200" t="str">
        <x:v>10</x:v>
      </x:c>
      <x:c r="E144" s="200" t="str">
        <x:v>Complete draft</x:v>
      </x:c>
      <x:c r="F144" s="200" t="str">
        <x:v>Review pending</x:v>
      </x:c>
      <x:c r="G144" s="200" t="str">
        <x:v>Build employee workspace.</x:v>
      </x:c>
      <x:c r="H144" s="908" t="str"/>
      <x:c r="I144" s="47"/>
      <x:c r="J144" s="47"/>
      <x:c r="K144" s="47"/>
      <x:c r="L144" s="47"/>
      <x:c r="M144" s="47"/>
      <x:c r="N144" s="47"/>
      <x:c r="O144" s="47"/>
      <x:c r="P144" s="47"/>
      <x:c r="Q144" s="47"/>
      <x:c r="R144" s="47"/>
      <x:c r="S144" s="47"/>
      <x:c r="T144" s="47"/>
      <x:c r="U144" s="47"/>
      <x:c r="V144" s="47"/>
      <x:c r="W144" s="47"/>
      <x:c r="X144" s="47"/>
      <x:c r="Y144" s="47"/>
      <x:c r="Z144" s="47"/>
    </x:row>
    <x:row r="145">
      <x:c r="A145" s="913" t="str">
        <x:v>Manager Console</x:v>
      </x:c>
      <x:c r="B145" s="914" t="str">
        <x:v>Exception-led task, blocker, quality, review and development console.</x:v>
      </x:c>
      <x:c r="C145" s="914" t="str">
        <x:v>Product/HR/Managers</x:v>
      </x:c>
      <x:c r="D145" s="914" t="str">
        <x:v>10</x:v>
      </x:c>
      <x:c r="E145" s="914" t="str">
        <x:v>Complete draft</x:v>
      </x:c>
      <x:c r="F145" s="914" t="str">
        <x:v>Review pending</x:v>
      </x:c>
      <x:c r="G145" s="914" t="str">
        <x:v>Build manager console.</x:v>
      </x:c>
      <x:c r="H145" s="915" t="str"/>
      <x:c r="I145" s="47"/>
      <x:c r="J145" s="47"/>
      <x:c r="K145" s="47"/>
      <x:c r="L145" s="47"/>
      <x:c r="M145" s="47"/>
      <x:c r="N145" s="47"/>
      <x:c r="O145" s="47"/>
      <x:c r="P145" s="47"/>
      <x:c r="Q145" s="47"/>
      <x:c r="R145" s="47"/>
      <x:c r="S145" s="47"/>
      <x:c r="T145" s="47"/>
      <x:c r="U145" s="47"/>
      <x:c r="V145" s="47"/>
      <x:c r="W145" s="47"/>
      <x:c r="X145" s="47"/>
      <x:c r="Y145" s="47"/>
      <x:c r="Z145" s="47"/>
    </x:row>
    <x:row r="146">
      <x:c r="A146" s="907" t="str">
        <x:v>Review and Governance Console</x:v>
      </x:c>
      <x:c r="B146" s="200" t="str">
        <x:v>Finding packages, human review, evidence grants, audit, retention and policy controls.</x:v>
      </x:c>
      <x:c r="C146" s="200" t="str">
        <x:v>DPO/HR/CISO/Reviewers</x:v>
      </x:c>
      <x:c r="D146" s="200" t="str">
        <x:v>10</x:v>
      </x:c>
      <x:c r="E146" s="200" t="str">
        <x:v>Complete draft</x:v>
      </x:c>
      <x:c r="F146" s="200" t="str">
        <x:v>Review pending</x:v>
      </x:c>
      <x:c r="G146" s="200" t="str">
        <x:v>Build reviewer/governance console.</x:v>
      </x:c>
      <x:c r="H146" s="908" t="str"/>
      <x:c r="I146" s="47"/>
      <x:c r="J146" s="47"/>
      <x:c r="K146" s="47"/>
      <x:c r="L146" s="47"/>
      <x:c r="M146" s="47"/>
      <x:c r="N146" s="47"/>
      <x:c r="O146" s="47"/>
      <x:c r="P146" s="47"/>
      <x:c r="Q146" s="47"/>
      <x:c r="R146" s="47"/>
      <x:c r="S146" s="47"/>
      <x:c r="T146" s="47"/>
      <x:c r="U146" s="47"/>
      <x:c r="V146" s="47"/>
      <x:c r="W146" s="47"/>
      <x:c r="X146" s="47"/>
      <x:c r="Y146" s="47"/>
      <x:c r="Z146" s="47"/>
    </x:row>
    <x:row r="147">
      <x:c r="A147" s="913" t="str">
        <x:v>Capability Character UX</x:v>
      </x:c>
      <x:c r="B147" s="914" t="str">
        <x:v>Private professional capability character and skill tree.</x:v>
      </x:c>
      <x:c r="C147" s="914" t="str">
        <x:v>Capability/Product/HR</x:v>
      </x:c>
      <x:c r="D147" s="914" t="str">
        <x:v>10</x:v>
      </x:c>
      <x:c r="E147" s="914" t="str">
        <x:v>Complete draft</x:v>
      </x:c>
      <x:c r="F147" s="914" t="str">
        <x:v>Review pending</x:v>
      </x:c>
      <x:c r="G147" s="914" t="str">
        <x:v>Build capability experience.</x:v>
      </x:c>
      <x:c r="H147" s="915" t="str"/>
      <x:c r="I147" s="47"/>
      <x:c r="J147" s="47"/>
      <x:c r="K147" s="47"/>
      <x:c r="L147" s="47"/>
      <x:c r="M147" s="47"/>
      <x:c r="N147" s="47"/>
      <x:c r="O147" s="47"/>
      <x:c r="P147" s="47"/>
      <x:c r="Q147" s="47"/>
      <x:c r="R147" s="47"/>
      <x:c r="S147" s="47"/>
      <x:c r="T147" s="47"/>
      <x:c r="U147" s="47"/>
      <x:c r="V147" s="47"/>
      <x:c r="W147" s="47"/>
      <x:c r="X147" s="47"/>
      <x:c r="Y147" s="47"/>
      <x:c r="Z147" s="47"/>
    </x:row>
    <x:row r="148">
      <x:c r="A148" s="907" t="str">
        <x:v>Evidence Timeline UX</x:v>
      </x:c>
      <x:c r="B148" s="200" t="str">
        <x:v>Semantic-first timeline, provenance, visual evidence, gaps, corrections and versions.</x:v>
      </x:c>
      <x:c r="C148" s="200" t="str">
        <x:v>Evidence/Product/Frontend</x:v>
      </x:c>
      <x:c r="D148" s="200" t="str">
        <x:v>10</x:v>
      </x:c>
      <x:c r="E148" s="200" t="str">
        <x:v>Complete draft</x:v>
      </x:c>
      <x:c r="F148" s="200" t="str">
        <x:v>Review pending</x:v>
      </x:c>
      <x:c r="G148" s="200" t="str">
        <x:v>Build timeline.</x:v>
      </x:c>
      <x:c r="H148" s="908" t="str"/>
      <x:c r="I148" s="47"/>
      <x:c r="J148" s="47"/>
      <x:c r="K148" s="47"/>
      <x:c r="L148" s="47"/>
      <x:c r="M148" s="47"/>
      <x:c r="N148" s="47"/>
      <x:c r="O148" s="47"/>
      <x:c r="P148" s="47"/>
      <x:c r="Q148" s="47"/>
      <x:c r="R148" s="47"/>
      <x:c r="S148" s="47"/>
      <x:c r="T148" s="47"/>
      <x:c r="U148" s="47"/>
      <x:c r="V148" s="47"/>
      <x:c r="W148" s="47"/>
      <x:c r="X148" s="47"/>
      <x:c r="Y148" s="47"/>
      <x:c r="Z148" s="47"/>
    </x:row>
    <x:row r="149">
      <x:c r="A149" s="913" t="str">
        <x:v>Coaching and Learning UX</x:v>
      </x:c>
      <x:c r="B149" s="914" t="str">
        <x:v>Private coaching, learning, practice, mentor and feedback experience.</x:v>
      </x:c>
      <x:c r="C149" s="914" t="str">
        <x:v>Product/L&amp;D/AI</x:v>
      </x:c>
      <x:c r="D149" s="914" t="str">
        <x:v>10</x:v>
      </x:c>
      <x:c r="E149" s="914" t="str">
        <x:v>Complete draft</x:v>
      </x:c>
      <x:c r="F149" s="914" t="str">
        <x:v>Review pending</x:v>
      </x:c>
      <x:c r="G149" s="914" t="str">
        <x:v>Build coaching/learning UX.</x:v>
      </x:c>
      <x:c r="H149" s="915" t="str"/>
      <x:c r="I149" s="47"/>
      <x:c r="J149" s="47"/>
      <x:c r="K149" s="47"/>
      <x:c r="L149" s="47"/>
      <x:c r="M149" s="47"/>
      <x:c r="N149" s="47"/>
      <x:c r="O149" s="47"/>
      <x:c r="P149" s="47"/>
      <x:c r="Q149" s="47"/>
      <x:c r="R149" s="47"/>
      <x:c r="S149" s="47"/>
      <x:c r="T149" s="47"/>
      <x:c r="U149" s="47"/>
      <x:c r="V149" s="47"/>
      <x:c r="W149" s="47"/>
      <x:c r="X149" s="47"/>
      <x:c r="Y149" s="47"/>
      <x:c r="Z149" s="47"/>
    </x:row>
    <x:row r="150">
      <x:c r="A150" s="907" t="str">
        <x:v>Notification and Interaction Model</x:v>
      </x:c>
      <x:c r="B150" s="200" t="str">
        <x:v>Notification priority, channels, timing, status and privacy/accessibility rules.</x:v>
      </x:c>
      <x:c r="C150" s="200" t="str">
        <x:v>Product/Notification/UX</x:v>
      </x:c>
      <x:c r="D150" s="200" t="str">
        <x:v>10</x:v>
      </x:c>
      <x:c r="E150" s="200" t="str">
        <x:v>Complete draft</x:v>
      </x:c>
      <x:c r="F150" s="200" t="str">
        <x:v>Review pending</x:v>
      </x:c>
      <x:c r="G150" s="200" t="str">
        <x:v>Implement notification model.</x:v>
      </x:c>
      <x:c r="H150" s="908" t="str"/>
      <x:c r="I150" s="47"/>
      <x:c r="J150" s="47"/>
      <x:c r="K150" s="47"/>
      <x:c r="L150" s="47"/>
      <x:c r="M150" s="47"/>
      <x:c r="N150" s="47"/>
      <x:c r="O150" s="47"/>
      <x:c r="P150" s="47"/>
      <x:c r="Q150" s="47"/>
      <x:c r="R150" s="47"/>
      <x:c r="S150" s="47"/>
      <x:c r="T150" s="47"/>
      <x:c r="U150" s="47"/>
      <x:c r="V150" s="47"/>
      <x:c r="W150" s="47"/>
      <x:c r="X150" s="47"/>
      <x:c r="Y150" s="47"/>
      <x:c r="Z150" s="47"/>
    </x:row>
    <x:row r="151">
      <x:c r="A151" s="913" t="str">
        <x:v>Access and Privacy UX</x:v>
      </x:c>
      <x:c r="B151" s="914" t="str">
        <x:v>Monitoring, sensors, exclusions, access, retention, rights and support experience.</x:v>
      </x:c>
      <x:c r="C151" s="914" t="str">
        <x:v>DPO/Product/Security</x:v>
      </x:c>
      <x:c r="D151" s="914" t="str">
        <x:v>10</x:v>
      </x:c>
      <x:c r="E151" s="914" t="str">
        <x:v>Complete draft</x:v>
      </x:c>
      <x:c r="F151" s="914" t="str">
        <x:v>Review pending</x:v>
      </x:c>
      <x:c r="G151" s="914" t="str">
        <x:v>Build privacy centre.</x:v>
      </x:c>
      <x:c r="H151" s="915" t="str"/>
      <x:c r="I151" s="47"/>
      <x:c r="J151" s="47"/>
      <x:c r="K151" s="47"/>
      <x:c r="L151" s="47"/>
      <x:c r="M151" s="47"/>
      <x:c r="N151" s="47"/>
      <x:c r="O151" s="47"/>
      <x:c r="P151" s="47"/>
      <x:c r="Q151" s="47"/>
      <x:c r="R151" s="47"/>
      <x:c r="S151" s="47"/>
      <x:c r="T151" s="47"/>
      <x:c r="U151" s="47"/>
      <x:c r="V151" s="47"/>
      <x:c r="W151" s="47"/>
      <x:c r="X151" s="47"/>
      <x:c r="Y151" s="47"/>
      <x:c r="Z151" s="47"/>
    </x:row>
    <x:row r="152">
      <x:c r="A152" s="907" t="str">
        <x:v>Reporting Read Models</x:v>
      </x:c>
      <x:c r="B152" s="200" t="str">
        <x:v>Audience-specific materialised views and prohibited-content rules.</x:v>
      </x:c>
      <x:c r="C152" s="200" t="str">
        <x:v>Backend/Data/Architecture</x:v>
      </x:c>
      <x:c r="D152" s="200" t="str">
        <x:v>10</x:v>
      </x:c>
      <x:c r="E152" s="200" t="str">
        <x:v>Complete draft</x:v>
      </x:c>
      <x:c r="F152" s="200" t="str">
        <x:v>Architecture review pending</x:v>
      </x:c>
      <x:c r="G152" s="200" t="str">
        <x:v>Implement projectors/BFFs.</x:v>
      </x:c>
      <x:c r="H152" s="908" t="str"/>
      <x:c r="I152" s="47"/>
      <x:c r="J152" s="47"/>
      <x:c r="K152" s="47"/>
      <x:c r="L152" s="47"/>
      <x:c r="M152" s="47"/>
      <x:c r="N152" s="47"/>
      <x:c r="O152" s="47"/>
      <x:c r="P152" s="47"/>
      <x:c r="Q152" s="47"/>
      <x:c r="R152" s="47"/>
      <x:c r="S152" s="47"/>
      <x:c r="T152" s="47"/>
      <x:c r="U152" s="47"/>
      <x:c r="V152" s="47"/>
      <x:c r="W152" s="47"/>
      <x:c r="X152" s="47"/>
      <x:c r="Y152" s="47"/>
      <x:c r="Z152" s="47"/>
    </x:row>
    <x:row r="153">
      <x:c r="A153" s="913" t="str">
        <x:v>User Journeys and Acceptance Tests</x:v>
      </x:c>
      <x:c r="B153" s="914" t="str">
        <x:v>Employee, manager, reviewer, DPO, accessibility and degraded-state journeys.</x:v>
      </x:c>
      <x:c r="C153" s="914" t="str">
        <x:v>QA/User Research/Product</x:v>
      </x:c>
      <x:c r="D153" s="914" t="str">
        <x:v>10</x:v>
      </x:c>
      <x:c r="E153" s="914" t="str">
        <x:v>Complete criteria</x:v>
      </x:c>
      <x:c r="F153" s="914" t="str">
        <x:v>Execution pending</x:v>
      </x:c>
      <x:c r="G153" s="914" t="str">
        <x:v>Run journey programme.</x:v>
      </x:c>
      <x:c r="H153" s="915" t="str"/>
      <x:c r="I153" s="47"/>
      <x:c r="J153" s="47"/>
      <x:c r="K153" s="47"/>
      <x:c r="L153" s="47"/>
      <x:c r="M153" s="47"/>
      <x:c r="N153" s="47"/>
      <x:c r="O153" s="47"/>
      <x:c r="P153" s="47"/>
      <x:c r="Q153" s="47"/>
      <x:c r="R153" s="47"/>
      <x:c r="S153" s="47"/>
      <x:c r="T153" s="47"/>
      <x:c r="U153" s="47"/>
      <x:c r="V153" s="47"/>
      <x:c r="W153" s="47"/>
      <x:c r="X153" s="47"/>
      <x:c r="Y153" s="47"/>
      <x:c r="Z153" s="47"/>
    </x:row>
    <x:row r="154">
      <x:c r="A154" s="907" t="str">
        <x:v>Skill Forge Architecture</x:v>
      </x:c>
      <x:c r="B154" s="200" t="str">
        <x:v>Observation, registry, package, evaluation, review, signing, canary, monitoring and rollback.</x:v>
      </x:c>
      <x:c r="C154" s="200" t="str">
        <x:v>AI Platform/Architecture/Governance</x:v>
      </x:c>
      <x:c r="D154" s="200" t="str">
        <x:v>11</x:v>
      </x:c>
      <x:c r="E154" s="200" t="str">
        <x:v>Complete draft</x:v>
      </x:c>
      <x:c r="F154" s="200" t="str">
        <x:v>Stage 11 gate pending</x:v>
      </x:c>
      <x:c r="G154" s="200" t="str">
        <x:v>Implement Skill Forge.</x:v>
      </x:c>
      <x:c r="H154" s="908" t="str"/>
      <x:c r="I154" s="47"/>
      <x:c r="J154" s="47"/>
      <x:c r="K154" s="47"/>
      <x:c r="L154" s="47"/>
      <x:c r="M154" s="47"/>
      <x:c r="N154" s="47"/>
      <x:c r="O154" s="47"/>
      <x:c r="P154" s="47"/>
      <x:c r="Q154" s="47"/>
      <x:c r="R154" s="47"/>
      <x:c r="S154" s="47"/>
      <x:c r="T154" s="47"/>
      <x:c r="U154" s="47"/>
      <x:c r="V154" s="47"/>
      <x:c r="W154" s="47"/>
      <x:c r="X154" s="47"/>
      <x:c r="Y154" s="47"/>
      <x:c r="Z154" s="47"/>
    </x:row>
    <x:row r="155">
      <x:c r="A155" s="913" t="str">
        <x:v>Skill Observation Model</x:v>
      </x:c>
      <x:c r="B155" s="914" t="str">
        <x:v>Source facts, recurrence, scope, confidentiality, inference and triage.</x:v>
      </x:c>
      <x:c r="C155" s="914" t="str">
        <x:v>AI Platform/Data/DPO</x:v>
      </x:c>
      <x:c r="D155" s="914" t="str">
        <x:v>11</x:v>
      </x:c>
      <x:c r="E155" s="914" t="str">
        <x:v>Complete draft</x:v>
      </x:c>
      <x:c r="F155" s="914" t="str">
        <x:v>Review pending</x:v>
      </x:c>
      <x:c r="G155" s="914" t="str">
        <x:v>Implement observation service.</x:v>
      </x:c>
      <x:c r="H155" s="915" t="str"/>
      <x:c r="I155" s="47"/>
      <x:c r="J155" s="47"/>
      <x:c r="K155" s="47"/>
      <x:c r="L155" s="47"/>
      <x:c r="M155" s="47"/>
      <x:c r="N155" s="47"/>
      <x:c r="O155" s="47"/>
      <x:c r="P155" s="47"/>
      <x:c r="Q155" s="47"/>
      <x:c r="R155" s="47"/>
      <x:c r="S155" s="47"/>
      <x:c r="T155" s="47"/>
      <x:c r="U155" s="47"/>
      <x:c r="V155" s="47"/>
      <x:c r="W155" s="47"/>
      <x:c r="X155" s="47"/>
      <x:c r="Y155" s="47"/>
      <x:c r="Z155" s="47"/>
    </x:row>
    <x:row r="156">
      <x:c r="A156" s="907" t="str">
        <x:v>Skill Package Contract</x:v>
      </x:c>
      <x:c r="B156" s="200" t="str">
        <x:v>Versioned package purpose, tools, data, sources, evals, reviews, signing and rollout.</x:v>
      </x:c>
      <x:c r="C156" s="200" t="str">
        <x:v>Architecture/AI Platform/CISO</x:v>
      </x:c>
      <x:c r="D156" s="200" t="str">
        <x:v>11</x:v>
      </x:c>
      <x:c r="E156" s="200" t="str">
        <x:v>Complete draft</x:v>
      </x:c>
      <x:c r="F156" s="200" t="str">
        <x:v>Review pending</x:v>
      </x:c>
      <x:c r="G156" s="200" t="str">
        <x:v>Publish schema/package format.</x:v>
      </x:c>
      <x:c r="H156" s="908" t="str"/>
      <x:c r="I156" s="47"/>
      <x:c r="J156" s="47"/>
      <x:c r="K156" s="47"/>
      <x:c r="L156" s="47"/>
      <x:c r="M156" s="47"/>
      <x:c r="N156" s="47"/>
      <x:c r="O156" s="47"/>
      <x:c r="P156" s="47"/>
      <x:c r="Q156" s="47"/>
      <x:c r="R156" s="47"/>
      <x:c r="S156" s="47"/>
      <x:c r="T156" s="47"/>
      <x:c r="U156" s="47"/>
      <x:c r="V156" s="47"/>
      <x:c r="W156" s="47"/>
      <x:c r="X156" s="47"/>
      <x:c r="Y156" s="47"/>
      <x:c r="Z156" s="47"/>
    </x:row>
    <x:row r="157">
      <x:c r="A157" s="913" t="str">
        <x:v>Skill Lifecycle</x:v>
      </x:c>
      <x:c r="B157" s="914" t="str">
        <x:v>Observation through active, pause, rollback, deprecation and expiry.</x:v>
      </x:c>
      <x:c r="C157" s="914" t="str">
        <x:v>AI Governance/Workflow</x:v>
      </x:c>
      <x:c r="D157" s="914" t="str">
        <x:v>11</x:v>
      </x:c>
      <x:c r="E157" s="914" t="str">
        <x:v>Complete draft</x:v>
      </x:c>
      <x:c r="F157" s="914" t="str">
        <x:v>Review pending</x:v>
      </x:c>
      <x:c r="G157" s="914" t="str">
        <x:v>Implement lifecycle.</x:v>
      </x:c>
      <x:c r="H157" s="915" t="str"/>
      <x:c r="I157" s="47"/>
      <x:c r="J157" s="47"/>
      <x:c r="K157" s="47"/>
      <x:c r="L157" s="47"/>
      <x:c r="M157" s="47"/>
      <x:c r="N157" s="47"/>
      <x:c r="O157" s="47"/>
      <x:c r="P157" s="47"/>
      <x:c r="Q157" s="47"/>
      <x:c r="R157" s="47"/>
      <x:c r="S157" s="47"/>
      <x:c r="T157" s="47"/>
      <x:c r="U157" s="47"/>
      <x:c r="V157" s="47"/>
      <x:c r="W157" s="47"/>
      <x:c r="X157" s="47"/>
      <x:c r="Y157" s="47"/>
      <x:c r="Z157" s="47"/>
    </x:row>
    <x:row r="158">
      <x:c r="A158" s="907" t="str">
        <x:v>Skill Proposal and Evaluation</x:v>
      </x:c>
      <x:c r="B158" s="200" t="str">
        <x:v>Generalisability, evaluation suites, graders, thresholds and approval qualification.</x:v>
      </x:c>
      <x:c r="C158" s="200" t="str">
        <x:v>AI Evaluation/Domain Review</x:v>
      </x:c>
      <x:c r="D158" s="200" t="str">
        <x:v>11</x:v>
      </x:c>
      <x:c r="E158" s="200" t="str">
        <x:v>Complete draft</x:v>
      </x:c>
      <x:c r="F158" s="200" t="str">
        <x:v>Review pending</x:v>
      </x:c>
      <x:c r="G158" s="200" t="str">
        <x:v>Build eval platform.</x:v>
      </x:c>
      <x:c r="H158" s="908" t="str"/>
      <x:c r="I158" s="47"/>
      <x:c r="J158" s="47"/>
      <x:c r="K158" s="47"/>
      <x:c r="L158" s="47"/>
      <x:c r="M158" s="47"/>
      <x:c r="N158" s="47"/>
      <x:c r="O158" s="47"/>
      <x:c r="P158" s="47"/>
      <x:c r="Q158" s="47"/>
      <x:c r="R158" s="47"/>
      <x:c r="S158" s="47"/>
      <x:c r="T158" s="47"/>
      <x:c r="U158" s="47"/>
      <x:c r="V158" s="47"/>
      <x:c r="W158" s="47"/>
      <x:c r="X158" s="47"/>
      <x:c r="Y158" s="47"/>
      <x:c r="Z158" s="47"/>
    </x:row>
    <x:row r="159">
      <x:c r="A159" s="913" t="str">
        <x:v>Skill Security and Confidentiality</x:v>
      </x:c>
      <x:c r="B159" s="914" t="str">
        <x:v>Tenant, sandbox, permissions, supply chain, publication and incident controls.</x:v>
      </x:c>
      <x:c r="C159" s="914" t="str">
        <x:v>CISO/DPO/Legal</x:v>
      </x:c>
      <x:c r="D159" s="914" t="str">
        <x:v>11</x:v>
      </x:c>
      <x:c r="E159" s="914" t="str">
        <x:v>Complete draft</x:v>
      </x:c>
      <x:c r="F159" s="914" t="str">
        <x:v>Review pending</x:v>
      </x:c>
      <x:c r="G159" s="914" t="str">
        <x:v>Implement blocking controls.</x:v>
      </x:c>
      <x:c r="H159" s="915" t="str"/>
      <x:c r="I159" s="47"/>
      <x:c r="J159" s="47"/>
      <x:c r="K159" s="47"/>
      <x:c r="L159" s="47"/>
      <x:c r="M159" s="47"/>
      <x:c r="N159" s="47"/>
      <x:c r="O159" s="47"/>
      <x:c r="P159" s="47"/>
      <x:c r="Q159" s="47"/>
      <x:c r="R159" s="47"/>
      <x:c r="S159" s="47"/>
      <x:c r="T159" s="47"/>
      <x:c r="U159" s="47"/>
      <x:c r="V159" s="47"/>
      <x:c r="W159" s="47"/>
      <x:c r="X159" s="47"/>
      <x:c r="Y159" s="47"/>
      <x:c r="Z159" s="47"/>
    </x:row>
    <x:row r="160">
      <x:c r="A160" s="907" t="str">
        <x:v>Research and Source Governance</x:v>
      </x:c>
      <x:c r="B160" s="200" t="str">
        <x:v>Official-source preference, version, licence, conflicts, freshness and research boundary.</x:v>
      </x:c>
      <x:c r="C160" s="200" t="str">
        <x:v>Research/Legal/Domain</x:v>
      </x:c>
      <x:c r="D160" s="200" t="str">
        <x:v>11</x:v>
      </x:c>
      <x:c r="E160" s="200" t="str">
        <x:v>Complete draft</x:v>
      </x:c>
      <x:c r="F160" s="200" t="str">
        <x:v>Review pending</x:v>
      </x:c>
      <x:c r="G160" s="200" t="str">
        <x:v>Build source registry.</x:v>
      </x:c>
      <x:c r="H160" s="908" t="str"/>
      <x:c r="I160" s="47"/>
      <x:c r="J160" s="47"/>
      <x:c r="K160" s="47"/>
      <x:c r="L160" s="47"/>
      <x:c r="M160" s="47"/>
      <x:c r="N160" s="47"/>
      <x:c r="O160" s="47"/>
      <x:c r="P160" s="47"/>
      <x:c r="Q160" s="47"/>
      <x:c r="R160" s="47"/>
      <x:c r="S160" s="47"/>
      <x:c r="T160" s="47"/>
      <x:c r="U160" s="47"/>
      <x:c r="V160" s="47"/>
      <x:c r="W160" s="47"/>
      <x:c r="X160" s="47"/>
      <x:c r="Y160" s="47"/>
      <x:c r="Z160" s="47"/>
    </x:row>
    <x:row r="161">
      <x:c r="A161" s="913" t="str">
        <x:v>Canary Promotion and Rollback</x:v>
      </x:c>
      <x:c r="B161" s="914" t="str">
        <x:v>Cohorts, metrics, safe targeting, pause, promotion, rollback and remediation.</x:v>
      </x:c>
      <x:c r="C161" s="914" t="str">
        <x:v>SRE/Product/AI Governance</x:v>
      </x:c>
      <x:c r="D161" s="914" t="str">
        <x:v>11</x:v>
      </x:c>
      <x:c r="E161" s="914" t="str">
        <x:v>Complete draft</x:v>
      </x:c>
      <x:c r="F161" s="914" t="str">
        <x:v>Review pending</x:v>
      </x:c>
      <x:c r="G161" s="914" t="str">
        <x:v>Implement progressive delivery.</x:v>
      </x:c>
      <x:c r="H161" s="915" t="str"/>
      <x:c r="I161" s="47"/>
      <x:c r="J161" s="47"/>
      <x:c r="K161" s="47"/>
      <x:c r="L161" s="47"/>
      <x:c r="M161" s="47"/>
      <x:c r="N161" s="47"/>
      <x:c r="O161" s="47"/>
      <x:c r="P161" s="47"/>
      <x:c r="Q161" s="47"/>
      <x:c r="R161" s="47"/>
      <x:c r="S161" s="47"/>
      <x:c r="T161" s="47"/>
      <x:c r="U161" s="47"/>
      <x:c r="V161" s="47"/>
      <x:c r="W161" s="47"/>
      <x:c r="X161" s="47"/>
      <x:c r="Y161" s="47"/>
      <x:c r="Z161" s="47"/>
    </x:row>
    <x:row r="162">
      <x:c r="A162" s="907" t="str">
        <x:v>Stage 10-11 APIs and Events</x:v>
      </x:c>
      <x:c r="B162" s="200" t="str">
        <x:v>Experience and Skill Forge API/event contracts.</x:v>
      </x:c>
      <x:c r="C162" s="200" t="str">
        <x:v>Backend/Data/Platform</x:v>
      </x:c>
      <x:c r="D162" s="200" t="str">
        <x:v>10–11</x:v>
      </x:c>
      <x:c r="E162" s="200" t="str">
        <x:v>Complete draft</x:v>
      </x:c>
      <x:c r="F162" s="200" t="str">
        <x:v>Architecture review pending</x:v>
      </x:c>
      <x:c r="G162" s="200" t="str">
        <x:v>Generate OpenAPI/schema files.</x:v>
      </x:c>
      <x:c r="H162" s="908" t="str"/>
      <x:c r="I162" s="47"/>
      <x:c r="J162" s="47"/>
      <x:c r="K162" s="47"/>
      <x:c r="L162" s="47"/>
      <x:c r="M162" s="47"/>
      <x:c r="N162" s="47"/>
      <x:c r="O162" s="47"/>
      <x:c r="P162" s="47"/>
      <x:c r="Q162" s="47"/>
      <x:c r="R162" s="47"/>
      <x:c r="S162" s="47"/>
      <x:c r="T162" s="47"/>
      <x:c r="U162" s="47"/>
      <x:c r="V162" s="47"/>
      <x:c r="W162" s="47"/>
      <x:c r="X162" s="47"/>
      <x:c r="Y162" s="47"/>
      <x:c r="Z162" s="47"/>
    </x:row>
    <x:row r="163">
      <x:c r="A163" s="913" t="str">
        <x:v>Stage 10 Backlog</x:v>
      </x:c>
      <x:c r="B163" s="914" t="str">
        <x:v>Experience implementation work.</x:v>
      </x:c>
      <x:c r="C163" s="914" t="str">
        <x:v>Programme/Product/Frontend/Backend</x:v>
      </x:c>
      <x:c r="D163" s="914" t="str">
        <x:v>10</x:v>
      </x:c>
      <x:c r="E163" s="914" t="str">
        <x:v>Complete draft</x:v>
      </x:c>
      <x:c r="F163" s="914" t="str">
        <x:v>Resource approval pending</x:v>
      </x:c>
      <x:c r="G163" s="914" t="str">
        <x:v>Start after gate.</x:v>
      </x:c>
      <x:c r="H163" s="915" t="str"/>
      <x:c r="I163" s="47"/>
      <x:c r="J163" s="47"/>
      <x:c r="K163" s="47"/>
      <x:c r="L163" s="47"/>
      <x:c r="M163" s="47"/>
      <x:c r="N163" s="47"/>
      <x:c r="O163" s="47"/>
      <x:c r="P163" s="47"/>
      <x:c r="Q163" s="47"/>
      <x:c r="R163" s="47"/>
      <x:c r="S163" s="47"/>
      <x:c r="T163" s="47"/>
      <x:c r="U163" s="47"/>
      <x:c r="V163" s="47"/>
      <x:c r="W163" s="47"/>
      <x:c r="X163" s="47"/>
      <x:c r="Y163" s="47"/>
      <x:c r="Z163" s="47"/>
    </x:row>
    <x:row r="164">
      <x:c r="A164" s="907" t="str">
        <x:v>Stage 11 Backlog</x:v>
      </x:c>
      <x:c r="B164" s="200" t="str">
        <x:v>Skill Forge implementation work.</x:v>
      </x:c>
      <x:c r="C164" s="200" t="str">
        <x:v>Programme/AI Platform/DevSecOps</x:v>
      </x:c>
      <x:c r="D164" s="200" t="str">
        <x:v>11</x:v>
      </x:c>
      <x:c r="E164" s="200" t="str">
        <x:v>Complete draft</x:v>
      </x:c>
      <x:c r="F164" s="200" t="str">
        <x:v>Resource approval pending</x:v>
      </x:c>
      <x:c r="G164" s="200" t="str">
        <x:v>Start after gate.</x:v>
      </x:c>
      <x:c r="H164" s="908" t="str"/>
      <x:c r="I164" s="47"/>
      <x:c r="J164" s="47"/>
      <x:c r="K164" s="47"/>
      <x:c r="L164" s="47"/>
      <x:c r="M164" s="47"/>
      <x:c r="N164" s="47"/>
      <x:c r="O164" s="47"/>
      <x:c r="P164" s="47"/>
      <x:c r="Q164" s="47"/>
      <x:c r="R164" s="47"/>
      <x:c r="S164" s="47"/>
      <x:c r="T164" s="47"/>
      <x:c r="U164" s="47"/>
      <x:c r="V164" s="47"/>
      <x:c r="W164" s="47"/>
      <x:c r="X164" s="47"/>
      <x:c r="Y164" s="47"/>
      <x:c r="Z164" s="47"/>
    </x:row>
    <x:row r="165">
      <x:c r="A165" s="913" t="str">
        <x:v>Stage 10-11 Risks</x:v>
      </x:c>
      <x:c r="B165" s="914" t="str">
        <x:v>Experience, accessibility, privacy, Skill Forge and supply-chain risks.</x:v>
      </x:c>
      <x:c r="C165" s="914" t="str">
        <x:v>Governance/Product/Security</x:v>
      </x:c>
      <x:c r="D165" s="914" t="str">
        <x:v>10–11</x:v>
      </x:c>
      <x:c r="E165" s="914" t="str">
        <x:v>Complete draft</x:v>
      </x:c>
      <x:c r="F165" s="914" t="str">
        <x:v>Risk review pending</x:v>
      </x:c>
      <x:c r="G165" s="914" t="str">
        <x:v>Mitigate blocking risks.</x:v>
      </x:c>
      <x:c r="H165" s="915" t="str"/>
      <x:c r="I165" s="47"/>
      <x:c r="J165" s="47"/>
      <x:c r="K165" s="47"/>
      <x:c r="L165" s="47"/>
      <x:c r="M165" s="47"/>
      <x:c r="N165" s="47"/>
      <x:c r="O165" s="47"/>
      <x:c r="P165" s="47"/>
      <x:c r="Q165" s="47"/>
      <x:c r="R165" s="47"/>
      <x:c r="S165" s="47"/>
      <x:c r="T165" s="47"/>
      <x:c r="U165" s="47"/>
      <x:c r="V165" s="47"/>
      <x:c r="W165" s="47"/>
      <x:c r="X165" s="47"/>
      <x:c r="Y165" s="47"/>
      <x:c r="Z165" s="47"/>
    </x:row>
    <x:row r="166">
      <x:c r="A166" s="907" t="str">
        <x:v>Stage 10-11 ADRs</x:v>
      </x:c>
      <x:c r="B166" s="200" t="str">
        <x:v>Architecture/product decisions for experiences and Skill Forge.</x:v>
      </x:c>
      <x:c r="C166" s="200" t="str">
        <x:v>Architecture Board</x:v>
      </x:c>
      <x:c r="D166" s="200" t="str">
        <x:v>10–11</x:v>
      </x:c>
      <x:c r="E166" s="200" t="str">
        <x:v>Complete draft</x:v>
      </x:c>
      <x:c r="F166" s="200" t="str">
        <x:v>Decision review pending</x:v>
      </x:c>
      <x:c r="G166" s="200" t="str">
        <x:v>Accept/condition.</x:v>
      </x:c>
      <x:c r="H166" s="908" t="str"/>
      <x:c r="I166" s="47"/>
      <x:c r="J166" s="47"/>
      <x:c r="K166" s="47"/>
      <x:c r="L166" s="47"/>
      <x:c r="M166" s="47"/>
      <x:c r="N166" s="47"/>
      <x:c r="O166" s="47"/>
      <x:c r="P166" s="47"/>
      <x:c r="Q166" s="47"/>
      <x:c r="R166" s="47"/>
      <x:c r="S166" s="47"/>
      <x:c r="T166" s="47"/>
      <x:c r="U166" s="47"/>
      <x:c r="V166" s="47"/>
      <x:c r="W166" s="47"/>
      <x:c r="X166" s="47"/>
      <x:c r="Y166" s="47"/>
      <x:c r="Z166" s="47"/>
    </x:row>
    <x:row r="167">
      <x:c r="A167" s="913" t="str">
        <x:v>Stage 10 Gate</x:v>
      </x:c>
      <x:c r="B167" s="914" t="str">
        <x:v>Stage 10 experience go/no-go criteria.</x:v>
      </x:c>
      <x:c r="C167" s="914" t="str">
        <x:v>CTO/Product/HR/DPO/CISO</x:v>
      </x:c>
      <x:c r="D167" s="914" t="str">
        <x:v>10</x:v>
      </x:c>
      <x:c r="E167" s="914" t="str">
        <x:v>Complete criteria</x:v>
      </x:c>
      <x:c r="F167" s="914" t="str">
        <x:v>Decision pending</x:v>
      </x:c>
      <x:c r="G167" s="914" t="str">
        <x:v>Record gate outcome.</x:v>
      </x:c>
      <x:c r="H167" s="915" t="str"/>
      <x:c r="I167" s="47"/>
      <x:c r="J167" s="47"/>
      <x:c r="K167" s="47"/>
      <x:c r="L167" s="47"/>
      <x:c r="M167" s="47"/>
      <x:c r="N167" s="47"/>
      <x:c r="O167" s="47"/>
      <x:c r="P167" s="47"/>
      <x:c r="Q167" s="47"/>
      <x:c r="R167" s="47"/>
      <x:c r="S167" s="47"/>
      <x:c r="T167" s="47"/>
      <x:c r="U167" s="47"/>
      <x:c r="V167" s="47"/>
      <x:c r="W167" s="47"/>
      <x:c r="X167" s="47"/>
      <x:c r="Y167" s="47"/>
      <x:c r="Z167" s="47"/>
    </x:row>
    <x:row r="168">
      <x:c r="A168" s="907" t="str">
        <x:v>Stage 11 Gate</x:v>
      </x:c>
      <x:c r="B168" s="200" t="str">
        <x:v>Stage 11 Skill Forge go/no-go criteria.</x:v>
      </x:c>
      <x:c r="C168" s="200" t="str">
        <x:v>CTO/AI Platform/CISO/DPO/Legal</x:v>
      </x:c>
      <x:c r="D168" s="200" t="str">
        <x:v>11</x:v>
      </x:c>
      <x:c r="E168" s="200" t="str">
        <x:v>Complete criteria</x:v>
      </x:c>
      <x:c r="F168" s="200" t="str">
        <x:v>Decision pending</x:v>
      </x:c>
      <x:c r="G168" s="200" t="str">
        <x:v>Record gate outcome.</x:v>
      </x:c>
      <x:c r="H168" s="908" t="str"/>
      <x:c r="I168" s="47"/>
      <x:c r="J168" s="47"/>
      <x:c r="K168" s="47"/>
      <x:c r="L168" s="47"/>
      <x:c r="M168" s="47"/>
      <x:c r="N168" s="47"/>
      <x:c r="O168" s="47"/>
      <x:c r="P168" s="47"/>
      <x:c r="Q168" s="47"/>
      <x:c r="R168" s="47"/>
      <x:c r="S168" s="47"/>
      <x:c r="T168" s="47"/>
      <x:c r="U168" s="47"/>
      <x:c r="V168" s="47"/>
      <x:c r="W168" s="47"/>
      <x:c r="X168" s="47"/>
      <x:c r="Y168" s="47"/>
      <x:c r="Z168" s="47"/>
    </x:row>
    <x:row r="169">
      <x:c r="A169" s="916" t="str">
        <x:v>Stage 10-11 Sources</x:v>
      </x:c>
      <x:c r="B169" s="917" t="str">
        <x:v>Stage 10/11 primary-source register.</x:v>
      </x:c>
      <x:c r="C169" s="917" t="str">
        <x:v>All</x:v>
      </x:c>
      <x:c r="D169" s="917" t="str">
        <x:v>10–11</x:v>
      </x:c>
      <x:c r="E169" s="917" t="str">
        <x:v>Complete</x:v>
      </x:c>
      <x:c r="F169" s="917" t="str">
        <x:v>N/A</x:v>
      </x:c>
      <x:c r="G169" s="917" t="str">
        <x:v>Maintain as standards/products change.</x:v>
      </x:c>
      <x:c r="H169" s="918" t="str"/>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1063" t="str">
        <x:v>AI Amendment Dashboard</x:v>
      </x:c>
      <x:c r="B171" s="1064" t="str">
        <x:v>A-01 readiness, decisions, risks, task/qualification/test counts and recommendations.</x:v>
      </x:c>
      <x:c r="C171" s="1064" t="str">
        <x:v>Leadership/Programme</x:v>
      </x:c>
      <x:c r="D171" s="1064" t="str">
        <x:v>A-01</x:v>
      </x:c>
      <x:c r="E171" s="1064" t="str">
        <x:v>Complete</x:v>
      </x:c>
      <x:c r="F171" s="1064" t="str">
        <x:v>Gate pending</x:v>
      </x:c>
      <x:c r="G171" s="1064" t="str">
        <x:v>Resolve owner-input decisions and approve A-01.</x:v>
      </x:c>
      <x:c r="H171" s="1065" t="str"/>
      <x:c r="I171" s="47"/>
      <x:c r="J171" s="47"/>
      <x:c r="K171" s="47"/>
      <x:c r="L171" s="47"/>
      <x:c r="M171" s="47"/>
      <x:c r="N171" s="47"/>
      <x:c r="O171" s="47"/>
      <x:c r="P171" s="47"/>
      <x:c r="Q171" s="47"/>
      <x:c r="R171" s="47"/>
      <x:c r="S171" s="47"/>
      <x:c r="T171" s="47"/>
      <x:c r="U171" s="47"/>
      <x:c r="V171" s="47"/>
      <x:c r="W171" s="47"/>
      <x:c r="X171" s="47"/>
      <x:c r="Y171" s="47"/>
      <x:c r="Z171" s="47"/>
    </x:row>
    <x:row r="172">
      <x:c r="A172" s="1106" t="str">
        <x:v>Amendment Charter</x:v>
      </x:c>
      <x:c r="B172" s="1107" t="str">
        <x:v>Versioned baseline, scope, reason, preferred/optional deployment and Stage 12 dependency.</x:v>
      </x:c>
      <x:c r="C172" s="1107" t="str">
        <x:v>Leadership/Architecture</x:v>
      </x:c>
      <x:c r="D172" s="1107" t="str">
        <x:v>A-01</x:v>
      </x:c>
      <x:c r="E172" s="1107" t="str">
        <x:v>Complete draft</x:v>
      </x:c>
      <x:c r="F172" s="1107" t="str">
        <x:v>Review pending</x:v>
      </x:c>
      <x:c r="G172" s="1107" t="str">
        <x:v>Approve baseline v1.1.</x:v>
      </x:c>
      <x:c r="H172" s="1108" t="str"/>
      <x:c r="I172" s="47"/>
      <x:c r="J172" s="47"/>
      <x:c r="K172" s="47"/>
      <x:c r="L172" s="47"/>
      <x:c r="M172" s="47"/>
      <x:c r="N172" s="47"/>
      <x:c r="O172" s="47"/>
      <x:c r="P172" s="47"/>
      <x:c r="Q172" s="47"/>
      <x:c r="R172" s="47"/>
      <x:c r="S172" s="47"/>
      <x:c r="T172" s="47"/>
      <x:c r="U172" s="47"/>
      <x:c r="V172" s="47"/>
      <x:c r="W172" s="47"/>
      <x:c r="X172" s="47"/>
      <x:c r="Y172" s="47"/>
      <x:c r="Z172" s="47"/>
    </x:row>
    <x:row r="173">
      <x:c r="A173" s="1066" t="str">
        <x:v>Recommendations and Decisions</x:v>
      </x:c>
      <x:c r="B173" s="200" t="str">
        <x:v>Preferred architecture and Nessovo owner decision requests.</x:v>
      </x:c>
      <x:c r="C173" s="200" t="str">
        <x:v>CTO/AI Platform/HR/DPO</x:v>
      </x:c>
      <x:c r="D173" s="200" t="str">
        <x:v>A-01</x:v>
      </x:c>
      <x:c r="E173" s="200" t="str">
        <x:v>Complete draft</x:v>
      </x:c>
      <x:c r="F173" s="200" t="str">
        <x:v>Owner input pending</x:v>
      </x:c>
      <x:c r="G173" s="200" t="str">
        <x:v>Record decisions.</x:v>
      </x:c>
      <x:c r="H173" s="1067" t="str"/>
      <x:c r="I173" s="47"/>
      <x:c r="J173" s="47"/>
      <x:c r="K173" s="47"/>
      <x:c r="L173" s="47"/>
      <x:c r="M173" s="47"/>
      <x:c r="N173" s="47"/>
      <x:c r="O173" s="47"/>
      <x:c r="P173" s="47"/>
      <x:c r="Q173" s="47"/>
      <x:c r="R173" s="47"/>
      <x:c r="S173" s="47"/>
      <x:c r="T173" s="47"/>
      <x:c r="U173" s="47"/>
      <x:c r="V173" s="47"/>
      <x:c r="W173" s="47"/>
      <x:c r="X173" s="47"/>
      <x:c r="Y173" s="47"/>
      <x:c r="Z173" s="47"/>
    </x:row>
    <x:row r="174">
      <x:c r="A174" s="1106" t="str">
        <x:v>AI System Boundary</x:v>
      </x:c>
      <x:c r="B174" s="1107" t="str">
        <x:v>Work Intelligence, orchestrator, standalone, endpoint broker, qualification and review boundaries.</x:v>
      </x:c>
      <x:c r="C174" s="1107" t="str">
        <x:v>Architecture/AI Platform</x:v>
      </x:c>
      <x:c r="D174" s="1107" t="str">
        <x:v>A-01</x:v>
      </x:c>
      <x:c r="E174" s="1107" t="str">
        <x:v>Complete draft</x:v>
      </x:c>
      <x:c r="F174" s="1107" t="str">
        <x:v>Gate pending</x:v>
      </x:c>
      <x:c r="G174" s="1107" t="str">
        <x:v>Implement shared boundary.</x:v>
      </x:c>
      <x:c r="H174" s="1108" t="str"/>
      <x:c r="I174" s="47"/>
      <x:c r="J174" s="47"/>
      <x:c r="K174" s="47"/>
      <x:c r="L174" s="47"/>
      <x:c r="M174" s="47"/>
      <x:c r="N174" s="47"/>
      <x:c r="O174" s="47"/>
      <x:c r="P174" s="47"/>
      <x:c r="Q174" s="47"/>
      <x:c r="R174" s="47"/>
      <x:c r="S174" s="47"/>
      <x:c r="T174" s="47"/>
      <x:c r="U174" s="47"/>
      <x:c r="V174" s="47"/>
      <x:c r="W174" s="47"/>
      <x:c r="X174" s="47"/>
      <x:c r="Y174" s="47"/>
      <x:c r="Z174" s="47"/>
    </x:row>
    <x:row r="175">
      <x:c r="A175" s="1066" t="str">
        <x:v>AI Execution Contract</x:v>
      </x:c>
      <x:c r="B175" s="200" t="str">
        <x:v>Provider-neutral job request/result, policy, route and inference-lineage contract.</x:v>
      </x:c>
      <x:c r="C175" s="200" t="str">
        <x:v>API/Data/Domain Teams</x:v>
      </x:c>
      <x:c r="D175" s="200" t="str">
        <x:v>A-01</x:v>
      </x:c>
      <x:c r="E175" s="200" t="str">
        <x:v>Complete draft</x:v>
      </x:c>
      <x:c r="F175" s="200" t="str">
        <x:v>Architecture review pending</x:v>
      </x:c>
      <x:c r="G175" s="200" t="str">
        <x:v>Publish schemas.</x:v>
      </x:c>
      <x:c r="H175" s="1067" t="str"/>
      <x:c r="I175" s="47"/>
      <x:c r="J175" s="47"/>
      <x:c r="K175" s="47"/>
      <x:c r="L175" s="47"/>
      <x:c r="M175" s="47"/>
      <x:c r="N175" s="47"/>
      <x:c r="O175" s="47"/>
      <x:c r="P175" s="47"/>
      <x:c r="Q175" s="47"/>
      <x:c r="R175" s="47"/>
      <x:c r="S175" s="47"/>
      <x:c r="T175" s="47"/>
      <x:c r="U175" s="47"/>
      <x:c r="V175" s="47"/>
      <x:c r="W175" s="47"/>
      <x:c r="X175" s="47"/>
      <x:c r="Y175" s="47"/>
      <x:c r="Z175" s="47"/>
    </x:row>
    <x:row r="176">
      <x:c r="A176" s="1106" t="str">
        <x:v>Existing Orchestrator Integration</x:v>
      </x:c>
      <x:c r="B176" s="1107" t="str">
        <x:v>Required capability/gap assessment and preferred integration.</x:v>
      </x:c>
      <x:c r="C176" s="1107" t="str">
        <x:v>AI Platform/Architecture</x:v>
      </x:c>
      <x:c r="D176" s="1107" t="str">
        <x:v>A-01</x:v>
      </x:c>
      <x:c r="E176" s="1107" t="str">
        <x:v>Complete requirements</x:v>
      </x:c>
      <x:c r="F176" s="1107" t="str">
        <x:v>Owner evidence pending</x:v>
      </x:c>
      <x:c r="G176" s="1107" t="str">
        <x:v>Complete factual inventory.</x:v>
      </x:c>
      <x:c r="H176" s="1108" t="str"/>
      <x:c r="I176" s="47"/>
      <x:c r="J176" s="47"/>
      <x:c r="K176" s="47"/>
      <x:c r="L176" s="47"/>
      <x:c r="M176" s="47"/>
      <x:c r="N176" s="47"/>
      <x:c r="O176" s="47"/>
      <x:c r="P176" s="47"/>
      <x:c r="Q176" s="47"/>
      <x:c r="R176" s="47"/>
      <x:c r="S176" s="47"/>
      <x:c r="T176" s="47"/>
      <x:c r="U176" s="47"/>
      <x:c r="V176" s="47"/>
      <x:c r="W176" s="47"/>
      <x:c r="X176" s="47"/>
      <x:c r="Y176" s="47"/>
      <x:c r="Z176" s="47"/>
    </x:row>
    <x:row r="177">
      <x:c r="A177" s="1066" t="str">
        <x:v>Standalone Router Architecture</x:v>
      </x:c>
      <x:c r="B177" s="200" t="str">
        <x:v>Thin compatible optional router.</x:v>
      </x:c>
      <x:c r="C177" s="200" t="str">
        <x:v>AI Platform/Architecture</x:v>
      </x:c>
      <x:c r="D177" s="200" t="str">
        <x:v>A-01</x:v>
      </x:c>
      <x:c r="E177" s="200" t="str">
        <x:v>Complete draft</x:v>
      </x:c>
      <x:c r="F177" s="200" t="str">
        <x:v>Scope decision pending</x:v>
      </x:c>
      <x:c r="G177" s="200" t="str">
        <x:v>Approve/defer implementation scope.</x:v>
      </x:c>
      <x:c r="H177" s="1067" t="str"/>
      <x:c r="I177" s="47"/>
      <x:c r="J177" s="47"/>
      <x:c r="K177" s="47"/>
      <x:c r="L177" s="47"/>
      <x:c r="M177" s="47"/>
      <x:c r="N177" s="47"/>
      <x:c r="O177" s="47"/>
      <x:c r="P177" s="47"/>
      <x:c r="Q177" s="47"/>
      <x:c r="R177" s="47"/>
      <x:c r="S177" s="47"/>
      <x:c r="T177" s="47"/>
      <x:c r="U177" s="47"/>
      <x:c r="V177" s="47"/>
      <x:c r="W177" s="47"/>
      <x:c r="X177" s="47"/>
      <x:c r="Y177" s="47"/>
      <x:c r="Z177" s="47"/>
    </x:row>
    <x:row r="178">
      <x:c r="A178" s="1106" t="str">
        <x:v>Endpoint AI Runtime Broker</x:v>
      </x:c>
      <x:c r="B178" s="1107" t="str">
        <x:v>CLI/local runtime discovery, credentials boundary, execution, resources and employee UX.</x:v>
      </x:c>
      <x:c r="C178" s="1107" t="str">
        <x:v>Desktop/AI Platform/CISO</x:v>
      </x:c>
      <x:c r="D178" s="1107" t="str">
        <x:v>A-01</x:v>
      </x:c>
      <x:c r="E178" s="1107" t="str">
        <x:v>Complete draft</x:v>
      </x:c>
      <x:c r="F178" s="1107" t="str">
        <x:v>Review pending</x:v>
      </x:c>
      <x:c r="G178" s="1107" t="str">
        <x:v>Build spike.</x:v>
      </x:c>
      <x:c r="H178" s="1108" t="str"/>
      <x:c r="I178" s="47"/>
      <x:c r="J178" s="47"/>
      <x:c r="K178" s="47"/>
      <x:c r="L178" s="47"/>
      <x:c r="M178" s="47"/>
      <x:c r="N178" s="47"/>
      <x:c r="O178" s="47"/>
      <x:c r="P178" s="47"/>
      <x:c r="Q178" s="47"/>
      <x:c r="R178" s="47"/>
      <x:c r="S178" s="47"/>
      <x:c r="T178" s="47"/>
      <x:c r="U178" s="47"/>
      <x:c r="V178" s="47"/>
      <x:c r="W178" s="47"/>
      <x:c r="X178" s="47"/>
      <x:c r="Y178" s="47"/>
      <x:c r="Z178" s="47"/>
    </x:row>
    <x:row r="179">
      <x:c r="A179" s="1066" t="str">
        <x:v>Provider Connector Contract</x:v>
      </x:c>
      <x:c r="B179" s="200" t="str">
        <x:v>Native, compatible, cloud, self-hosted and future provider connector contract.</x:v>
      </x:c>
      <x:c r="C179" s="200" t="str">
        <x:v>AI Platform/QA/Security</x:v>
      </x:c>
      <x:c r="D179" s="200" t="str">
        <x:v>A-01</x:v>
      </x:c>
      <x:c r="E179" s="200" t="str">
        <x:v>Complete draft</x:v>
      </x:c>
      <x:c r="F179" s="200" t="str">
        <x:v>Review pending</x:v>
      </x:c>
      <x:c r="G179" s="200" t="str">
        <x:v>Implement connectors.</x:v>
      </x:c>
      <x:c r="H179" s="1067" t="str"/>
      <x:c r="I179" s="47"/>
      <x:c r="J179" s="47"/>
      <x:c r="K179" s="47"/>
      <x:c r="L179" s="47"/>
      <x:c r="M179" s="47"/>
      <x:c r="N179" s="47"/>
      <x:c r="O179" s="47"/>
      <x:c r="P179" s="47"/>
      <x:c r="Q179" s="47"/>
      <x:c r="R179" s="47"/>
      <x:c r="S179" s="47"/>
      <x:c r="T179" s="47"/>
      <x:c r="U179" s="47"/>
      <x:c r="V179" s="47"/>
      <x:c r="W179" s="47"/>
      <x:c r="X179" s="47"/>
      <x:c r="Y179" s="47"/>
      <x:c r="Z179" s="47"/>
    </x:row>
    <x:row r="180">
      <x:c r="A180" s="1106" t="str">
        <x:v>CLI Connector Contract</x:v>
      </x:c>
      <x:c r="B180" s="1107" t="str">
        <x:v>Official headless CLI, local auth, permissions, resources, output and conformance contract.</x:v>
      </x:c>
      <x:c r="C180" s="1107" t="str">
        <x:v>Desktop/AI Platform/Legal</x:v>
      </x:c>
      <x:c r="D180" s="1107" t="str">
        <x:v>A-01</x:v>
      </x:c>
      <x:c r="E180" s="1107" t="str">
        <x:v>Complete draft</x:v>
      </x:c>
      <x:c r="F180" s="1107" t="str">
        <x:v>Review pending</x:v>
      </x:c>
      <x:c r="G180" s="1107" t="str">
        <x:v>Implement approved CLI adapters.</x:v>
      </x:c>
      <x:c r="H180" s="1108" t="str"/>
      <x:c r="I180" s="47"/>
      <x:c r="J180" s="47"/>
      <x:c r="K180" s="47"/>
      <x:c r="L180" s="47"/>
      <x:c r="M180" s="47"/>
      <x:c r="N180" s="47"/>
      <x:c r="O180" s="47"/>
      <x:c r="P180" s="47"/>
      <x:c r="Q180" s="47"/>
      <x:c r="R180" s="47"/>
      <x:c r="S180" s="47"/>
      <x:c r="T180" s="47"/>
      <x:c r="U180" s="47"/>
      <x:c r="V180" s="47"/>
      <x:c r="W180" s="47"/>
      <x:c r="X180" s="47"/>
      <x:c r="Y180" s="47"/>
      <x:c r="Z180" s="47"/>
    </x:row>
    <x:row r="181">
      <x:c r="A181" s="1066" t="str">
        <x:v>Model Registry</x:v>
      </x:c>
      <x:c r="B181" s="200" t="str">
        <x:v>Exact endpoint/model/runtime/quantisation/data/region/qualification registry.</x:v>
      </x:c>
      <x:c r="C181" s="200" t="str">
        <x:v>AI Platform/Data/DPO</x:v>
      </x:c>
      <x:c r="D181" s="200" t="str">
        <x:v>A-01</x:v>
      </x:c>
      <x:c r="E181" s="200" t="str">
        <x:v>Complete draft</x:v>
      </x:c>
      <x:c r="F181" s="200" t="str">
        <x:v>Review pending</x:v>
      </x:c>
      <x:c r="G181" s="200" t="str">
        <x:v>Implement schema/service.</x:v>
      </x:c>
      <x:c r="H181" s="1067" t="str"/>
      <x:c r="I181" s="47"/>
      <x:c r="J181" s="47"/>
      <x:c r="K181" s="47"/>
      <x:c r="L181" s="47"/>
      <x:c r="M181" s="47"/>
      <x:c r="N181" s="47"/>
      <x:c r="O181" s="47"/>
      <x:c r="P181" s="47"/>
      <x:c r="Q181" s="47"/>
      <x:c r="R181" s="47"/>
      <x:c r="S181" s="47"/>
      <x:c r="T181" s="47"/>
      <x:c r="U181" s="47"/>
      <x:c r="V181" s="47"/>
      <x:c r="W181" s="47"/>
      <x:c r="X181" s="47"/>
      <x:c r="Y181" s="47"/>
      <x:c r="Z181" s="47"/>
    </x:row>
    <x:row r="182">
      <x:c r="A182" s="1106" t="str">
        <x:v>Current Provider Landscape</x:v>
      </x:c>
      <x:c r="B182" s="1107" t="str">
        <x:v>Current provider/runtime/model candidate seed list and controls.</x:v>
      </x:c>
      <x:c r="C182" s="1107" t="str">
        <x:v>AI Platform/Evaluation/Legal</x:v>
      </x:c>
      <x:c r="D182" s="1107" t="str">
        <x:v>A-01</x:v>
      </x:c>
      <x:c r="E182" s="1107" t="str">
        <x:v>Current research</x:v>
      </x:c>
      <x:c r="F182" s="1107" t="str">
        <x:v>Qualification pending</x:v>
      </x:c>
      <x:c r="G182" s="1107" t="str">
        <x:v>Discover actual contracted models.</x:v>
      </x:c>
      <x:c r="H182" s="1108" t="str"/>
      <x:c r="I182" s="47"/>
      <x:c r="J182" s="47"/>
      <x:c r="K182" s="47"/>
      <x:c r="L182" s="47"/>
      <x:c r="M182" s="47"/>
      <x:c r="N182" s="47"/>
      <x:c r="O182" s="47"/>
      <x:c r="P182" s="47"/>
      <x:c r="Q182" s="47"/>
      <x:c r="R182" s="47"/>
      <x:c r="S182" s="47"/>
      <x:c r="T182" s="47"/>
      <x:c r="U182" s="47"/>
      <x:c r="V182" s="47"/>
      <x:c r="W182" s="47"/>
      <x:c r="X182" s="47"/>
      <x:c r="Y182" s="47"/>
      <x:c r="Z182" s="47"/>
    </x:row>
    <x:row r="183">
      <x:c r="A183" s="1066" t="str">
        <x:v>Task Profile Registry</x:v>
      </x:c>
      <x:c r="B183" s="200" t="str">
        <x:v>Work Intelligence AI purposes, strengths, safeguards and owners.</x:v>
      </x:c>
      <x:c r="C183" s="200" t="str">
        <x:v>Product/Domain/AI Evaluation</x:v>
      </x:c>
      <x:c r="D183" s="200" t="str">
        <x:v>A-01</x:v>
      </x:c>
      <x:c r="E183" s="200" t="str">
        <x:v>Complete draft</x:v>
      </x:c>
      <x:c r="F183" s="200" t="str">
        <x:v>Threshold approval pending</x:v>
      </x:c>
      <x:c r="G183" s="200" t="str">
        <x:v>Approve v1 profiles.</x:v>
      </x:c>
      <x:c r="H183" s="1067" t="str"/>
      <x:c r="I183" s="47"/>
      <x:c r="J183" s="47"/>
      <x:c r="K183" s="47"/>
      <x:c r="L183" s="47"/>
      <x:c r="M183" s="47"/>
      <x:c r="N183" s="47"/>
      <x:c r="O183" s="47"/>
      <x:c r="P183" s="47"/>
      <x:c r="Q183" s="47"/>
      <x:c r="R183" s="47"/>
      <x:c r="S183" s="47"/>
      <x:c r="T183" s="47"/>
      <x:c r="U183" s="47"/>
      <x:c r="V183" s="47"/>
      <x:c r="W183" s="47"/>
      <x:c r="X183" s="47"/>
      <x:c r="Y183" s="47"/>
      <x:c r="Z183" s="47"/>
    </x:row>
    <x:row r="184">
      <x:c r="A184" s="1106" t="str">
        <x:v>Effort Profile Registry</x:v>
      </x:c>
      <x:c r="B184" s="1107" t="str">
        <x:v>FAST, STANDARD, DEEP and CRITICAL normalized execution profiles.</x:v>
      </x:c>
      <x:c r="C184" s="1107" t="str">
        <x:v>AI Platform/Product</x:v>
      </x:c>
      <x:c r="D184" s="1107" t="str">
        <x:v>A-01</x:v>
      </x:c>
      <x:c r="E184" s="1107" t="str">
        <x:v>Complete draft</x:v>
      </x:c>
      <x:c r="F184" s="1107" t="str">
        <x:v>Review pending</x:v>
      </x:c>
      <x:c r="G184" s="1107" t="str">
        <x:v>Implement connector mappings.</x:v>
      </x:c>
      <x:c r="H184" s="1108" t="str"/>
      <x:c r="I184" s="47"/>
      <x:c r="J184" s="47"/>
      <x:c r="K184" s="47"/>
      <x:c r="L184" s="47"/>
      <x:c r="M184" s="47"/>
      <x:c r="N184" s="47"/>
      <x:c r="O184" s="47"/>
      <x:c r="P184" s="47"/>
      <x:c r="Q184" s="47"/>
      <x:c r="R184" s="47"/>
      <x:c r="S184" s="47"/>
      <x:c r="T184" s="47"/>
      <x:c r="U184" s="47"/>
      <x:c r="V184" s="47"/>
      <x:c r="W184" s="47"/>
      <x:c r="X184" s="47"/>
      <x:c r="Y184" s="47"/>
      <x:c r="Z184" s="47"/>
    </x:row>
    <x:row r="185">
      <x:c r="A185" s="1066" t="str">
        <x:v>Model Qualification Lifecycle</x:v>
      </x:c>
      <x:c r="B185" s="200" t="str">
        <x:v>Registration through capability probes, evaluation, shadow, canary, active, drift and expiry.</x:v>
      </x:c>
      <x:c r="C185" s="200" t="str">
        <x:v>AI Evaluation/Governance</x:v>
      </x:c>
      <x:c r="D185" s="200" t="str">
        <x:v>A-01</x:v>
      </x:c>
      <x:c r="E185" s="200" t="str">
        <x:v>Complete draft</x:v>
      </x:c>
      <x:c r="F185" s="200" t="str">
        <x:v>Review pending</x:v>
      </x:c>
      <x:c r="G185" s="200" t="str">
        <x:v>Implement lifecycle.</x:v>
      </x:c>
      <x:c r="H185" s="1067" t="str"/>
      <x:c r="I185" s="47"/>
      <x:c r="J185" s="47"/>
      <x:c r="K185" s="47"/>
      <x:c r="L185" s="47"/>
      <x:c r="M185" s="47"/>
      <x:c r="N185" s="47"/>
      <x:c r="O185" s="47"/>
      <x:c r="P185" s="47"/>
      <x:c r="Q185" s="47"/>
      <x:c r="R185" s="47"/>
      <x:c r="S185" s="47"/>
      <x:c r="T185" s="47"/>
      <x:c r="U185" s="47"/>
      <x:c r="V185" s="47"/>
      <x:c r="W185" s="47"/>
      <x:c r="X185" s="47"/>
      <x:c r="Y185" s="47"/>
      <x:c r="Z185" s="47"/>
    </x:row>
    <x:row r="186">
      <x:c r="A186" s="1106" t="str">
        <x:v>Model Qualification Suite</x:v>
      </x:c>
      <x:c r="B186" s="1107" t="str">
        <x:v>HumanOS-specific model/task/fairness/privacy/reliability/cost evaluation suite.</x:v>
      </x:c>
      <x:c r="C186" s="1107" t="str">
        <x:v>AI Evaluation/Domain/DPO</x:v>
      </x:c>
      <x:c r="D186" s="1107" t="str">
        <x:v>A-01</x:v>
      </x:c>
      <x:c r="E186" s="1107" t="str">
        <x:v>Complete criteria</x:v>
      </x:c>
      <x:c r="F186" s="1107" t="str">
        <x:v>Implementation pending</x:v>
      </x:c>
      <x:c r="G186" s="1107" t="str">
        <x:v>Build datasets/eval platform.</x:v>
      </x:c>
      <x:c r="H186" s="1108" t="str"/>
      <x:c r="I186" s="47"/>
      <x:c r="J186" s="47"/>
      <x:c r="K186" s="47"/>
      <x:c r="L186" s="47"/>
      <x:c r="M186" s="47"/>
      <x:c r="N186" s="47"/>
      <x:c r="O186" s="47"/>
      <x:c r="P186" s="47"/>
      <x:c r="Q186" s="47"/>
      <x:c r="R186" s="47"/>
      <x:c r="S186" s="47"/>
      <x:c r="T186" s="47"/>
      <x:c r="U186" s="47"/>
      <x:c r="V186" s="47"/>
      <x:c r="W186" s="47"/>
      <x:c r="X186" s="47"/>
      <x:c r="Y186" s="47"/>
      <x:c r="Z186" s="47"/>
    </x:row>
    <x:row r="187">
      <x:c r="A187" s="1066" t="str">
        <x:v>Model-to-Task Routing</x:v>
      </x:c>
      <x:c r="B187" s="200" t="str">
        <x:v>Hard eligibility and minimum-sufficient task-specific routing.</x:v>
      </x:c>
      <x:c r="C187" s="200" t="str">
        <x:v>AI Platform/Domain/FinOps</x:v>
      </x:c>
      <x:c r="D187" s="200" t="str">
        <x:v>A-01</x:v>
      </x:c>
      <x:c r="E187" s="200" t="str">
        <x:v>Complete draft</x:v>
      </x:c>
      <x:c r="F187" s="200" t="str">
        <x:v>Review pending</x:v>
      </x:c>
      <x:c r="G187" s="200" t="str">
        <x:v>Implement policies.</x:v>
      </x:c>
      <x:c r="H187" s="1067" t="str"/>
      <x:c r="I187" s="47"/>
      <x:c r="J187" s="47"/>
      <x:c r="K187" s="47"/>
      <x:c r="L187" s="47"/>
      <x:c r="M187" s="47"/>
      <x:c r="N187" s="47"/>
      <x:c r="O187" s="47"/>
      <x:c r="P187" s="47"/>
      <x:c r="Q187" s="47"/>
      <x:c r="R187" s="47"/>
      <x:c r="S187" s="47"/>
      <x:c r="T187" s="47"/>
      <x:c r="U187" s="47"/>
      <x:c r="V187" s="47"/>
      <x:c r="W187" s="47"/>
      <x:c r="X187" s="47"/>
      <x:c r="Y187" s="47"/>
      <x:c r="Z187" s="47"/>
    </x:row>
    <x:row r="188">
      <x:c r="A188" s="1106" t="str">
        <x:v>Fallback and Failure Policy</x:v>
      </x:c>
      <x:c r="B188" s="1107" t="str">
        <x:v>Canonical errors, safe route changes, user actions, abstention and no-AI behavior.</x:v>
      </x:c>
      <x:c r="C188" s="1107" t="str">
        <x:v>AI Platform/Product/DPO</x:v>
      </x:c>
      <x:c r="D188" s="1107" t="str">
        <x:v>A-01</x:v>
      </x:c>
      <x:c r="E188" s="1107" t="str">
        <x:v>Complete draft</x:v>
      </x:c>
      <x:c r="F188" s="1107" t="str">
        <x:v>Review pending</x:v>
      </x:c>
      <x:c r="G188" s="1107" t="str">
        <x:v>Implement and test.</x:v>
      </x:c>
      <x:c r="H188" s="1108" t="str"/>
      <x:c r="I188" s="47"/>
      <x:c r="J188" s="47"/>
      <x:c r="K188" s="47"/>
      <x:c r="L188" s="47"/>
      <x:c r="M188" s="47"/>
      <x:c r="N188" s="47"/>
      <x:c r="O188" s="47"/>
      <x:c r="P188" s="47"/>
      <x:c r="Q188" s="47"/>
      <x:c r="R188" s="47"/>
      <x:c r="S188" s="47"/>
      <x:c r="T188" s="47"/>
      <x:c r="U188" s="47"/>
      <x:c r="V188" s="47"/>
      <x:c r="W188" s="47"/>
      <x:c r="X188" s="47"/>
      <x:c r="Y188" s="47"/>
      <x:c r="Z188" s="47"/>
    </x:row>
    <x:row r="189">
      <x:c r="A189" s="1066" t="str">
        <x:v>Credential and Identity Model</x:v>
      </x:c>
      <x:c r="B189" s="200" t="str">
        <x:v>Central keys/workload identities, local CLI credentials and personal-subscription governance.</x:v>
      </x:c>
      <x:c r="C189" s="200" t="str">
        <x:v>CISO/AI Platform/HR/Legal</x:v>
      </x:c>
      <x:c r="D189" s="200" t="str">
        <x:v>A-01</x:v>
      </x:c>
      <x:c r="E189" s="200" t="str">
        <x:v>Complete draft</x:v>
      </x:c>
      <x:c r="F189" s="200" t="str">
        <x:v>Owner input pending</x:v>
      </x:c>
      <x:c r="G189" s="200" t="str">
        <x:v>Approve subscription policy.</x:v>
      </x:c>
      <x:c r="H189" s="1067" t="str"/>
      <x:c r="I189" s="47"/>
      <x:c r="J189" s="47"/>
      <x:c r="K189" s="47"/>
      <x:c r="L189" s="47"/>
      <x:c r="M189" s="47"/>
      <x:c r="N189" s="47"/>
      <x:c r="O189" s="47"/>
      <x:c r="P189" s="47"/>
      <x:c r="Q189" s="47"/>
      <x:c r="R189" s="47"/>
      <x:c r="S189" s="47"/>
      <x:c r="T189" s="47"/>
      <x:c r="U189" s="47"/>
      <x:c r="V189" s="47"/>
      <x:c r="W189" s="47"/>
      <x:c r="X189" s="47"/>
      <x:c r="Y189" s="47"/>
      <x:c r="Z189" s="47"/>
    </x:row>
    <x:row r="190">
      <x:c r="A190" s="1106" t="str">
        <x:v>Data Residency and Provider Controls</x:v>
      </x:c>
      <x:c r="B190" s="1107" t="str">
        <x:v>Model origin versus operator/processing route and approved data classes.</x:v>
      </x:c>
      <x:c r="C190" s="1107" t="str">
        <x:v>DPO/Legal/Cloud</x:v>
      </x:c>
      <x:c r="D190" s="1107" t="str">
        <x:v>A-01</x:v>
      </x:c>
      <x:c r="E190" s="1107" t="str">
        <x:v>Complete draft</x:v>
      </x:c>
      <x:c r="F190" s="1107" t="str">
        <x:v>Review pending</x:v>
      </x:c>
      <x:c r="G190" s="1107" t="str">
        <x:v>Validate actual routes/contracts.</x:v>
      </x:c>
      <x:c r="H190" s="1108" t="str"/>
      <x:c r="I190" s="47"/>
      <x:c r="J190" s="47"/>
      <x:c r="K190" s="47"/>
      <x:c r="L190" s="47"/>
      <x:c r="M190" s="47"/>
      <x:c r="N190" s="47"/>
      <x:c r="O190" s="47"/>
      <x:c r="P190" s="47"/>
      <x:c r="Q190" s="47"/>
      <x:c r="R190" s="47"/>
      <x:c r="S190" s="47"/>
      <x:c r="T190" s="47"/>
      <x:c r="U190" s="47"/>
      <x:c r="V190" s="47"/>
      <x:c r="W190" s="47"/>
      <x:c r="X190" s="47"/>
      <x:c r="Y190" s="47"/>
      <x:c r="Z190" s="47"/>
    </x:row>
    <x:row r="191">
      <x:c r="A191" s="1066" t="str">
        <x:v>AI Cost and Capacity</x:v>
      </x:c>
      <x:c r="B191" s="200" t="str">
        <x:v>API, self-hosted, endpoint, CLI, review and qualification cost framework.</x:v>
      </x:c>
      <x:c r="C191" s="200" t="str">
        <x:v>FinOps/AI Platform</x:v>
      </x:c>
      <x:c r="D191" s="200" t="str">
        <x:v>A-01</x:v>
      </x:c>
      <x:c r="E191" s="200" t="str">
        <x:v>Template complete</x:v>
      </x:c>
      <x:c r="F191" s="200" t="str">
        <x:v>Inputs pending</x:v>
      </x:c>
      <x:c r="G191" s="200" t="str">
        <x:v>Populate contracted prices/workloads.</x:v>
      </x:c>
      <x:c r="H191" s="1067" t="str"/>
      <x:c r="I191" s="47"/>
      <x:c r="J191" s="47"/>
      <x:c r="K191" s="47"/>
      <x:c r="L191" s="47"/>
      <x:c r="M191" s="47"/>
      <x:c r="N191" s="47"/>
      <x:c r="O191" s="47"/>
      <x:c r="P191" s="47"/>
      <x:c r="Q191" s="47"/>
      <x:c r="R191" s="47"/>
      <x:c r="S191" s="47"/>
      <x:c r="T191" s="47"/>
      <x:c r="U191" s="47"/>
      <x:c r="V191" s="47"/>
      <x:c r="W191" s="47"/>
      <x:c r="X191" s="47"/>
      <x:c r="Y191" s="47"/>
      <x:c r="Z191" s="47"/>
    </x:row>
    <x:row r="192">
      <x:c r="A192" s="1106" t="str">
        <x:v>Model Provider and CLI Drift</x:v>
      </x:c>
      <x:c r="B192" s="1107" t="str">
        <x:v>Alias/API/runtime/CLI/terms/region/quality drift and response.</x:v>
      </x:c>
      <x:c r="C192" s="1107" t="str">
        <x:v>AI Platform/Evaluation/SRE</x:v>
      </x:c>
      <x:c r="D192" s="1107" t="str">
        <x:v>A-01</x:v>
      </x:c>
      <x:c r="E192" s="1107" t="str">
        <x:v>Complete draft</x:v>
      </x:c>
      <x:c r="F192" s="1107" t="str">
        <x:v>Review pending</x:v>
      </x:c>
      <x:c r="G192" s="1107" t="str">
        <x:v>Implement monitoring.</x:v>
      </x:c>
      <x:c r="H192" s="1108" t="str"/>
      <x:c r="I192" s="47"/>
      <x:c r="J192" s="47"/>
      <x:c r="K192" s="47"/>
      <x:c r="L192" s="47"/>
      <x:c r="M192" s="47"/>
      <x:c r="N192" s="47"/>
      <x:c r="O192" s="47"/>
      <x:c r="P192" s="47"/>
      <x:c r="Q192" s="47"/>
      <x:c r="R192" s="47"/>
      <x:c r="S192" s="47"/>
      <x:c r="T192" s="47"/>
      <x:c r="U192" s="47"/>
      <x:c r="V192" s="47"/>
      <x:c r="W192" s="47"/>
      <x:c r="X192" s="47"/>
      <x:c r="Y192" s="47"/>
      <x:c r="Z192" s="47"/>
    </x:row>
    <x:row r="193">
      <x:c r="A193" s="1066" t="str">
        <x:v>Hybrid Routing Test Matrix</x:v>
      </x:c>
      <x:c r="B193" s="200" t="str">
        <x:v>Central, standalone, endpoint, failure, fallback, portability and no-AI tests.</x:v>
      </x:c>
      <x:c r="C193" s="200" t="str">
        <x:v>QA/AI Platform/Desktop</x:v>
      </x:c>
      <x:c r="D193" s="200" t="str">
        <x:v>A-01</x:v>
      </x:c>
      <x:c r="E193" s="200" t="str">
        <x:v>Complete criteria</x:v>
      </x:c>
      <x:c r="F193" s="200" t="str">
        <x:v>Execution pending</x:v>
      </x:c>
      <x:c r="G193" s="200" t="str">
        <x:v>Run in Stage 12A.</x:v>
      </x:c>
      <x:c r="H193" s="1067" t="str"/>
      <x:c r="I193" s="47"/>
      <x:c r="J193" s="47"/>
      <x:c r="K193" s="47"/>
      <x:c r="L193" s="47"/>
      <x:c r="M193" s="47"/>
      <x:c r="N193" s="47"/>
      <x:c r="O193" s="47"/>
      <x:c r="P193" s="47"/>
      <x:c r="Q193" s="47"/>
      <x:c r="R193" s="47"/>
      <x:c r="S193" s="47"/>
      <x:c r="T193" s="47"/>
      <x:c r="U193" s="47"/>
      <x:c r="V193" s="47"/>
      <x:c r="W193" s="47"/>
      <x:c r="X193" s="47"/>
      <x:c r="Y193" s="47"/>
      <x:c r="Z193" s="47"/>
    </x:row>
    <x:row r="194">
      <x:c r="A194" s="1106" t="str">
        <x:v>Cross-Stage Change Traceability</x:v>
      </x:c>
      <x:c r="B194" s="1107" t="str">
        <x:v>Targeted Stage 0–11 amendments and retained baseline.</x:v>
      </x:c>
      <x:c r="C194" s="1107" t="str">
        <x:v>Programme/Architecture</x:v>
      </x:c>
      <x:c r="D194" s="1107" t="str">
        <x:v>A-01</x:v>
      </x:c>
      <x:c r="E194" s="1107" t="str">
        <x:v>Complete</x:v>
      </x:c>
      <x:c r="F194" s="1107" t="str">
        <x:v>Approval pending</x:v>
      </x:c>
      <x:c r="G194" s="1107" t="str">
        <x:v>Track implementation.</x:v>
      </x:c>
      <x:c r="H194" s="1108" t="str"/>
      <x:c r="I194" s="47"/>
      <x:c r="J194" s="47"/>
      <x:c r="K194" s="47"/>
      <x:c r="L194" s="47"/>
      <x:c r="M194" s="47"/>
      <x:c r="N194" s="47"/>
      <x:c r="O194" s="47"/>
      <x:c r="P194" s="47"/>
      <x:c r="Q194" s="47"/>
      <x:c r="R194" s="47"/>
      <x:c r="S194" s="47"/>
      <x:c r="T194" s="47"/>
      <x:c r="U194" s="47"/>
      <x:c r="V194" s="47"/>
      <x:c r="W194" s="47"/>
      <x:c r="X194" s="47"/>
      <x:c r="Y194" s="47"/>
      <x:c r="Z194" s="47"/>
    </x:row>
    <x:row r="195">
      <x:c r="A195" s="1066" t="str">
        <x:v>AI Amendment Backlog</x:v>
      </x:c>
      <x:c r="B195" s="200" t="str">
        <x:v>Implementation and validation work for baseline v1.1.</x:v>
      </x:c>
      <x:c r="C195" s="200" t="str">
        <x:v>Programme/Engineering</x:v>
      </x:c>
      <x:c r="D195" s="200" t="str">
        <x:v>A-01</x:v>
      </x:c>
      <x:c r="E195" s="200" t="str">
        <x:v>Complete draft</x:v>
      </x:c>
      <x:c r="F195" s="200" t="str">
        <x:v>Resource approval pending</x:v>
      </x:c>
      <x:c r="G195" s="200" t="str">
        <x:v>Start after gate.</x:v>
      </x:c>
      <x:c r="H195" s="1067" t="str"/>
      <x:c r="I195" s="47"/>
      <x:c r="J195" s="47"/>
      <x:c r="K195" s="47"/>
      <x:c r="L195" s="47"/>
      <x:c r="M195" s="47"/>
      <x:c r="N195" s="47"/>
      <x:c r="O195" s="47"/>
      <x:c r="P195" s="47"/>
      <x:c r="Q195" s="47"/>
      <x:c r="R195" s="47"/>
      <x:c r="S195" s="47"/>
      <x:c r="T195" s="47"/>
      <x:c r="U195" s="47"/>
      <x:c r="V195" s="47"/>
      <x:c r="W195" s="47"/>
      <x:c r="X195" s="47"/>
      <x:c r="Y195" s="47"/>
      <x:c r="Z195" s="47"/>
    </x:row>
    <x:row r="196">
      <x:c r="A196" s="1106" t="str">
        <x:v>AI Amendment Risks</x:v>
      </x:c>
      <x:c r="B196" s="1107" t="str">
        <x:v>Architecture, qualification, credential, privacy, drift and routing risks.</x:v>
      </x:c>
      <x:c r="C196" s="1107" t="str">
        <x:v>Governance/Security/Product</x:v>
      </x:c>
      <x:c r="D196" s="1107" t="str">
        <x:v>A-01</x:v>
      </x:c>
      <x:c r="E196" s="1107" t="str">
        <x:v>Complete draft</x:v>
      </x:c>
      <x:c r="F196" s="1107" t="str">
        <x:v>Risk review pending</x:v>
      </x:c>
      <x:c r="G196" s="1107" t="str">
        <x:v>Mitigate blocking risks.</x:v>
      </x:c>
      <x:c r="H196" s="1108" t="str"/>
      <x:c r="I196" s="47"/>
      <x:c r="J196" s="47"/>
      <x:c r="K196" s="47"/>
      <x:c r="L196" s="47"/>
      <x:c r="M196" s="47"/>
      <x:c r="N196" s="47"/>
      <x:c r="O196" s="47"/>
      <x:c r="P196" s="47"/>
      <x:c r="Q196" s="47"/>
      <x:c r="R196" s="47"/>
      <x:c r="S196" s="47"/>
      <x:c r="T196" s="47"/>
      <x:c r="U196" s="47"/>
      <x:c r="V196" s="47"/>
      <x:c r="W196" s="47"/>
      <x:c r="X196" s="47"/>
      <x:c r="Y196" s="47"/>
      <x:c r="Z196" s="47"/>
    </x:row>
    <x:row r="197">
      <x:c r="A197" s="1066" t="str">
        <x:v>AI Amendment ADRs</x:v>
      </x:c>
      <x:c r="B197" s="200" t="str">
        <x:v>Formal AI-boundary, routing and qualification decisions.</x:v>
      </x:c>
      <x:c r="C197" s="200" t="str">
        <x:v>Architecture Board</x:v>
      </x:c>
      <x:c r="D197" s="200" t="str">
        <x:v>A-01</x:v>
      </x:c>
      <x:c r="E197" s="200" t="str">
        <x:v>Complete draft</x:v>
      </x:c>
      <x:c r="F197" s="200" t="str">
        <x:v>Decision review pending</x:v>
      </x:c>
      <x:c r="G197" s="200" t="str">
        <x:v>Accept/condition.</x:v>
      </x:c>
      <x:c r="H197" s="1067" t="str"/>
      <x:c r="I197" s="47"/>
      <x:c r="J197" s="47"/>
      <x:c r="K197" s="47"/>
      <x:c r="L197" s="47"/>
      <x:c r="M197" s="47"/>
      <x:c r="N197" s="47"/>
      <x:c r="O197" s="47"/>
      <x:c r="P197" s="47"/>
      <x:c r="Q197" s="47"/>
      <x:c r="R197" s="47"/>
      <x:c r="S197" s="47"/>
      <x:c r="T197" s="47"/>
      <x:c r="U197" s="47"/>
      <x:c r="V197" s="47"/>
      <x:c r="W197" s="47"/>
      <x:c r="X197" s="47"/>
      <x:c r="Y197" s="47"/>
      <x:c r="Z197" s="47"/>
    </x:row>
    <x:row r="198">
      <x:c r="A198" s="1106" t="str">
        <x:v>AI Amendment Gate</x:v>
      </x:c>
      <x:c r="B198" s="1107" t="str">
        <x:v>Baseline v1.1 go/no-go criteria.</x:v>
      </x:c>
      <x:c r="C198" s="1107" t="str">
        <x:v>CTO/Architecture/AI Platform/DPO/CISO</x:v>
      </x:c>
      <x:c r="D198" s="1107" t="str">
        <x:v>A-01</x:v>
      </x:c>
      <x:c r="E198" s="1107" t="str">
        <x:v>Complete criteria</x:v>
      </x:c>
      <x:c r="F198" s="1107" t="str">
        <x:v>Decision pending</x:v>
      </x:c>
      <x:c r="G198" s="1107" t="str">
        <x:v>Record gate outcome.</x:v>
      </x:c>
      <x:c r="H198" s="1108" t="str"/>
      <x:c r="I198" s="47"/>
      <x:c r="J198" s="47"/>
      <x:c r="K198" s="47"/>
      <x:c r="L198" s="47"/>
      <x:c r="M198" s="47"/>
      <x:c r="N198" s="47"/>
      <x:c r="O198" s="47"/>
      <x:c r="P198" s="47"/>
      <x:c r="Q198" s="47"/>
      <x:c r="R198" s="47"/>
      <x:c r="S198" s="47"/>
      <x:c r="T198" s="47"/>
      <x:c r="U198" s="47"/>
      <x:c r="V198" s="47"/>
      <x:c r="W198" s="47"/>
      <x:c r="X198" s="47"/>
      <x:c r="Y198" s="47"/>
      <x:c r="Z198" s="47"/>
    </x:row>
    <x:row r="199">
      <x:c r="A199" s="1068" t="str">
        <x:v>AI Amendment Sources</x:v>
      </x:c>
      <x:c r="B199" s="1069" t="str">
        <x:v>Current official provider, CLI, runtime, evaluation and protocol sources.</x:v>
      </x:c>
      <x:c r="C199" s="1069" t="str">
        <x:v>All</x:v>
      </x:c>
      <x:c r="D199" s="1069" t="str">
        <x:v>A-01</x:v>
      </x:c>
      <x:c r="E199" s="1069" t="str">
        <x:v>Complete</x:v>
      </x:c>
      <x:c r="F199" s="1069" t="str">
        <x:v>N/A</x:v>
      </x:c>
      <x:c r="G199" s="1069" t="str">
        <x:v>Maintain through Stage 12.</x:v>
      </x:c>
      <x:c r="H199" s="1070" t="str"/>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row r="202">
      <x:c r="A202" s="1199" t="str">
        <x:v>Stage 12 Dashboard</x:v>
      </x:c>
      <x:c r="B202" s="1200" t="str">
        <x:v>Final plan/execution readiness, risks, qualification and pilot metrics.</x:v>
      </x:c>
      <x:c r="C202" s="1200" t="str">
        <x:v>Leadership/Programme</x:v>
      </x:c>
      <x:c r="D202" s="1200" t="str">
        <x:v>12</x:v>
      </x:c>
      <x:c r="E202" s="1200" t="str">
        <x:v>Complete plan</x:v>
      </x:c>
      <x:c r="F202" s="1200" t="str">
        <x:v>Execution pending</x:v>
      </x:c>
      <x:c r="G202" s="1200" t="str">
        <x:v>Begin Stage 12A backlog.</x:v>
      </x:c>
      <x:c r="H202" s="1201" t="str"/>
    </x:row>
    <x:row r="203">
      <x:c r="A203" s="1207" t="str">
        <x:v>Development AI Workflow</x:v>
      </x:c>
      <x:c r="B203" s="1208" t="str">
        <x:v>Fable 5 planning, Opus 4.8 coding, GPT-5.6 Sol Codex review and human/CI authority.</x:v>
      </x:c>
      <x:c r="C203" s="1208" t="str">
        <x:v>Engineering/AI Governance</x:v>
      </x:c>
      <x:c r="D203" s="1208" t="str">
        <x:v>12</x:v>
      </x:c>
      <x:c r="E203" s="1208" t="str">
        <x:v>Complete draft</x:v>
      </x:c>
      <x:c r="F203" s="1208" t="str">
        <x:v>Qualification pending</x:v>
      </x:c>
      <x:c r="G203" s="1208" t="str">
        <x:v>Provision and qualify profile.</x:v>
      </x:c>
      <x:c r="H203" s="1209" t="str"/>
    </x:row>
    <x:row r="204">
      <x:c r="A204" s="1202" t="str">
        <x:v>Claude-Codex Review Protocol</x:v>
      </x:c>
      <x:c r="B204" s="114" t="str">
        <x:v>Controlled plan/code/review/fix/merge checkpoints.</x:v>
      </x:c>
      <x:c r="C204" s="114" t="str">
        <x:v>Engineering/QA/CISO</x:v>
      </x:c>
      <x:c r="D204" s="114" t="str">
        <x:v>12</x:v>
      </x:c>
      <x:c r="E204" s="114" t="str">
        <x:v>Complete draft</x:v>
      </x:c>
      <x:c r="F204" s="114" t="str">
        <x:v>Implementation pending</x:v>
      </x:c>
      <x:c r="G204" s="114" t="str">
        <x:v>Build review wrapper.</x:v>
      </x:c>
      <x:c r="H204" s="1203" t="str"/>
    </x:row>
    <x:row r="205">
      <x:c r="A205" s="1207" t="str">
        <x:v>Stage 12 Control Traceability</x:v>
      </x:c>
      <x:c r="B205" s="1208" t="str">
        <x:v>Stage 0–11/A-01 controls mapped to tested evidence requirements.</x:v>
      </x:c>
      <x:c r="C205" s="1208" t="str">
        <x:v>Programme/Assurance</x:v>
      </x:c>
      <x:c r="D205" s="1208" t="str">
        <x:v>12A</x:v>
      </x:c>
      <x:c r="E205" s="1208" t="str">
        <x:v>Complete plan</x:v>
      </x:c>
      <x:c r="F205" s="1208" t="str">
        <x:v>Execution pending</x:v>
      </x:c>
      <x:c r="G205" s="1208" t="str">
        <x:v>Collect implementation evidence.</x:v>
      </x:c>
      <x:c r="H205" s="1209" t="str"/>
    </x:row>
    <x:row r="206">
      <x:c r="A206" s="1202" t="str">
        <x:v>Release Candidate and Configuration Baseline</x:v>
      </x:c>
      <x:c r="B206" s="114" t="str">
        <x:v>Code, policy, package, model, CLI and environment freeze.</x:v>
      </x:c>
      <x:c r="C206" s="114" t="str">
        <x:v>Release/DevSecOps</x:v>
      </x:c>
      <x:c r="D206" s="114" t="str">
        <x:v>12A</x:v>
      </x:c>
      <x:c r="E206" s="114" t="str">
        <x:v>Complete template</x:v>
      </x:c>
      <x:c r="F206" s="114" t="str">
        <x:v>Freeze pending</x:v>
      </x:c>
      <x:c r="G206" s="114" t="str">
        <x:v>Freeze release candidate.</x:v>
      </x:c>
      <x:c r="H206" s="1203" t="str"/>
    </x:row>
    <x:row r="207">
      <x:c r="A207" s="1207" t="str">
        <x:v>AI System Boundary Validation</x:v>
      </x:c>
      <x:c r="B207" s="1208" t="str">
        <x:v>Provider-neutral Work Intelligence and shared contract tests.</x:v>
      </x:c>
      <x:c r="C207" s="1208" t="str">
        <x:v>Architecture/AI Platform</x:v>
      </x:c>
      <x:c r="D207" s="1208" t="str">
        <x:v>12A</x:v>
      </x:c>
      <x:c r="E207" s="1208" t="str">
        <x:v>Complete criteria</x:v>
      </x:c>
      <x:c r="F207" s="1208" t="str">
        <x:v>Testing pending</x:v>
      </x:c>
      <x:c r="G207" s="1208" t="str">
        <x:v>Execute tests.</x:v>
      </x:c>
      <x:c r="H207" s="1209" t="str"/>
    </x:row>
    <x:row r="208">
      <x:c r="A208" s="1202" t="str">
        <x:v>Existing Orchestrator Gap and Integration</x:v>
      </x:c>
      <x:c r="B208" s="114" t="str">
        <x:v>Factual HumanOS AI Orchestrator capability assessment.</x:v>
      </x:c>
      <x:c r="C208" s="114" t="str">
        <x:v>AI Platform/Architecture</x:v>
      </x:c>
      <x:c r="D208" s="114" t="str">
        <x:v>12A</x:v>
      </x:c>
      <x:c r="E208" s="114" t="str">
        <x:v>Complete requirements</x:v>
      </x:c>
      <x:c r="F208" s="114" t="str">
        <x:v>Owner evidence pending</x:v>
      </x:c>
      <x:c r="G208" s="114" t="str">
        <x:v>Complete inventory.</x:v>
      </x:c>
      <x:c r="H208" s="1203" t="str"/>
    </x:row>
    <x:row r="209">
      <x:c r="A209" s="1207" t="str">
        <x:v>Standalone Router Validation</x:v>
      </x:c>
      <x:c r="B209" s="1208" t="str">
        <x:v>Thin compatible optional router validation.</x:v>
      </x:c>
      <x:c r="C209" s="1208" t="str">
        <x:v>AI Platform/QA</x:v>
      </x:c>
      <x:c r="D209" s="1208" t="str">
        <x:v>12A</x:v>
      </x:c>
      <x:c r="E209" s="1208" t="str">
        <x:v>Complete criteria</x:v>
      </x:c>
      <x:c r="F209" s="1208" t="str">
        <x:v>Decision/testing pending</x:v>
      </x:c>
      <x:c r="G209" s="1208" t="str">
        <x:v>Approve scope and test.</x:v>
      </x:c>
      <x:c r="H209" s="1209" t="str"/>
    </x:row>
    <x:row r="210">
      <x:c r="A210" s="1202" t="str">
        <x:v>Endpoint AI Runtime Broker Validation</x:v>
      </x:c>
      <x:c r="B210" s="114" t="str">
        <x:v>CLI/local model security, auth, resources and UX tests.</x:v>
      </x:c>
      <x:c r="C210" s="114" t="str">
        <x:v>Desktop/CISO/DPO</x:v>
      </x:c>
      <x:c r="D210" s="114" t="str">
        <x:v>12A</x:v>
      </x:c>
      <x:c r="E210" s="114" t="str">
        <x:v>Complete criteria</x:v>
      </x:c>
      <x:c r="F210" s="114" t="str">
        <x:v>Testing pending</x:v>
      </x:c>
      <x:c r="G210" s="114" t="str">
        <x:v>Implement/test broker.</x:v>
      </x:c>
      <x:c r="H210" s="1203" t="str"/>
    </x:row>
    <x:row r="211">
      <x:c r="A211" s="1207" t="str">
        <x:v>AI Provider and Execution Mode Inventory</x:v>
      </x:c>
      <x:c r="B211" s="1208" t="str">
        <x:v>Central, standalone, CLI, local, self-hosted and no-AI routes.</x:v>
      </x:c>
      <x:c r="C211" s="1208" t="str">
        <x:v>AI Platform/DPO</x:v>
      </x:c>
      <x:c r="D211" s="1208" t="str">
        <x:v>12A</x:v>
      </x:c>
      <x:c r="E211" s="1208" t="str">
        <x:v>Seeded</x:v>
      </x:c>
      <x:c r="F211" s="1208" t="str">
        <x:v>Inventory pending</x:v>
      </x:c>
      <x:c r="G211" s="1208" t="str">
        <x:v>Validate actual routes.</x:v>
      </x:c>
      <x:c r="H211" s="1209" t="str"/>
    </x:row>
    <x:row r="212">
      <x:c r="A212" s="1202" t="str">
        <x:v>Provider and CLI Connector Results</x:v>
      </x:c>
      <x:c r="B212" s="114" t="str">
        <x:v>Connector conformance result register.</x:v>
      </x:c>
      <x:c r="C212" s="114" t="str">
        <x:v>AI Platform/QA</x:v>
      </x:c>
      <x:c r="D212" s="114" t="str">
        <x:v>12A</x:v>
      </x:c>
      <x:c r="E212" s="114" t="str">
        <x:v>Complete template</x:v>
      </x:c>
      <x:c r="F212" s="114" t="str">
        <x:v>Testing pending</x:v>
      </x:c>
      <x:c r="G212" s="114" t="str">
        <x:v>Run connector suite.</x:v>
      </x:c>
      <x:c r="H212" s="1203" t="str"/>
    </x:row>
    <x:row r="213">
      <x:c r="A213" s="1207" t="str">
        <x:v>Model Deployment Registry</x:v>
      </x:c>
      <x:c r="B213" s="1208" t="str">
        <x:v>Exact model/runtime/CLI/route records.</x:v>
      </x:c>
      <x:c r="C213" s="1208" t="str">
        <x:v>AI Platform/Data</x:v>
      </x:c>
      <x:c r="D213" s="1208" t="str">
        <x:v>12A</x:v>
      </x:c>
      <x:c r="E213" s="1208" t="str">
        <x:v>Seeded</x:v>
      </x:c>
      <x:c r="F213" s="1208" t="str">
        <x:v>Discovery pending</x:v>
      </x:c>
      <x:c r="G213" s="1208" t="str">
        <x:v>Populate exact deployments.</x:v>
      </x:c>
      <x:c r="H213" s="1209" t="str"/>
    </x:row>
    <x:row r="214">
      <x:c r="A214" s="1202" t="str">
        <x:v>Task and Effort Profile Approval</x:v>
      </x:c>
      <x:c r="B214" s="114" t="str">
        <x:v>Development and production task × effort cells.</x:v>
      </x:c>
      <x:c r="C214" s="114" t="str">
        <x:v>Product/AI Evaluation</x:v>
      </x:c>
      <x:c r="D214" s="114" t="str">
        <x:v>12A</x:v>
      </x:c>
      <x:c r="E214" s="114" t="str">
        <x:v>Complete draft</x:v>
      </x:c>
      <x:c r="F214" s="114" t="str">
        <x:v>Approval pending</x:v>
      </x:c>
      <x:c r="G214" s="114" t="str">
        <x:v>Approve thresholds.</x:v>
      </x:c>
      <x:c r="H214" s="1203" t="str"/>
    </x:row>
    <x:row r="215">
      <x:c r="A215" s="1207" t="str">
        <x:v>Model Qualification Runs</x:v>
      </x:c>
      <x:c r="B215" s="1208" t="str">
        <x:v>Planned development and production qualification jobs.</x:v>
      </x:c>
      <x:c r="C215" s="1208" t="str">
        <x:v>AI Evaluation</x:v>
      </x:c>
      <x:c r="D215" s="1208" t="str">
        <x:v>12A</x:v>
      </x:c>
      <x:c r="E215" s="1208" t="str">
        <x:v>Complete plan</x:v>
      </x:c>
      <x:c r="F215" s="1208" t="str">
        <x:v>Execution pending</x:v>
      </x:c>
      <x:c r="G215" s="1208" t="str">
        <x:v>Run qualification.</x:v>
      </x:c>
      <x:c r="H215" s="1209" t="str"/>
    </x:row>
    <x:row r="216">
      <x:c r="A216" s="1202" t="str">
        <x:v>Model Qualification Results</x:v>
      </x:c>
      <x:c r="B216" s="114" t="str">
        <x:v>Schema, quality, safety, cost and approval results.</x:v>
      </x:c>
      <x:c r="C216" s="114" t="str">
        <x:v>AI Evaluation/Domain</x:v>
      </x:c>
      <x:c r="D216" s="114" t="str">
        <x:v>12A</x:v>
      </x:c>
      <x:c r="E216" s="114" t="str">
        <x:v>Complete template</x:v>
      </x:c>
      <x:c r="F216" s="114" t="str">
        <x:v>No results yet</x:v>
      </x:c>
      <x:c r="G216" s="114" t="str">
        <x:v>Populate actual evidence.</x:v>
      </x:c>
      <x:c r="H216" s="1203" t="str"/>
    </x:row>
    <x:row r="217">
      <x:c r="A217" s="1207" t="str">
        <x:v>Model-to-Task Routing Results</x:v>
      </x:c>
      <x:c r="B217" s="1208" t="str">
        <x:v>Qualified route and fallback outcome register.</x:v>
      </x:c>
      <x:c r="C217" s="1208" t="str">
        <x:v>AI Platform/Domain</x:v>
      </x:c>
      <x:c r="D217" s="1208" t="str">
        <x:v>12A</x:v>
      </x:c>
      <x:c r="E217" s="1208" t="str">
        <x:v>Complete plan</x:v>
      </x:c>
      <x:c r="F217" s="1208" t="str">
        <x:v>Execution pending</x:v>
      </x:c>
      <x:c r="G217" s="1208" t="str">
        <x:v>Validate routing.</x:v>
      </x:c>
      <x:c r="H217" s="1209" t="str"/>
    </x:row>
    <x:row r="218">
      <x:c r="A218" s="1202" t="str">
        <x:v>Fallback and Failure Validation</x:v>
      </x:c>
      <x:c r="B218" s="114" t="str">
        <x:v>Auth, quota, outage, region, schema and no-route tests.</x:v>
      </x:c>
      <x:c r="C218" s="114" t="str">
        <x:v>AI Platform/Product/DPO</x:v>
      </x:c>
      <x:c r="D218" s="114" t="str">
        <x:v>12A</x:v>
      </x:c>
      <x:c r="E218" s="114" t="str">
        <x:v>Complete criteria</x:v>
      </x:c>
      <x:c r="F218" s="114" t="str">
        <x:v>Testing pending</x:v>
      </x:c>
      <x:c r="G218" s="114" t="str">
        <x:v>Run chaos/failure suite.</x:v>
      </x:c>
      <x:c r="H218" s="1203" t="str"/>
    </x:row>
    <x:row r="219">
      <x:c r="A219" s="1207" t="str">
        <x:v>AI Credential and Identity Tests</x:v>
      </x:c>
      <x:c r="B219" s="1208" t="str">
        <x:v>Central and user-local credential boundary tests.</x:v>
      </x:c>
      <x:c r="C219" s="1208" t="str">
        <x:v>CISO/AI Platform</x:v>
      </x:c>
      <x:c r="D219" s="1208" t="str">
        <x:v>12A</x:v>
      </x:c>
      <x:c r="E219" s="1208" t="str">
        <x:v>Complete criteria</x:v>
      </x:c>
      <x:c r="F219" s="1208" t="str">
        <x:v>Testing pending</x:v>
      </x:c>
      <x:c r="G219" s="1208" t="str">
        <x:v>Run security tests.</x:v>
      </x:c>
      <x:c r="H219" s="1209" t="str"/>
    </x:row>
    <x:row r="220">
      <x:c r="A220" s="1202" t="str">
        <x:v>AI Data Residency and Provider Controls</x:v>
      </x:c>
      <x:c r="B220" s="114" t="str">
        <x:v>Actual processing operator/region and data controls.</x:v>
      </x:c>
      <x:c r="C220" s="114" t="str">
        <x:v>DPO/Legal/Cloud</x:v>
      </x:c>
      <x:c r="D220" s="114" t="str">
        <x:v>12A</x:v>
      </x:c>
      <x:c r="E220" s="114" t="str">
        <x:v>Complete plan</x:v>
      </x:c>
      <x:c r="F220" s="114" t="str">
        <x:v>Review/testing pending</x:v>
      </x:c>
      <x:c r="G220" s="114" t="str">
        <x:v>Verify contracts/routes.</x:v>
      </x:c>
      <x:c r="H220" s="1203" t="str"/>
    </x:row>
    <x:row r="221">
      <x:c r="A221" s="1207" t="str">
        <x:v>Model Provider Runtime and CLI Drift</x:v>
      </x:c>
      <x:c r="B221" s="1208" t="str">
        <x:v>Drift detection, suspension and requalification.</x:v>
      </x:c>
      <x:c r="C221" s="1208" t="str">
        <x:v>AI Platform/Evaluation</x:v>
      </x:c>
      <x:c r="D221" s="1208" t="str">
        <x:v>12A</x:v>
      </x:c>
      <x:c r="E221" s="1208" t="str">
        <x:v>Complete plan</x:v>
      </x:c>
      <x:c r="F221" s="1208" t="str">
        <x:v>Implementation pending</x:v>
      </x:c>
      <x:c r="G221" s="1208" t="str">
        <x:v>Implement monitoring.</x:v>
      </x:c>
      <x:c r="H221" s="1209" t="str"/>
    </x:row>
    <x:row r="222">
      <x:c r="A222" s="1202" t="str">
        <x:v>AI Cost and Capacity Model</x:v>
      </x:c>
      <x:c r="B222" s="114" t="str">
        <x:v>Development and production AI cost/capacity scenario.</x:v>
      </x:c>
      <x:c r="C222" s="114" t="str">
        <x:v>FinOps/AI Platform</x:v>
      </x:c>
      <x:c r="D222" s="114" t="str">
        <x:v>12A</x:v>
      </x:c>
      <x:c r="E222" s="114" t="str">
        <x:v>Complete template</x:v>
      </x:c>
      <x:c r="F222" s="114" t="str">
        <x:v>Inputs pending</x:v>
      </x:c>
      <x:c r="G222" s="114" t="str">
        <x:v>Load pricing/workloads.</x:v>
      </x:c>
      <x:c r="H222" s="1203" t="str"/>
    </x:row>
    <x:row r="223">
      <x:c r="A223" s="1207" t="str">
        <x:v>Hybrid and No-AI Test Results</x:v>
      </x:c>
      <x:c r="B223" s="1208" t="str">
        <x:v>Cross-implementation, endpoint and no-AI test register.</x:v>
      </x:c>
      <x:c r="C223" s="1208" t="str">
        <x:v>QA/Architecture</x:v>
      </x:c>
      <x:c r="D223" s="1208" t="str">
        <x:v>12A</x:v>
      </x:c>
      <x:c r="E223" s="1208" t="str">
        <x:v>Complete criteria</x:v>
      </x:c>
      <x:c r="F223" s="1208" t="str">
        <x:v>Testing pending</x:v>
      </x:c>
      <x:c r="G223" s="1208" t="str">
        <x:v>Execute suite.</x:v>
      </x:c>
      <x:c r="H223" s="1209" t="str"/>
    </x:row>
    <x:row r="224">
      <x:c r="A224" s="1202" t="str">
        <x:v>Security Hardening Plan</x:v>
      </x:c>
      <x:c r="B224" s="114" t="str">
        <x:v>Endpoint, API, data, AI, supply-chain and development security.</x:v>
      </x:c>
      <x:c r="C224" s="114" t="str">
        <x:v>CISO/Engineering</x:v>
      </x:c>
      <x:c r="D224" s="114" t="str">
        <x:v>12A</x:v>
      </x:c>
      <x:c r="E224" s="114" t="str">
        <x:v>Complete plan</x:v>
      </x:c>
      <x:c r="F224" s="114" t="str">
        <x:v>Execution pending</x:v>
      </x:c>
      <x:c r="G224" s="114" t="str">
        <x:v>Run hardening.</x:v>
      </x:c>
      <x:c r="H224" s="1203" t="str"/>
    </x:row>
    <x:row r="225">
      <x:c r="A225" s="1207" t="str">
        <x:v>Penetration and Red-Team Findings</x:v>
      </x:c>
      <x:c r="B225" s="1208" t="str">
        <x:v>Attack scenarios, findings, remediation and gate impact.</x:v>
      </x:c>
      <x:c r="C225" s="1208" t="str">
        <x:v>CISO/Red Team</x:v>
      </x:c>
      <x:c r="D225" s="1208" t="str">
        <x:v>12A</x:v>
      </x:c>
      <x:c r="E225" s="1208" t="str">
        <x:v>Complete template</x:v>
      </x:c>
      <x:c r="F225" s="1208" t="str">
        <x:v>Testing pending</x:v>
      </x:c>
      <x:c r="G225" s="1208" t="str">
        <x:v>Run independent tests.</x:v>
      </x:c>
      <x:c r="H225" s="1209" t="str"/>
    </x:row>
    <x:row r="226">
      <x:c r="A226" s="1202" t="str">
        <x:v>Privacy and DPIA Closure</x:v>
      </x:c>
      <x:c r="B226" s="114" t="str">
        <x:v>Actual data flows, routes, rights, retention and residual risk.</x:v>
      </x:c>
      <x:c r="C226" s="114" t="str">
        <x:v>DPO/Product</x:v>
      </x:c>
      <x:c r="D226" s="114" t="str">
        <x:v>12A</x:v>
      </x:c>
      <x:c r="E226" s="114" t="str">
        <x:v>Complete plan</x:v>
      </x:c>
      <x:c r="F226" s="114" t="str">
        <x:v>Approval pending</x:v>
      </x:c>
      <x:c r="G226" s="114" t="str">
        <x:v>Close DPIA.</x:v>
      </x:c>
      <x:c r="H226" s="1203" t="str"/>
    </x:row>
    <x:row r="227">
      <x:c r="A227" s="1207" t="str">
        <x:v>Legal and Worker Consultation</x:v>
      </x:c>
      <x:c r="B227" s="1208" t="str">
        <x:v>UK/Lahore legal, contracts, consultation and subscription policy.</x:v>
      </x:c>
      <x:c r="C227" s="1208" t="str">
        <x:v>Legal/HR/DPO</x:v>
      </x:c>
      <x:c r="D227" s="1208" t="str">
        <x:v>12A</x:v>
      </x:c>
      <x:c r="E227" s="1208" t="str">
        <x:v>Complete plan</x:v>
      </x:c>
      <x:c r="F227" s="1208" t="str">
        <x:v>Review pending</x:v>
      </x:c>
      <x:c r="G227" s="1208" t="str">
        <x:v>Obtain approvals.</x:v>
      </x:c>
      <x:c r="H227" s="1209" t="str"/>
    </x:row>
    <x:row r="228">
      <x:c r="A228" s="1202" t="str">
        <x:v>Endpoint Performance and Compatibility</x:v>
      </x:c>
      <x:c r="B228" s="114" t="str">
        <x:v>Device, broker, CLI, local-model and accessibility performance.</x:v>
      </x:c>
      <x:c r="C228" s="114" t="str">
        <x:v>Desktop/SRE</x:v>
      </x:c>
      <x:c r="D228" s="114" t="str">
        <x:v>12A</x:v>
      </x:c>
      <x:c r="E228" s="114" t="str">
        <x:v>Complete criteria</x:v>
      </x:c>
      <x:c r="F228" s="114" t="str">
        <x:v>Testing pending</x:v>
      </x:c>
      <x:c r="G228" s="114" t="str">
        <x:v>Run matrix.</x:v>
      </x:c>
      <x:c r="H228" s="1203" t="str"/>
    </x:row>
    <x:row r="229">
      <x:c r="A229" s="1207" t="str">
        <x:v>Data Reliability and Disaster Recovery</x:v>
      </x:c>
      <x:c r="B229" s="1208" t="str">
        <x:v>Integrity, replay, deletion, backup/restore and regional failure.</x:v>
      </x:c>
      <x:c r="C229" s="1208" t="str">
        <x:v>Data/SRE</x:v>
      </x:c>
      <x:c r="D229" s="1208" t="str">
        <x:v>12A</x:v>
      </x:c>
      <x:c r="E229" s="1208" t="str">
        <x:v>Complete criteria</x:v>
      </x:c>
      <x:c r="F229" s="1208" t="str">
        <x:v>Testing pending</x:v>
      </x:c>
      <x:c r="G229" s="1208" t="str">
        <x:v>Run resilience suite.</x:v>
      </x:c>
      <x:c r="H229" s="1209" t="str"/>
    </x:row>
    <x:row r="230">
      <x:c r="A230" s="1202" t="str">
        <x:v>AI and Evaluator Evaluation</x:v>
      </x:c>
      <x:c r="B230" s="114" t="str">
        <x:v>Task, capability, coaching, grounding and review evaluation.</x:v>
      </x:c>
      <x:c r="C230" s="114" t="str">
        <x:v>AI Evaluation/Domain</x:v>
      </x:c>
      <x:c r="D230" s="114" t="str">
        <x:v>12A</x:v>
      </x:c>
      <x:c r="E230" s="114" t="str">
        <x:v>Complete criteria</x:v>
      </x:c>
      <x:c r="F230" s="114" t="str">
        <x:v>Testing pending</x:v>
      </x:c>
      <x:c r="G230" s="114" t="str">
        <x:v>Run evaluation.</x:v>
      </x:c>
      <x:c r="H230" s="1203" t="str"/>
    </x:row>
    <x:row r="231">
      <x:c r="A231" s="1207" t="str">
        <x:v>Fairness and Accessibility Evaluation</x:v>
      </x:c>
      <x:c r="B231" s="1208" t="str">
        <x:v>Accommodations, routes, coverage, correction and WCAG.</x:v>
      </x:c>
      <x:c r="C231" s="1208" t="str">
        <x:v>DPO/Accessibility/HR</x:v>
      </x:c>
      <x:c r="D231" s="1208" t="str">
        <x:v>12A</x:v>
      </x:c>
      <x:c r="E231" s="1208" t="str">
        <x:v>Complete criteria</x:v>
      </x:c>
      <x:c r="F231" s="1208" t="str">
        <x:v>Testing pending</x:v>
      </x:c>
      <x:c r="G231" s="1208" t="str">
        <x:v>Run evaluation.</x:v>
      </x:c>
      <x:c r="H231" s="1209" t="str"/>
    </x:row>
    <x:row r="232">
      <x:c r="A232" s="1202" t="str">
        <x:v>User Journey Validation</x:v>
      </x:c>
      <x:c r="B232" s="114" t="str">
        <x:v>Employee, manager, reviewer, DPO, route and degraded journeys.</x:v>
      </x:c>
      <x:c r="C232" s="114" t="str">
        <x:v>Product/QA</x:v>
      </x:c>
      <x:c r="D232" s="114" t="str">
        <x:v>12A</x:v>
      </x:c>
      <x:c r="E232" s="114" t="str">
        <x:v>Complete criteria</x:v>
      </x:c>
      <x:c r="F232" s="114" t="str">
        <x:v>Testing pending</x:v>
      </x:c>
      <x:c r="G232" s="114" t="str">
        <x:v>Run journeys.</x:v>
      </x:c>
      <x:c r="H232" s="1203" t="str"/>
    </x:row>
    <x:row r="233">
      <x:c r="A233" s="1207" t="str">
        <x:v>Operational Support Readiness</x:v>
      </x:c>
      <x:c r="B233" s="1208" t="str">
        <x:v>Ownership, on-call, training, support, cost and DR.</x:v>
      </x:c>
      <x:c r="C233" s="1208" t="str">
        <x:v>Operations/SRE</x:v>
      </x:c>
      <x:c r="D233" s="1208" t="str">
        <x:v>12A</x:v>
      </x:c>
      <x:c r="E233" s="1208" t="str">
        <x:v>Complete plan</x:v>
      </x:c>
      <x:c r="F233" s="1208" t="str">
        <x:v>Execution pending</x:v>
      </x:c>
      <x:c r="G233" s="1208" t="str">
        <x:v>Operationalise.</x:v>
      </x:c>
      <x:c r="H233" s="1209" t="str"/>
    </x:row>
    <x:row r="234">
      <x:c r="A234" s="1202" t="str">
        <x:v>Incident and Stop Controls</x:v>
      </x:c>
      <x:c r="B234" s="114" t="str">
        <x:v>Zero-tolerance and pilot stop conditions with authorities.</x:v>
      </x:c>
      <x:c r="C234" s="114" t="str">
        <x:v>CISO/DPO/Executive</x:v>
      </x:c>
      <x:c r="D234" s="114" t="str">
        <x:v>12A–B</x:v>
      </x:c>
      <x:c r="E234" s="114" t="str">
        <x:v>Complete plan</x:v>
      </x:c>
      <x:c r="F234" s="114" t="str">
        <x:v>Testing pending</x:v>
      </x:c>
      <x:c r="G234" s="114" t="str">
        <x:v>Exercise kill switches.</x:v>
      </x:c>
      <x:c r="H234" s="1203" t="str"/>
    </x:row>
    <x:row r="235">
      <x:c r="A235" s="1207" t="str">
        <x:v>Pilot Protocol</x:v>
      </x:c>
      <x:c r="B235" s="1208" t="str">
        <x:v>Controlled phased internal pilot and protections.</x:v>
      </x:c>
      <x:c r="C235" s="1208" t="str">
        <x:v>Pilot/Product/DPO</x:v>
      </x:c>
      <x:c r="D235" s="1208" t="str">
        <x:v>12B</x:v>
      </x:c>
      <x:c r="E235" s="1208" t="str">
        <x:v>Complete draft</x:v>
      </x:c>
      <x:c r="F235" s="1208" t="str">
        <x:v>12A gate pending</x:v>
      </x:c>
      <x:c r="G235" s="1208" t="str">
        <x:v>Approve exact protocol.</x:v>
      </x:c>
      <x:c r="H235" s="1209" t="str"/>
    </x:row>
    <x:row r="236">
      <x:c r="A236" s="1202" t="str">
        <x:v>Pilot Cohort and Task Matrix</x:v>
      </x:c>
      <x:c r="B236" s="114" t="str">
        <x:v>Proposed phased participants, locations and tasks.</x:v>
      </x:c>
      <x:c r="C236" s="114" t="str">
        <x:v>HR/Pilot Lead</x:v>
      </x:c>
      <x:c r="D236" s="114" t="str">
        <x:v>12B</x:v>
      </x:c>
      <x:c r="E236" s="114" t="str">
        <x:v>Complete draft</x:v>
      </x:c>
      <x:c r="F236" s="114" t="str">
        <x:v>Approvals pending</x:v>
      </x:c>
      <x:c r="G236" s="114" t="str">
        <x:v>Finalise cohort.</x:v>
      </x:c>
      <x:c r="H236" s="1203" t="str"/>
    </x:row>
    <x:row r="237">
      <x:c r="A237" s="1207" t="str">
        <x:v>Pilot Metrics and Thresholds</x:v>
      </x:c>
      <x:c r="B237" s="1208" t="str">
        <x:v>Technical, AI, rights, accessibility, cost and support thresholds.</x:v>
      </x:c>
      <x:c r="C237" s="1208" t="str">
        <x:v>Pilot Analytics</x:v>
      </x:c>
      <x:c r="D237" s="1208" t="str">
        <x:v>12B</x:v>
      </x:c>
      <x:c r="E237" s="1208" t="str">
        <x:v>Complete draft</x:v>
      </x:c>
      <x:c r="F237" s="1208" t="str">
        <x:v>Approval/results pending</x:v>
      </x:c>
      <x:c r="G237" s="1208" t="str">
        <x:v>Approve and populate actuals.</x:v>
      </x:c>
      <x:c r="H237" s="1209" t="str"/>
    </x:row>
    <x:row r="238">
      <x:c r="A238" s="1202" t="str">
        <x:v>Pilot Experiments</x:v>
      </x:c>
      <x:c r="B238" s="114" t="str">
        <x:v>Development, routing, evidence, coaching and Skill Forge comparisons.</x:v>
      </x:c>
      <x:c r="C238" s="114" t="str">
        <x:v>AI Evaluation/Product</x:v>
      </x:c>
      <x:c r="D238" s="114" t="str">
        <x:v>12B</x:v>
      </x:c>
      <x:c r="E238" s="114" t="str">
        <x:v>Complete draft</x:v>
      </x:c>
      <x:c r="F238" s="114" t="str">
        <x:v>Execution pending</x:v>
      </x:c>
      <x:c r="G238" s="114" t="str">
        <x:v>Run approved experiments.</x:v>
      </x:c>
      <x:c r="H238" s="1203" t="str"/>
    </x:row>
    <x:row r="239">
      <x:c r="A239" s="1207" t="str">
        <x:v>Participant Rights and Support</x:v>
      </x:c>
      <x:c r="B239" s="1208" t="str">
        <x:v>Operational participant access, correction, review and support.</x:v>
      </x:c>
      <x:c r="C239" s="1208" t="str">
        <x:v>DPO/HR/Product</x:v>
      </x:c>
      <x:c r="D239" s="1208" t="str">
        <x:v>12B</x:v>
      </x:c>
      <x:c r="E239" s="1208" t="str">
        <x:v>Complete plan</x:v>
      </x:c>
      <x:c r="F239" s="1208" t="str">
        <x:v>Testing pending</x:v>
      </x:c>
      <x:c r="G239" s="1208" t="str">
        <x:v>Exercise rights.</x:v>
      </x:c>
      <x:c r="H239" s="1209" t="str"/>
    </x:row>
    <x:row r="240">
      <x:c r="A240" s="1202" t="str">
        <x:v>Pilot Issues and Decisions</x:v>
      </x:c>
      <x:c r="B240" s="114" t="str">
        <x:v>Known blockers and pilot decision log.</x:v>
      </x:c>
      <x:c r="C240" s="114" t="str">
        <x:v>Programme/Governance</x:v>
      </x:c>
      <x:c r="D240" s="114" t="str">
        <x:v>12</x:v>
      </x:c>
      <x:c r="E240" s="114" t="str">
        <x:v>Current</x:v>
      </x:c>
      <x:c r="F240" s="114" t="str">
        <x:v>Resolution pending</x:v>
      </x:c>
      <x:c r="G240" s="114" t="str">
        <x:v>Resolve critical issues.</x:v>
      </x:c>
      <x:c r="H240" s="1203" t="str"/>
    </x:row>
    <x:row r="241">
      <x:c r="A241" s="1207" t="str">
        <x:v>Pilot Results</x:v>
      </x:c>
      <x:c r="B241" s="1208" t="str">
        <x:v>Final technical, employee, AI, incident and cost results.</x:v>
      </x:c>
      <x:c r="C241" s="1208" t="str">
        <x:v>Pilot Analytics</x:v>
      </x:c>
      <x:c r="D241" s="1208" t="str">
        <x:v>12B</x:v>
      </x:c>
      <x:c r="E241" s="1208" t="str">
        <x:v>Complete template</x:v>
      </x:c>
      <x:c r="F241" s="1208" t="str">
        <x:v>No results yet</x:v>
      </x:c>
      <x:c r="G241" s="1208" t="str">
        <x:v>Populate after pilot.</x:v>
      </x:c>
      <x:c r="H241" s="1209" t="str"/>
    </x:row>
    <x:row r="242">
      <x:c r="A242" s="1202" t="str">
        <x:v>Rollout Options and Decision Matrix</x:v>
      </x:c>
      <x:c r="B242" s="114" t="str">
        <x:v>STOP through PROCEED options and eligibility.</x:v>
      </x:c>
      <x:c r="C242" s="114" t="str">
        <x:v>Executive Board</x:v>
      </x:c>
      <x:c r="D242" s="114" t="str">
        <x:v>12B</x:v>
      </x:c>
      <x:c r="E242" s="114" t="str">
        <x:v>Complete</x:v>
      </x:c>
      <x:c r="F242" s="114" t="str">
        <x:v>Decision unavailable</x:v>
      </x:c>
      <x:c r="G242" s="114" t="str">
        <x:v>Use after pilot.</x:v>
      </x:c>
      <x:c r="H242" s="1203" t="str"/>
    </x:row>
    <x:row r="243">
      <x:c r="A243" s="1207" t="str">
        <x:v>Stage 12 Backlog</x:v>
      </x:c>
      <x:c r="B243" s="1208" t="str">
        <x:v>Hardening, qualification, pilot and decision work.</x:v>
      </x:c>
      <x:c r="C243" s="1208" t="str">
        <x:v>Programme/Engineering</x:v>
      </x:c>
      <x:c r="D243" s="1208" t="str">
        <x:v>12</x:v>
      </x:c>
      <x:c r="E243" s="1208" t="str">
        <x:v>Complete plan</x:v>
      </x:c>
      <x:c r="F243" s="1208" t="str">
        <x:v>Execution pending</x:v>
      </x:c>
      <x:c r="G243" s="1208" t="str">
        <x:v>Start backlog.</x:v>
      </x:c>
      <x:c r="H243" s="1209" t="str"/>
    </x:row>
    <x:row r="244">
      <x:c r="A244" s="1202" t="str">
        <x:v>Stage 12 Risks</x:v>
      </x:c>
      <x:c r="B244" s="114" t="str">
        <x:v>Final-stage development, legal, AI, pilot and trust risks.</x:v>
      </x:c>
      <x:c r="C244" s="114" t="str">
        <x:v>Governance/Security</x:v>
      </x:c>
      <x:c r="D244" s="114" t="str">
        <x:v>12</x:v>
      </x:c>
      <x:c r="E244" s="114" t="str">
        <x:v>Complete draft</x:v>
      </x:c>
      <x:c r="F244" s="114" t="str">
        <x:v>Mitigation pending</x:v>
      </x:c>
      <x:c r="G244" s="114" t="str">
        <x:v>Manage blocking risks.</x:v>
      </x:c>
      <x:c r="H244" s="1203" t="str"/>
    </x:row>
    <x:row r="245">
      <x:c r="A245" s="1207" t="str">
        <x:v>Stage 12 ADRs</x:v>
      </x:c>
      <x:c r="B245" s="1208" t="str">
        <x:v>Development profile, authority, pilot and decision choices.</x:v>
      </x:c>
      <x:c r="C245" s="1208" t="str">
        <x:v>Architecture/Executive</x:v>
      </x:c>
      <x:c r="D245" s="1208" t="str">
        <x:v>12</x:v>
      </x:c>
      <x:c r="E245" s="1208" t="str">
        <x:v>Complete draft</x:v>
      </x:c>
      <x:c r="F245" s="1208" t="str">
        <x:v>Approval pending</x:v>
      </x:c>
      <x:c r="G245" s="1208" t="str">
        <x:v>Record decisions.</x:v>
      </x:c>
      <x:c r="H245" s="1209" t="str"/>
    </x:row>
    <x:row r="246">
      <x:c r="A246" s="1202" t="str">
        <x:v>Stage 12A Hardening Gate</x:v>
      </x:c>
      <x:c r="B246" s="114" t="str">
        <x:v>Integration, qualification, security/privacy and readiness gate.</x:v>
      </x:c>
      <x:c r="C246" s="114" t="str">
        <x:v>CTO/DPO/CISO/AI Governance</x:v>
      </x:c>
      <x:c r="D246" s="114" t="str">
        <x:v>12A</x:v>
      </x:c>
      <x:c r="E246" s="114" t="str">
        <x:v>Complete plan</x:v>
      </x:c>
      <x:c r="F246" s="114" t="str">
        <x:v>Execution decision pending</x:v>
      </x:c>
      <x:c r="G246" s="114" t="str">
        <x:v>Pass before pilot.</x:v>
      </x:c>
      <x:c r="H246" s="1203" t="str"/>
    </x:row>
    <x:row r="247">
      <x:c r="A247" s="1207" t="str">
        <x:v>Stage 12B Pilot and Rollout Gate</x:v>
      </x:c>
      <x:c r="B247" s="1208" t="str">
        <x:v>Pilot evidence and final rollout decision gate.</x:v>
      </x:c>
      <x:c r="C247" s="1208" t="str">
        <x:v>Executive Board</x:v>
      </x:c>
      <x:c r="D247" s="1208" t="str">
        <x:v>12B</x:v>
      </x:c>
      <x:c r="E247" s="1208" t="str">
        <x:v>Complete plan</x:v>
      </x:c>
      <x:c r="F247" s="1208" t="str">
        <x:v>Execution unavailable</x:v>
      </x:c>
      <x:c r="G247" s="1208" t="str">
        <x:v>Use after pilot.</x:v>
      </x:c>
      <x:c r="H247" s="1209" t="str"/>
    </x:row>
    <x:row r="248">
      <x:c r="A248" s="1202" t="str">
        <x:v>Stage 12 Sources</x:v>
      </x:c>
      <x:c r="B248" s="114" t="str">
        <x:v>Current official and internal final-stage sources.</x:v>
      </x:c>
      <x:c r="C248" s="114" t="str">
        <x:v>All</x:v>
      </x:c>
      <x:c r="D248" s="114" t="str">
        <x:v>12</x:v>
      </x:c>
      <x:c r="E248" s="114" t="str">
        <x:v>Complete</x:v>
      </x:c>
      <x:c r="F248" s="114" t="str">
        <x:v>N/A</x:v>
      </x:c>
      <x:c r="G248" s="114" t="str">
        <x:v>Maintain during execution.</x:v>
      </x:c>
      <x:c r="H248" s="1203" t="str"/>
    </x:row>
    <x:row r="249">
      <x:c r="A249" s="1210" t="str">
        <x:v>Final Programme Closeout</x:v>
      </x:c>
      <x:c r="B249" s="1211" t="str">
        <x:v>Programme status, execution sequence and decision logic.</x:v>
      </x:c>
      <x:c r="C249" s="1211" t="str">
        <x:v>Leadership/Programme</x:v>
      </x:c>
      <x:c r="D249" s="1211" t="str">
        <x:v>12</x:v>
      </x:c>
      <x:c r="E249" s="1211" t="str">
        <x:v>Complete plan</x:v>
      </x:c>
      <x:c r="F249" s="1211" t="str">
        <x:v>Final decision pending</x:v>
      </x:c>
      <x:c r="G249" s="1211" t="str">
        <x:v>Execute Stage 12.</x:v>
      </x:c>
      <x:c r="H249" s="1212" t="str"/>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bb084a0df4d84288"/>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7c26f1575a684e43"/>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f0d1735e7e8c4d2f"/>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28f89e335a0e4433"/>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4a30002046f5449a"/>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Specification Draft Complete — Gate Pending</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Specification Draft Complete — Gate Pending</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Specification Draft Complete — Gate Pending</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Specification Draft Complete — Gate Pending</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approved Architecture Amendment A-01 and all pilot approvals</x:v>
      </x:c>
      <x:c r="G17" s="203" t="str">
        <x:v>Pilot report; legal/DPO/security sign-off; employee/manager evidence; cost and launch-readiness decision.</x:v>
      </x:c>
      <x:c r="H17" s="203" t="str">
        <x:v>Executive Sponsor / CTO / DPO / CISO / Product</x:v>
      </x:c>
      <x:c r="I17" s="203" t="str">
        <x:v>Final Stage 12 Plan Complete — Hardening and Pilot Not Executed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1096" t="str">
        <x:v>A-01</x:v>
      </x:c>
      <x:c r="B18" s="1097" t="str">
        <x:v>Architecture amendment — AI execution and orchestration separation</x:v>
      </x:c>
      <x:c r="C18" s="1097" t="str">
        <x:v>Separate Work Intelligence from provider/model execution; integrate existing HumanOS AI Orchestrator; define compatible standalone/endpoint modes, qualification and routing.</x:v>
      </x:c>
      <x:c r="D18" s="1097" t="n">
        <x:v>3</x:v>
      </x:c>
      <x:c r="E18" s="1097" t="n">
        <x:v>10</x:v>
      </x:c>
      <x:c r="F18" s="1097" t="str">
        <x:v>Stages 0–11 specification baseline; existing AI orchestrator capability inventory</x:v>
      </x:c>
      <x:c r="G18" s="1097" t="str">
        <x:v>Baseline v1.1; shared AI contracts; orchestrator/standalone/endpoint designs; qualification/routing/fallback; revised Stage 12 prompt; A-01 gate.</x:v>
      </x:c>
      <x:c r="H18" s="1097" t="str">
        <x:v>CTO / Enterprise Architecture / AI Platform / Work Intelligence</x:v>
      </x:c>
      <x:c r="I18" s="1097" t="str">
        <x:v>Specification Complete — Formal Approval and Implementation Pending</x:v>
      </x:c>
      <x:c r="J18" s="1097" t="str">
        <x:v>Critical</x:v>
      </x:c>
      <x:c r="K18" s="1097" t="str">
        <x:v>High</x:v>
      </x:c>
      <x:c r="L18" s="1097"/>
      <x:c r="M18" s="1097"/>
      <x:c r="N18" s="1098" t="n">
        <x:v>30</x:v>
      </x:c>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2e54211f41c54e02"/>
  <x:tableParts count="1">
    <x:tablePart xmlns:r="http://schemas.openxmlformats.org/officeDocument/2006/relationships" r:id="R434fe561711842b0"/>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ht="24" customHeight="1">
      <x:c r="A25" s="1032" t="str">
        <x:v>Architecture Amendment A-01 — Deployment Map Extensions</x:v>
      </x:c>
      <x:c r="B25" s="1032"/>
      <x:c r="C25" s="1032"/>
      <x:c r="D25" s="1032"/>
      <x:c r="E25" s="1032"/>
      <x:c r="F25" s="1032"/>
      <x:c r="G25" s="1032"/>
      <x:c r="H25" s="1032"/>
      <x:c r="I25" s="1032"/>
      <x:c r="J25" s="1032"/>
      <x:c r="K25" s="1032"/>
      <x:c r="L25" s="1032"/>
      <x:c r="M25" s="1032"/>
      <x:c r="N25" s="47"/>
      <x:c r="O25" s="47"/>
      <x:c r="P25" s="47"/>
      <x:c r="Q25" s="47"/>
      <x:c r="R25" s="47"/>
      <x:c r="S25" s="47"/>
      <x:c r="T25" s="47"/>
      <x:c r="U25" s="47"/>
      <x:c r="V25" s="47"/>
      <x:c r="W25" s="47"/>
      <x:c r="X25" s="47"/>
      <x:c r="Y25" s="47"/>
      <x:c r="Z25" s="47"/>
    </x:row>
    <x:row r="26" ht="30" customHeight="1">
      <x:c r="A26" s="1044" t="str">
        <x:v>Deployable / component</x:v>
      </x:c>
      <x:c r="B26" s="1045" t="str">
        <x:v>Includes bounded contexts</x:v>
      </x:c>
      <x:c r="C26" s="1045" t="str">
        <x:v>Primary responsibility</x:v>
      </x:c>
      <x:c r="D26" s="1045" t="str">
        <x:v>Primary runtime</x:v>
      </x:c>
      <x:c r="E26" s="1045" t="str">
        <x:v>Primary stores</x:v>
      </x:c>
      <x:c r="F26" s="1045" t="str">
        <x:v>Consumes / integrates</x:v>
      </x:c>
      <x:c r="G26" s="1045" t="str">
        <x:v>Publishes / exposes</x:v>
      </x:c>
      <x:c r="H26" s="1045" t="str">
        <x:v>HumanOS foundation reuse</x:v>
      </x:c>
      <x:c r="I26" s="1045" t="str">
        <x:v>Initial stage</x:v>
      </x:c>
      <x:c r="J26" s="1045" t="str">
        <x:v>Future split trigger</x:v>
      </x:c>
      <x:c r="K26" s="1045" t="str">
        <x:v>Owner / note</x:v>
      </x:c>
      <x:c r="L26" s="1045"/>
      <x:c r="M26" s="1046"/>
      <x:c r="N26" s="47"/>
      <x:c r="O26" s="47"/>
      <x:c r="P26" s="47"/>
      <x:c r="Q26" s="47"/>
      <x:c r="R26" s="47"/>
      <x:c r="S26" s="47"/>
      <x:c r="T26" s="47"/>
      <x:c r="U26" s="47"/>
      <x:c r="V26" s="47"/>
      <x:c r="W26" s="47"/>
      <x:c r="X26" s="47"/>
      <x:c r="Y26" s="47"/>
      <x:c r="Z26" s="47"/>
    </x:row>
    <x:row r="27">
      <x:c r="A27" s="1071" t="str">
        <x:v>Shared library — Work Intelligence AI Client</x:v>
      </x:c>
      <x:c r="B27" s="1072" t="str">
        <x:v>AI Execution Port; task/effort contract; deterministic/no-AI fallback.</x:v>
      </x:c>
      <x:c r="C27" s="1072" t="str">
        <x:v>Keep Work Intelligence provider-neutral and submit purpose-oriented AI jobs.</x:v>
      </x:c>
      <x:c r="D27" s="1072" t="str">
        <x:v>Java library/generated client</x:v>
      </x:c>
      <x:c r="E27" s="1072" t="str">
        <x:v>No secrets; request/result refs</x:v>
      </x:c>
      <x:c r="F27" s="1072" t="str">
        <x:v>Task Assurance, Capability, Coaching, Research</x:v>
      </x:c>
      <x:c r="G27" s="1072" t="str">
        <x:v>AI job calls and canonical error handling</x:v>
      </x:c>
      <x:c r="H27" s="1072" t="str">
        <x:v>Policy, audit, workflow</x:v>
      </x:c>
      <x:c r="I27" s="1072" t="str">
        <x:v>A-01</x:v>
      </x:c>
      <x:c r="J27" s="1072" t="str">
        <x:v>Version/contract compatibility requires independent package release.</x:v>
      </x:c>
      <x:c r="K27" s="1072" t="str">
        <x:v>Work Intelligence / API Architecture</x:v>
      </x:c>
      <x:c r="L27" s="1072"/>
      <x:c r="M27" s="1073"/>
      <x:c r="N27" s="47"/>
      <x:c r="O27" s="47"/>
      <x:c r="P27" s="47"/>
      <x:c r="Q27" s="47"/>
      <x:c r="R27" s="47"/>
      <x:c r="S27" s="47"/>
      <x:c r="T27" s="47"/>
      <x:c r="U27" s="47"/>
      <x:c r="V27" s="47"/>
      <x:c r="W27" s="47"/>
      <x:c r="X27" s="47"/>
      <x:c r="Y27" s="47"/>
      <x:c r="Z27" s="47"/>
    </x:row>
    <x:row r="28">
      <x:c r="A28" s="1074" t="str">
        <x:v>Existing deployable — HumanOS AI Orchestrator</x:v>
      </x:c>
      <x:c r="B28" s="1075" t="str">
        <x:v>Provider connectors; credentials; model registry; qualification; routing; fallback; cost/health/drift.</x:v>
      </x:c>
      <x:c r="C28" s="1075" t="str">
        <x:v>Preferred central AI execution implementation across HumanOS modules.</x:v>
      </x:c>
      <x:c r="D28" s="1075" t="str">
        <x:v>Existing AI platform stack</x:v>
      </x:c>
      <x:c r="E28" s="1075" t="str">
        <x:v>PostgreSQL/config/eval/object stores</x:v>
      </x:c>
      <x:c r="F28" s="1075" t="str">
        <x:v>Secrets/KMS, providers, cloud/self-hosted endpoints, Task Profiles</x:v>
      </x:c>
      <x:c r="G28" s="1075" t="str">
        <x:v>AIJobResult, route/qualification/drift events</x:v>
      </x:c>
      <x:c r="H28" s="1075" t="str">
        <x:v>Secrets, Model Gateway, policy, audit, event bus</x:v>
      </x:c>
      <x:c r="I28" s="1075" t="str">
        <x:v>A-01,12</x:v>
      </x:c>
      <x:c r="J28" s="1075" t="str">
        <x:v>Split high-compute evaluators only for scale/security class.</x:v>
      </x:c>
      <x:c r="K28" s="1075" t="str">
        <x:v>AI Platform / Preferred</x:v>
      </x:c>
      <x:c r="L28" s="1075"/>
      <x:c r="M28" s="1076"/>
      <x:c r="N28" s="47"/>
      <x:c r="O28" s="47"/>
      <x:c r="P28" s="47"/>
      <x:c r="Q28" s="47"/>
      <x:c r="R28" s="47"/>
      <x:c r="S28" s="47"/>
      <x:c r="T28" s="47"/>
      <x:c r="U28" s="47"/>
      <x:c r="V28" s="47"/>
      <x:c r="W28" s="47"/>
      <x:c r="X28" s="47"/>
      <x:c r="Y28" s="47"/>
      <x:c r="Z28" s="47"/>
    </x:row>
    <x:row r="29">
      <x:c r="A29" s="1077" t="str">
        <x:v>Optional deployable — Standalone AI Router</x:v>
      </x:c>
      <x:c r="B29" s="1078" t="str">
        <x:v>Compatible connectors; scoped registry; imported qualification; routing/fallback/audit.</x:v>
      </x:c>
      <x:c r="C29" s="1078" t="str">
        <x:v>Isolated/customer/resilience implementation of the same AI contract.</x:v>
      </x:c>
      <x:c r="D29" s="1078" t="str">
        <x:v>Java/Spring or approved lightweight stack</x:v>
      </x:c>
      <x:c r="E29" s="1078" t="str">
        <x:v>Scoped PostgreSQL/config/cache</x:v>
      </x:c>
      <x:c r="F29" s="1078" t="str">
        <x:v>Shared contracts, credentials, endpoint broker, provider endpoints</x:v>
      </x:c>
      <x:c r="G29" s="1078" t="str">
        <x:v>Canonical job results and health</x:v>
      </x:c>
      <x:c r="H29" s="1078" t="str">
        <x:v>Policy, secrets, audit, events</x:v>
      </x:c>
      <x:c r="I29" s="1078" t="str">
        <x:v>A-01,12</x:v>
      </x:c>
      <x:c r="J29" s="1078" t="str">
        <x:v>Deploy only where central orchestrator cannot satisfy boundary.</x:v>
      </x:c>
      <x:c r="K29" s="1078" t="str">
        <x:v>AI Platform / Optional</x:v>
      </x:c>
      <x:c r="L29" s="1078"/>
      <x:c r="M29" s="1079"/>
      <x:c r="N29" s="47"/>
      <x:c r="O29" s="47"/>
      <x:c r="P29" s="47"/>
      <x:c r="Q29" s="47"/>
      <x:c r="R29" s="47"/>
      <x:c r="S29" s="47"/>
      <x:c r="T29" s="47"/>
      <x:c r="U29" s="47"/>
      <x:c r="V29" s="47"/>
      <x:c r="W29" s="47"/>
      <x:c r="X29" s="47"/>
      <x:c r="Y29" s="47"/>
      <x:c r="Z29" s="47"/>
    </x:row>
    <x:row r="30">
      <x:c r="A30" s="1074" t="str">
        <x:v>Endpoint module — AI Runtime Broker</x:v>
      </x:c>
      <x:c r="B30" s="1075" t="str">
        <x:v>CLI/local runtime discovery; auth health; sandboxed execution; resource controls; user messaging.</x:v>
      </x:c>
      <x:c r="C30" s="1075" t="str">
        <x:v>Execute visible endpoint subscription CLI/local-model jobs without exposing credentials.</x:v>
      </x:c>
      <x:c r="D30" s="1075" t="str">
        <x:v>Rust + native process/IPC adapters</x:v>
      </x:c>
      <x:c r="E30" s="1075" t="str">
        <x:v>Encrypted local inventory/temporary refs</x:v>
      </x:c>
      <x:c r="F30" s="1075" t="str">
        <x:v>Codex/Claude/Kimi/Antigravity/Qwen/Ollama and local policy</x:v>
      </x:c>
      <x:c r="G30" s="1075" t="str">
        <x:v>Canonical job result, health and action-required events</x:v>
      </x:c>
      <x:c r="H30" s="1075" t="str">
        <x:v>Device identity, policy, notification, audit</x:v>
      </x:c>
      <x:c r="I30" s="1075" t="str">
        <x:v>A-01,12</x:v>
      </x:c>
      <x:c r="J30" s="1075" t="str">
        <x:v>May be independently packaged if update/security ownership requires.</x:v>
      </x:c>
      <x:c r="K30" s="1075" t="str">
        <x:v>Desktop AI Platform</x:v>
      </x:c>
      <x:c r="L30" s="1075"/>
      <x:c r="M30" s="1076"/>
      <x:c r="N30" s="47"/>
      <x:c r="O30" s="47"/>
      <x:c r="P30" s="47"/>
      <x:c r="Q30" s="47"/>
      <x:c r="R30" s="47"/>
      <x:c r="S30" s="47"/>
      <x:c r="T30" s="47"/>
      <x:c r="U30" s="47"/>
      <x:c r="V30" s="47"/>
      <x:c r="W30" s="47"/>
      <x:c r="X30" s="47"/>
      <x:c r="Y30" s="47"/>
      <x:c r="Z30" s="47"/>
    </x:row>
    <x:row r="31">
      <x:c r="A31" s="1080" t="str">
        <x:v>Shared capability — Model Qualification</x:v>
      </x:c>
      <x:c r="B31" s="1081" t="str">
        <x:v>Task/effort registry; datasets; graders; profiles; drift/regression.</x:v>
      </x:c>
      <x:c r="C31" s="1081" t="str">
        <x:v>Qualify exact execution configurations and publish signed portable profiles.</x:v>
      </x:c>
      <x:c r="D31" s="1081" t="str">
        <x:v>Java + Python eval workers</x:v>
      </x:c>
      <x:c r="E31" s="1081" t="str">
        <x:v>Evaluation/object store + registry</x:v>
      </x:c>
      <x:c r="F31" s="1081" t="str">
        <x:v>Provider/model/runtime/CLI configurations and Skill Forge packages</x:v>
      </x:c>
      <x:c r="G31" s="1081" t="str">
        <x:v>Qualification profiles and alerts</x:v>
      </x:c>
      <x:c r="H31" s="1081" t="str">
        <x:v>Workflow, audit, object, Model Gateway</x:v>
      </x:c>
      <x:c r="I31" s="1081" t="str">
        <x:v>A-01,12</x:v>
      </x:c>
      <x:c r="J31" s="1081" t="str">
        <x:v>Independent worker pools by modality/security/compute.</x:v>
      </x:c>
      <x:c r="K31" s="1081" t="str">
        <x:v>AI Evaluation / Governance</x:v>
      </x:c>
      <x:c r="L31" s="1081"/>
      <x:c r="M31" s="1082"/>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 ref="A25:M25"/>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96cc1b99834c4696"/>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400060bb7c674f0d"/>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a42dd13c7f3d4f8a"/>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f0ff7cda68b244ed"/>
    <x:tablePart xmlns:r="http://schemas.openxmlformats.org/officeDocument/2006/relationships" r:id="Rb0c1290445fc4f58"/>
    <x:tablePart xmlns:r="http://schemas.openxmlformats.org/officeDocument/2006/relationships" r:id="Rd4b2bf08d5b147bd"/>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3ee8c22d7e8041a4"/>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4000e99bffad45ba"/>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157</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ht="30" customHeight="1">
      <x:c r="A51" s="47"/>
      <x:c r="B51" s="47"/>
      <x:c r="C51" s="47"/>
      <x:c r="D51" s="767" t="str">
        <x:v>Stage 8–9 metric</x:v>
      </x:c>
      <x:c r="E51" s="768" t="str">
        <x:v>Value</x:v>
      </x:c>
      <x:c r="F51" s="769" t="str">
        <x:v>Interpretation</x:v>
      </x:c>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786" t="str">
        <x:v>Stage 8 gate readiness</x:v>
      </x:c>
      <x:c r="E52" s="794" t="n">
        <x:f>'Stage 8-9 Dashboard'!B5</x:f>
        <x:v>0.7285714285714285</x:v>
      </x:c>
      <x:c r="F52" s="788" t="str">
        <x:v>Capability Graph specification readiness; implementation, calibration and formal approval pending.</x:v>
      </x:c>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789" t="str">
        <x:v>Stage 9 gate readiness</x:v>
      </x:c>
      <x:c r="E53" s="559" t="n">
        <x:f>'Stage 8-9 Dashboard'!B6</x:f>
        <x:v>0.7428571428571429</x:v>
      </x:c>
      <x:c r="F53" s="790" t="str">
        <x:v>Growth Coach specification readiness; safety/usefulness implementation and formal approval pending.</x:v>
      </x:c>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789" t="str">
        <x:v>Stage 8 backlog maturity</x:v>
      </x:c>
      <x:c r="E54" s="559" t="n">
        <x:f>'Stage 8-9 Dashboard'!B7</x:f>
        <x:v>0</x:v>
      </x:c>
      <x:c r="F54" s="790" t="str">
        <x:v>Capability implementation backlog not started.</x:v>
      </x:c>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789" t="str">
        <x:v>Stage 9 backlog maturity</x:v>
      </x:c>
      <x:c r="E55" s="559" t="n">
        <x:f>'Stage 8-9 Dashboard'!B8</x:f>
        <x:v>0</x:v>
      </x:c>
      <x:c r="F55" s="790" t="str">
        <x:v>Coaching/learning implementation backlog not started.</x:v>
      </x:c>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789" t="str">
        <x:v>Stage 8–9 sources</x:v>
      </x:c>
      <x:c r="E56" s="200" t="n">
        <x:f>'Stage 8-9 Dashboard'!B12</x:f>
        <x:v>23</x:v>
      </x:c>
      <x:c r="F56" s="790" t="str">
        <x:v>Current framework, learning and coaching sources.</x:v>
      </x:c>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791" t="str">
        <x:v>Effectiveness metrics</x:v>
      </x:c>
      <x:c r="E57" s="792" t="n">
        <x:f>'Stage 8-9 Dashboard'!B18</x:f>
        <x:v>22</x:v>
      </x:c>
      <x:c r="F57" s="793" t="str">
        <x:v>System-quality and applied-learning measures specified.</x:v>
      </x:c>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ht="30" customHeight="1">
      <x:c r="A60" s="47"/>
      <x:c r="B60" s="47"/>
      <x:c r="C60" s="47"/>
      <x:c r="D60" s="885" t="str">
        <x:v>Stage 10–11 metric</x:v>
      </x:c>
      <x:c r="E60" s="886" t="str">
        <x:v>Value</x:v>
      </x:c>
      <x:c r="F60" s="887" t="str">
        <x:v>Interpretation</x:v>
      </x:c>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904" t="str">
        <x:v>Stage 10 gate readiness</x:v>
      </x:c>
      <x:c r="E61" s="912" t="n">
        <x:f>'Stage 10-11 Dashboard'!B5</x:f>
        <x:v>0.7444444444444446</x:v>
      </x:c>
      <x:c r="F61" s="906" t="str">
        <x:v>Human experience specification readiness; implementation, accessibility and formal approval pending.</x:v>
      </x:c>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907" t="str">
        <x:v>Stage 11 gate readiness</x:v>
      </x:c>
      <x:c r="E62" s="559" t="n">
        <x:f>'Stage 10-11 Dashboard'!B6</x:f>
        <x:v>0.7444444444444446</x:v>
      </x:c>
      <x:c r="F62" s="908" t="str">
        <x:v>Skill Forge specification readiness; supply-chain/evaluation implementation and formal approval pending.</x:v>
      </x:c>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907" t="str">
        <x:v>Stage 10 backlog maturity</x:v>
      </x:c>
      <x:c r="E63" s="559" t="n">
        <x:f>'Stage 10-11 Dashboard'!B7</x:f>
        <x:v>0</x:v>
      </x:c>
      <x:c r="F63" s="908" t="str">
        <x:v>Experience implementation backlog not started.</x:v>
      </x:c>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907" t="str">
        <x:v>Stage 11 backlog maturity</x:v>
      </x:c>
      <x:c r="E64" s="559" t="n">
        <x:f>'Stage 10-11 Dashboard'!B8</x:f>
        <x:v>0</x:v>
      </x:c>
      <x:c r="F64" s="908" t="str">
        <x:v>Skill Forge implementation backlog not started.</x:v>
      </x:c>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907" t="str">
        <x:v>Stage 10–11 sources</x:v>
      </x:c>
      <x:c r="E65" s="200" t="n">
        <x:f>'Stage 10-11 Dashboard'!B12</x:f>
        <x:v>30</x:v>
      </x:c>
      <x:c r="F65" s="908" t="str">
        <x:v>Current accessibility, governance, agent-skill, supply-chain and progressive-delivery sources.</x:v>
      </x:c>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909" t="str">
        <x:v>User journeys / lifecycle states</x:v>
      </x:c>
      <x:c r="E66" s="910" t="n">
        <x:f>'Stage 10-11 Dashboard'!B17+'Stage 10-11 Dashboard'!B20</x:f>
        <x:v>36</x:v>
      </x:c>
      <x:c r="F66" s="911" t="str">
        <x:v>End-to-end experience journeys and Skill Forge lifecycle states specified.</x:v>
      </x:c>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ht="30" customHeight="1">
      <x:c r="A69" s="47"/>
      <x:c r="B69" s="47"/>
      <x:c r="C69" s="47"/>
      <x:c r="D69" s="1044" t="str">
        <x:v>Architecture Amendment A-01</x:v>
      </x:c>
      <x:c r="E69" s="1045" t="str">
        <x:v>Value</x:v>
      </x:c>
      <x:c r="F69" s="1046" t="str">
        <x:v>Interpretation</x:v>
      </x:c>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1063" t="str">
        <x:v>A-01 gate readiness</x:v>
      </x:c>
      <x:c r="E70" s="1109" t="n">
        <x:f>'AI Amendment Dashboard'!B5</x:f>
        <x:v>0.7000000000000002</x:v>
      </x:c>
      <x:c r="F70" s="1065" t="str">
        <x:v>Specification readiness; owner decisions and formal approval remain.</x:v>
      </x:c>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1066" t="str">
        <x:v>A-01 backlog maturity</x:v>
      </x:c>
      <x:c r="E71" s="559" t="n">
        <x:f>'AI Amendment Dashboard'!B6</x:f>
        <x:v>0.03636363636363637</x:v>
      </x:c>
      <x:c r="F71" s="1067" t="str">
        <x:v>Only documentation task is draft complete; engineering work remains.</x:v>
      </x:c>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1066" t="str">
        <x:v>Critical open risks</x:v>
      </x:c>
      <x:c r="E72" s="200" t="n">
        <x:f>'AI Amendment Dashboard'!B10</x:f>
        <x:v>5</x:v>
      </x:c>
      <x:c r="F72" s="1067" t="str">
        <x:v>Must be mitigated/accepted before Stage 12 execution.</x:v>
      </x:c>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1066" t="str">
        <x:v>Task profiles</x:v>
      </x:c>
      <x:c r="E73" s="200" t="n">
        <x:f>'AI Amendment Dashboard'!B11</x:f>
        <x:v>15</x:v>
      </x:c>
      <x:c r="F73" s="1067" t="str">
        <x:v>Initial Work Intelligence model-use purposes.</x:v>
      </x:c>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1066" t="str">
        <x:v>Qualification controls</x:v>
      </x:c>
      <x:c r="E74" s="200" t="n">
        <x:f>'AI Amendment Dashboard'!B13</x:f>
        <x:v>25</x:v>
      </x:c>
      <x:c r="F74" s="1067" t="str">
        <x:v>HumanOS-specific evaluation areas.</x:v>
      </x:c>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1068" t="str">
        <x:v>Hybrid test scenarios</x:v>
      </x:c>
      <x:c r="E75" s="1069" t="n">
        <x:f>'AI Amendment Dashboard'!B14</x:f>
        <x:v>18</x:v>
      </x:c>
      <x:c r="F75" s="1070" t="str">
        <x:v>Central, standalone, endpoint and no-AI cases.</x:v>
      </x:c>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ht="30" customHeight="1">
      <x:c r="A78" s="47"/>
      <x:c r="B78" s="47"/>
      <x:c r="C78" s="47"/>
      <x:c r="D78" s="1249" t="str">
        <x:v>Stage 12 metric</x:v>
      </x:c>
      <x:c r="E78" s="1250" t="str">
        <x:v>Value</x:v>
      </x:c>
      <x:c r="F78" s="1251" t="str">
        <x:v>Interpretation</x:v>
      </x:c>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1268" t="str">
        <x:v>Stage 12A plan readiness</x:v>
      </x:c>
      <x:c r="E79" s="1276" t="n">
        <x:f>'Stage 12 Dashboard'!B5</x:f>
        <x:v>1</x:v>
      </x:c>
      <x:c r="F79" s="1270" t="str">
        <x:v>Final hardening/qualification plan completeness.</x:v>
      </x:c>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1271" t="str">
        <x:v>Stage 12A execution readiness</x:v>
      </x:c>
      <x:c r="E80" s="559" t="n">
        <x:f>'Stage 12 Dashboard'!B6</x:f>
        <x:v>0</x:v>
      </x:c>
      <x:c r="F80" s="1272" t="str">
        <x:v>Actual implemented/tested hardening evidence.</x:v>
      </x:c>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1271" t="str">
        <x:v>Stage 12B plan readiness</x:v>
      </x:c>
      <x:c r="E81" s="559" t="n">
        <x:f>'Stage 12 Dashboard'!B7</x:f>
        <x:v>1</x:v>
      </x:c>
      <x:c r="F81" s="1272" t="str">
        <x:v>Pilot and decision plan completeness.</x:v>
      </x:c>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1271" t="str">
        <x:v>Stage 12B execution readiness</x:v>
      </x:c>
      <x:c r="E82" s="559" t="n">
        <x:f>'Stage 12 Dashboard'!B8</x:f>
        <x:v>0</x:v>
      </x:c>
      <x:c r="F82" s="1272" t="str">
        <x:v>Actual pilot evidence and decisions.</x:v>
      </x:c>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1271" t="str">
        <x:v>Stage 12 backlog maturity</x:v>
      </x:c>
      <x:c r="E83" s="559" t="n">
        <x:f>'Stage 12 Dashboard'!B9</x:f>
        <x:v>0</x:v>
      </x:c>
      <x:c r="F83" s="1272" t="str">
        <x:v>Engineering/pilot work completion.</x:v>
      </x:c>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1271" t="str">
        <x:v>Critical open risks</x:v>
      </x:c>
      <x:c r="E84" s="200" t="n">
        <x:f>'Stage 12 Dashboard'!B11</x:f>
        <x:v>4</x:v>
      </x:c>
      <x:c r="F84" s="1272" t="str">
        <x:v>Unresolved critical final-stage risks.</x:v>
      </x:c>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1271" t="str">
        <x:v>Qualification runs</x:v>
      </x:c>
      <x:c r="E85" s="200" t="n">
        <x:f>'Stage 12 Dashboard'!B13</x:f>
        <x:v>12</x:v>
      </x:c>
      <x:c r="F85" s="1272" t="str">
        <x:v>Planned development and production task × effort evaluations.</x:v>
      </x:c>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1273" t="str">
        <x:v>Pilot metrics with actuals</x:v>
      </x:c>
      <x:c r="E86" s="1274" t="n">
        <x:f>'Stage 12 Dashboard'!B16</x:f>
        <x:v>0</x:v>
      </x:c>
      <x:c r="F86" s="1275" t="str">
        <x:v>Metrics populated after execution.</x:v>
      </x:c>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6d0e5509b50a47ec"/>
  <x:tableParts count="1">
    <x:tablePart xmlns:r="http://schemas.openxmlformats.org/officeDocument/2006/relationships" r:id="R2acc55108e68438a"/>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786" t="str">
        <x:v>SRC-116</x:v>
      </x:c>
      <x:c r="B120" s="787" t="str">
        <x:v>SFIA 9</x:v>
      </x:c>
      <x:c r="C120" s="787" t="str">
        <x:v>Skills framework</x:v>
      </x:c>
      <x:c r="D120" s="787" t="str">
        <x:v>Seven responsibility levels and professional skills framework.</x:v>
      </x:c>
      <x:c r="E120" s="787" t="str">
        <x:v>https://sfia-online.org/en/sfia-9</x:v>
      </x:c>
      <x:c r="F120" s="787" t="str">
        <x:v>High</x:v>
      </x:c>
      <x:c r="G120" s="788" t="str">
        <x:v>Stage 8 capability mapping.</x:v>
      </x:c>
      <x:c r="H120" s="47"/>
      <x:c r="I120" s="47"/>
      <x:c r="J120" s="47"/>
      <x:c r="K120" s="47"/>
      <x:c r="L120" s="47"/>
      <x:c r="M120" s="47"/>
      <x:c r="N120" s="47"/>
      <x:c r="O120" s="47"/>
      <x:c r="P120" s="47"/>
      <x:c r="Q120" s="47"/>
      <x:c r="R120" s="47"/>
      <x:c r="S120" s="47"/>
      <x:c r="T120" s="47"/>
      <x:c r="U120" s="47"/>
      <x:c r="V120" s="47"/>
      <x:c r="W120" s="47"/>
      <x:c r="X120" s="47"/>
      <x:c r="Y120" s="47"/>
      <x:c r="Z120" s="47"/>
    </x:row>
    <x:row r="121">
      <x:c r="A121" s="800" t="str">
        <x:v>SRC-117</x:v>
      </x:c>
      <x:c r="B121" s="801" t="str">
        <x:v>NICE Framework Components v2.2.0</x:v>
      </x:c>
      <x:c r="C121" s="801" t="str">
        <x:v>Official framework</x:v>
      </x:c>
      <x:c r="D121" s="801" t="str">
        <x:v>Current work roles, competency areas and task/knowledge/skill statements.</x:v>
      </x:c>
      <x:c r="E121" s="801" t="str">
        <x:v>https://www.nist.gov/news-events/news/2026/04/nice-releases-nice-framework-components-v220</x:v>
      </x:c>
      <x:c r="F121" s="801" t="str">
        <x:v>High</x:v>
      </x:c>
      <x:c r="G121" s="802" t="str">
        <x:v>Stage 8 technical/cyber mapping.</x:v>
      </x:c>
      <x:c r="H121" s="47"/>
      <x:c r="I121" s="47"/>
      <x:c r="J121" s="47"/>
      <x:c r="K121" s="47"/>
      <x:c r="L121" s="47"/>
      <x:c r="M121" s="47"/>
      <x:c r="N121" s="47"/>
      <x:c r="O121" s="47"/>
      <x:c r="P121" s="47"/>
      <x:c r="Q121" s="47"/>
      <x:c r="R121" s="47"/>
      <x:c r="S121" s="47"/>
      <x:c r="T121" s="47"/>
      <x:c r="U121" s="47"/>
      <x:c r="V121" s="47"/>
      <x:c r="W121" s="47"/>
      <x:c r="X121" s="47"/>
      <x:c r="Y121" s="47"/>
      <x:c r="Z121" s="47"/>
    </x:row>
    <x:row r="122">
      <x:c r="A122" s="789" t="str">
        <x:v>SRC-118</x:v>
      </x:c>
      <x:c r="B122" s="200" t="str">
        <x:v>ESCO v1.2.1</x:v>
      </x:c>
      <x:c r="C122" s="200" t="str">
        <x:v>EU skills taxonomy</x:v>
      </x:c>
      <x:c r="D122" s="200" t="str">
        <x:v>Current multilingual occupations and skills classification.</x:v>
      </x:c>
      <x:c r="E122" s="200" t="str">
        <x:v>https://esco.ec.europa.eu/en/about-esco/escopedia/escopedia/esco-v121</x:v>
      </x:c>
      <x:c r="F122" s="200" t="str">
        <x:v>High</x:v>
      </x:c>
      <x:c r="G122" s="790" t="str">
        <x:v>Stage 8 cross-vertical mapping.</x:v>
      </x:c>
      <x:c r="H122" s="47"/>
      <x:c r="I122" s="47"/>
      <x:c r="J122" s="47"/>
      <x:c r="K122" s="47"/>
      <x:c r="L122" s="47"/>
      <x:c r="M122" s="47"/>
      <x:c r="N122" s="47"/>
      <x:c r="O122" s="47"/>
      <x:c r="P122" s="47"/>
      <x:c r="Q122" s="47"/>
      <x:c r="R122" s="47"/>
      <x:c r="S122" s="47"/>
      <x:c r="T122" s="47"/>
      <x:c r="U122" s="47"/>
      <x:c r="V122" s="47"/>
      <x:c r="W122" s="47"/>
      <x:c r="X122" s="47"/>
      <x:c r="Y122" s="47"/>
      <x:c r="Z122" s="47"/>
    </x:row>
    <x:row r="123">
      <x:c r="A123" s="800" t="str">
        <x:v>SRC-119</x:v>
      </x:c>
      <x:c r="B123" s="801" t="str">
        <x:v>O*NET Database 30.3</x:v>
      </x:c>
      <x:c r="C123" s="801" t="str">
        <x:v>Occupational database</x:v>
      </x:c>
      <x:c r="D123" s="801" t="str">
        <x:v>Current occupation, task, skill and work-context database release.</x:v>
      </x:c>
      <x:c r="E123" s="801" t="str">
        <x:v>https://www.onetcenter.org/db_releases.html</x:v>
      </x:c>
      <x:c r="F123" s="801" t="str">
        <x:v>High</x:v>
      </x:c>
      <x:c r="G123" s="802" t="str">
        <x:v>Stage 8 cross-vertical reference.</x:v>
      </x:c>
      <x:c r="H123" s="47"/>
      <x:c r="I123" s="47"/>
      <x:c r="J123" s="47"/>
      <x:c r="K123" s="47"/>
      <x:c r="L123" s="47"/>
      <x:c r="M123" s="47"/>
      <x:c r="N123" s="47"/>
      <x:c r="O123" s="47"/>
      <x:c r="P123" s="47"/>
      <x:c r="Q123" s="47"/>
      <x:c r="R123" s="47"/>
      <x:c r="S123" s="47"/>
      <x:c r="T123" s="47"/>
      <x:c r="U123" s="47"/>
      <x:c r="V123" s="47"/>
      <x:c r="W123" s="47"/>
      <x:c r="X123" s="47"/>
      <x:c r="Y123" s="47"/>
      <x:c r="Z123" s="47"/>
    </x:row>
    <x:row r="124">
      <x:c r="A124" s="789" t="str">
        <x:v>SRC-120</x:v>
      </x:c>
      <x:c r="B124" s="200" t="str">
        <x:v>ADL xAPI Specification</x:v>
      </x:c>
      <x:c r="C124" s="200" t="str">
        <x:v>Learning standard</x:v>
      </x:c>
      <x:c r="D124" s="200" t="str">
        <x:v>xAPI 2.0 learning-activity interoperability.</x:v>
      </x:c>
      <x:c r="E124" s="200" t="str">
        <x:v>https://github.com/adlnet/xAPI-Spec</x:v>
      </x:c>
      <x:c r="F124" s="200" t="str">
        <x:v>High</x:v>
      </x:c>
      <x:c r="G124" s="790" t="str">
        <x:v>Stage 9 optional learning-event mapping.</x:v>
      </x:c>
      <x:c r="H124" s="47"/>
      <x:c r="I124" s="47"/>
      <x:c r="J124" s="47"/>
      <x:c r="K124" s="47"/>
      <x:c r="L124" s="47"/>
      <x:c r="M124" s="47"/>
      <x:c r="N124" s="47"/>
      <x:c r="O124" s="47"/>
      <x:c r="P124" s="47"/>
      <x:c r="Q124" s="47"/>
      <x:c r="R124" s="47"/>
      <x:c r="S124" s="47"/>
      <x:c r="T124" s="47"/>
      <x:c r="U124" s="47"/>
      <x:c r="V124" s="47"/>
      <x:c r="W124" s="47"/>
      <x:c r="X124" s="47"/>
      <x:c r="Y124" s="47"/>
      <x:c r="Z124" s="47"/>
    </x:row>
    <x:row r="125">
      <x:c r="A125" s="800" t="str">
        <x:v>SRC-121</x:v>
      </x:c>
      <x:c r="B125" s="801" t="str">
        <x:v>2025 ICF Core Competencies</x:v>
      </x:c>
      <x:c r="C125" s="801" t="str">
        <x:v>Coaching standard</x:v>
      </x:c>
      <x:c r="D125" s="801" t="str">
        <x:v>Ethical coaching, trust, communication and cultivating growth.</x:v>
      </x:c>
      <x:c r="E125" s="801" t="str">
        <x:v>https://coachingfederation.org/credentialing/coaching-competencies/icf-core-competencies/</x:v>
      </x:c>
      <x:c r="F125" s="801" t="str">
        <x:v>High</x:v>
      </x:c>
      <x:c r="G125" s="802" t="str">
        <x:v>Stage 9 coaching-quality reference.</x:v>
      </x:c>
      <x:c r="H125" s="47"/>
      <x:c r="I125" s="47"/>
      <x:c r="J125" s="47"/>
      <x:c r="K125" s="47"/>
      <x:c r="L125" s="47"/>
      <x:c r="M125" s="47"/>
      <x:c r="N125" s="47"/>
      <x:c r="O125" s="47"/>
      <x:c r="P125" s="47"/>
      <x:c r="Q125" s="47"/>
      <x:c r="R125" s="47"/>
      <x:c r="S125" s="47"/>
      <x:c r="T125" s="47"/>
      <x:c r="U125" s="47"/>
      <x:c r="V125" s="47"/>
      <x:c r="W125" s="47"/>
      <x:c r="X125" s="47"/>
      <x:c r="Y125" s="47"/>
      <x:c r="Z125" s="47"/>
    </x:row>
    <x:row r="126">
      <x:c r="A126" s="789" t="str">
        <x:v>SRC-122</x:v>
      </x:c>
      <x:c r="B126" s="200" t="str">
        <x:v>ICF Code of Ethics 2025</x:v>
      </x:c>
      <x:c r="C126" s="200" t="str">
        <x:v>Coaching ethics</x:v>
      </x:c>
      <x:c r="D126" s="200" t="str">
        <x:v>Confidentiality, ethical agreements and professional conduct.</x:v>
      </x:c>
      <x:c r="E126" s="200" t="str">
        <x:v>https://coachingfederation.org/credentialing/coaching-ethics/icf-code-of-ethics/</x:v>
      </x:c>
      <x:c r="F126" s="200" t="str">
        <x:v>Critical</x:v>
      </x:c>
      <x:c r="G126" s="790" t="str">
        <x:v>Stage 9 private-first and information-sharing boundary.</x:v>
      </x:c>
      <x:c r="H126" s="47"/>
      <x:c r="I126" s="47"/>
      <x:c r="J126" s="47"/>
      <x:c r="K126" s="47"/>
      <x:c r="L126" s="47"/>
      <x:c r="M126" s="47"/>
      <x:c r="N126" s="47"/>
      <x:c r="O126" s="47"/>
      <x:c r="P126" s="47"/>
      <x:c r="Q126" s="47"/>
      <x:c r="R126" s="47"/>
      <x:c r="S126" s="47"/>
      <x:c r="T126" s="47"/>
      <x:c r="U126" s="47"/>
      <x:c r="V126" s="47"/>
      <x:c r="W126" s="47"/>
      <x:c r="X126" s="47"/>
      <x:c r="Y126" s="47"/>
      <x:c r="Z126" s="47"/>
    </x:row>
    <x:row r="127">
      <x:c r="A127" s="800" t="str">
        <x:v>SRC-123</x:v>
      </x:c>
      <x:c r="B127" s="801" t="str">
        <x:v>CIPD Coaching and Mentoring Factsheet</x:v>
      </x:c>
      <x:c r="C127" s="801" t="str">
        <x:v>HR/L&amp;D guidance</x:v>
      </x:c>
      <x:c r="D127" s="801" t="str">
        <x:v>Evidence-based workplace coaching and mentoring linked to development strategy.</x:v>
      </x:c>
      <x:c r="E127" s="801" t="str">
        <x:v>https://www.cipd.org/en/knowledge/factsheets/coaching-mentoring-factsheet/</x:v>
      </x:c>
      <x:c r="F127" s="801" t="str">
        <x:v>High</x:v>
      </x:c>
      <x:c r="G127" s="802" t="str">
        <x:v>Stage 9 workplace L&amp;D design.</x:v>
      </x:c>
      <x:c r="H127" s="47"/>
      <x:c r="I127" s="47"/>
      <x:c r="J127" s="47"/>
      <x:c r="K127" s="47"/>
      <x:c r="L127" s="47"/>
      <x:c r="M127" s="47"/>
      <x:c r="N127" s="47"/>
      <x:c r="O127" s="47"/>
      <x:c r="P127" s="47"/>
      <x:c r="Q127" s="47"/>
      <x:c r="R127" s="47"/>
      <x:c r="S127" s="47"/>
      <x:c r="T127" s="47"/>
      <x:c r="U127" s="47"/>
      <x:c r="V127" s="47"/>
      <x:c r="W127" s="47"/>
      <x:c r="X127" s="47"/>
      <x:c r="Y127" s="47"/>
      <x:c r="Z127" s="47"/>
    </x:row>
    <x:row r="128">
      <x:c r="A128" s="789" t="str">
        <x:v>SRC-124</x:v>
      </x:c>
      <x:c r="B128" s="200" t="str">
        <x:v>NIST AI Resource Center</x:v>
      </x:c>
      <x:c r="C128" s="200" t="str">
        <x:v>AI TEVV resource</x:v>
      </x:c>
      <x:c r="D128" s="200" t="str">
        <x:v>Testing, evaluation, verification and validation for AI systems.</x:v>
      </x:c>
      <x:c r="E128" s="200" t="str">
        <x:v>https://airc.nist.gov/</x:v>
      </x:c>
      <x:c r="F128" s="200" t="str">
        <x:v>High</x:v>
      </x:c>
      <x:c r="G128" s="790" t="str">
        <x:v>Stage 8/9 evaluation and calibration.</x:v>
      </x:c>
      <x:c r="H128" s="47"/>
      <x:c r="I128" s="47"/>
      <x:c r="J128" s="47"/>
      <x:c r="K128" s="47"/>
      <x:c r="L128" s="47"/>
      <x:c r="M128" s="47"/>
      <x:c r="N128" s="47"/>
      <x:c r="O128" s="47"/>
      <x:c r="P128" s="47"/>
      <x:c r="Q128" s="47"/>
      <x:c r="R128" s="47"/>
      <x:c r="S128" s="47"/>
      <x:c r="T128" s="47"/>
      <x:c r="U128" s="47"/>
      <x:c r="V128" s="47"/>
      <x:c r="W128" s="47"/>
      <x:c r="X128" s="47"/>
      <x:c r="Y128" s="47"/>
      <x:c r="Z128" s="47"/>
    </x:row>
    <x:row r="129">
      <x:c r="A129" s="803" t="str">
        <x:v>SRC-125</x:v>
      </x:c>
      <x:c r="B129" s="804" t="str">
        <x:v>ICO Human Review Guidance</x:v>
      </x:c>
      <x:c r="C129" s="804" t="str">
        <x:v>Regulator guidance</x:v>
      </x:c>
      <x:c r="D129" s="804" t="str">
        <x:v>Meaningful human review authority, competence and independence.</x:v>
      </x:c>
      <x:c r="E129" s="804" t="str">
        <x:v>https://ico.org.uk/for-organisations/advice-and-services/audits/data-protection-audit-framework/toolkits/artificial-intelligence/human-review/</x:v>
      </x:c>
      <x:c r="F129" s="804" t="str">
        <x:v>Critical</x:v>
      </x:c>
      <x:c r="G129" s="805" t="str">
        <x:v>Stage 8 high-impact review.</x:v>
      </x:c>
      <x:c r="H129" s="47"/>
      <x:c r="I129" s="47"/>
      <x:c r="J129" s="47"/>
      <x:c r="K129" s="47"/>
      <x:c r="L129" s="47"/>
      <x:c r="M129" s="47"/>
      <x:c r="N129" s="47"/>
      <x:c r="O129" s="47"/>
      <x:c r="P129" s="47"/>
      <x:c r="Q129" s="47"/>
      <x:c r="R129" s="47"/>
      <x:c r="S129" s="47"/>
      <x:c r="T129" s="47"/>
      <x:c r="U129" s="47"/>
      <x:c r="V129" s="47"/>
      <x:c r="W129" s="47"/>
      <x:c r="X129" s="47"/>
      <x:c r="Y129" s="47"/>
      <x:c r="Z129" s="47"/>
    </x:row>
    <x:row r="130">
      <x:c r="A130" s="904" t="str">
        <x:v>SRC-126</x:v>
      </x:c>
      <x:c r="B130" s="905" t="str">
        <x:v>W3C WCAG 2.2</x:v>
      </x:c>
      <x:c r="C130" s="905" t="str">
        <x:v>Accessibility standard</x:v>
      </x:c>
      <x:c r="D130" s="905" t="str">
        <x:v>Current WCAG 2.2 conformance and success criteria.</x:v>
      </x:c>
      <x:c r="E130" s="905" t="str">
        <x:v>https://www.w3.org/TR/WCAG22/</x:v>
      </x:c>
      <x:c r="F130" s="905" t="str">
        <x:v>Critical</x:v>
      </x:c>
      <x:c r="G130" s="906" t="str">
        <x:v>Stage 10 accessibility target.</x:v>
      </x:c>
      <x:c r="H130" s="47"/>
      <x:c r="I130" s="47"/>
      <x:c r="J130" s="47"/>
      <x:c r="K130" s="47"/>
      <x:c r="L130" s="47"/>
      <x:c r="M130" s="47"/>
      <x:c r="N130" s="47"/>
      <x:c r="O130" s="47"/>
      <x:c r="P130" s="47"/>
      <x:c r="Q130" s="47"/>
      <x:c r="R130" s="47"/>
      <x:c r="S130" s="47"/>
      <x:c r="T130" s="47"/>
      <x:c r="U130" s="47"/>
      <x:c r="V130" s="47"/>
      <x:c r="W130" s="47"/>
      <x:c r="X130" s="47"/>
      <x:c r="Y130" s="47"/>
      <x:c r="Z130" s="47"/>
    </x:row>
    <x:row r="131">
      <x:c r="A131" s="913" t="str">
        <x:v>SRC-127</x:v>
      </x:c>
      <x:c r="B131" s="914" t="str">
        <x:v>WAI ARIA Authoring Practices</x:v>
      </x:c>
      <x:c r="C131" s="914" t="str">
        <x:v>Accessibility guidance</x:v>
      </x:c>
      <x:c r="D131" s="914" t="str">
        <x:v>Accessible widgets, keyboard, roles, states and focus.</x:v>
      </x:c>
      <x:c r="E131" s="914" t="str">
        <x:v>https://www.w3.org/WAI/ARIA/apg/</x:v>
      </x:c>
      <x:c r="F131" s="914" t="str">
        <x:v>Critical</x:v>
      </x:c>
      <x:c r="G131" s="915" t="str">
        <x:v>Stage 10 component/journey design.</x:v>
      </x:c>
      <x:c r="H131" s="47"/>
      <x:c r="I131" s="47"/>
      <x:c r="J131" s="47"/>
      <x:c r="K131" s="47"/>
      <x:c r="L131" s="47"/>
      <x:c r="M131" s="47"/>
      <x:c r="N131" s="47"/>
      <x:c r="O131" s="47"/>
      <x:c r="P131" s="47"/>
      <x:c r="Q131" s="47"/>
      <x:c r="R131" s="47"/>
      <x:c r="S131" s="47"/>
      <x:c r="T131" s="47"/>
      <x:c r="U131" s="47"/>
      <x:c r="V131" s="47"/>
      <x:c r="W131" s="47"/>
      <x:c r="X131" s="47"/>
      <x:c r="Y131" s="47"/>
      <x:c r="Z131" s="47"/>
    </x:row>
    <x:row r="132">
      <x:c r="A132" s="907" t="str">
        <x:v>SRC-128</x:v>
      </x:c>
      <x:c r="B132" s="200" t="str">
        <x:v>ICO Monitoring Workers</x:v>
      </x:c>
      <x:c r="C132" s="200" t="str">
        <x:v>Regulator guidance</x:v>
      </x:c>
      <x:c r="D132" s="200" t="str">
        <x:v>Transparency, necessity, worker challenge and accuracy.</x:v>
      </x:c>
      <x:c r="E132" s="200" t="str">
        <x:v>https://ico.org.uk/for-organisations/uk-gdpr-guidance-and-resources/employment/monitoring-workers/data-protection-and-monitoring-workers/</x:v>
      </x:c>
      <x:c r="F132" s="200" t="str">
        <x:v>Critical</x:v>
      </x:c>
      <x:c r="G132" s="908" t="str">
        <x:v>Stage 10 audience/privacy controls.</x:v>
      </x:c>
      <x:c r="H132" s="47"/>
      <x:c r="I132" s="47"/>
      <x:c r="J132" s="47"/>
      <x:c r="K132" s="47"/>
      <x:c r="L132" s="47"/>
      <x:c r="M132" s="47"/>
      <x:c r="N132" s="47"/>
      <x:c r="O132" s="47"/>
      <x:c r="P132" s="47"/>
      <x:c r="Q132" s="47"/>
      <x:c r="R132" s="47"/>
      <x:c r="S132" s="47"/>
      <x:c r="T132" s="47"/>
      <x:c r="U132" s="47"/>
      <x:c r="V132" s="47"/>
      <x:c r="W132" s="47"/>
      <x:c r="X132" s="47"/>
      <x:c r="Y132" s="47"/>
      <x:c r="Z132" s="47"/>
    </x:row>
    <x:row r="133">
      <x:c r="A133" s="913" t="str">
        <x:v>SRC-129</x:v>
      </x:c>
      <x:c r="B133" s="914" t="str">
        <x:v>GitHub Agent Skills</x:v>
      </x:c>
      <x:c r="C133" s="914" t="str">
        <x:v>Official documentation</x:v>
      </x:c>
      <x:c r="D133" s="914" t="str">
        <x:v>Reusable agent skills with instructions/scripts/resources.</x:v>
      </x:c>
      <x:c r="E133" s="914" t="str">
        <x:v>https://docs.github.com/en/copilot/concepts/agents/about-agent-skills</x:v>
      </x:c>
      <x:c r="F133" s="914" t="str">
        <x:v>High</x:v>
      </x:c>
      <x:c r="G133" s="915" t="str">
        <x:v>Stage 11 skill-package reference.</x:v>
      </x:c>
      <x:c r="H133" s="47"/>
      <x:c r="I133" s="47"/>
      <x:c r="J133" s="47"/>
      <x:c r="K133" s="47"/>
      <x:c r="L133" s="47"/>
      <x:c r="M133" s="47"/>
      <x:c r="N133" s="47"/>
      <x:c r="O133" s="47"/>
      <x:c r="P133" s="47"/>
      <x:c r="Q133" s="47"/>
      <x:c r="R133" s="47"/>
      <x:c r="S133" s="47"/>
      <x:c r="T133" s="47"/>
      <x:c r="U133" s="47"/>
      <x:c r="V133" s="47"/>
      <x:c r="W133" s="47"/>
      <x:c r="X133" s="47"/>
      <x:c r="Y133" s="47"/>
      <x:c r="Z133" s="47"/>
    </x:row>
    <x:row r="134">
      <x:c r="A134" s="907" t="str">
        <x:v>SRC-130</x:v>
      </x:c>
      <x:c r="B134" s="200" t="str">
        <x:v>SLSA v1.2</x:v>
      </x:c>
      <x:c r="C134" s="200" t="str">
        <x:v>Supply-chain standard</x:v>
      </x:c>
      <x:c r="D134" s="200" t="str">
        <x:v>Build/source provenance and assurance levels.</x:v>
      </x:c>
      <x:c r="E134" s="200" t="str">
        <x:v>https://slsa.dev/spec/v1.2/</x:v>
      </x:c>
      <x:c r="F134" s="200" t="str">
        <x:v>Critical</x:v>
      </x:c>
      <x:c r="G134" s="908" t="str">
        <x:v>Stage 11 provenance.</x:v>
      </x:c>
      <x:c r="H134" s="47"/>
      <x:c r="I134" s="47"/>
      <x:c r="J134" s="47"/>
      <x:c r="K134" s="47"/>
      <x:c r="L134" s="47"/>
      <x:c r="M134" s="47"/>
      <x:c r="N134" s="47"/>
      <x:c r="O134" s="47"/>
      <x:c r="P134" s="47"/>
      <x:c r="Q134" s="47"/>
      <x:c r="R134" s="47"/>
      <x:c r="S134" s="47"/>
      <x:c r="T134" s="47"/>
      <x:c r="U134" s="47"/>
      <x:c r="V134" s="47"/>
      <x:c r="W134" s="47"/>
      <x:c r="X134" s="47"/>
      <x:c r="Y134" s="47"/>
      <x:c r="Z134" s="47"/>
    </x:row>
    <x:row r="135">
      <x:c r="A135" s="913" t="str">
        <x:v>SRC-131</x:v>
      </x:c>
      <x:c r="B135" s="914" t="str">
        <x:v>Sigstore</x:v>
      </x:c>
      <x:c r="C135" s="914" t="str">
        <x:v>Supply-chain signing</x:v>
      </x:c>
      <x:c r="D135" s="914" t="str">
        <x:v>Artifact signing and identity/digest verification.</x:v>
      </x:c>
      <x:c r="E135" s="914" t="str">
        <x:v>https://docs.sigstore.dev/</x:v>
      </x:c>
      <x:c r="F135" s="914" t="str">
        <x:v>Critical</x:v>
      </x:c>
      <x:c r="G135" s="915" t="str">
        <x:v>Stage 11 signed packages.</x:v>
      </x:c>
      <x:c r="H135" s="47"/>
      <x:c r="I135" s="47"/>
      <x:c r="J135" s="47"/>
      <x:c r="K135" s="47"/>
      <x:c r="L135" s="47"/>
      <x:c r="M135" s="47"/>
      <x:c r="N135" s="47"/>
      <x:c r="O135" s="47"/>
      <x:c r="P135" s="47"/>
      <x:c r="Q135" s="47"/>
      <x:c r="R135" s="47"/>
      <x:c r="S135" s="47"/>
      <x:c r="T135" s="47"/>
      <x:c r="U135" s="47"/>
      <x:c r="V135" s="47"/>
      <x:c r="W135" s="47"/>
      <x:c r="X135" s="47"/>
      <x:c r="Y135" s="47"/>
      <x:c r="Z135" s="47"/>
    </x:row>
    <x:row r="136">
      <x:c r="A136" s="907" t="str">
        <x:v>SRC-132</x:v>
      </x:c>
      <x:c r="B136" s="200" t="str">
        <x:v>SPDX 3.0 Specifications</x:v>
      </x:c>
      <x:c r="C136" s="200" t="str">
        <x:v>SBOM/licence standard</x:v>
      </x:c>
      <x:c r="D136" s="200" t="str">
        <x:v>Current SPDX specification family.</x:v>
      </x:c>
      <x:c r="E136" s="200" t="str">
        <x:v>https://spdx.dev/use/specifications/</x:v>
      </x:c>
      <x:c r="F136" s="200" t="str">
        <x:v>High</x:v>
      </x:c>
      <x:c r="G136" s="908" t="str">
        <x:v>Stage 11 BOM/licence data.</x:v>
      </x:c>
      <x:c r="H136" s="47"/>
      <x:c r="I136" s="47"/>
      <x:c r="J136" s="47"/>
      <x:c r="K136" s="47"/>
      <x:c r="L136" s="47"/>
      <x:c r="M136" s="47"/>
      <x:c r="N136" s="47"/>
      <x:c r="O136" s="47"/>
      <x:c r="P136" s="47"/>
      <x:c r="Q136" s="47"/>
      <x:c r="R136" s="47"/>
      <x:c r="S136" s="47"/>
      <x:c r="T136" s="47"/>
      <x:c r="U136" s="47"/>
      <x:c r="V136" s="47"/>
      <x:c r="W136" s="47"/>
      <x:c r="X136" s="47"/>
      <x:c r="Y136" s="47"/>
      <x:c r="Z136" s="47"/>
    </x:row>
    <x:row r="137">
      <x:c r="A137" s="913" t="str">
        <x:v>SRC-133</x:v>
      </x:c>
      <x:c r="B137" s="914" t="str">
        <x:v>CycloneDX 1.7</x:v>
      </x:c>
      <x:c r="C137" s="914" t="str">
        <x:v>BOM standard</x:v>
      </x:c>
      <x:c r="D137" s="914" t="str">
        <x:v>Current CycloneDX BOM model.</x:v>
      </x:c>
      <x:c r="E137" s="914" t="str">
        <x:v>https://cyclonedx.org/specification/overview/</x:v>
      </x:c>
      <x:c r="F137" s="914" t="str">
        <x:v>High</x:v>
      </x:c>
      <x:c r="G137" s="915" t="str">
        <x:v>Stage 11 BOM/security data.</x:v>
      </x:c>
      <x:c r="H137" s="47"/>
      <x:c r="I137" s="47"/>
      <x:c r="J137" s="47"/>
      <x:c r="K137" s="47"/>
      <x:c r="L137" s="47"/>
      <x:c r="M137" s="47"/>
      <x:c r="N137" s="47"/>
      <x:c r="O137" s="47"/>
      <x:c r="P137" s="47"/>
      <x:c r="Q137" s="47"/>
      <x:c r="R137" s="47"/>
      <x:c r="S137" s="47"/>
      <x:c r="T137" s="47"/>
      <x:c r="U137" s="47"/>
      <x:c r="V137" s="47"/>
      <x:c r="W137" s="47"/>
      <x:c r="X137" s="47"/>
      <x:c r="Y137" s="47"/>
      <x:c r="Z137" s="47"/>
    </x:row>
    <x:row r="138">
      <x:c r="A138" s="907" t="str">
        <x:v>SRC-134</x:v>
      </x:c>
      <x:c r="B138" s="200" t="str">
        <x:v>OCI Image/Distribution 1.1</x:v>
      </x:c>
      <x:c r="C138" s="200" t="str">
        <x:v>Artifact standard</x:v>
      </x:c>
      <x:c r="D138" s="200" t="str">
        <x:v>OCI artifact types, referrers and distribution.</x:v>
      </x:c>
      <x:c r="E138" s="200" t="str">
        <x:v>https://opencontainers.org/posts/blog/2024-03-13-image-and-distribution-1-1/</x:v>
      </x:c>
      <x:c r="F138" s="200" t="str">
        <x:v>High</x:v>
      </x:c>
      <x:c r="G138" s="908" t="str">
        <x:v>Stage 11 package store.</x:v>
      </x:c>
      <x:c r="H138" s="47"/>
      <x:c r="I138" s="47"/>
      <x:c r="J138" s="47"/>
      <x:c r="K138" s="47"/>
      <x:c r="L138" s="47"/>
      <x:c r="M138" s="47"/>
      <x:c r="N138" s="47"/>
      <x:c r="O138" s="47"/>
      <x:c r="P138" s="47"/>
      <x:c r="Q138" s="47"/>
      <x:c r="R138" s="47"/>
      <x:c r="S138" s="47"/>
      <x:c r="T138" s="47"/>
      <x:c r="U138" s="47"/>
      <x:c r="V138" s="47"/>
      <x:c r="W138" s="47"/>
      <x:c r="X138" s="47"/>
      <x:c r="Y138" s="47"/>
      <x:c r="Z138" s="47"/>
    </x:row>
    <x:row r="139">
      <x:c r="A139" s="913" t="str">
        <x:v>SRC-135</x:v>
      </x:c>
      <x:c r="B139" s="914" t="str">
        <x:v>OpenFeature Evaluation Context</x:v>
      </x:c>
      <x:c r="C139" s="914" t="str">
        <x:v>Feature flag standard</x:v>
      </x:c>
      <x:c r="D139" s="914" t="str">
        <x:v>Provider-neutral, privacy-aware evaluation context.</x:v>
      </x:c>
      <x:c r="E139" s="914" t="str">
        <x:v>https://openfeature.dev/specification/sections/evaluation-context/</x:v>
      </x:c>
      <x:c r="F139" s="914" t="str">
        <x:v>High</x:v>
      </x:c>
      <x:c r="G139" s="915" t="str">
        <x:v>Stage 11 canary targeting.</x:v>
      </x:c>
      <x:c r="H139" s="47"/>
      <x:c r="I139" s="47"/>
      <x:c r="J139" s="47"/>
      <x:c r="K139" s="47"/>
      <x:c r="L139" s="47"/>
      <x:c r="M139" s="47"/>
      <x:c r="N139" s="47"/>
      <x:c r="O139" s="47"/>
      <x:c r="P139" s="47"/>
      <x:c r="Q139" s="47"/>
      <x:c r="R139" s="47"/>
      <x:c r="S139" s="47"/>
      <x:c r="T139" s="47"/>
      <x:c r="U139" s="47"/>
      <x:c r="V139" s="47"/>
      <x:c r="W139" s="47"/>
      <x:c r="X139" s="47"/>
      <x:c r="Y139" s="47"/>
      <x:c r="Z139" s="47"/>
    </x:row>
    <x:row r="140">
      <x:c r="A140" s="907" t="str">
        <x:v>SRC-136</x:v>
      </x:c>
      <x:c r="B140" s="200" t="str">
        <x:v>Argo Rollouts</x:v>
      </x:c>
      <x:c r="C140" s="200" t="str">
        <x:v>Progressive delivery</x:v>
      </x:c>
      <x:c r="D140" s="200" t="str">
        <x:v>Canary/blue-green analysis, pause and promotion patterns.</x:v>
      </x:c>
      <x:c r="E140" s="200" t="str">
        <x:v>https://argo-rollouts.readthedocs.io/en/stable/</x:v>
      </x:c>
      <x:c r="F140" s="200" t="str">
        <x:v>Medium</x:v>
      </x:c>
      <x:c r="G140" s="908" t="str">
        <x:v>Optional platform reference.</x:v>
      </x:c>
      <x:c r="H140" s="47"/>
      <x:c r="I140" s="47"/>
      <x:c r="J140" s="47"/>
      <x:c r="K140" s="47"/>
      <x:c r="L140" s="47"/>
      <x:c r="M140" s="47"/>
      <x:c r="N140" s="47"/>
      <x:c r="O140" s="47"/>
      <x:c r="P140" s="47"/>
      <x:c r="Q140" s="47"/>
      <x:c r="R140" s="47"/>
      <x:c r="S140" s="47"/>
      <x:c r="T140" s="47"/>
      <x:c r="U140" s="47"/>
      <x:c r="V140" s="47"/>
      <x:c r="W140" s="47"/>
      <x:c r="X140" s="47"/>
      <x:c r="Y140" s="47"/>
      <x:c r="Z140" s="47"/>
    </x:row>
    <x:row r="141">
      <x:c r="A141" s="916" t="str">
        <x:v>SRC-137</x:v>
      </x:c>
      <x:c r="B141" s="917" t="str">
        <x:v>OpenTelemetry Sensitive Data</x:v>
      </x:c>
      <x:c r="C141" s="917" t="str">
        <x:v>Observability guidance</x:v>
      </x:c>
      <x:c r="D141" s="917" t="str">
        <x:v>Sensitive telemetry minimisation and redaction.</x:v>
      </x:c>
      <x:c r="E141" s="917" t="str">
        <x:v>https://opentelemetry.io/docs/security/handling-sensitive-data/</x:v>
      </x:c>
      <x:c r="F141" s="917" t="str">
        <x:v>Critical</x:v>
      </x:c>
      <x:c r="G141" s="918" t="str">
        <x:v>Stage 10/11 telemetry controls.</x:v>
      </x:c>
      <x:c r="H141" s="47"/>
      <x:c r="I141" s="47"/>
      <x:c r="J141" s="47"/>
      <x:c r="K141" s="47"/>
      <x:c r="L141" s="47"/>
      <x:c r="M141" s="47"/>
      <x:c r="N141" s="47"/>
      <x:c r="O141" s="47"/>
      <x:c r="P141" s="47"/>
      <x:c r="Q141" s="47"/>
      <x:c r="R141" s="47"/>
      <x:c r="S141" s="47"/>
      <x:c r="T141" s="47"/>
      <x:c r="U141" s="47"/>
      <x:c r="V141" s="47"/>
      <x:c r="W141" s="47"/>
      <x:c r="X141" s="47"/>
      <x:c r="Y141" s="47"/>
      <x:c r="Z141" s="47"/>
    </x:row>
    <x:row r="142">
      <x:c r="A142" s="1063" t="str">
        <x:v>SRC-138</x:v>
      </x:c>
      <x:c r="B142" s="1064" t="str">
        <x:v>OpenAI Models</x:v>
      </x:c>
      <x:c r="C142" s="1064" t="str">
        <x:v>Official documentation</x:v>
      </x:c>
      <x:c r="D142" s="1064" t="str">
        <x:v>Current model tiers, snapshots and features.</x:v>
      </x:c>
      <x:c r="E142" s="1064" t="str">
        <x:v>https://developers.openai.com/api/docs/models</x:v>
      </x:c>
      <x:c r="F142" s="1064" t="str">
        <x:v>Critical</x:v>
      </x:c>
      <x:c r="G142" s="1065" t="str">
        <x:v>A-01 model registry/current discovery.</x:v>
      </x:c>
      <x:c r="H142" s="47"/>
      <x:c r="I142" s="47"/>
      <x:c r="J142" s="47"/>
      <x:c r="K142" s="47"/>
      <x:c r="L142" s="47"/>
      <x:c r="M142" s="47"/>
      <x:c r="N142" s="47"/>
      <x:c r="O142" s="47"/>
      <x:c r="P142" s="47"/>
      <x:c r="Q142" s="47"/>
      <x:c r="R142" s="47"/>
      <x:c r="S142" s="47"/>
      <x:c r="T142" s="47"/>
      <x:c r="U142" s="47"/>
      <x:c r="V142" s="47"/>
      <x:c r="W142" s="47"/>
      <x:c r="X142" s="47"/>
      <x:c r="Y142" s="47"/>
      <x:c r="Z142" s="47"/>
    </x:row>
    <x:row r="143">
      <x:c r="A143" s="1106" t="str">
        <x:v>SRC-139</x:v>
      </x:c>
      <x:c r="B143" s="1107" t="str">
        <x:v>Claude Code CLI Usage</x:v>
      </x:c>
      <x:c r="C143" s="1107" t="str">
        <x:v>Official documentation</x:v>
      </x:c>
      <x:c r="D143" s="1107" t="str">
        <x:v>Headless/JSON/tool/model/permission controls.</x:v>
      </x:c>
      <x:c r="E143" s="1107" t="str">
        <x:v>https://docs.anthropic.com/en/docs/claude-code/cli-usage</x:v>
      </x:c>
      <x:c r="F143" s="1107" t="str">
        <x:v>Critical</x:v>
      </x:c>
      <x:c r="G143" s="1108" t="str">
        <x:v>A-01 endpoint CLI contract.</x:v>
      </x:c>
      <x:c r="H143" s="47"/>
      <x:c r="I143" s="47"/>
      <x:c r="J143" s="47"/>
      <x:c r="K143" s="47"/>
      <x:c r="L143" s="47"/>
      <x:c r="M143" s="47"/>
      <x:c r="N143" s="47"/>
      <x:c r="O143" s="47"/>
      <x:c r="P143" s="47"/>
      <x:c r="Q143" s="47"/>
      <x:c r="R143" s="47"/>
      <x:c r="S143" s="47"/>
      <x:c r="T143" s="47"/>
      <x:c r="U143" s="47"/>
      <x:c r="V143" s="47"/>
      <x:c r="W143" s="47"/>
      <x:c r="X143" s="47"/>
      <x:c r="Y143" s="47"/>
      <x:c r="Z143" s="47"/>
    </x:row>
    <x:row r="144">
      <x:c r="A144" s="1066" t="str">
        <x:v>SRC-140</x:v>
      </x:c>
      <x:c r="B144" s="200" t="str">
        <x:v>Gemini API Changelog</x:v>
      </x:c>
      <x:c r="C144" s="200" t="str">
        <x:v>Official documentation</x:v>
      </x:c>
      <x:c r="D144" s="200" t="str">
        <x:v>Current models, aliases and deprecations.</x:v>
      </x:c>
      <x:c r="E144" s="200" t="str">
        <x:v>https://ai.google.dev/gemini-api/docs/changelog</x:v>
      </x:c>
      <x:c r="F144" s="200" t="str">
        <x:v>Critical</x:v>
      </x:c>
      <x:c r="G144" s="1067" t="str">
        <x:v>A-01 drift/current provider research.</x:v>
      </x:c>
      <x:c r="H144" s="47"/>
      <x:c r="I144" s="47"/>
      <x:c r="J144" s="47"/>
      <x:c r="K144" s="47"/>
      <x:c r="L144" s="47"/>
      <x:c r="M144" s="47"/>
      <x:c r="N144" s="47"/>
      <x:c r="O144" s="47"/>
      <x:c r="P144" s="47"/>
      <x:c r="Q144" s="47"/>
      <x:c r="R144" s="47"/>
      <x:c r="S144" s="47"/>
      <x:c r="T144" s="47"/>
      <x:c r="U144" s="47"/>
      <x:c r="V144" s="47"/>
      <x:c r="W144" s="47"/>
      <x:c r="X144" s="47"/>
      <x:c r="Y144" s="47"/>
      <x:c r="Z144" s="47"/>
    </x:row>
    <x:row r="145">
      <x:c r="A145" s="1106" t="str">
        <x:v>SRC-141</x:v>
      </x:c>
      <x:c r="B145" s="1107" t="str">
        <x:v>Kimi Code Documentation</x:v>
      </x:c>
      <x:c r="C145" s="1107" t="str">
        <x:v>Official documentation</x:v>
      </x:c>
      <x:c r="D145" s="1107" t="str">
        <x:v>CLI/API/compatible protocols and auth.</x:v>
      </x:c>
      <x:c r="E145" s="1107" t="str">
        <x:v>https://www.kimi.com/code/docs/en/</x:v>
      </x:c>
      <x:c r="F145" s="1107" t="str">
        <x:v>High</x:v>
      </x:c>
      <x:c r="G145" s="1108" t="str">
        <x:v>A-01 connector candidate.</x:v>
      </x:c>
      <x:c r="H145" s="47"/>
      <x:c r="I145" s="47"/>
      <x:c r="J145" s="47"/>
      <x:c r="K145" s="47"/>
      <x:c r="L145" s="47"/>
      <x:c r="M145" s="47"/>
      <x:c r="N145" s="47"/>
      <x:c r="O145" s="47"/>
      <x:c r="P145" s="47"/>
      <x:c r="Q145" s="47"/>
      <x:c r="R145" s="47"/>
      <x:c r="S145" s="47"/>
      <x:c r="T145" s="47"/>
      <x:c r="U145" s="47"/>
      <x:c r="V145" s="47"/>
      <x:c r="W145" s="47"/>
      <x:c r="X145" s="47"/>
      <x:c r="Y145" s="47"/>
      <x:c r="Z145" s="47"/>
    </x:row>
    <x:row r="146">
      <x:c r="A146" s="1066" t="str">
        <x:v>SRC-142</x:v>
      </x:c>
      <x:c r="B146" s="200" t="str">
        <x:v>Ollama OpenAI Compatibility</x:v>
      </x:c>
      <x:c r="C146" s="200" t="str">
        <x:v>Official documentation</x:v>
      </x:c>
      <x:c r="D146" s="200" t="str">
        <x:v>Local/OpenAI-compatible runtime features.</x:v>
      </x:c>
      <x:c r="E146" s="200" t="str">
        <x:v>https://docs.ollama.com/api/openai-compatibility</x:v>
      </x:c>
      <x:c r="F146" s="200" t="str">
        <x:v>Critical</x:v>
      </x:c>
      <x:c r="G146" s="1067" t="str">
        <x:v>A-01 local/self-hosted connector.</x:v>
      </x:c>
      <x:c r="H146" s="47"/>
      <x:c r="I146" s="47"/>
      <x:c r="J146" s="47"/>
      <x:c r="K146" s="47"/>
      <x:c r="L146" s="47"/>
      <x:c r="M146" s="47"/>
      <x:c r="N146" s="47"/>
      <x:c r="O146" s="47"/>
      <x:c r="P146" s="47"/>
      <x:c r="Q146" s="47"/>
      <x:c r="R146" s="47"/>
      <x:c r="S146" s="47"/>
      <x:c r="T146" s="47"/>
      <x:c r="U146" s="47"/>
      <x:c r="V146" s="47"/>
      <x:c r="W146" s="47"/>
      <x:c r="X146" s="47"/>
      <x:c r="Y146" s="47"/>
      <x:c r="Z146" s="47"/>
    </x:row>
    <x:row r="147">
      <x:c r="A147" s="1106" t="str">
        <x:v>SRC-143</x:v>
      </x:c>
      <x:c r="B147" s="1107" t="str">
        <x:v>vLLM OpenAI-Compatible Server</x:v>
      </x:c>
      <x:c r="C147" s="1107" t="str">
        <x:v>Official documentation</x:v>
      </x:c>
      <x:c r="D147" s="1107" t="str">
        <x:v>Self-hosted serving and API support.</x:v>
      </x:c>
      <x:c r="E147" s="1107" t="str">
        <x:v>https://docs.vllm.ai/en/latest/serving/openai_compatible_server.html</x:v>
      </x:c>
      <x:c r="F147" s="1107" t="str">
        <x:v>High</x:v>
      </x:c>
      <x:c r="G147" s="1108" t="str">
        <x:v>A-01 self-hosted candidate.</x:v>
      </x:c>
      <x:c r="H147" s="47"/>
      <x:c r="I147" s="47"/>
      <x:c r="J147" s="47"/>
      <x:c r="K147" s="47"/>
      <x:c r="L147" s="47"/>
      <x:c r="M147" s="47"/>
      <x:c r="N147" s="47"/>
      <x:c r="O147" s="47"/>
      <x:c r="P147" s="47"/>
      <x:c r="Q147" s="47"/>
      <x:c r="R147" s="47"/>
      <x:c r="S147" s="47"/>
      <x:c r="T147" s="47"/>
      <x:c r="U147" s="47"/>
      <x:c r="V147" s="47"/>
      <x:c r="W147" s="47"/>
      <x:c r="X147" s="47"/>
      <x:c r="Y147" s="47"/>
      <x:c r="Z147" s="47"/>
    </x:row>
    <x:row r="148">
      <x:c r="A148" s="1066" t="str">
        <x:v>SRC-144</x:v>
      </x:c>
      <x:c r="B148" s="200" t="str">
        <x:v>LiteLLM Documentation</x:v>
      </x:c>
      <x:c r="C148" s="200" t="str">
        <x:v>Official project documentation</x:v>
      </x:c>
      <x:c r="D148" s="200" t="str">
        <x:v>Multi-provider proxy/routing/budgets/fallback.</x:v>
      </x:c>
      <x:c r="E148" s="200" t="str">
        <x:v>https://docs.litellm.ai/</x:v>
      </x:c>
      <x:c r="F148" s="200" t="str">
        <x:v>High</x:v>
      </x:c>
      <x:c r="G148" s="1067" t="str">
        <x:v>Conditional internal implementation option.</x:v>
      </x:c>
      <x:c r="H148" s="47"/>
      <x:c r="I148" s="47"/>
      <x:c r="J148" s="47"/>
      <x:c r="K148" s="47"/>
      <x:c r="L148" s="47"/>
      <x:c r="M148" s="47"/>
      <x:c r="N148" s="47"/>
      <x:c r="O148" s="47"/>
      <x:c r="P148" s="47"/>
      <x:c r="Q148" s="47"/>
      <x:c r="R148" s="47"/>
      <x:c r="S148" s="47"/>
      <x:c r="T148" s="47"/>
      <x:c r="U148" s="47"/>
      <x:c r="V148" s="47"/>
      <x:c r="W148" s="47"/>
      <x:c r="X148" s="47"/>
      <x:c r="Y148" s="47"/>
      <x:c r="Z148" s="47"/>
    </x:row>
    <x:row r="149">
      <x:c r="A149" s="1106" t="str">
        <x:v>SRC-145</x:v>
      </x:c>
      <x:c r="B149" s="1107" t="str">
        <x:v>Inspect AI</x:v>
      </x:c>
      <x:c r="C149" s="1107" t="str">
        <x:v>UK AISI evaluation framework</x:v>
      </x:c>
      <x:c r="D149" s="1107" t="str">
        <x:v>Agent/model evaluation framework.</x:v>
      </x:c>
      <x:c r="E149" s="1107" t="str">
        <x:v>https://inspect.aisi.org.uk/</x:v>
      </x:c>
      <x:c r="F149" s="1107" t="str">
        <x:v>High</x:v>
      </x:c>
      <x:c r="G149" s="1108" t="str">
        <x:v>A-01 qualification toolchain candidate.</x:v>
      </x:c>
      <x:c r="H149" s="47"/>
      <x:c r="I149" s="47"/>
      <x:c r="J149" s="47"/>
      <x:c r="K149" s="47"/>
      <x:c r="L149" s="47"/>
      <x:c r="M149" s="47"/>
      <x:c r="N149" s="47"/>
      <x:c r="O149" s="47"/>
      <x:c r="P149" s="47"/>
      <x:c r="Q149" s="47"/>
      <x:c r="R149" s="47"/>
      <x:c r="S149" s="47"/>
      <x:c r="T149" s="47"/>
      <x:c r="U149" s="47"/>
      <x:c r="V149" s="47"/>
      <x:c r="W149" s="47"/>
      <x:c r="X149" s="47"/>
      <x:c r="Y149" s="47"/>
      <x:c r="Z149" s="47"/>
    </x:row>
    <x:row r="150">
      <x:c r="A150" s="1066" t="str">
        <x:v>SRC-146</x:v>
      </x:c>
      <x:c r="B150" s="200" t="str">
        <x:v>OpenTelemetry GenAI Attributes</x:v>
      </x:c>
      <x:c r="C150" s="200" t="str">
        <x:v>Official specification</x:v>
      </x:c>
      <x:c r="D150" s="200" t="str">
        <x:v>Provider/request/actual model and usage lineage.</x:v>
      </x:c>
      <x:c r="E150" s="200" t="str">
        <x:v>https://opentelemetry.io/docs/specs/semconv/registry/attributes/gen-ai/</x:v>
      </x:c>
      <x:c r="F150" s="200" t="str">
        <x:v>High</x:v>
      </x:c>
      <x:c r="G150" s="1067" t="str">
        <x:v>A-01 operational telemetry.</x:v>
      </x:c>
      <x:c r="H150" s="47"/>
      <x:c r="I150" s="47"/>
      <x:c r="J150" s="47"/>
      <x:c r="K150" s="47"/>
      <x:c r="L150" s="47"/>
      <x:c r="M150" s="47"/>
      <x:c r="N150" s="47"/>
      <x:c r="O150" s="47"/>
      <x:c r="P150" s="47"/>
      <x:c r="Q150" s="47"/>
      <x:c r="R150" s="47"/>
      <x:c r="S150" s="47"/>
      <x:c r="T150" s="47"/>
      <x:c r="U150" s="47"/>
      <x:c r="V150" s="47"/>
      <x:c r="W150" s="47"/>
      <x:c r="X150" s="47"/>
      <x:c r="Y150" s="47"/>
      <x:c r="Z150" s="47"/>
    </x:row>
    <x:row r="151">
      <x:c r="A151" s="1110" t="str">
        <x:v>SRC-147</x:v>
      </x:c>
      <x:c r="B151" s="1111" t="str">
        <x:v>Model Context Protocol</x:v>
      </x:c>
      <x:c r="C151" s="1111" t="str">
        <x:v>Official specification</x:v>
      </x:c>
      <x:c r="D151" s="1111" t="str">
        <x:v>Tools/resources/prompts and security boundaries.</x:v>
      </x:c>
      <x:c r="E151" s="1111" t="str">
        <x:v>https://modelcontextprotocol.io/specification/latest</x:v>
      </x:c>
      <x:c r="F151" s="1111" t="str">
        <x:v>High</x:v>
      </x:c>
      <x:c r="G151" s="1112" t="str">
        <x:v>Tool integration, not model routing.</x:v>
      </x:c>
      <x:c r="H151" s="47"/>
      <x:c r="I151" s="47"/>
      <x:c r="J151" s="47"/>
      <x:c r="K151" s="47"/>
      <x:c r="L151" s="47"/>
      <x:c r="M151" s="47"/>
      <x:c r="N151" s="47"/>
      <x:c r="O151" s="47"/>
      <x:c r="P151" s="47"/>
      <x:c r="Q151" s="47"/>
      <x:c r="R151" s="47"/>
      <x:c r="S151" s="47"/>
      <x:c r="T151" s="47"/>
      <x:c r="U151" s="47"/>
      <x:c r="V151" s="47"/>
      <x:c r="W151" s="47"/>
      <x:c r="X151" s="47"/>
      <x:c r="Y151" s="47"/>
      <x:c r="Z151" s="47"/>
    </x:row>
    <x:row r="152">
      <x:c r="A152" s="1268" t="str">
        <x:v>SRC-148</x:v>
      </x:c>
      <x:c r="B152" s="1269" t="str">
        <x:v>Claude Fable 5</x:v>
      </x:c>
      <x:c r="C152" s="1269" t="str">
        <x:v>Anthropic official</x:v>
      </x:c>
      <x:c r="D152" s="1269" t="str">
        <x:v>Current Fable 5 availability and hard coding/knowledge role.</x:v>
      </x:c>
      <x:c r="E152" s="1269" t="str">
        <x:v>https://www.anthropic.com/claude/fable</x:v>
      </x:c>
      <x:c r="F152" s="1269" t="str">
        <x:v>Critical</x:v>
      </x:c>
      <x:c r="G152" s="1270" t="str">
        <x:v>Stage 12 development lead model.</x:v>
      </x:c>
      <x:c r="H152" s="47"/>
      <x:c r="I152" s="47"/>
      <x:c r="J152" s="47"/>
      <x:c r="K152" s="47"/>
      <x:c r="L152" s="47"/>
      <x:c r="M152" s="47"/>
      <x:c r="N152" s="47"/>
      <x:c r="O152" s="47"/>
      <x:c r="P152" s="47"/>
      <x:c r="Q152" s="47"/>
      <x:c r="R152" s="47"/>
      <x:c r="S152" s="47"/>
      <x:c r="T152" s="47"/>
      <x:c r="U152" s="47"/>
      <x:c r="V152" s="47"/>
      <x:c r="W152" s="47"/>
      <x:c r="X152" s="47"/>
      <x:c r="Y152" s="47"/>
      <x:c r="Z152" s="47"/>
    </x:row>
    <x:row r="153">
      <x:c r="A153" s="1281" t="str">
        <x:v>SRC-149</x:v>
      </x:c>
      <x:c r="B153" s="1282" t="str">
        <x:v>Claude Opus 4.8</x:v>
      </x:c>
      <x:c r="C153" s="1282" t="str">
        <x:v>Anthropic official</x:v>
      </x:c>
      <x:c r="D153" s="1282" t="str">
        <x:v>Opus 4.8 model, API ID and coding/agentic capabilities.</x:v>
      </x:c>
      <x:c r="E153" s="1282" t="str">
        <x:v>https://www.anthropic.com/news/claude-opus-4-8</x:v>
      </x:c>
      <x:c r="F153" s="1282" t="str">
        <x:v>Critical</x:v>
      </x:c>
      <x:c r="G153" s="1283" t="str">
        <x:v>Stage 12 primary coder.</x:v>
      </x:c>
      <x:c r="H153" s="47"/>
      <x:c r="I153" s="47"/>
      <x:c r="J153" s="47"/>
      <x:c r="K153" s="47"/>
      <x:c r="L153" s="47"/>
      <x:c r="M153" s="47"/>
      <x:c r="N153" s="47"/>
      <x:c r="O153" s="47"/>
      <x:c r="P153" s="47"/>
      <x:c r="Q153" s="47"/>
      <x:c r="R153" s="47"/>
      <x:c r="S153" s="47"/>
      <x:c r="T153" s="47"/>
      <x:c r="U153" s="47"/>
      <x:c r="V153" s="47"/>
      <x:c r="W153" s="47"/>
      <x:c r="X153" s="47"/>
      <x:c r="Y153" s="47"/>
      <x:c r="Z153" s="47"/>
    </x:row>
    <x:row r="154">
      <x:c r="A154" s="1271" t="str">
        <x:v>SRC-150</x:v>
      </x:c>
      <x:c r="B154" s="200" t="str">
        <x:v>Claude Code CLI Reference</x:v>
      </x:c>
      <x:c r="C154" s="200" t="str">
        <x:v>Anthropic official</x:v>
      </x:c>
      <x:c r="D154" s="200" t="str">
        <x:v>Model selection, JSON output, tool allowlist and permission controls.</x:v>
      </x:c>
      <x:c r="E154" s="200" t="str">
        <x:v>https://docs.anthropic.com/en/docs/claude-code/cli-usage</x:v>
      </x:c>
      <x:c r="F154" s="200" t="str">
        <x:v>Critical</x:v>
      </x:c>
      <x:c r="G154" s="1272" t="str">
        <x:v>Stage 12 engineering workflow.</x:v>
      </x:c>
      <x:c r="H154" s="47"/>
      <x:c r="I154" s="47"/>
      <x:c r="J154" s="47"/>
      <x:c r="K154" s="47"/>
      <x:c r="L154" s="47"/>
      <x:c r="M154" s="47"/>
      <x:c r="N154" s="47"/>
      <x:c r="O154" s="47"/>
      <x:c r="P154" s="47"/>
      <x:c r="Q154" s="47"/>
      <x:c r="R154" s="47"/>
      <x:c r="S154" s="47"/>
      <x:c r="T154" s="47"/>
      <x:c r="U154" s="47"/>
      <x:c r="V154" s="47"/>
      <x:c r="W154" s="47"/>
      <x:c r="X154" s="47"/>
      <x:c r="Y154" s="47"/>
      <x:c r="Z154" s="47"/>
    </x:row>
    <x:row r="155">
      <x:c r="A155" s="1281" t="str">
        <x:v>SRC-151</x:v>
      </x:c>
      <x:c r="B155" s="1282" t="str">
        <x:v>GPT-5.6 Release</x:v>
      </x:c>
      <x:c r="C155" s="1282" t="str">
        <x:v>OpenAI official</x:v>
      </x:c>
      <x:c r="D155" s="1282" t="str">
        <x:v>Sol/Terra/Luna, Codex availability, max effort and pricing.</x:v>
      </x:c>
      <x:c r="E155" s="1282" t="str">
        <x:v>https://openai.com/index/gpt-5-6/</x:v>
      </x:c>
      <x:c r="F155" s="1282" t="str">
        <x:v>Critical</x:v>
      </x:c>
      <x:c r="G155" s="1283" t="str">
        <x:v>Stage 12 Codex review model.</x:v>
      </x:c>
      <x:c r="H155" s="47"/>
      <x:c r="I155" s="47"/>
      <x:c r="J155" s="47"/>
      <x:c r="K155" s="47"/>
      <x:c r="L155" s="47"/>
      <x:c r="M155" s="47"/>
      <x:c r="N155" s="47"/>
      <x:c r="O155" s="47"/>
      <x:c r="P155" s="47"/>
      <x:c r="Q155" s="47"/>
      <x:c r="R155" s="47"/>
      <x:c r="S155" s="47"/>
      <x:c r="T155" s="47"/>
      <x:c r="U155" s="47"/>
      <x:c r="V155" s="47"/>
      <x:c r="W155" s="47"/>
      <x:c r="X155" s="47"/>
      <x:c r="Y155" s="47"/>
      <x:c r="Z155" s="47"/>
    </x:row>
    <x:row r="156">
      <x:c r="A156" s="1271" t="str">
        <x:v>SRC-152</x:v>
      </x:c>
      <x:c r="B156" s="200" t="str">
        <x:v>GPT-5.6 in Codex</x:v>
      </x:c>
      <x:c r="C156" s="200" t="str">
        <x:v>OpenAI official help</x:v>
      </x:c>
      <x:c r="D156" s="200" t="str">
        <x:v>Eligible plans and minimum Codex CLI version.</x:v>
      </x:c>
      <x:c r="E156" s="200" t="str">
        <x:v>https://help.openai.com/en/articles/20001354-gpt-56-in-chatgpt/</x:v>
      </x:c>
      <x:c r="F156" s="200" t="str">
        <x:v>Critical</x:v>
      </x:c>
      <x:c r="G156" s="1272" t="str">
        <x:v>Development preflight.</x:v>
      </x:c>
      <x:c r="H156" s="47"/>
      <x:c r="I156" s="47"/>
      <x:c r="J156" s="47"/>
      <x:c r="K156" s="47"/>
      <x:c r="L156" s="47"/>
      <x:c r="M156" s="47"/>
      <x:c r="N156" s="47"/>
      <x:c r="O156" s="47"/>
      <x:c r="P156" s="47"/>
      <x:c r="Q156" s="47"/>
      <x:c r="R156" s="47"/>
      <x:c r="S156" s="47"/>
      <x:c r="T156" s="47"/>
      <x:c r="U156" s="47"/>
      <x:c r="V156" s="47"/>
      <x:c r="W156" s="47"/>
      <x:c r="X156" s="47"/>
      <x:c r="Y156" s="47"/>
      <x:c r="Z156" s="47"/>
    </x:row>
    <x:row r="157">
      <x:c r="A157" s="1281" t="str">
        <x:v>SRC-153</x:v>
      </x:c>
      <x:c r="B157" s="1282" t="str">
        <x:v>Codex Use Cases</x:v>
      </x:c>
      <x:c r="C157" s="1282" t="str">
        <x:v>OpenAI official</x:v>
      </x:c>
      <x:c r="D157" s="1282" t="str">
        <x:v>Pull-request and security code-review workflows.</x:v>
      </x:c>
      <x:c r="E157" s="1282" t="str">
        <x:v>https://developers.openai.com/codex/use-cases</x:v>
      </x:c>
      <x:c r="F157" s="1282" t="str">
        <x:v>High</x:v>
      </x:c>
      <x:c r="G157" s="1283" t="str">
        <x:v>Independent review protocol.</x:v>
      </x:c>
      <x:c r="H157" s="47"/>
      <x:c r="I157" s="47"/>
      <x:c r="J157" s="47"/>
      <x:c r="K157" s="47"/>
      <x:c r="L157" s="47"/>
      <x:c r="M157" s="47"/>
      <x:c r="N157" s="47"/>
      <x:c r="O157" s="47"/>
      <x:c r="P157" s="47"/>
      <x:c r="Q157" s="47"/>
      <x:c r="R157" s="47"/>
      <x:c r="S157" s="47"/>
      <x:c r="T157" s="47"/>
      <x:c r="U157" s="47"/>
      <x:c r="V157" s="47"/>
      <x:c r="W157" s="47"/>
      <x:c r="X157" s="47"/>
      <x:c r="Y157" s="47"/>
      <x:c r="Z157" s="47"/>
    </x:row>
    <x:row r="158">
      <x:c r="A158" s="1271" t="str">
        <x:v>SRC-154</x:v>
      </x:c>
      <x:c r="B158" s="200" t="str">
        <x:v>NIST AI RMF</x:v>
      </x:c>
      <x:c r="C158" s="200" t="str">
        <x:v>NIST framework</x:v>
      </x:c>
      <x:c r="D158" s="200" t="str">
        <x:v>AI governance and risk management.</x:v>
      </x:c>
      <x:c r="E158" s="200" t="str">
        <x:v>https://www.nist.gov/itl/ai-risk-management-framework</x:v>
      </x:c>
      <x:c r="F158" s="200" t="str">
        <x:v>Critical</x:v>
      </x:c>
      <x:c r="G158" s="1272" t="str">
        <x:v>Stage 12 model/evaluator governance.</x:v>
      </x:c>
      <x:c r="H158" s="47"/>
      <x:c r="I158" s="47"/>
      <x:c r="J158" s="47"/>
      <x:c r="K158" s="47"/>
      <x:c r="L158" s="47"/>
      <x:c r="M158" s="47"/>
      <x:c r="N158" s="47"/>
      <x:c r="O158" s="47"/>
      <x:c r="P158" s="47"/>
      <x:c r="Q158" s="47"/>
      <x:c r="R158" s="47"/>
      <x:c r="S158" s="47"/>
      <x:c r="T158" s="47"/>
      <x:c r="U158" s="47"/>
      <x:c r="V158" s="47"/>
      <x:c r="W158" s="47"/>
      <x:c r="X158" s="47"/>
      <x:c r="Y158" s="47"/>
      <x:c r="Z158" s="47"/>
    </x:row>
    <x:row r="159">
      <x:c r="A159" s="1281" t="str">
        <x:v>SRC-155</x:v>
      </x:c>
      <x:c r="B159" s="1282" t="str">
        <x:v>ICO Monitoring Workers</x:v>
      </x:c>
      <x:c r="C159" s="1282" t="str">
        <x:v>UK regulator</x:v>
      </x:c>
      <x:c r="D159" s="1282" t="str">
        <x:v>Worker monitoring transparency, proportionality and rights.</x:v>
      </x:c>
      <x:c r="E159" s="1282" t="str">
        <x:v>https://ico.org.uk/for-organisations/uk-gdpr-guidance-and-resources/employment/monitoring-workers/data-protection-and-monitoring-workers/</x:v>
      </x:c>
      <x:c r="F159" s="1282" t="str">
        <x:v>Critical</x:v>
      </x:c>
      <x:c r="G159" s="1283" t="str">
        <x:v>Stage 12 pilot/DPIA.</x:v>
      </x:c>
      <x:c r="H159" s="47"/>
      <x:c r="I159" s="47"/>
      <x:c r="J159" s="47"/>
      <x:c r="K159" s="47"/>
      <x:c r="L159" s="47"/>
      <x:c r="M159" s="47"/>
      <x:c r="N159" s="47"/>
      <x:c r="O159" s="47"/>
      <x:c r="P159" s="47"/>
      <x:c r="Q159" s="47"/>
      <x:c r="R159" s="47"/>
      <x:c r="S159" s="47"/>
      <x:c r="T159" s="47"/>
      <x:c r="U159" s="47"/>
      <x:c r="V159" s="47"/>
      <x:c r="W159" s="47"/>
      <x:c r="X159" s="47"/>
      <x:c r="Y159" s="47"/>
      <x:c r="Z159" s="47"/>
    </x:row>
    <x:row r="160">
      <x:c r="A160" s="1271" t="str">
        <x:v>SRC-156</x:v>
      </x:c>
      <x:c r="B160" s="200" t="str">
        <x:v>WCAG 2.2</x:v>
      </x:c>
      <x:c r="C160" s="200" t="str">
        <x:v>W3C standard</x:v>
      </x:c>
      <x:c r="D160" s="200" t="str">
        <x:v>Accessibility success criteria.</x:v>
      </x:c>
      <x:c r="E160" s="200" t="str">
        <x:v>https://www.w3.org/TR/WCAG22/</x:v>
      </x:c>
      <x:c r="F160" s="200" t="str">
        <x:v>Critical</x:v>
      </x:c>
      <x:c r="G160" s="1272" t="str">
        <x:v>Stage 12 accessibility gate.</x:v>
      </x:c>
      <x:c r="H160" s="47"/>
      <x:c r="I160" s="47"/>
      <x:c r="J160" s="47"/>
      <x:c r="K160" s="47"/>
      <x:c r="L160" s="47"/>
      <x:c r="M160" s="47"/>
      <x:c r="N160" s="47"/>
      <x:c r="O160" s="47"/>
      <x:c r="P160" s="47"/>
      <x:c r="Q160" s="47"/>
      <x:c r="R160" s="47"/>
      <x:c r="S160" s="47"/>
      <x:c r="T160" s="47"/>
      <x:c r="U160" s="47"/>
      <x:c r="V160" s="47"/>
      <x:c r="W160" s="47"/>
      <x:c r="X160" s="47"/>
      <x:c r="Y160" s="47"/>
      <x:c r="Z160" s="47"/>
    </x:row>
    <x:row r="161">
      <x:c r="A161" s="1284" t="str">
        <x:v>SRC-157</x:v>
      </x:c>
      <x:c r="B161" s="1285" t="str">
        <x:v>Inspect AI</x:v>
      </x:c>
      <x:c r="C161" s="1285" t="str">
        <x:v>UK AISI framework</x:v>
      </x:c>
      <x:c r="D161" s="1285" t="str">
        <x:v>Agent/model evaluation framework.</x:v>
      </x:c>
      <x:c r="E161" s="1285" t="str">
        <x:v>https://inspect.aisi.org.uk/</x:v>
      </x:c>
      <x:c r="F161" s="1285" t="str">
        <x:v>High</x:v>
      </x:c>
      <x:c r="G161" s="1286" t="str">
        <x:v>Stage 12 qualification toolchain.</x:v>
      </x:c>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07d0014063ef4b10"/>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row r="160" ht="24" customHeight="1">
      <x:c r="A160" s="795" t="str">
        <x:v>Combined Next Execution Prompt — Stages 10 and 11</x:v>
      </x:c>
      <x:c r="B160" s="795"/>
      <x:c r="C160" s="795"/>
      <x:c r="D160" s="795"/>
      <x:c r="E160" s="795"/>
      <x:c r="F160" s="795"/>
    </x:row>
    <x:row r="161" ht="38" customHeight="1">
      <x:c r="A161" s="799" t="str">
        <x:v>&lt;identity&gt;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x:v>
      </x:c>
      <x:c r="B161" s="799"/>
      <x:c r="C161" s="799"/>
      <x:c r="D161" s="799"/>
      <x:c r="E161" s="799"/>
      <x:c r="F161" s="799"/>
    </x:row>
    <x:row r="162" ht="38" customHeight="1">
      <x:c r="A162" s="799"/>
      <x:c r="B162" s="799"/>
      <x:c r="C162" s="799"/>
      <x:c r="D162" s="799"/>
      <x:c r="E162" s="799"/>
      <x:c r="F162" s="799"/>
    </x:row>
    <x:row r="163" ht="38" customHeight="1">
      <x:c r="A163" s="799"/>
      <x:c r="B163" s="799"/>
      <x:c r="C163" s="799"/>
      <x:c r="D163" s="799"/>
      <x:c r="E163" s="799"/>
      <x:c r="F163" s="799"/>
    </x:row>
    <x:row r="164" ht="38" customHeight="1">
      <x:c r="A164" s="799"/>
      <x:c r="B164" s="799"/>
      <x:c r="C164" s="799"/>
      <x:c r="D164" s="799"/>
      <x:c r="E164" s="799"/>
      <x:c r="F164" s="799"/>
    </x:row>
    <x:row r="165" ht="38" customHeight="1">
      <x:c r="A165" s="799"/>
      <x:c r="B165" s="799"/>
      <x:c r="C165" s="799"/>
      <x:c r="D165" s="799"/>
      <x:c r="E165" s="799"/>
      <x:c r="F165" s="799"/>
    </x:row>
    <x:row r="166" ht="38" customHeight="1">
      <x:c r="A166" s="799"/>
      <x:c r="B166" s="799"/>
      <x:c r="C166" s="799"/>
      <x:c r="D166" s="799"/>
      <x:c r="E166" s="799"/>
      <x:c r="F166" s="799"/>
    </x:row>
    <x:row r="167" ht="38" customHeight="1">
      <x:c r="A167" s="799"/>
      <x:c r="B167" s="799"/>
      <x:c r="C167" s="799"/>
      <x:c r="D167" s="799"/>
      <x:c r="E167" s="799"/>
      <x:c r="F167" s="799"/>
    </x:row>
    <x:row r="168" ht="38" customHeight="1">
      <x:c r="A168" s="799"/>
      <x:c r="B168" s="799"/>
      <x:c r="C168" s="799"/>
      <x:c r="D168" s="799"/>
      <x:c r="E168" s="799"/>
      <x:c r="F168" s="799"/>
    </x:row>
    <x:row r="169" ht="38" customHeight="1">
      <x:c r="A169" s="799"/>
      <x:c r="B169" s="799"/>
      <x:c r="C169" s="799"/>
      <x:c r="D169" s="799"/>
      <x:c r="E169" s="799"/>
      <x:c r="F169" s="799"/>
    </x:row>
    <x:row r="170" ht="38" customHeight="1">
      <x:c r="A170" s="799"/>
      <x:c r="B170" s="799"/>
      <x:c r="C170" s="799"/>
      <x:c r="D170" s="799"/>
      <x:c r="E170" s="799"/>
      <x:c r="F170" s="799"/>
    </x:row>
    <x:row r="171" ht="38" customHeight="1">
      <x:c r="A171" s="799"/>
      <x:c r="B171" s="799"/>
      <x:c r="C171" s="799"/>
      <x:c r="D171" s="799"/>
      <x:c r="E171" s="799"/>
      <x:c r="F171" s="799"/>
    </x:row>
    <x:row r="172" ht="38" customHeight="1">
      <x:c r="A172" s="799"/>
      <x:c r="B172" s="799"/>
      <x:c r="C172" s="799"/>
      <x:c r="D172" s="799"/>
      <x:c r="E172" s="799"/>
      <x:c r="F172" s="799"/>
    </x:row>
    <x:row r="173" ht="38" customHeight="1">
      <x:c r="A173" s="799"/>
      <x:c r="B173" s="799"/>
      <x:c r="C173" s="799"/>
      <x:c r="D173" s="799"/>
      <x:c r="E173" s="799"/>
      <x:c r="F173" s="799"/>
    </x:row>
    <x:row r="174" ht="38" customHeight="1">
      <x:c r="A174" s="799"/>
      <x:c r="B174" s="799"/>
      <x:c r="C174" s="799"/>
      <x:c r="D174" s="799"/>
      <x:c r="E174" s="799"/>
      <x:c r="F174" s="799"/>
    </x:row>
    <x:row r="175" ht="38" customHeight="1">
      <x:c r="A175" s="799"/>
      <x:c r="B175" s="799"/>
      <x:c r="C175" s="799"/>
      <x:c r="D175" s="799"/>
      <x:c r="E175" s="799"/>
      <x:c r="F175" s="799"/>
    </x:row>
    <x:row r="176" ht="38" customHeight="1">
      <x:c r="A176" s="799"/>
      <x:c r="B176" s="799"/>
      <x:c r="C176" s="799"/>
      <x:c r="D176" s="799"/>
      <x:c r="E176" s="799"/>
      <x:c r="F176" s="799"/>
    </x:row>
    <x:row r="177" ht="38" customHeight="1">
      <x:c r="A177" s="799"/>
      <x:c r="B177" s="799"/>
      <x:c r="C177" s="799"/>
      <x:c r="D177" s="799"/>
      <x:c r="E177" s="799"/>
      <x:c r="F177" s="799"/>
    </x:row>
    <x:row r="178" ht="38" customHeight="1">
      <x:c r="A178" s="799"/>
      <x:c r="B178" s="799"/>
      <x:c r="C178" s="799"/>
      <x:c r="D178" s="799"/>
      <x:c r="E178" s="799"/>
      <x:c r="F178" s="799"/>
    </x:row>
    <x:row r="179" ht="38" customHeight="1">
      <x:c r="A179" s="799"/>
      <x:c r="B179" s="799"/>
      <x:c r="C179" s="799"/>
      <x:c r="D179" s="799"/>
      <x:c r="E179" s="799"/>
      <x:c r="F179" s="799"/>
    </x:row>
    <x:row r="180" ht="38" customHeight="1">
      <x:c r="A180" s="799"/>
      <x:c r="B180" s="799"/>
      <x:c r="C180" s="799"/>
      <x:c r="D180" s="799"/>
      <x:c r="E180" s="799"/>
      <x:c r="F180" s="799"/>
    </x:row>
    <x:row r="181" ht="38" customHeight="1">
      <x:c r="A181" s="799"/>
      <x:c r="B181" s="799"/>
      <x:c r="C181" s="799"/>
      <x:c r="D181" s="799"/>
      <x:c r="E181" s="799"/>
      <x:c r="F181" s="799"/>
    </x:row>
    <x:row r="182" ht="38" customHeight="1">
      <x:c r="A182" s="799"/>
      <x:c r="B182" s="799"/>
      <x:c r="C182" s="799"/>
      <x:c r="D182" s="799"/>
      <x:c r="E182" s="799"/>
      <x:c r="F182" s="799"/>
    </x:row>
    <x:row r="188" ht="24" customHeight="1">
      <x:c r="A188" s="1100" t="str">
        <x:v>Superseded — Original Stage 12 Prompt (replaced by A-01 revised prompt below)</x:v>
      </x:c>
      <x:c r="B188" s="1100"/>
      <x:c r="C188" s="1100"/>
      <x:c r="D188" s="1100"/>
      <x:c r="E188" s="1100"/>
      <x:c r="F188" s="1100"/>
    </x:row>
    <x:row r="189" ht="38" customHeight="1">
      <x:c r="A189" s="923" t="str">
        <x:v>&lt;identity&gt;
You are one integrated senior assurance and pilot-execution team comprising:
- executive programme sponsors and product leadership;
- enterprise, security, privacy and data architects;
- Windows/macOS endpoint, Java/Spring, Python/AI, frontend and platform engineers;
- SRE, performance, reliability, disaster-recovery and incident-response leads;
- application security, cloud security, red-team, penetration-test and supply-chain specialists;
- DPO, UK legal, Pakistan/Lahore legal, HR and worker/employee representatives;
- AI governance, model evaluation, fairness, accessibility and data-quality specialists;
- QA/SDET, user research, service design and support-operations leads;
- FinOps, procurement, vendor-management and capacity-planning specialists;
- software engineering, QA, DevOps and technical-manager pilot participants/reviewers.
Work as one team. Execute Stage 12 as one final programme stage with two controlled workstreams and two formal sub-gates:
- Stage 12A — Security, Privacy, Reliability and Evaluation Hardening Gate.
- Stage 12B — Controlled Internal Pilot and Rollout Decision Gate.
Neither sub-gate replaces the independent Stage 0–11 approvals. Stage 12 must verify that those controls are implemented and operational before pilot or rollout.
&lt;/identity&gt;
&lt;mission&gt;
Execute Stage 12 of Nessovo HumanOS Work Intelligence.
Stage 12A must harden and independently validate the complete HumanOS Work Intelligence system across endpoint capture, ingestion, evidence, semantic adapters, provenance, Task Assurance, Capability Graph, Growth Coach, user experiences and Skill Forge. It must close security, privacy, legal, accessibility, reliability, performance, AI-evaluation, fairness, data-quality, operational and supply-chain readiness gaps.
Stage 12B must run a tightly controlled internal Nessovo pilot, collect employee and manager evidence, test participant rights and operational support, measure technical and product outcomes, evaluate costs and risks, and produce a source-backed executive decision to PROCEED, MODIFY, RESTRICT or STOP.
Update the existing Excel workbook with implementation-ready test plans, ownership, results structures, pilot protocol, metrics, incident/stop controls, support model, cost/capacity model, launch-readiness assessment and final programme decision framework.
&lt;/mission&gt;
&lt;authoritative_context&gt;
The workbook contains Stage 0–11 specifications for:
- product charter, purpose limitation, worker rights, DPIA inputs and governance;
- market/OSS research and HumanOS reference architecture;
- Role Capability Contracts and Task Execution Contracts;
- signed managed-device agent and local policy/journal;
- signed evidence ingestion, replay, retention, access and audit;
- policy-controlled universal capture with secure-field blocking;
- browser, shell, Git/CI, IDE and AI-agent semantic adapters;
- provenance graph, work episodes and Task Assurance;
- capability evidence, claims, baseline assessment and role readiness;
- private Growth Coach, learning plans and applied-learning verification;
- employee, manager, reviewer and governance experiences;
- Skill Forge package evaluation, signing, canary, monitoring and rollback.
Java/Spring Boot owns durable HumanOS domain, workflow, access, audit and public API state. Python services provide AI/evaluation recommendations behind the Model Gateway. Rust/native endpoint components own policy-controlled local capture and secure delivery. Existing HumanOS identity, organisation, task/project, workflow, policy, audit, notification, secret, object, event, deployment, feature and Model Gateway services remain authoritative.
&lt;/authoritative_context&gt;
&lt;non_negotiable_rules&gt;
- No pilot begins until the DPIA, UK legal review, applicable Pakistan/Lahore legal review, worker consultation, monitoring notice/policy, security architecture and participant-protection terms are approved for the actual pilot scope.
- No personal devices, covert mode, audio, webcam, continuous full-motion recording, broad network payload capture or unrestricted clipboard capture in the pilot.
- Zero known password, authentication-code, private-key or high-severity secret retention is a blocking requirement.
- No unauthorised raw-evidence access, cross-tenant access or unapproved cross-border transfer is acceptable.
- Pilot outputs cannot solely or primarily determine dismissal, discipline, promotion, pay, probation or equivalent adverse employment action.
- Employees must be able to view material evidence, correct context, dispute findings, request meaningful human review and see material raw-evidence access.
- Missing telemetry, unsupported tools, excluded periods and degraded services cannot be interpreted as inactivity or failure.
- Clicks, keystrokes, hours, code volume, prompt count, token use and time online are not productivity, quality or capability scores.
- Every AI/evaluator conclusion must include evidence, confidence, completeness, version, limitations and alternative explanations.
- High-impact findings and capability/readiness changes require qualified human review.
- Accessibility accommodations and alternate valid work methods cannot create lower conclusions.
- Training completion alone cannot increase capability; reviewed applied evidence is required.
- Skill Forge cannot deploy unreviewed or unsigned packages; canary and rollback must remain operational throughout the pilot.
- DPO, CISO and executive sponsor each retain authority to pause affected capture, a feature, a package, a cohort or the entire pilot.
- A partial or inconclusive result must be reported honestly; no launch recommendation may hide unresolved critical risk.
&lt;/non_negotiable_rules&gt;
&lt;stage_12a_required_workstreams&gt;
1. Establish the Stage 12 assurance baseline:
   - inventory deployed code, configurations, schemas, policies, packages and versions;
   - map each Stage 0–11 gate requirement to implemented control and evidence;
   - identify unimplemented, partially implemented, waived or untestable controls;
   - freeze the pilot release candidate and produce SBOM/provenance.
2. Complete security architecture and penetration testing:
   - endpoint privilege and tamper testing;
   - secure update/signing/notarisation;
   - agent IPC and adapter isolation;
   - API/BFF authentication and authorisation;
   - tenant isolation and IDOR;
   - evidence access grants;
   - object storage and signed URLs;
   - secrets/KMS;
   - Kafka/event integrity;
   - PostgreSQL/RLS;
   - prompt injection and agent tool abuse;
   - Skill Forge package/signature/sandbox/resolver;
   - supply-chain and dependency review;
   - cloud/Kubernetes/GitOps hardening;
   - red-team scenarios and remediation retest.
3. Complete privacy engineering and DPIA closure:
   - end-to-end data-flow map;
   - purpose and lawful-basis mapping;
   - jurisdiction and cross-border flows;
   - secure-field and exclusion validation;
   - data minimisation;
   - raw/derived retention;
   - legal/dispute holds;
   - deletion propagation;
   - employee access/correction/export;
   - raw-access auditing;
   - model-provider data controls;
   - privacy notice and monitoring policy accuracy;
   - DPO residual-risk assessment and advice.
4. Complete legal and worker-readiness review:
   - UK employment/data/interception analysis;
   - Pakistan/Lahore employment/privacy/cyber/interception analysis if participants are included;
   - contracts, handbook, monitoring and acceptable-use changes;
   - worker/employee representative consultation;
   - pilot participant terms and no-adverse-action boundary;
   - manager/reviewer training requirements;
   - processor/vendor contracts;
   - cross-border transfer instruments;
   - regulatory change watch.
5. Complete endpoint performance and compatibility validation:
   - supported Windows/macOS versions and hardware;
   - installation/update/rollback/uninstall;
   - MDM deployment;
   - permissions/TCC;
   - CPU, memory, battery, input latency, storage and bandwidth;
   - crash recovery and offline queue;
   - long-duration stability;
   - supported browsers, shells, IDEs, Git/CI and AI agents;
   - exclusions, secure fields, assistive technologies and accommodations;
   - unsupported-tool and degraded-state behaviour.
6. Complete data, ingestion and reliability validation:
   - signed batch verification;
   - duplicates, late events and replay;
   - schema evolution;
   - telemetry gaps;
   - evidence/object integrity;
   - retention/deletion;
   - backup/restore;
   - regional routing;
   - database/Kafka/object-store failure;
   - backpressure and capacity;
   - disaster recovery;
   - recovery point/time objectives;
   - incident response and communications.
7. Complete AI and evaluator evaluation:
   - provenance actor attribution;
   - episode segmentation;
   - task alignment;
   - false idle;
   - acceptance criteria and quality gates;
   - blocker classification;
   - capability scoring;
   - claim discrepancy;
   - role readiness;
   - coaching safety/usefulness;
   - applied-learning detection;
   - Skill Forge evaluation and rollback;
   - evidence grounding;
   - hallucination;
   - calibration;
   - abstention;
   - prompt injection;
   - privacy;
   - fairness;
   - accessibility;
   - reviewer agreement;
   - correction/overturn;
   - regression.
8. Complete user-experience and accessibility validation:
   - employee, manager, reviewer and governance journeys;
   - visible monitoring and privacy centre;
   - evidence timeline;
   - correction/dispute/review;
   - raw-evidence grant;
   - capability character;
   - coaching preferences;
   - learning/practice;
   - manager exceptions;
   - reviewer findings;
   - DPO audits;
   - WCAG 2.2 AA target;
   - keyboard, screen-reader, zoom/reflow, speech input and reduced motion;
   - disabled-user and representative-worker research;
   - localisation and time-zone tests;
   - degraded/offline states.
9. Complete operational and support readiness:
   - production ownership;
   - on-call and escalation;
   - employee support;
   - DPO/HR/security support;
   - incident severity and SLAs;
   - runbooks;
   - kill switches;
   - feature flags;
   - Skill Forge rollback;
   - monitoring/alerts;
   - audit review;
   - vendor escalation;
   - support load/capacity;
   - training for managers, reviewers and support staff.
10. Complete cost and capacity model:
    - endpoint, ingestion, storage, Kafka, PostgreSQL, object, search and analytics;
    - AI/model inference;
    - review and support labour;
    - learning/mentor capacity;
    - security/compliance operations;
    - low/base/high capture rates;
    - retention scenarios;
    - employee/team/tenant scaling;
    - cost per employee, task and evidence volume;
    - budget/quotas and stop thresholds.
11. Produce Stage 12A remediation backlog, findings register, test evidence, independent review, residual-risk register and hardening gate.
&lt;/stage_12a_required_workstreams&gt;
&lt;stage_12b_required_workstreams&gt;
1. Define the pilot protocol:
   - purpose;
   - participant range;
   - roles/teams;
   - locations;
   - duration;
   - managed devices;
   - supported tools;
   - task types;
   - baseline period;
   - intervention phases;
   - retention;
   - participant protections;
   - consultation and notices;
   - opt-in/selection rationale where applicable;
   - no-adverse-action rule;
   - withdrawal/support route.
2. Use a staged pilot:
   - technical dry run with synthetic/test accounts;
   - internal canary with named engineering/support users;
   - observe-only baseline;
   - employee evidence/correction experience;
   - manager/reviewer summary experience;
   - controlled coaching/learning interventions;
   - Skill Forge candidate observation only;
   - no broad rollout before pilot gate.
3. Define pilot success metrics:
   - foreground/event capture completeness;
   - click/state correlation;
   - secure-field leakage;
   - text reconstruction in supported surfaces;
   - agent provenance;
   - task-alignment precision/recall;
   - false-idle rate;
   - acceptance-criteria accuracy;
   - blocker classification;
   - capability-evidence reviewer agreement;
   - coaching usefulness and wrong-context rate;
   - applied-learning evidence;
   - employee trust and comprehension;
   - manager usefulness;
   - dispute/overturn and resolution time;
   - accessibility success;
   - endpoint overhead;
   - service reliability;
   - raw-access incidents;
   - data incidents;
   - support load;
   - cost per employee/task.
4. Define pilot experiments:
   - baseline versus evidence-enabled reporting;
   - observe-only versus controlled coaching;
   - semantic-adapter coverage;
   - event-driven visual capture rate;
   - manager exception-led reporting;
   - employee correction impact;
   - coaching mode/timing;
   - learning practice and applied evidence;
   - Skill Forge shadow/canary evaluation;
   - avoid experiments that withhold mandatory safety/privacy controls.
5. Operationalise participant rights:
   - own evidence access;
   - monitoring status and sensors;
   - correction;
   - dispute;
   - human review;
   - raw-access history;
   - privacy/support contacts;
   - pause/private controls;
   - incident notification;
   - export/deletion/restriction where applicable;
   - SLA measurement.
6. Define pilot monitoring and stop criteria:
   - any known retained secret;
   - unauthorised capture;
   - unauthorised raw evidence access;
   - cross-tenant/cross-region breach;
   - critical endpoint/security incident;
   - unresolved legal/DPO objection;
   - persistent false classification above threshold;
   - accessibility failure blocking participant;
   - unacceptable endpoint overhead;
   - employee-rights workflow failure;
   - harmful coaching/evaluator output;
   - trust deterioration;
   - inability to roll back package/feature.
7. Define pilot governance:
   - daily technical review during dry run;
   - weekly cross-functional pilot review;
   - independent DPO/security/HR review;
   - employee representative feedback;
   - issue and decision log;
   - no suppression of negative findings;
   - formal conditions and stop/pause decisions.
8. Produce the pilot report:
   - participant/task/device coverage;
   - technical results;
   - privacy/security incidents;
   - AI/evaluator performance;
   - employee and manager findings;
   - fairness/accessibility;
   - support and operations;
   - cost/capacity;
   - unresolved limitations;
   - corrections and overturns;
   - comparison with success/stop thresholds;
   - recommendation and conditions.
9. Define rollout options:
   - STOP;
   - RESEARCH/REBUILD;
   - RESTRICT to selected evidence or roles;
   - MODIFY and repeat pilot;
   - LIMITED PRODUCTION;
   - PHASED PRODUCTION;
   - broader rollout only after additional gates.
10. Define the executive decision:
    - evidence considered;
    - decision authority;
    - proceed/modify/restrict/stop;
    - approved scope;
    - prohibited uses;
    - unresolved risks;
    - required remediation;
    - budget/resources;
    - monitoring;
    - review date;
    - rollback/exit plan;
    - signatures and audit.
11. Produce Stage 12B pilot backlog, metrics dashboard, experiment tracker, incident/issue register, rollout decision matrix and final programme gate.
&lt;/stage_12b_required_workstreams&gt;
&lt;architecture_and_execution_constraints&gt;
- Use the existing HumanOS architecture and services; Stage 12 validates and hardens rather than redesigning without evidence.
- Use isolated pilot tenant/environment, managed devices, feature flags and approved stable package versions.
- Use signed/versioned configurations, schemas, models, prompts, skills and policies.
- All test evidence and decisions must include owner, date, environment, version, source and result.
- Findings must be classified by severity, affected scope, owner, remediation, retest and gate impact.
- Use formulas for readiness, pass rates, risk, pilot metrics, cost scenarios and decision thresholds.
- Preserve source URLs in the Stage 12 source register.
- Do not mark a control met from document completion alone; implemented and tested evidence is required.
&lt;/architecture_and_execution_constraints&gt;
&lt;output_contract&gt;
Update the existing Excel workbook with dedicated sheets for:
1. Stage 12 Dashboard
2. Stage 12 Control Traceability
3. Release Candidate and Configuration Baseline
4. Security Hardening Plan
5. Penetration and Red-Team Findings
6. Privacy and DPIA Closure
7. Legal and Worker Consultation
8. Endpoint Performance and Compatibility
9. Data Reliability and Disaster Recovery
10. AI and Evaluator Evaluation
11. Fairness and Accessibility Evaluation
12. User Journey Validation
13. Operational Support Readiness
14. Incident and Stop Controls
15. Cost and Capacity Model
16. Pilot Protocol
17. Pilot Cohort and Task Matrix
18. Pilot Metrics and Thresholds
19. Pilot Experiments
20. Participant Rights and Support
21. Pilot Issues and Decisions
22. Pilot Results
23. Rollout Options and Decision Matrix
24. Stage 12 Backlog
25. Stage 12 Risks
26. Stage 12 ADRs
27. Stage 12A Hardening Gate
28. Stage 12B Pilot and Rollout Gate
29. Stage 12 Sources
30. Final Programme Closeout
Every implementation, test, finding or backlog row must include:
- unique ID;
- control/workstream;
- owner;
- contributors;
- environment/version;
- dependency;
- priority/severity;
- status;
- evidence/source;
- acceptance threshold;
- actual result;
- remediation;
- retest;
- gate impact;
- decision/condition.
Every pilot metric must include:
- definition;
- numerator/denominator;
- source;
- baseline;
- target;
- warning threshold;
- stop threshold;
- result;
- confidence/sample caveat;
- accountable owner.
Every rollout decision row must distinguish:
- verified fact;
- test result;
- participant feedback;
- inference;
- unresolved question;
- residual risk;
- human decision.
&lt;/output_contract&gt;
&lt;validation&gt;
Before completion, validate that:
1. Every mandatory Stage 0–11 requirement maps to implemented and tested evidence or an explicit unresolved blocker.
2. Zero known secrets are retained in the approved test corpus.
3. Tenant, person, role, case and raw-evidence access boundaries withstand security testing.
4. Deletion, correction, retention, legal hold, backup and disaster-recovery paths are tested.
5. AI/evaluator metrics include grounding, calibration, abstention, fairness, coverage, reviewer agreement and correction.
6. Missing evidence never creates a confident negative conclusion.
7. Accessibility and employee-rights journeys work end to end.
8. Managers cannot access a live surveillance wall or hidden private coaching.
9. Skill Forge packages verify source, digest, signature, provenance, BOM, evaluation, approval, canary and rollback.
10. Participant protections and no-adverse-action terms are operational, not merely documented.
11. Stop authority and technical kill switches are tested.
12. Pilot cost and support capacity are measured.
13. Negative results and unresolved risks are visible in the executive decision.
14. PROCEED is not available when a critical blocker or stop threshold remains unresolved.
15. The workbook passes formula, source, consistency and visual-quality checks.
&lt;/validation&gt;</x:v>
      </x:c>
      <x:c r="B189" s="923"/>
      <x:c r="C189" s="923"/>
      <x:c r="D189" s="923"/>
      <x:c r="E189" s="923"/>
      <x:c r="F189" s="923"/>
    </x:row>
    <x:row r="190" ht="38" customHeight="1">
      <x:c r="A190" s="923"/>
      <x:c r="B190" s="923"/>
      <x:c r="C190" s="923"/>
      <x:c r="D190" s="923"/>
      <x:c r="E190" s="923"/>
      <x:c r="F190" s="923"/>
    </x:row>
    <x:row r="191" ht="38" customHeight="1">
      <x:c r="A191" s="923"/>
      <x:c r="B191" s="923"/>
      <x:c r="C191" s="923"/>
      <x:c r="D191" s="923"/>
      <x:c r="E191" s="923"/>
      <x:c r="F191" s="923"/>
    </x:row>
    <x:row r="192" ht="38" customHeight="1">
      <x:c r="A192" s="923"/>
      <x:c r="B192" s="923"/>
      <x:c r="C192" s="923"/>
      <x:c r="D192" s="923"/>
      <x:c r="E192" s="923"/>
      <x:c r="F192" s="923"/>
    </x:row>
    <x:row r="193" ht="38" customHeight="1">
      <x:c r="A193" s="923"/>
      <x:c r="B193" s="923"/>
      <x:c r="C193" s="923"/>
      <x:c r="D193" s="923"/>
      <x:c r="E193" s="923"/>
      <x:c r="F193" s="923"/>
    </x:row>
    <x:row r="194" ht="38" customHeight="1">
      <x:c r="A194" s="923"/>
      <x:c r="B194" s="923"/>
      <x:c r="C194" s="923"/>
      <x:c r="D194" s="923"/>
      <x:c r="E194" s="923"/>
      <x:c r="F194" s="923"/>
    </x:row>
    <x:row r="195" ht="38" customHeight="1">
      <x:c r="A195" s="923"/>
      <x:c r="B195" s="923"/>
      <x:c r="C195" s="923"/>
      <x:c r="D195" s="923"/>
      <x:c r="E195" s="923"/>
      <x:c r="F195" s="923"/>
    </x:row>
    <x:row r="196" ht="38" customHeight="1">
      <x:c r="A196" s="923"/>
      <x:c r="B196" s="923"/>
      <x:c r="C196" s="923"/>
      <x:c r="D196" s="923"/>
      <x:c r="E196" s="923"/>
      <x:c r="F196" s="923"/>
    </x:row>
    <x:row r="197" ht="38" customHeight="1">
      <x:c r="A197" s="923"/>
      <x:c r="B197" s="923"/>
      <x:c r="C197" s="923"/>
      <x:c r="D197" s="923"/>
      <x:c r="E197" s="923"/>
      <x:c r="F197" s="923"/>
    </x:row>
    <x:row r="198" ht="38" customHeight="1">
      <x:c r="A198" s="923"/>
      <x:c r="B198" s="923"/>
      <x:c r="C198" s="923"/>
      <x:c r="D198" s="923"/>
      <x:c r="E198" s="923"/>
      <x:c r="F198" s="923"/>
    </x:row>
    <x:row r="199" ht="38" customHeight="1">
      <x:c r="A199" s="923"/>
      <x:c r="B199" s="923"/>
      <x:c r="C199" s="923"/>
      <x:c r="D199" s="923"/>
      <x:c r="E199" s="923"/>
      <x:c r="F199" s="923"/>
    </x:row>
    <x:row r="200" ht="38" customHeight="1">
      <x:c r="A200" s="923"/>
      <x:c r="B200" s="923"/>
      <x:c r="C200" s="923"/>
      <x:c r="D200" s="923"/>
      <x:c r="E200" s="923"/>
      <x:c r="F200" s="923"/>
    </x:row>
    <x:row r="201" ht="38" customHeight="1">
      <x:c r="A201" s="923"/>
      <x:c r="B201" s="923"/>
      <x:c r="C201" s="923"/>
      <x:c r="D201" s="923"/>
      <x:c r="E201" s="923"/>
      <x:c r="F201" s="923"/>
    </x:row>
    <x:row r="202" ht="38" customHeight="1">
      <x:c r="A202" s="923"/>
      <x:c r="B202" s="923"/>
      <x:c r="C202" s="923"/>
      <x:c r="D202" s="923"/>
      <x:c r="E202" s="923"/>
      <x:c r="F202" s="923"/>
    </x:row>
    <x:row r="203" ht="38" customHeight="1">
      <x:c r="A203" s="923"/>
      <x:c r="B203" s="923"/>
      <x:c r="C203" s="923"/>
      <x:c r="D203" s="923"/>
      <x:c r="E203" s="923"/>
      <x:c r="F203" s="923"/>
    </x:row>
    <x:row r="204" ht="38" customHeight="1">
      <x:c r="A204" s="923"/>
      <x:c r="B204" s="923"/>
      <x:c r="C204" s="923"/>
      <x:c r="D204" s="923"/>
      <x:c r="E204" s="923"/>
      <x:c r="F204" s="923"/>
    </x:row>
    <x:row r="205" ht="38" customHeight="1">
      <x:c r="A205" s="923"/>
      <x:c r="B205" s="923"/>
      <x:c r="C205" s="923"/>
      <x:c r="D205" s="923"/>
      <x:c r="E205" s="923"/>
      <x:c r="F205" s="923"/>
    </x:row>
    <x:row r="206" ht="38" customHeight="1">
      <x:c r="A206" s="923"/>
      <x:c r="B206" s="923"/>
      <x:c r="C206" s="923"/>
      <x:c r="D206" s="923"/>
      <x:c r="E206" s="923"/>
      <x:c r="F206" s="923"/>
    </x:row>
    <x:row r="207" ht="38" customHeight="1">
      <x:c r="A207" s="923"/>
      <x:c r="B207" s="923"/>
      <x:c r="C207" s="923"/>
      <x:c r="D207" s="923"/>
      <x:c r="E207" s="923"/>
      <x:c r="F207" s="923"/>
    </x:row>
    <x:row r="208" ht="38" customHeight="1">
      <x:c r="A208" s="923"/>
      <x:c r="B208" s="923"/>
      <x:c r="C208" s="923"/>
      <x:c r="D208" s="923"/>
      <x:c r="E208" s="923"/>
      <x:c r="F208" s="923"/>
    </x:row>
    <x:row r="209" ht="38" customHeight="1">
      <x:c r="A209" s="923"/>
      <x:c r="B209" s="923"/>
      <x:c r="C209" s="923"/>
      <x:c r="D209" s="923"/>
      <x:c r="E209" s="923"/>
      <x:c r="F209" s="923"/>
    </x:row>
    <x:row r="210" ht="38" customHeight="1">
      <x:c r="A210" s="923"/>
      <x:c r="B210" s="923"/>
      <x:c r="C210" s="923"/>
      <x:c r="D210" s="923"/>
      <x:c r="E210" s="923"/>
      <x:c r="F210" s="923"/>
    </x:row>
    <x:row r="211" ht="38" customHeight="1">
      <x:c r="A211" s="923"/>
      <x:c r="B211" s="923"/>
      <x:c r="C211" s="923"/>
      <x:c r="D211" s="923"/>
      <x:c r="E211" s="923"/>
      <x:c r="F211" s="923"/>
    </x:row>
    <x:row r="212" ht="38" customHeight="1">
      <x:c r="A212" s="923"/>
      <x:c r="B212" s="923"/>
      <x:c r="C212" s="923"/>
      <x:c r="D212" s="923"/>
      <x:c r="E212" s="923"/>
      <x:c r="F212" s="923"/>
    </x:row>
    <x:row r="213" ht="38" customHeight="1">
      <x:c r="A213" s="923"/>
      <x:c r="B213" s="923"/>
      <x:c r="C213" s="923"/>
      <x:c r="D213" s="923"/>
      <x:c r="E213" s="923"/>
      <x:c r="F213" s="923"/>
    </x:row>
    <x:row r="218" ht="26" customHeight="1">
      <x:c r="A218" s="1101" t="str">
        <x:v>Revised Final Execution Prompt — Stage 12A Hardening and Stage 12B Pilot/Rollout (Baseline v1.1)</x:v>
      </x:c>
      <x:c r="B218" s="1101"/>
      <x:c r="C218" s="1101"/>
      <x:c r="D218" s="1101"/>
      <x:c r="E218" s="1101"/>
      <x:c r="F218" s="1101"/>
    </x:row>
    <x:row r="219" ht="38" customHeight="1">
      <x:c r="A219" s="1105" t="str">
        <x:v>&lt;identity&gt;
You are one integrated senior assurance, AI-platform and pilot-execution team comprising:
- executive programme sponsors and product leadership;
- Work Intelligence, enterprise and HumanOS AI orchestration architects;
- provider-connector, model-registry, routing, evaluation and FinOps engineers;
- Endpoint AI Runtime Broker, Windows and macOS engineers;
- Java/Spring Boot, Python/AI, Rust/native, frontend, data and event-streaming engineers;
- cloud, self-hosted inference, GPU platform, SRE and disaster-recovery leads;
- application security, AI security, penetration-test, red-team and supply-chain specialists;
- DPO, UK legal, Pakistan/Lahore legal, HR and employee/worker representatives;
- AI governance, model evaluation, fairness, accessibility and data-quality specialists;
- QA/SDET, user research, service design and support-operations leads;
- software engineering, QA, DevOps and technical-manager pilot participants/reviewers.
Work as one team. Execute the final programme stage with two formal sub-gates:
- Stage 12A — Architecture Integration, Model Qualification, Security, Privacy, Reliability and Evaluation Hardening.
- Stage 12B — Controlled Internal Pilot and Final Rollout Decision.
Neither sub-gate replaces the independent Stage 0–11 or Architecture Amendment A-01 approvals.
&lt;/identity&gt;
&lt;mission&gt;
Execute the final Stage 12 of Nessovo HumanOS Work Intelligence against Architecture Baseline v1.1.
Stage 12A must implement, integrate and independently validate the complete Work Intelligence system and the A-01 AI execution separation:
- Work Intelligence remains provider-neutral and submits purpose-oriented AI jobs.
- Nessovo's existing HumanOS AI Orchestrator is the preferred central implementation.
- A compatible Standalone AI Router is an optional isolated/resilience implementation.
- The Endpoint AI Runtime Broker controls installed subscription CLIs and approved local runtimes.
- Model selection is based on exact task × effort qualification, not one global best-model list.
- Deterministic/no-AI and qualified human-review paths remain functional.
Stage 12B must run a tightly controlled internal Nessovo pilot, including managed API, self-hosted, endpoint-local, subscription-CLI, hybrid and no-AI scenarios where legally and operationally approved, then produce a source-backed executive decision to PROCEED, MODIFY, RESTRICT, REPEAT PILOT or STOP.
Update the existing Excel workbook with implemented-control evidence, actual test results, model qualification profiles/results, pilot metrics, incidents, costs, participant feedback, unresolved limitations and final decisions.
&lt;/mission&gt;
&lt;authoritative_context&gt;
The workbook contains the following authoritative baseline:
1. Stages 0–11:
   - charter, purpose limitation, monitoring governance, worker rights and DPIA inputs;
   - market/OSS research and HumanOS reference architecture;
   - Role Capability Contracts and Task Execution Contracts;
   - signed managed-device agent and local policy/journal;
   - evidence ingestion, replay, retention, access and audit;
   - policy-controlled universal capture and secure-field blocking;
   - browser, shell, Git/CI, IDE and AI-agent semantic adapters;
   - provenance, episodes, Task Assurance and human review;
   - capability evidence, claims, baseline assessment and role readiness;
   - private Growth Coach, learning plans and applied-learning verification;
   - employee, manager, reviewer and governance experiences;
   - Skill Forge evaluation, signing, canary, monitoring and rollback.
2. Architecture Amendment A-01:
   - Work Intelligence and AI Orchestration are separate bounded systems;
   - provider-neutral AIJobRequest and AIJobResult contracts;
   - preferred existing HumanOS AI Orchestrator;
   - compatible Standalone AI Router;
   - separate Endpoint AI Runtime Broker;
   - provider and CLI connector contracts;
   - exact Model Deployment Registry;
   - Work Intelligence Task Profile Registry;
   - FAST, STANDARD, DEEP and CRITICAL Effort Profiles;
   - Model Qualification Lifecycle and Suite;
   - hard-eligibility-first routing;
   - no-silent-fallback and canonical errors;
   - central, endpoint-local, subscription CLI, self-hosted and no-AI modes;
   - inference route/model/qualification lineage;
   - model/provider/runtime/CLI drift and requalification;
   - Skill Forge package categories for connectors, profiles, routing and fallback.
Java/Spring Boot owns durable domain, workflow, API, policy, review and audit state.
Python workers own AI/model evaluation and recommendations behind approved APIs.
Rust/native components own endpoint capture and endpoint AI-broker execution.
The existing HumanOS identity, organisation, task/project, workflow, policy, audit,
notification, secrets, object, event, feature/deployment and Model Gateway services
remain authoritative.
&lt;/authoritative_context&gt;
&lt;non_negotiable_rules&gt;
- No pilot begins until Stage 0/1 governance, Stage 10/11 experience/Skill Forge gates,
  Architecture Amendment A-01 and all applicable legal/DPIA/worker-consultation approvals
  are recorded for the actual pilot scope.
- Work Intelligence services must not import provider SDKs, store provider credentials or
  depend on a particular model/CLI.
- A personal subscription CLI cannot be the sole backend for central, hidden batch or
  high-impact HumanOS processing.
- HumanOS must never read, copy or transmit a user's vendor CLI OAuth credentials.
- Subscription CLIs may only be invoked through officially supported usage patterns,
  visible employee interaction rules and the Endpoint AI Runtime Broker.
- A successful API-key or CLI-authentication test does not qualify a model for production.
- Every AI route is qualified by exact provider endpoint, model/snapshot or weight digest,
  runtime/CLI version, quantisation, context/configuration, task profile, effort profile,
  prompt/skill version and tool-policy version.
- No model, provider, CLI, runtime or alias may receive production work outside current
  approved qualification cells.
- Local-to-cloud, provider, processing-region or material data-control fallback cannot
  occur silently.
- Fallback may not weaken data classification, residency, tool, qualification or human-review policy.
- When no approved route exists, return AI_ROUTE_UNAVAILABLE, INSUFFICIENT_EVIDENCE or
  HUMAN_REVIEW_REQUIRED and continue deterministic/manual workflows.
- Model origin, hosting provider, endpoint operator and processing region are separate facts.
- A model alias such as latest, sonnet or flash-latest must resolve to an actual recorded
  model/version at execution time where technically available.
- The same model cannot be the sole generator and judge for high-impact evaluation.
- High-impact capability, role-readiness, material negative task and employment-adjacent
  recommendations require deterministic evidence, qualified model use and meaningful human review.
- AI unavailability, endpoint resource limits, CLI auth/quota or unsupported tooling cannot
  become employee inactivity or failure.
- Zero known password, authentication-code, private-key or high-severity secret retention is blocking.
- No personal devices, covert mode, audio, webcam, continuous full-motion recording,
  broad network-payload capture or unrestricted clipboard capture in the pilot.
- Employees must be able to inspect material evidence and AI-route lineage, correct context,
  dispute findings, request human review and see material raw-evidence access.
- Clicks, keystrokes, hours, code volume, prompt count, token use, AI cost and time online
  are not productivity, quality or capability scores.
- Skill Forge cannot activate unreviewed, unsigned or unqualified connector/model/routing packages.
- DPO, CISO and executive sponsor each retain authority to pause an AI route, provider,
  connector, endpoint broker capability, model, Skill Forge package, capture feature,
  cohort or the entire pilot.
- Negative and inconclusive findings must be reported honestly.
&lt;/non_negotiable_rules&gt;
&lt;stage_12a_required_workstreams&gt;
1. Baseline and control traceability
   - Inventory deployed code, schemas, policies, prompts, skills, connectors, model
     deployments, runtimes, CLIs, feature flags and configurations.
   - Map every mandatory Stage 0–11 and A-01 requirement to implemented and tested evidence.
   - Classify controls as Implemented/Tested, Implemented/Untested, Partial, Waived,
     Blocked or Not Implemented.
   - Freeze and sign the release candidate and all AI package/configuration versions.
   - Generate SBOM, package provenance and deployment/configuration manifests.
2. AI system-boundary validation
   - Prove Work Intelligence contains no provider-specific SDK, API-key or CLI dependency.
   - Validate AI Execution Port and shared contract compatibility.
   - Verify purpose, task profile, effort profile, data classification, region, output schema,
     quality thresholds, tool policy, review and fallback requirements flow correctly.
   - Verify exact route/model/qualification lineage returns to evidence, Task Assurance,
     Capability, Growth Coach and experience read models.
   - Verify deterministic/no-AI workflows remain functional.
3. Existing HumanOS AI Orchestrator integration
   - Complete factual capability/gap assessment.
   - Implement and test shared AI contracts.
   - Validate provider connectors, credentials, registry, qualification, routing, fallback,
     health, cost, quota, audit and drift.
   - Validate central/background and high-impact workloads.
   - Record all unresolved platform gaps and Stage 12 impact.
4. Standalone AI Router validation
   - Validate same contract, canonical errors, registry schema and signed qualification packages.
   - Test isolated/customer deployment, secrets, audit, health, upgrades and safe defaults.
   - Verify it does not duplicate Task Assurance, Capability, Coaching or other Work Intelligence domains.
   - Compare outputs and governance with existing orchestrator.
5. Endpoint AI Runtime Broker validation
   - Test supported Windows/macOS installation, update, rollback and removal.
   - Discover approved CLIs/local runtimes without arbitrary execution.
   - Test Codex, Claude Code, Kimi Code, Antigravity/Qwen Code, Ollama/local runtimes and
     any other approved connectors using official non-interactive modes.
   - Validate CLI version, authentication readiness, subscription eligibility, quota,
     permissions, output schema, timeout, cancellation and child-process cleanup.
   - Prove no OAuth/API credential extraction or export.
   - Validate approved project-root, environment, tool, network and resource restrictions.
   - Test GPU/RAM/storage/context shortages and employee messaging.
   - Test no-AI mode and monitoring independence.
6. Provider, connector and credential assurance
   - Test native Tier 1 connectors and compatible/self-hosted connectors.
   - Validate OpenAI-compatible and Anthropic-compatible feature probes rather than assuming parity.
   - Test API-key rotation, revocation, workload identity, mTLS/private endpoints and compromise response.
   - Review consumer subscription, enterprise/API and cloud-platform terms separately.
   - Confirm provider retention, training use, logging, DPA, operator access and current terms.
   - Verify actual processing route and region.
7. Model Registry and qualification
   - Discover actual contracted/provider/self-hosted/endpoint model deployments.
   - Record exact model ID/snapshot or weight digest, runtime, CLI, quantisation, context,
     prompt/skill, tool policy, licence, data controls, hardware, region and price version.
   - Run capability probes and security/terms review.
   - Execute the complete Work Intelligence task × effort qualification suite.
   - Use HumanOS-specific datasets for evidence extraction, episodes, task alignment,
     false idle, provenance, criteria, code/domain quality, visual UI, capability, role
     readiness, coaching, redaction, embeddings, research and evaluator judging.
   - Measure schema validity, precision, recall, F1, grounding, hallucination, abstention,
     calibration, reviewer agreement, correction/overturn, secret leakage, tool safety,
     latency, cost, local resources and reliability.
   - Use deterministic graders, independent model/provider graders and human review as required.
   - Produce signed portable Qualification Packages.
   - Run shadow and canary qualification before ACTIVE status.
   - Do not approve 'any model' globally.
8. Routing and fallback validation
   - Test hard eligibility before optimization.
   - Verify minimum-sufficient qualified route selection by task-specific objective.
   - Test FAST, STANDARD, DEEP and CRITICAL effort translation for every connector.
   - Test provider outage, rate limit, quota, auth expiry, model unavailability/deprecation,
     schema failure, region conflict, cost budget, local resource limit and qualification expiry.
   - Prove local-to-cloud/provider/region route changes are never silent.
   - Test employee approval/notice where required.
   - Verify terminal abstention/human-review behavior.
   - Test route decisions and rejected-candidate reasons are auditable.
   - Test no employee disadvantage because a personal subscription is unavailable.
9. Model/provider/runtime/CLI drift
   - Test alias/model changes, API/schema changes, CLI/runtime updates, quantisation changes,
     prompt/skill/tool-policy changes, provider terms/region changes and quality/cost drift.
   - Verify targeted or full requalification.
   - Verify route suspension, Skill Forge observation, canary and rollback.
   - Identify and review prior affected outputs after invalidation.
10. Security and red-team hardening
    - Endpoint privilege, tamper, IPC, sandbox and adapter isolation.
    - API/BFF authentication, tenant/person/case scope and IDOR.
    - Evidence grants, object storage, signed URLs, Kafka/PostgreSQL and secrets/KMS.
    - Prompt injection from screen, repository, webpage, document and tool output.
    - Model/tool permission escalation and data exfiltration.
    - Cross-tenant/cross-region attacks.
    - Malicious connector/CLI/package and dependency compromise.
    - Skill Forge source, package, signing, provenance, BOM, resolver and canary.
    - Cloud/Kubernetes/GitOps and CI/CD supply-chain testing.
    - Remediation and independent retest.
11. Privacy, legal and worker-readiness closure
    - End-to-end data-flow and AI-route maps.
    - Purpose, lawful basis, jurisdiction and cross-border processing.
    - UK and Pakistan/Lahore employment, privacy, cyber and interception analysis as applicable.
    - Provider/model/CLI data terms and processor contracts.
    - Monitoring notice, acceptable-use, contracts/handbook and worker consultation.
    - Personal-subscription ownership/reimbursement/permitted-use policy.
    - Secure-field, exclusion, minimisation, raw/derived retention, legal/dispute holds,
      correction, deletion, export and raw-access audit.
    - Model Gateway/provider retention/training controls.
    - DPO residual-risk advice and sign-off/objection.
12. Endpoint, data and reliability validation
    - Windows/macOS versions, hardware, MDM, TCC/permissions and supported tools.
    - CPU, memory, battery, input latency, disk, bandwidth, local model resources and long-duration stability.
    - Installation, update, rollback, uninstall, crash recovery and offline queues.
    - Signed batch, duplicates, late events, replay, gaps, schema evolution and evidence integrity.
    - Database, Kafka, object-store, search, feature-provider and orchestration failures.
    - Backup/restore, deletion propagation, regional routing, backpressure, RPO/RTO and disaster recovery.
13. AI/evaluator, fairness and accessibility validation
    - Provenance, episode, alignment, false idle, acceptance criteria, blockers and capability.
    - Coaching safety/usefulness, wrong context and applied-learning detection.
    - Evidence grounding, hallucination, calibration, abstention and reviewer agreement.
    - Accessibility accommodations, alternative work methods and coverage differences.
    - Employee correction/overturn and model-route compatibility.
    - WCAG 2.2 AA target and primary employee/manager/reviewer/governance journeys.
    - Keyboard, screen-reader, zoom/reflow, speech input, reduced motion, disabled-user and localisation testing.
    - AI route/fallback/CLI error and no-AI experience.
14. Operations, support, cost and capacity
    - Production ownership, on-call, runbooks, escalation, DPO/HR/security support and incident communications.
    - Kill switches for capture, route, provider, connector, model, package and cohort.
    - Vendor escalation, quota/budget and provider-deprecation response.
    - Cost/capacity for API frontier/balanced/high-volume models, self-hosted GPU,
      endpoint local, subscription CLI, qualification, human review and support.
    - Cost per employee/task/job and low/base/high usage/retention scenarios.
    - Support and mentor/reviewer capacity and stop thresholds.
15. Produce Stage 12A findings, remediation backlog, independent review, residual-risk register and hardening decision.
&lt;/stage_12a_required_workstreams&gt;
&lt;stage_12b_required_workstreams&gt;
1. Pilot protocol
   - Define purpose, cohort, roles, teams, locations, duration, managed devices,
     supported tools/tasks, baseline, interventions, retention and participant protections.
   - Record no-adverse-action boundary, notices, consultation, support, withdrawal and stop routes.
   - Use an isolated pilot tenant/environment, signed configurations and approved stable packages.
2. Staged pilot
   - Synthetic technical dry run.
   - Named internal engineering/support canary.
   - Observe-only/no-AI baseline.
   - Existing HumanOS AI Orchestrator route.
   - Endpoint-local model route.
   - Visible employee-selected subscription CLI route.
   - Standalone Router route where required.
   - Hybrid routing and fallback/outage scenarios.
   - Employee evidence/correction/privacy experience.
   - Manager/reviewer exception-led experience.
   - Controlled coaching/learning.
   - Skill Forge observations and shadow/canary only.
3. Pilot metrics
   - Capture/event completeness and secure-field leakage.
   - Semantic adapter/CLI/model coverage and endpoint resource overhead.
   - AI route availability, schema validity, grounding, calibration and abstention.
   - Task alignment, false idle, criteria, blocker and provenance quality.
   - Capability-evidence reviewer agreement and role-readiness safeguards.
   - Coaching usefulness, wrong-context, interruption and applied learning.
   - Employee trust, comprehension, privacy, correction and access-history success.
   - Manager/reviewer usefulness and human-review quality.
   - Accessibility and alternative-workflow success.
   - Provider/model cost, local resource cost, qualification cost and support load.
   - Raw-access, cross-tenant/region, privacy, security and route-change incidents.
4. Pilot experiments
   - No-AI/deterministic versus qualified AI-assisted reporting.
   - Existing orchestrator versus standalone compatibility.
   - Endpoint local versus managed route for approved low-risk tasks.
   - FAST/STANDARD/DEEP route quality/cost.
   - Semantic adapter coverage and event-driven visual evidence.
   - Employee correction impact and reviewer decisions.
   - Observe-only versus controlled coaching.
   - Learning practice and applied evidence.
   - Model/skill shadow and canary.
   - Do not withhold mandatory privacy, security, accessibility or review controls.
5. Participant rights and support
   - Monitoring status and active sensors.
   - Own evidence and AI-route lineage.
   - Correction, dispute, appeal and meaningful human review.
   - Raw-access history and privacy/support contacts.
   - Pause/private controls.
   - Fallback/processing-region notice where required.
   - Subscription/CLI sign-in and quota messages without performance disadvantage.
   - Export, deletion/restriction and incident notification as applicable.
   - SLA measurement.
6. Stop criteria
   - Any known retained secret or unauthorised capture.
   - Credential extraction/exposure.
   - Hidden personal-subscription or silent cloud/provider/region use.
   - Unqualified model route or expired qualification used in production.
   - Unauthorised raw evidence or cross-tenant/cross-region access.
   - Critical endpoint/security/supply-chain incident.
   - Unresolved legal/DPO objection.
   - Persistent harmful false classification or calibration failure.
   - Accessibility failure blocking a participant.
   - Unacceptable endpoint/GPU/battery/service overhead.
   - Employee-rights workflow failure.
   - Harmful coaching/capability output.
   - Material trust deterioration.
   - Inability to pause/rollback route, model, Skill Forge package or pilot.
7. Pilot governance and reporting
   - Daily technical review during dry run.
   - Weekly cross-functional pilot review.
   - Independent DPO, security, HR and AI-evaluation review.
   - Employee-representative feedback and no suppression of negative evidence.
   - Issue/decision log, route/model/version exposure log and conditions.
   - Final report with coverage, technical results, incidents, AI/model results,
     employee/manager findings, fairness/accessibility, support, cost, corrections,
     limitations and comparison with targets/stop thresholds.
8. Final rollout options and executive decision
   - STOP.
   - RESEARCH / REBUILD.
   - RESTRICT to selected evidence, tasks, routes, roles or locations.
   - MODIFY and repeat Stage 12B pilot.
   - LIMITED PRODUCTION.
   - PHASED PRODUCTION.
   - PROCEED only where all mandatory gates and conditions are satisfied.
   - Record approved scope, provider/model routes, prohibited uses, residual risks,
     required remediation, budget/resources, monitoring, review date and rollback/exit plan.
&lt;/stage_12b_required_workstreams&gt;
&lt;architecture_and_execution_constraints&gt;
- Validate the existing HumanOS architecture; redesign only where test evidence proves a gap.
- Use one shared humanos-ai-contracts package across existing orchestrator, standalone router,
  endpoint broker and Work Intelligence clients.
- Existing orchestrator and standalone router must exchange signed portable Qualification Packages.
- Provider connectors and endpoint CLI adapters are separately versioned, tested and approved.
- MCP or other tool protocols may expose approved tools/resources/prompts but do not replace the AI Execution Contract.
- Use isolated pilot environments, managed devices, feature flags and approved stable packages.
- Use signed/versioned code, policies, schemas, prompts, skills, connectors, models and configurations.
- Every test/finding records owner, date, environment, exact model/runtime/CLI, task/effort,
  qualification, source, result, remediation, retest and gate impact.
- Document completion alone does not mark a control met; implementation and tested evidence are required.
- Preserve source URLs in the Stage 12 source register.
&lt;/architecture_and_execution_constraints&gt;
&lt;output_contract&gt;
Update the existing workbook with dedicated sheets for:
1. Stage 12 Dashboard
2. Stage 12 Control Traceability
3. Release Candidate and Configuration Baseline
4. AI System Boundary Validation
5. Existing Orchestrator Gap and Integration
6. Standalone Router Validation
7. Endpoint AI Runtime Broker Validation
8. AI Provider and Execution Mode Inventory
9. Provider and CLI Connector Results
10. Model Deployment Registry
11. Task and Effort Profile Approval
12. Model Qualification Runs
13. Model Qualification Results
14. Model-to-Task Routing Results
15. Fallback and Failure Validation
16. AI Credential and Identity Tests
17. AI Data Residency and Provider Controls
18. Model Provider Runtime and CLI Drift
19. AI Cost and Capacity Model
20. Hybrid and No-AI Test Results
21. Security Hardening Plan
22. Penetration and Red-Team Findings
23. Privacy and DPIA Closure
24. Legal and Worker Consultation
25. Endpoint Performance and Compatibility
26. Data Reliability and Disaster Recovery
27. AI and Evaluator Evaluation
28. Fairness and Accessibility Evaluation
29. User Journey Validation
30. Operational Support Readiness
31. Incident and Stop Controls
32. Pilot Protocol
33. Pilot Cohort and Task Matrix
34. Pilot Metrics and Thresholds
35. Pilot Experiments
36. Participant Rights and Support
37. Pilot Issues and Decisions
38. Pilot Results
39. Rollout Options and Decision Matrix
40. Stage 12 Backlog
41. Stage 12 Risks
42. Stage 12 ADRs
43. Stage 12A Hardening Gate
44. Stage 12B Pilot and Rollout Gate
45. Stage 12 Sources
46. Final Programme Closeout
Every implementation, test, qualification, finding or backlog row must include:
- unique ID;
- control/workstream;
- owner;
- contributors;
- environment;
- provider/endpoint;
- exact model/runtime/CLI/quantisation where applicable;
- task profile;
- effort profile;
- qualification profile;
- dependency;
- priority/severity;
- status;
- source/evidence;
- acceptance threshold;
- actual result;
- confidence/sample caveat;
- remediation;
- retest;
- gate impact;
- decision/condition.
Every model qualification result must include:
- requested and actual model;
- model snapshot or weight digest;
- runtime/CLI and version;
- quantisation;
- prompt/skill and tool-policy version;
- data/region route;
- dataset/eval/grader versions;
- schema validity;
- precision/recall/F1;
- grounding;
- hallucination;
- abstention;
- calibration;
- reviewer agreement;
- secret/privacy/security results;
- latency;
- cost;
- local resources;
- limitations;
- approved task/effort cells;
- effective/expiry dates;
- signature/reviewer decision.
Every pilot metric must include:
- definition;
- numerator/denominator;
- source;
- baseline;
- target;
- warning threshold;
- stop threshold;
- actual result;
- confidence/sample caveat;
- accountable owner.
Every rollout-decision row must distinguish:
- verified fact;
- test result;
- model qualification result;
- participant feedback;
- inference;
- unresolved question;
- residual risk;
- human decision.
&lt;/output_contract&gt;
&lt;validation&gt;
Before completion, validate that:
1. Every mandatory Stage 0–11 and A-01 requirement maps to implemented/tested evidence or an explicit blocker.
2. Work Intelligence has no provider SDK/key/CLI dependency and no direct model routing.
3. Existing orchestrator, standalone router, endpoint broker and no-AI modes pass shared-contract tests.
4. No user CLI credential is read/exported and no personal subscription is used for hidden central workloads.
5. Every active model route has a current exact task × effort qualification profile.
6. No fallback silently changes local/cloud/provider/region/data policy.
7. Every AI-assisted finding stores actual route/model/runtime/qualification/fallback lineage.
8. Zero known secrets are retained in the approved corpus.
9. Tenant/person/role/case/raw-evidence and AI-route boundaries withstand security tests.
10. Deletion, correction, retention, legal hold, backup and disaster recovery paths are tested.
11. AI metrics include grounding, calibration, abstention, fairness, coverage, reviewer agreement and correction.
12. Missing evidence or AI unavailability never creates a confident negative conclusion.
13. Accessibility and employee-rights journeys work end to end.
14. Managers cannot access a live surveillance wall, hidden private coaching or personal CLI status as performance data.
15. Skill Forge verifies source, digest, signature, provenance, BOM, qualification, approval, canary and rollback for AI profile packages.
16. Stop authority and technical kill switches are tested across capture, provider, route, model, package and pilot.
17. Pilot cost, qualification maintenance and support capacity are measured.
18. Negative results and unresolved risks remain visible in the executive decision.
19. PROCEED is unavailable while a critical blocker or stop threshold remains unresolved.
20. The workbook passes formula, source, consistency and visual-quality checks.
&lt;/validation&gt;</x:v>
      </x:c>
      <x:c r="B219" s="1105"/>
      <x:c r="C219" s="1105"/>
      <x:c r="D219" s="1105"/>
      <x:c r="E219" s="1105"/>
      <x:c r="F219" s="1105"/>
    </x:row>
    <x:row r="220" ht="38" customHeight="1">
      <x:c r="A220" s="1105"/>
      <x:c r="B220" s="1105"/>
      <x:c r="C220" s="1105"/>
      <x:c r="D220" s="1105"/>
      <x:c r="E220" s="1105"/>
      <x:c r="F220" s="1105"/>
    </x:row>
    <x:row r="221" ht="38" customHeight="1">
      <x:c r="A221" s="1105"/>
      <x:c r="B221" s="1105"/>
      <x:c r="C221" s="1105"/>
      <x:c r="D221" s="1105"/>
      <x:c r="E221" s="1105"/>
      <x:c r="F221" s="1105"/>
    </x:row>
    <x:row r="222" ht="38" customHeight="1">
      <x:c r="A222" s="1105"/>
      <x:c r="B222" s="1105"/>
      <x:c r="C222" s="1105"/>
      <x:c r="D222" s="1105"/>
      <x:c r="E222" s="1105"/>
      <x:c r="F222" s="1105"/>
    </x:row>
    <x:row r="223" ht="38" customHeight="1">
      <x:c r="A223" s="1105"/>
      <x:c r="B223" s="1105"/>
      <x:c r="C223" s="1105"/>
      <x:c r="D223" s="1105"/>
      <x:c r="E223" s="1105"/>
      <x:c r="F223" s="1105"/>
    </x:row>
    <x:row r="224" ht="38" customHeight="1">
      <x:c r="A224" s="1105"/>
      <x:c r="B224" s="1105"/>
      <x:c r="C224" s="1105"/>
      <x:c r="D224" s="1105"/>
      <x:c r="E224" s="1105"/>
      <x:c r="F224" s="1105"/>
    </x:row>
    <x:row r="225" ht="38" customHeight="1">
      <x:c r="A225" s="1105"/>
      <x:c r="B225" s="1105"/>
      <x:c r="C225" s="1105"/>
      <x:c r="D225" s="1105"/>
      <x:c r="E225" s="1105"/>
      <x:c r="F225" s="1105"/>
    </x:row>
    <x:row r="226" ht="38" customHeight="1">
      <x:c r="A226" s="1105"/>
      <x:c r="B226" s="1105"/>
      <x:c r="C226" s="1105"/>
      <x:c r="D226" s="1105"/>
      <x:c r="E226" s="1105"/>
      <x:c r="F226" s="1105"/>
    </x:row>
    <x:row r="227" ht="38" customHeight="1">
      <x:c r="A227" s="1105"/>
      <x:c r="B227" s="1105"/>
      <x:c r="C227" s="1105"/>
      <x:c r="D227" s="1105"/>
      <x:c r="E227" s="1105"/>
      <x:c r="F227" s="1105"/>
    </x:row>
    <x:row r="228" ht="38" customHeight="1">
      <x:c r="A228" s="1105"/>
      <x:c r="B228" s="1105"/>
      <x:c r="C228" s="1105"/>
      <x:c r="D228" s="1105"/>
      <x:c r="E228" s="1105"/>
      <x:c r="F228" s="1105"/>
    </x:row>
    <x:row r="229" ht="38" customHeight="1">
      <x:c r="A229" s="1105"/>
      <x:c r="B229" s="1105"/>
      <x:c r="C229" s="1105"/>
      <x:c r="D229" s="1105"/>
      <x:c r="E229" s="1105"/>
      <x:c r="F229" s="1105"/>
    </x:row>
    <x:row r="230" ht="38" customHeight="1">
      <x:c r="A230" s="1105"/>
      <x:c r="B230" s="1105"/>
      <x:c r="C230" s="1105"/>
      <x:c r="D230" s="1105"/>
      <x:c r="E230" s="1105"/>
      <x:c r="F230" s="1105"/>
    </x:row>
    <x:row r="231" ht="38" customHeight="1">
      <x:c r="A231" s="1105"/>
      <x:c r="B231" s="1105"/>
      <x:c r="C231" s="1105"/>
      <x:c r="D231" s="1105"/>
      <x:c r="E231" s="1105"/>
      <x:c r="F231" s="1105"/>
    </x:row>
    <x:row r="232" ht="38" customHeight="1">
      <x:c r="A232" s="1105"/>
      <x:c r="B232" s="1105"/>
      <x:c r="C232" s="1105"/>
      <x:c r="D232" s="1105"/>
      <x:c r="E232" s="1105"/>
      <x:c r="F232" s="1105"/>
    </x:row>
    <x:row r="233" ht="38" customHeight="1">
      <x:c r="A233" s="1105"/>
      <x:c r="B233" s="1105"/>
      <x:c r="C233" s="1105"/>
      <x:c r="D233" s="1105"/>
      <x:c r="E233" s="1105"/>
      <x:c r="F233" s="1105"/>
    </x:row>
    <x:row r="234" ht="38" customHeight="1">
      <x:c r="A234" s="1105"/>
      <x:c r="B234" s="1105"/>
      <x:c r="C234" s="1105"/>
      <x:c r="D234" s="1105"/>
      <x:c r="E234" s="1105"/>
      <x:c r="F234" s="1105"/>
    </x:row>
    <x:row r="235" ht="38" customHeight="1">
      <x:c r="A235" s="1105"/>
      <x:c r="B235" s="1105"/>
      <x:c r="C235" s="1105"/>
      <x:c r="D235" s="1105"/>
      <x:c r="E235" s="1105"/>
      <x:c r="F235" s="1105"/>
    </x:row>
    <x:row r="236" ht="38" customHeight="1">
      <x:c r="A236" s="1105"/>
      <x:c r="B236" s="1105"/>
      <x:c r="C236" s="1105"/>
      <x:c r="D236" s="1105"/>
      <x:c r="E236" s="1105"/>
      <x:c r="F236" s="1105"/>
    </x:row>
    <x:row r="237" ht="38" customHeight="1">
      <x:c r="A237" s="1105"/>
      <x:c r="B237" s="1105"/>
      <x:c r="C237" s="1105"/>
      <x:c r="D237" s="1105"/>
      <x:c r="E237" s="1105"/>
      <x:c r="F237" s="1105"/>
    </x:row>
    <x:row r="238" ht="38" customHeight="1">
      <x:c r="A238" s="1105"/>
      <x:c r="B238" s="1105"/>
      <x:c r="C238" s="1105"/>
      <x:c r="D238" s="1105"/>
      <x:c r="E238" s="1105"/>
      <x:c r="F238" s="1105"/>
    </x:row>
    <x:row r="239" ht="38" customHeight="1">
      <x:c r="A239" s="1105"/>
      <x:c r="B239" s="1105"/>
      <x:c r="C239" s="1105"/>
      <x:c r="D239" s="1105"/>
      <x:c r="E239" s="1105"/>
      <x:c r="F239" s="1105"/>
    </x:row>
    <x:row r="240" ht="38" customHeight="1">
      <x:c r="A240" s="1105"/>
      <x:c r="B240" s="1105"/>
      <x:c r="C240" s="1105"/>
      <x:c r="D240" s="1105"/>
      <x:c r="E240" s="1105"/>
      <x:c r="F240" s="1105"/>
    </x:row>
    <x:row r="241" ht="38" customHeight="1">
      <x:c r="A241" s="1105"/>
      <x:c r="B241" s="1105"/>
      <x:c r="C241" s="1105"/>
      <x:c r="D241" s="1105"/>
      <x:c r="E241" s="1105"/>
      <x:c r="F241" s="1105"/>
    </x:row>
    <x:row r="242" ht="38" customHeight="1">
      <x:c r="A242" s="1105"/>
      <x:c r="B242" s="1105"/>
      <x:c r="C242" s="1105"/>
      <x:c r="D242" s="1105"/>
      <x:c r="E242" s="1105"/>
      <x:c r="F242" s="1105"/>
    </x:row>
    <x:row r="243" ht="38" customHeight="1">
      <x:c r="A243" s="1105"/>
      <x:c r="B243" s="1105"/>
      <x:c r="C243" s="1105"/>
      <x:c r="D243" s="1105"/>
      <x:c r="E243" s="1105"/>
      <x:c r="F243" s="1105"/>
    </x:row>
    <x:row r="244" ht="38" customHeight="1">
      <x:c r="A244" s="1105"/>
      <x:c r="B244" s="1105"/>
      <x:c r="C244" s="1105"/>
      <x:c r="D244" s="1105"/>
      <x:c r="E244" s="1105"/>
      <x:c r="F244" s="1105"/>
    </x:row>
    <x:row r="245" ht="38" customHeight="1">
      <x:c r="A245" s="1105"/>
      <x:c r="B245" s="1105"/>
      <x:c r="C245" s="1105"/>
      <x:c r="D245" s="1105"/>
      <x:c r="E245" s="1105"/>
      <x:c r="F245" s="1105"/>
    </x:row>
    <x:row r="246" ht="38" customHeight="1">
      <x:c r="A246" s="1105"/>
      <x:c r="B246" s="1105"/>
      <x:c r="C246" s="1105"/>
      <x:c r="D246" s="1105"/>
      <x:c r="E246" s="1105"/>
      <x:c r="F246" s="1105"/>
    </x:row>
    <x:row r="247" ht="38" customHeight="1">
      <x:c r="A247" s="1105"/>
      <x:c r="B247" s="1105"/>
      <x:c r="C247" s="1105"/>
      <x:c r="D247" s="1105"/>
      <x:c r="E247" s="1105"/>
      <x:c r="F247" s="1105"/>
    </x:row>
    <x:row r="248" ht="38" customHeight="1">
      <x:c r="A248" s="1105"/>
      <x:c r="B248" s="1105"/>
      <x:c r="C248" s="1105"/>
      <x:c r="D248" s="1105"/>
      <x:c r="E248" s="1105"/>
      <x:c r="F248" s="1105"/>
    </x:row>
    <x:row r="255" ht="24" customHeight="1">
      <x:c r="A255" s="1236" t="str">
        <x:v>Stage 12 Prompt Applied — Final Execution Plan Created on 19 July 2026</x:v>
      </x:c>
      <x:c r="B255" s="1236"/>
      <x:c r="C255" s="1236"/>
      <x:c r="D255" s="1236"/>
      <x:c r="E255" s="1236"/>
      <x:c r="F255" s="1236"/>
    </x:row>
    <x:row r="256">
      <x:c r="A256" s="1280" t="str">
        <x:v>The revised Stage 12 prompt has been applied to create the hardening, model-qualification and controlled-pilot plan. Actual results remain Not Executed until the software, security tests and pilot are run. Primary development profile: Claude Fable 5 planning/orchestration, Claude Opus 4.8 implementation, GPT-5.6 Sol in Codex for independent read-only review, deterministic CI and human final approval.</x:v>
      </x:c>
      <x:c r="B256" s="1280"/>
      <x:c r="C256" s="1280"/>
      <x:c r="D256" s="1280"/>
      <x:c r="E256" s="1280"/>
      <x:c r="F256" s="1280"/>
    </x:row>
    <x:row r="257">
      <x:c r="A257" s="1280"/>
      <x:c r="B257" s="1280"/>
      <x:c r="C257" s="1280"/>
      <x:c r="D257" s="1280"/>
      <x:c r="E257" s="1280"/>
      <x:c r="F257" s="1280"/>
    </x:row>
    <x:row r="258">
      <x:c r="A258" s="1280"/>
      <x:c r="B258" s="1280"/>
      <x:c r="C258" s="1280"/>
      <x:c r="D258" s="1280"/>
      <x:c r="E258" s="1280"/>
      <x:c r="F258" s="1280"/>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 ref="A160:F160"/>
    <x:mergeCell ref="A161:F182"/>
    <x:mergeCell ref="A188:F188"/>
    <x:mergeCell ref="A189:F213"/>
    <x:mergeCell ref="A218:F218"/>
    <x:mergeCell ref="A219:F248"/>
    <x:mergeCell ref="A255:F255"/>
    <x:mergeCell ref="A256:F258"/>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157</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96933c35aa58465b"/>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ht="24" customHeight="1">
      <x:c r="A30" s="1118" t="str">
        <x:v>ARC-026</x:v>
      </x:c>
      <x:c r="B30" s="1119" t="str">
        <x:v>Shared HumanOS</x:v>
      </x:c>
      <x:c r="C30" s="1119" t="str">
        <x:v>Organisation and Role</x:v>
      </x:c>
      <x:c r="D30" s="1119" t="str">
        <x:v>Tenants, teams, reporting lines, employment/role assignments and organisational scope.</x:v>
      </x:c>
      <x:c r="E30" s="1119" t="str">
        <x:v>Existing HumanOS Java service</x:v>
      </x:c>
      <x:c r="F30" s="1119" t="str">
        <x:v>Existing store</x:v>
      </x:c>
      <x:c r="G30" s="1119" t="str">
        <x:v>Organisation changes</x:v>
      </x:c>
      <x:c r="H30" s="1119" t="str">
        <x:v>Organisation/role events</x:v>
      </x:c>
      <x:c r="I30" s="1119" t="str">
        <x:v>Authoritative existing service</x:v>
      </x:c>
      <x:c r="J30" s="1119" t="str">
        <x:v>Reuse</x:v>
      </x:c>
      <x:c r="K30" s="1119" t="str">
        <x:v>0,2+</x:v>
      </x:c>
      <x:c r="L30" s="1120" t="str">
        <x:v>Capability service references role versions; it does not own employment identity.</x:v>
      </x:c>
      <x:c r="M30" s="121" t="str">
        <x:v>HumanOS foundation</x:v>
      </x:c>
    </x:row>
    <x:row r="31" ht="30" customHeight="1">
      <x:c r="A31" s="1126" t="str">
        <x:v>ARC-027</x:v>
      </x:c>
      <x:c r="B31" s="1127" t="str">
        <x:v>Shared HumanOS</x:v>
      </x:c>
      <x:c r="C31" s="1127" t="str">
        <x:v>Projects and Tasks</x:v>
      </x:c>
      <x:c r="D31" s="1127" t="str">
        <x:v>Assigned tasks, plans, due dates, task state and project context.</x:v>
      </x:c>
      <x:c r="E31" s="1127" t="str">
        <x:v>Existing HumanOS Java service</x:v>
      </x:c>
      <x:c r="F31" s="1127" t="str">
        <x:v>Existing store</x:v>
      </x:c>
      <x:c r="G31" s="1127" t="str">
        <x:v>Task commands/integrations</x:v>
      </x:c>
      <x:c r="H31" s="1127" t="str">
        <x:v>Task events/APIs</x:v>
      </x:c>
      <x:c r="I31" s="1127" t="str">
        <x:v>Authoritative existing service</x:v>
      </x:c>
      <x:c r="J31" s="1127" t="str">
        <x:v>Reuse</x:v>
      </x:c>
      <x:c r="K31" s="1127" t="str">
        <x:v>2+</x:v>
      </x:c>
      <x:c r="L31" s="1128" t="str">
        <x:v>Task Assurance compiles contracts but task service remains task authority.</x:v>
      </x:c>
      <x:c r="M31" s="115" t="str">
        <x:v>HumanOS foundation</x:v>
      </x:c>
    </x:row>
    <x:row r="32">
      <x:c r="A32" s="1019" t="str">
        <x:v>ARC-028</x:v>
      </x:c>
      <x:c r="B32" s="1020" t="str">
        <x:v>Shared HumanOS</x:v>
      </x:c>
      <x:c r="C32" s="1020" t="str">
        <x:v>Workflow Runtime</x:v>
      </x:c>
      <x:c r="D32" s="1020" t="str">
        <x:v>Review, dispute, coaching, approval, escalation and skill-lifecycle workflows.</x:v>
      </x:c>
      <x:c r="E32" s="1020" t="str">
        <x:v>Existing HumanOS service</x:v>
      </x:c>
      <x:c r="F32" s="1020" t="str">
        <x:v>Existing workflow state</x:v>
      </x:c>
      <x:c r="G32" s="1020" t="str">
        <x:v>Domain events</x:v>
      </x:c>
      <x:c r="H32" s="1020" t="str">
        <x:v>Workflow commands/events</x:v>
      </x:c>
      <x:c r="I32" s="1020" t="str">
        <x:v>Authoritative existing service</x:v>
      </x:c>
      <x:c r="J32" s="1020" t="str">
        <x:v>Reuse</x:v>
      </x:c>
      <x:c r="K32" s="1020" t="str">
        <x:v>0+</x:v>
      </x:c>
      <x:c r="L32" s="1021" t="str">
        <x:v>Evaluate another orchestrator only after documented gaps.</x:v>
      </x:c>
      <x:c r="M32" s="121" t="str">
        <x:v>HumanOS foundation</x:v>
      </x:c>
    </x:row>
    <x:row r="33">
      <x:c r="A33" s="970" t="str">
        <x:v>ARC-029</x:v>
      </x:c>
      <x:c r="B33" s="971" t="str">
        <x:v>Shared HumanOS</x:v>
      </x:c>
      <x:c r="C33" s="971" t="str">
        <x:v>Audit and Compliance</x:v>
      </x:c>
      <x:c r="D33" s="971" t="str">
        <x:v>Immutable access, decision, policy, model, review and skill-change audit.</x:v>
      </x:c>
      <x:c r="E33" s="971" t="str">
        <x:v>Existing HumanOS Java service</x:v>
      </x:c>
      <x:c r="F33" s="971" t="str">
        <x:v>Append-only audit store</x:v>
      </x:c>
      <x:c r="G33" s="971" t="str">
        <x:v>Audit events</x:v>
      </x:c>
      <x:c r="H33" s="971" t="str">
        <x:v>Audit queries/reports</x:v>
      </x:c>
      <x:c r="I33" s="971" t="str">
        <x:v>Authoritative existing service</x:v>
      </x:c>
      <x:c r="J33" s="971" t="str">
        <x:v>Reuse/extend</x:v>
      </x:c>
      <x:c r="K33" s="971" t="str">
        <x:v>0+</x:v>
      </x:c>
      <x:c r="L33" s="972" t="str">
        <x:v>Content access logs are themselves sensitive.</x:v>
      </x:c>
      <x:c r="M33" s="115" t="str">
        <x:v>HumanOS foundation</x:v>
      </x:c>
    </x:row>
    <x:row r="34">
      <x:c r="A34" s="1025" t="str">
        <x:v>ARC-030</x:v>
      </x:c>
      <x:c r="B34" s="1026" t="str">
        <x:v>Shared HumanOS</x:v>
      </x:c>
      <x:c r="C34" s="1026" t="str">
        <x:v>Secrets and Key Management</x:v>
      </x:c>
      <x:c r="D34" s="1026" t="str">
        <x:v>Service/device credentials, encryption keys, rotation and revocation.</x:v>
      </x:c>
      <x:c r="E34" s="1026" t="str">
        <x:v>Existing HumanOS secrets service + OS secure stores</x:v>
      </x:c>
      <x:c r="F34" s="1026" t="str">
        <x:v>KMS/HSM/secure stores</x:v>
      </x:c>
      <x:c r="G34" s="1026" t="str">
        <x:v>Key requests</x:v>
      </x:c>
      <x:c r="H34" s="1026" t="str">
        <x:v>Key material references/rotation events</x:v>
      </x:c>
      <x:c r="I34" s="1026" t="str">
        <x:v>Authoritative existing service</x:v>
      </x:c>
      <x:c r="J34" s="1026" t="str">
        <x:v>Reuse</x:v>
      </x:c>
      <x:c r="K34" s="1026" t="str">
        <x:v>3+</x:v>
      </x:c>
      <x:c r="L34" s="1027" t="str">
        <x:v>Device evidence keys must not be centrally exposed without need.</x:v>
      </x:c>
      <x:c r="M34" s="121" t="str">
        <x:v>Security architecture</x:v>
      </x:c>
    </x:row>
    <x:row r="35">
      <x:c r="A35" s="970" t="str">
        <x:v>ARC-031</x:v>
      </x:c>
      <x:c r="B35" s="971" t="str">
        <x:v>Shared HumanOS</x:v>
      </x:c>
      <x:c r="C35" s="971" t="str">
        <x:v>Object/File Service</x:v>
      </x:c>
      <x:c r="D35" s="971" t="str">
        <x:v>Evidence object storage, classification, regional routing, retention and access tokens.</x:v>
      </x:c>
      <x:c r="E35" s="971" t="str">
        <x:v>Existing HumanOS service</x:v>
      </x:c>
      <x:c r="F35" s="971" t="str">
        <x:v>S3-compatible object storage</x:v>
      </x:c>
      <x:c r="G35" s="971" t="str">
        <x:v>Object writes/reads</x:v>
      </x:c>
      <x:c r="H35" s="971" t="str">
        <x:v>Object references/events</x:v>
      </x:c>
      <x:c r="I35" s="971" t="str">
        <x:v>Authoritative existing service</x:v>
      </x:c>
      <x:c r="J35" s="971" t="str">
        <x:v>Reuse/extend</x:v>
      </x:c>
      <x:c r="K35" s="971" t="str">
        <x:v>4+</x:v>
      </x:c>
      <x:c r="L35" s="972" t="str">
        <x:v>Require per-object policy, malware scan, retention and legal hold.</x:v>
      </x:c>
      <x:c r="M35" s="115" t="str">
        <x:v>HumanOS foundation</x:v>
      </x:c>
    </x:row>
    <x:row r="36">
      <x:c r="A36" s="1028" t="str">
        <x:v>ARC-032</x:v>
      </x:c>
      <x:c r="B36" s="1029" t="str">
        <x:v>Data platform</x:v>
      </x:c>
      <x:c r="C36" s="1029" t="str">
        <x:v>Kafka-Compatible Event Bus</x:v>
      </x:c>
      <x:c r="D36" s="1029" t="str">
        <x:v>Durable, partitioned, replayable event flow across ingestion and domain services.</x:v>
      </x:c>
      <x:c r="E36" s="1029" t="str">
        <x:v>Kafka / managed compatible service</x:v>
      </x:c>
      <x:c r="F36" s="1029" t="str">
        <x:v>Kafka topics</x:v>
      </x:c>
      <x:c r="G36" s="1029" t="str">
        <x:v>Producers</x:v>
      </x:c>
      <x:c r="H36" s="1029" t="str">
        <x:v>Consumer streams</x:v>
      </x:c>
      <x:c r="I36" s="1029" t="str">
        <x:v>Existing HumanOS event infrastructure</x:v>
      </x:c>
      <x:c r="J36" s="1029" t="str">
        <x:v>Shared platform</x:v>
      </x:c>
      <x:c r="K36" s="1029" t="str">
        <x:v>4+</x:v>
      </x:c>
      <x:c r="L36" s="1030" t="str">
        <x:v>Reuse existing bus; capacity-test evidence workload.</x:v>
      </x:c>
      <x:c r="M36" s="121" t="str">
        <x:v>Apache Kafka</x:v>
      </x:c>
    </x:row>
    <x:row r="37">
      <x:c r="A37" s="970" t="str">
        <x:v>ARC-033</x:v>
      </x:c>
      <x:c r="B37" s="971" t="str">
        <x:v>Data platform</x:v>
      </x:c>
      <x:c r="C37" s="971" t="str">
        <x:v>Schema Registry and Contract Governance</x:v>
      </x:c>
      <x:c r="D37" s="971" t="str">
        <x:v>Version event schemas, compatibility rules, generated clients and lineage.</x:v>
      </x:c>
      <x:c r="E37" s="971" t="str">
        <x:v>Existing registry or Apicurio/Confluent equivalent</x:v>
      </x:c>
      <x:c r="F37" s="971" t="str">
        <x:v>Schema registry</x:v>
      </x:c>
      <x:c r="G37" s="971" t="str">
        <x:v>Schema changes</x:v>
      </x:c>
      <x:c r="H37" s="971" t="str">
        <x:v>Validated contracts</x:v>
      </x:c>
      <x:c r="I37" s="971" t="str">
        <x:v>HumanOS platform</x:v>
      </x:c>
      <x:c r="J37" s="971" t="str">
        <x:v>Shared platform</x:v>
      </x:c>
      <x:c r="K37" s="971" t="str">
        <x:v>1,4+</x:v>
      </x:c>
      <x:c r="L37" s="972" t="str">
        <x:v>CloudEvents-style envelope plus domain schemas.</x:v>
      </x:c>
      <x:c r="M37" s="115" t="str">
        <x:v>CloudEvents / schema registry</x:v>
      </x:c>
    </x:row>
    <x:row r="38">
      <x:c r="A38" s="1014"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015" t="str">
        <x:v>Partition by tenant/time only after measured need.</x:v>
      </x:c>
      <x:c r="M38" s="121" t="str">
        <x:v>PostgreSQL</x:v>
      </x:c>
    </x:row>
    <x:row r="39">
      <x:c r="A39" s="970" t="str">
        <x:v>ARC-035</x:v>
      </x:c>
      <x:c r="B39" s="971" t="str">
        <x:v>Data platform</x:v>
      </x:c>
      <x:c r="C39" s="971" t="str">
        <x:v>Object Storage</x:v>
      </x:c>
      <x:c r="D39" s="971" t="str">
        <x:v>Screenshots, redacted content, artefact snapshots, exports and evaluation datasets.</x:v>
      </x:c>
      <x:c r="E39" s="971" t="str">
        <x:v>S3-compatible</x:v>
      </x:c>
      <x:c r="F39" s="971" t="str">
        <x:v>Encrypted objects</x:v>
      </x:c>
      <x:c r="G39" s="971" t="str">
        <x:v>Evidence objects</x:v>
      </x:c>
      <x:c r="H39" s="971" t="str">
        <x:v>Signed references/events</x:v>
      </x:c>
      <x:c r="I39" s="971" t="str">
        <x:v>Existing object service</x:v>
      </x:c>
      <x:c r="J39" s="971" t="str">
        <x:v>Shared regional storage</x:v>
      </x:c>
      <x:c r="K39" s="971" t="str">
        <x:v>4+</x:v>
      </x:c>
      <x:c r="L39" s="972" t="str">
        <x:v>Content-addressed, deduplicated and retention-aware.</x:v>
      </x:c>
      <x:c r="M39" s="115" t="str">
        <x:v>S3/MinIO</x:v>
      </x:c>
    </x:row>
    <x:row r="40">
      <x:c r="A40" s="1014"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015" t="str">
        <x:v>Do not embed unrestricted raw employee content.</x:v>
      </x:c>
      <x:c r="M40" s="121" t="str">
        <x:v>pgvector / search patterns</x:v>
      </x:c>
    </x:row>
    <x:row r="41">
      <x:c r="A41" s="970" t="str">
        <x:v>ARC-037</x:v>
      </x:c>
      <x:c r="B41" s="971" t="str">
        <x:v>Data platform</x:v>
      </x:c>
      <x:c r="C41" s="971" t="str">
        <x:v>Graph Projection</x:v>
      </x:c>
      <x:c r="D41" s="971" t="str">
        <x:v>Causal/provenance and capability traversal.</x:v>
      </x:c>
      <x:c r="E41" s="971" t="str">
        <x:v>PostgreSQL relations/materialised views initially</x:v>
      </x:c>
      <x:c r="F41" s="971" t="str">
        <x:v>Relational edges</x:v>
      </x:c>
      <x:c r="G41" s="971" t="str">
        <x:v>Evidence/provenance events</x:v>
      </x:c>
      <x:c r="H41" s="971" t="str">
        <x:v>Graph queries</x:v>
      </x:c>
      <x:c r="I41" s="971" t="str">
        <x:v>Evidence/Capability services</x:v>
      </x:c>
      <x:c r="J41" s="971" t="str">
        <x:v>Inside domain services</x:v>
      </x:c>
      <x:c r="K41" s="971" t="str">
        <x:v>7–8</x:v>
      </x:c>
      <x:c r="L41" s="972" t="str">
        <x:v>Dedicated graph database deferred until query benchmarks justify.</x:v>
      </x:c>
      <x:c r="M41" s="115" t="str">
        <x:v>Architecture recommendation</x:v>
      </x:c>
    </x:row>
    <x:row r="42">
      <x:c r="A42" s="1014"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015" t="str">
        <x:v>No raw keystrokes/screenshots in general analytics warehouse.</x:v>
      </x:c>
      <x:c r="M42" s="121" t="str">
        <x:v>Data minimisation principle</x:v>
      </x:c>
    </x:row>
    <x:row r="43">
      <x:c r="A43" s="970" t="str">
        <x:v>ARC-039</x:v>
      </x:c>
      <x:c r="B43" s="971" t="str">
        <x:v>Cross-cutting</x:v>
      </x:c>
      <x:c r="C43" s="971" t="str">
        <x:v>OpenTelemetry</x:v>
      </x:c>
      <x:c r="D43" s="971" t="str">
        <x:v>Operational traces, metrics and logs for services and AI operations.</x:v>
      </x:c>
      <x:c r="E43" s="971" t="str">
        <x:v>Java/Python/native SDKs + collector</x:v>
      </x:c>
      <x:c r="F43" s="971" t="str">
        <x:v>Telemetry backend</x:v>
      </x:c>
      <x:c r="G43" s="971" t="str">
        <x:v>Service/model telemetry</x:v>
      </x:c>
      <x:c r="H43" s="971" t="str">
        <x:v>Traces/metrics/logs</x:v>
      </x:c>
      <x:c r="I43" s="971" t="str">
        <x:v>Existing HumanOS observability</x:v>
      </x:c>
      <x:c r="J43" s="971" t="str">
        <x:v>Shared platform</x:v>
      </x:c>
      <x:c r="K43" s="971" t="str">
        <x:v>3+</x:v>
      </x:c>
      <x:c r="L43" s="972" t="str">
        <x:v>Raw worker evidence and model content excluded by default.</x:v>
      </x:c>
      <x:c r="M43" s="115" t="str">
        <x:v>OpenTelemetry</x:v>
      </x:c>
    </x:row>
    <x:row r="44">
      <x:c r="A44" s="1014"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015" t="str">
        <x:v>Device upload path may have dedicated edge gateway.</x:v>
      </x:c>
      <x:c r="M44" s="121" t="str">
        <x:v>HumanOS foundation</x:v>
      </x:c>
    </x:row>
    <x:row r="45">
      <x:c r="A45" s="970" t="str">
        <x:v>ARC-041</x:v>
      </x:c>
      <x:c r="B45" s="971" t="str">
        <x:v>Cross-cutting</x:v>
      </x:c>
      <x:c r="C45" s="971" t="str">
        <x:v>Deployment and tenancy</x:v>
      </x:c>
      <x:c r="D45" s="971" t="str">
        <x:v>Regional clusters, tenant isolation, data residency, feature flags, canary and rollback.</x:v>
      </x:c>
      <x:c r="E45" s="971" t="str">
        <x:v>Kubernetes/cloud platform</x:v>
      </x:c>
      <x:c r="F45" s="971" t="str">
        <x:v>Platform metadata</x:v>
      </x:c>
      <x:c r="G45" s="971" t="str">
        <x:v>Deployments/config</x:v>
      </x:c>
      <x:c r="H45" s="971" t="str">
        <x:v>Runtime services</x:v>
      </x:c>
      <x:c r="I45" s="971" t="str">
        <x:v>Existing HumanOS platform</x:v>
      </x:c>
      <x:c r="J45" s="971" t="str">
        <x:v>Shared platform</x:v>
      </x:c>
      <x:c r="K45" s="971" t="str">
        <x:v>All</x:v>
      </x:c>
      <x:c r="L45" s="972" t="str">
        <x:v>Pilot uses isolated tenant/environment and restricted feature flags.</x:v>
      </x:c>
      <x:c r="M45" s="115" t="str">
        <x:v>Security/governance requirement</x:v>
      </x:c>
    </x:row>
    <x:row r="46">
      <x:c r="A46" s="1016" t="str">
        <x:v>ARC-042</x:v>
      </x:c>
      <x:c r="B46" s="1017" t="str">
        <x:v>Cross-cutting</x:v>
      </x:c>
      <x:c r="C46" s="1017" t="str">
        <x:v>Service boundary rule</x:v>
      </x:c>
      <x:c r="D46" s="1017" t="str">
        <x:v>Create a separate deployable only for clear security, scale, availability, ownership or transactional boundaries.</x:v>
      </x:c>
      <x:c r="E46" s="1017" t="str">
        <x:v>Architecture governance</x:v>
      </x:c>
      <x:c r="F46" s="1017" t="str">
        <x:v>N/A</x:v>
      </x:c>
      <x:c r="G46" s="1017" t="str">
        <x:v>Architecture changes</x:v>
      </x:c>
      <x:c r="H46" s="1017" t="str">
        <x:v>ADR decisions</x:v>
      </x:c>
      <x:c r="I46" s="1017" t="str">
        <x:v>Architecture Board</x:v>
      </x:c>
      <x:c r="J46" s="1017" t="str">
        <x:v>Rule</x:v>
      </x:c>
      <x:c r="K46" s="1017" t="str">
        <x:v>All</x:v>
      </x:c>
      <x:c r="L46" s="1018" t="str">
        <x:v>Initial plan uses approximately eight Work Intelligence deployables plus shared HumanOS services.</x:v>
      </x:c>
      <x:c r="M46" s="124" t="str">
        <x:v>Microservices design principle</x:v>
      </x:c>
    </x:row>
    <x:row r="49" ht="24" customHeight="1">
      <x:c r="A49" s="1083" t="str">
        <x:v>Architecture Amendment A-01 — AI Execution Boundaries</x:v>
      </x:c>
      <x:c r="B49" s="1083"/>
      <x:c r="C49" s="1083"/>
      <x:c r="D49" s="1083"/>
      <x:c r="E49" s="1083"/>
      <x:c r="F49" s="1083"/>
      <x:c r="G49" s="1083"/>
      <x:c r="H49" s="1083"/>
      <x:c r="I49" s="1083"/>
      <x:c r="J49" s="1083"/>
      <x:c r="K49" s="1083"/>
      <x:c r="L49" s="1083"/>
    </x:row>
    <x:row r="50" ht="30" customHeight="1">
      <x:c r="A50" s="943" t="str">
        <x:v>ID</x:v>
      </x:c>
      <x:c r="B50" s="944" t="str">
        <x:v>Layer</x:v>
      </x:c>
      <x:c r="C50" s="944" t="str">
        <x:v>Component / bounded context</x:v>
      </x:c>
      <x:c r="D50" s="944" t="str">
        <x:v>Primary responsibility</x:v>
      </x:c>
      <x:c r="E50" s="944" t="str">
        <x:v>Primary runtime</x:v>
      </x:c>
      <x:c r="F50" s="944" t="str">
        <x:v>Primary data</x:v>
      </x:c>
      <x:c r="G50" s="944" t="str">
        <x:v>Consumes / receives</x:v>
      </x:c>
      <x:c r="H50" s="944" t="str">
        <x:v>Publishes / exposes</x:v>
      </x:c>
      <x:c r="I50" s="944" t="str">
        <x:v>HumanOS reuse</x:v>
      </x:c>
      <x:c r="J50" s="944" t="str">
        <x:v>Initial deployment boundary</x:v>
      </x:c>
      <x:c r="K50" s="944" t="str">
        <x:v>Delivery stage</x:v>
      </x:c>
      <x:c r="L50" s="945" t="str">
        <x:v>Decision / scale trigger</x:v>
      </x:c>
    </x:row>
    <x:row r="51">
      <x:c r="A51" s="1019" t="str">
        <x:v>ARC-A01-001</x:v>
      </x:c>
      <x:c r="B51" s="1020" t="str">
        <x:v>Work Intelligence</x:v>
      </x:c>
      <x:c r="C51" s="1020" t="str">
        <x:v>AI Execution Port</x:v>
      </x:c>
      <x:c r="D51" s="1020" t="str">
        <x:v>Issue provider-neutral AI jobs using task/effort/data/review contracts and consume canonical results.</x:v>
      </x:c>
      <x:c r="E51" s="1020" t="str">
        <x:v>Java/Spring client/library</x:v>
      </x:c>
      <x:c r="F51" s="1020" t="str">
        <x:v>No provider secrets; job/result refs</x:v>
      </x:c>
      <x:c r="G51" s="1020" t="str">
        <x:v>Task/evidence/capability/coaching context</x:v>
      </x:c>
      <x:c r="H51" s="1020" t="str">
        <x:v>AIJobRequest; domain findings using AIJobResult</x:v>
      </x:c>
      <x:c r="I51" s="1020" t="str">
        <x:v>Policy, audit, evidence, workflow</x:v>
      </x:c>
      <x:c r="J51" s="1020" t="str">
        <x:v>Shared library/BFF integration</x:v>
      </x:c>
      <x:c r="K51" s="1020" t="str">
        <x:v>A-01,12</x:v>
      </x:c>
      <x:c r="L51" s="1021" t="str">
        <x:v>No provider SDK is permitted inside Work Intelligence domains.</x:v>
      </x:c>
    </x:row>
    <x:row r="52">
      <x:c r="A52" s="1022" t="str">
        <x:v>ARC-A01-002</x:v>
      </x:c>
      <x:c r="B52" s="1023" t="str">
        <x:v>AI platform</x:v>
      </x:c>
      <x:c r="C52" s="1023" t="str">
        <x:v>Existing HumanOS AI Orchestrator</x:v>
      </x:c>
      <x:c r="D52" s="1023" t="str">
        <x:v>Preferred provider/model execution, credential, registry, qualification, routing, cost, health and drift service.</x:v>
      </x:c>
      <x:c r="E52" s="1023" t="str">
        <x:v>Existing HumanOS AI orchestration stack</x:v>
      </x:c>
      <x:c r="F52" s="1023" t="str">
        <x:v>Model/connector/qualification/routing state</x:v>
      </x:c>
      <x:c r="G52" s="1023" t="str">
        <x:v>AIJobRequest, policies, credentials, provider endpoints</x:v>
      </x:c>
      <x:c r="H52" s="1023" t="str">
        <x:v>AIJobResult, route health, qualification/drift events</x:v>
      </x:c>
      <x:c r="I52" s="1023" t="str">
        <x:v>Secrets, policy, audit, Model Gateway, events</x:v>
      </x:c>
      <x:c r="J52" s="1023" t="str">
        <x:v>Existing shared platform deployable</x:v>
      </x:c>
      <x:c r="K52" s="1023" t="str">
        <x:v>A-01,12</x:v>
      </x:c>
      <x:c r="L52" s="1024" t="str">
        <x:v>Gap assessment determines required extensions.</x:v>
      </x:c>
    </x:row>
    <x:row r="53">
      <x:c r="A53" s="1025" t="str">
        <x:v>ARC-A01-003</x:v>
      </x:c>
      <x:c r="B53" s="1026" t="str">
        <x:v>AI platform</x:v>
      </x:c>
      <x:c r="C53" s="1026" t="str">
        <x:v>Standalone AI Router</x:v>
      </x:c>
      <x:c r="D53" s="1026" t="str">
        <x:v>Optional compatible implementation for isolated/customer/resilience deployments.</x:v>
      </x:c>
      <x:c r="E53" s="1026" t="str">
        <x:v>Java/Spring or approved lightweight service</x:v>
      </x:c>
      <x:c r="F53" s="1026" t="str">
        <x:v>Scoped registry/cache/audit</x:v>
      </x:c>
      <x:c r="G53" s="1026" t="str">
        <x:v>Shared contracts and signed qualification packages</x:v>
      </x:c>
      <x:c r="H53" s="1026" t="str">
        <x:v>Canonical AIJobResult and health</x:v>
      </x:c>
      <x:c r="I53" s="1026" t="str">
        <x:v>Policy, secrets, audit, events</x:v>
      </x:c>
      <x:c r="J53" s="1026" t="str">
        <x:v>Optional separate deployable</x:v>
      </x:c>
      <x:c r="K53" s="1026" t="str">
        <x:v>A-01,12</x:v>
      </x:c>
      <x:c r="L53" s="1027" t="str">
        <x:v>Must remain thin and contract-compatible.</x:v>
      </x:c>
    </x:row>
    <x:row r="54">
      <x:c r="A54" s="1022" t="str">
        <x:v>ARC-A01-004</x:v>
      </x:c>
      <x:c r="B54" s="1023" t="str">
        <x:v>Device edge</x:v>
      </x:c>
      <x:c r="C54" s="1023" t="str">
        <x:v>Endpoint AI Runtime Broker</x:v>
      </x:c>
      <x:c r="D54" s="1023" t="str">
        <x:v>Discover and invoke approved CLIs/local runtimes with user-local auth, visible interaction and resource policy.</x:v>
      </x:c>
      <x:c r="E54" s="1023" t="str">
        <x:v>Rust + reviewed CLI/runtime adapters</x:v>
      </x:c>
      <x:c r="F54" s="1023" t="str">
        <x:v>Local inventory/health/transient encrypted refs</x:v>
      </x:c>
      <x:c r="G54" s="1023" t="str">
        <x:v>AI endpoint jobs, local policy, approved CLIs/Ollama</x:v>
      </x:c>
      <x:c r="H54" s="1023" t="str">
        <x:v>AIJobResult, health and user-action-required events</x:v>
      </x:c>
      <x:c r="I54" s="1023" t="str">
        <x:v>Device identity, policy, notification, audit</x:v>
      </x:c>
      <x:c r="J54" s="1023" t="str">
        <x:v>Endpoint module/service separate from capture</x:v>
      </x:c>
      <x:c r="K54" s="1023" t="str">
        <x:v>A-01,12</x:v>
      </x:c>
      <x:c r="L54" s="1024" t="str">
        <x:v>Never read/export CLI OAuth; no hidden central batch use.</x:v>
      </x:c>
    </x:row>
    <x:row r="55">
      <x:c r="A55" s="1028" t="str">
        <x:v>ARC-A01-005</x:v>
      </x:c>
      <x:c r="B55" s="1029" t="str">
        <x:v>AI assurance</x:v>
      </x:c>
      <x:c r="C55" s="1029" t="str">
        <x:v>Model Qualification Service</x:v>
      </x:c>
      <x:c r="D55" s="1029" t="str">
        <x:v>Evaluate exact provider/model/runtime/quantisation/task/effort combinations and issue signed portable profiles.</x:v>
      </x:c>
      <x:c r="E55" s="1029" t="str">
        <x:v>Java orchestration + Python eval workers</x:v>
      </x:c>
      <x:c r="F55" s="1029" t="str">
        <x:v>Evaluation datasets/results and signed qualification packages</x:v>
      </x:c>
      <x:c r="G55" s="1029" t="str">
        <x:v>Task profiles, providers, models, prompts/skills and test cases</x:v>
      </x:c>
      <x:c r="H55" s="1029" t="str">
        <x:v>Qualification profiles, drift/regression decisions</x:v>
      </x:c>
      <x:c r="I55" s="1029" t="str">
        <x:v>Skill Forge, Object Service, audit, workflow</x:v>
      </x:c>
      <x:c r="J55" s="1029" t="str">
        <x:v>Shared AI platform capability</x:v>
      </x:c>
      <x:c r="K55" s="1029" t="str">
        <x:v>A-01,12</x:v>
      </x:c>
      <x:c r="L55" s="1030" t="str">
        <x:v>Public benchmarks only shortlist candidates.</x:v>
      </x:c>
    </x:row>
  </x:sheetData>
  <x:mergeCells>
    <x:mergeCell ref="A1:M1"/>
    <x:mergeCell ref="A2:M2"/>
    <x:mergeCell ref="A49:L49"/>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ht="24" customHeight="1">
      <x:c r="A25" s="1118" t="str">
        <x:v>ADR-021</x:v>
      </x:c>
      <x:c r="B25" s="1119" t="str">
        <x:v>Skill self-improvement</x:v>
      </x:c>
      <x:c r="C25" s="1119" t="str">
        <x:v>Accepted in principle</x:v>
      </x:c>
      <x:c r="D25" s="1119" t="str">
        <x:v>The system should improve prompts, adapters and evaluators from feedback without uncontrolled self-modification.</x:v>
      </x:c>
      <x:c r="E25" s="1119" t="str">
        <x:v>Use observation → proposal → offline evaluation → expert/security review → canary → promote/rollback lifecycle.</x:v>
      </x:c>
      <x:c r="F25" s="1119" t="str">
        <x:v>Automatic live edits; manual improvement only.</x:v>
      </x:c>
      <x:c r="G25" s="1119" t="str">
        <x:v>Compounding organisational intelligence with governance.</x:v>
      </x:c>
      <x:c r="H25" s="1119" t="str">
        <x:v>Evaluation maintenance and slower promotion.</x:v>
      </x:c>
      <x:c r="I25" s="1119" t="str">
        <x:v>Stage 11 Skill Forge implementation and regression metrics.</x:v>
      </x:c>
      <x:c r="J25" s="1119" t="str">
        <x:v>AI Platform Lead</x:v>
      </x:c>
      <x:c r="K25" s="1120" t="str">
        <x:v>Claude-Mem / Task Observer patterns</x:v>
      </x:c>
    </x:row>
    <x:row r="26" ht="30" customHeight="1">
      <x:c r="A26" s="1135" t="str">
        <x:v>ADR-022</x:v>
      </x:c>
      <x:c r="B26" s="1136" t="str">
        <x:v>Audio capture</x:v>
      </x:c>
      <x:c r="C26" s="1136" t="str">
        <x:v>Accepted</x:v>
      </x:c>
      <x:c r="D26" s="1136" t="str">
        <x:v>Audio adds significant privacy, policy and storage risk and is not required for the first technical pilot.</x:v>
      </x:c>
      <x:c r="E26" s="1136" t="str">
        <x:v>Exclude microphone/system audio from v1 pilot.</x:v>
      </x:c>
      <x:c r="F26" s="1136" t="str">
        <x:v>Capture meetings and calls; optional user-triggered audio.</x:v>
      </x:c>
      <x:c r="G26" s="1136" t="str">
        <x:v>Reduces risk and scope.</x:v>
      </x:c>
      <x:c r="H26" s="1136" t="str">
        <x:v>Some work context remains unobserved.</x:v>
      </x:c>
      <x:c r="I26" s="1136" t="str">
        <x:v>New purpose, DPIA and product decision before introduction.</x:v>
      </x:c>
      <x:c r="J26" s="1136" t="str">
        <x:v>DPO/Product</x:v>
      </x:c>
      <x:c r="K26" s="1137" t="str">
        <x:v>Purpose Policy Matrix</x:v>
      </x:c>
    </x:row>
    <x:row r="27">
      <x:c r="A27" s="1019"/>
      <x:c r="B27" s="1020"/>
      <x:c r="C27" s="1020"/>
      <x:c r="D27" s="1020"/>
      <x:c r="E27" s="1020"/>
      <x:c r="F27" s="1020"/>
      <x:c r="G27" s="1020"/>
      <x:c r="H27" s="1020"/>
      <x:c r="I27" s="1020"/>
      <x:c r="J27" s="1020"/>
      <x:c r="K27" s="1021"/>
    </x:row>
    <x:row r="28">
      <x:c r="A28" s="1022"/>
      <x:c r="B28" s="1023"/>
      <x:c r="C28" s="1023"/>
      <x:c r="D28" s="1023"/>
      <x:c r="E28" s="1023"/>
      <x:c r="F28" s="1023"/>
      <x:c r="G28" s="1023"/>
      <x:c r="H28" s="1023"/>
      <x:c r="I28" s="1023"/>
      <x:c r="J28" s="1023"/>
      <x:c r="K28" s="1024"/>
    </x:row>
    <x:row r="29" ht="24" customHeight="1">
      <x:c r="A29" s="1140" t="str">
        <x:v>Architecture Amendment A-01 — Superseding and New ADRs</x:v>
      </x:c>
      <x:c r="B29" s="1000"/>
      <x:c r="C29" s="1000"/>
      <x:c r="D29" s="1000"/>
      <x:c r="E29" s="1000"/>
      <x:c r="F29" s="1000"/>
      <x:c r="G29" s="1000"/>
      <x:c r="H29" s="1000"/>
      <x:c r="I29" s="1000"/>
      <x:c r="J29" s="1000"/>
      <x:c r="K29" s="1141"/>
    </x:row>
    <x:row r="30" ht="30" customHeight="1">
      <x:c r="A30" s="943" t="str">
        <x:v>ADR</x:v>
      </x:c>
      <x:c r="B30" s="944" t="str">
        <x:v>Decision title</x:v>
      </x:c>
      <x:c r="C30" s="944" t="str">
        <x:v>Status</x:v>
      </x:c>
      <x:c r="D30" s="944" t="str">
        <x:v>Context / problem</x:v>
      </x:c>
      <x:c r="E30" s="944" t="str">
        <x:v>Recommended decision</x:v>
      </x:c>
      <x:c r="F30" s="944" t="str">
        <x:v>Alternatives considered</x:v>
      </x:c>
      <x:c r="G30" s="944" t="str">
        <x:v>Positive consequences</x:v>
      </x:c>
      <x:c r="H30" s="944" t="str">
        <x:v>Risks / trade-offs</x:v>
      </x:c>
      <x:c r="I30" s="944" t="str">
        <x:v>Validation / evidence needed</x:v>
      </x:c>
      <x:c r="J30" s="944" t="str">
        <x:v>Owner / review trigger</x:v>
      </x:c>
      <x:c r="K30" s="945" t="str">
        <x:v>Source / basis</x:v>
      </x:c>
    </x:row>
    <x:row r="31">
      <x:c r="A31" s="1146" t="str">
        <x:v>ADR-A01-001</x:v>
      </x:c>
      <x:c r="B31" s="1147" t="str">
        <x:v>Separate AI execution boundary</x:v>
      </x:c>
      <x:c r="C31" s="1147" t="str">
        <x:v>Accepted in principle</x:v>
      </x:c>
      <x:c r="D31" s="1147" t="str">
        <x:v>Work Intelligence should not duplicate or embed provider/model execution.</x:v>
      </x:c>
      <x:c r="E31" s="1147" t="str">
        <x:v>Use provider-neutral AI Execution Port and separate AI orchestration implementations.</x:v>
      </x:c>
      <x:c r="F31" s="1147" t="str">
        <x:v>Embed router; direct provider calls; one fixed model.</x:v>
      </x:c>
      <x:c r="G31" s="1147" t="str">
        <x:v>Replaceability, clear ownership and future provider support.</x:v>
      </x:c>
      <x:c r="H31" s="1147" t="str">
        <x:v>Contract and orchestration work.</x:v>
      </x:c>
      <x:c r="I31" s="1147" t="str">
        <x:v>Dependency scan and conformance suite.</x:v>
      </x:c>
      <x:c r="J31" s="1147" t="str">
        <x:v>CTO/Architecture</x:v>
      </x:c>
      <x:c r="K31" s="1148" t="str">
        <x:v>AI Amendment A-01</x:v>
      </x:c>
    </x:row>
    <x:row r="32">
      <x:c r="A32" s="1022" t="str">
        <x:v>ADR-A01-002</x:v>
      </x:c>
      <x:c r="B32" s="1023" t="str">
        <x:v>Preferred orchestrator with compatible standalone option</x:v>
      </x:c>
      <x:c r="C32" s="1023" t="str">
        <x:v>Proposed</x:v>
      </x:c>
      <x:c r="D32" s="1023" t="str">
        <x:v>Nessovo already has an AI orchestration module but may need isolated deployment.</x:v>
      </x:c>
      <x:c r="E32" s="1023" t="str">
        <x:v>Use existing orchestrator by default; standalone router implements same contracts/profile packages.</x:v>
      </x:c>
      <x:c r="F32" s="1023" t="str">
        <x:v>Two independent routers; standalone only.</x:v>
      </x:c>
      <x:c r="G32" s="1023" t="str">
        <x:v>Avoid duplication while preserving deployment flexibility.</x:v>
      </x:c>
      <x:c r="H32" s="1023" t="str">
        <x:v>Existing orchestrator gap may be material.</x:v>
      </x:c>
      <x:c r="I32" s="1023" t="str">
        <x:v>Factual capability inventory and hybrid test.</x:v>
      </x:c>
      <x:c r="J32" s="1023" t="str">
        <x:v>AI Platform/Architecture</x:v>
      </x:c>
      <x:c r="K32" s="1024" t="str">
        <x:v>AI Amendment A-01</x:v>
      </x:c>
    </x:row>
    <x:row r="33">
      <x:c r="A33" s="1025" t="str">
        <x:v>ADR-A01-003</x:v>
      </x:c>
      <x:c r="B33" s="1026" t="str">
        <x:v>Task × effort qualification</x:v>
      </x:c>
      <x:c r="C33" s="1026" t="str">
        <x:v>Accepted in principle</x:v>
      </x:c>
      <x:c r="D33" s="1026" t="str">
        <x:v>Model quality/cost depends on use case and execution configuration.</x:v>
      </x:c>
      <x:c r="E33" s="1026" t="str">
        <x:v>Only task/effort-qualified cells may route; hard policy filters precede optimization.</x:v>
      </x:c>
      <x:c r="F33" s="1026" t="str">
        <x:v>Global best-model list; provider benchmark selection.</x:v>
      </x:c>
      <x:c r="G33" s="1026" t="str">
        <x:v>Measured model fitness and controlled costs.</x:v>
      </x:c>
      <x:c r="H33" s="1026" t="str">
        <x:v>Ongoing evaluation cost.</x:v>
      </x:c>
      <x:c r="I33" s="1026" t="str">
        <x:v>Qualification suite and signed profiles.</x:v>
      </x:c>
      <x:c r="J33" s="1026" t="str">
        <x:v>AI Evaluation/Product</x:v>
      </x:c>
      <x:c r="K33" s="1027" t="str">
        <x:v>AI Amendment A-01</x:v>
      </x:c>
    </x:row>
    <x:row r="34">
      <x:c r="A34" s="1022" t="str">
        <x:v>ADR-A01-004</x:v>
      </x:c>
      <x:c r="B34" s="1023" t="str">
        <x:v>Endpoint CLI credential boundary</x:v>
      </x:c>
      <x:c r="C34" s="1023" t="str">
        <x:v>Accepted in principle</x:v>
      </x:c>
      <x:c r="D34" s="1023" t="str">
        <x:v>Subscription CLIs use local vendor authentication and changing entitlements.</x:v>
      </x:c>
      <x:c r="E34" s="1023" t="str">
        <x:v>Invoke through endpoint broker without reading/exporting credentials or hidden batch use.</x:v>
      </x:c>
      <x:c r="F34" s="1023" t="str">
        <x:v>Copy OAuth; use personal CLI centrally; disallow all CLIs.</x:v>
      </x:c>
      <x:c r="G34" s="1023" t="str">
        <x:v>Employee choice and local execution with trust controls.</x:v>
      </x:c>
      <x:c r="H34" s="1023" t="str">
        <x:v>Auth/quota/version variability.</x:v>
      </x:c>
      <x:c r="I34" s="1023" t="str">
        <x:v>Broker security/UX and legal policy tests.</x:v>
      </x:c>
      <x:c r="J34" s="1023" t="str">
        <x:v>CISO/HR/AI Platform</x:v>
      </x:c>
      <x:c r="K34" s="1024" t="str">
        <x:v>AI Amendment A-01</x:v>
      </x:c>
    </x:row>
    <x:row r="35">
      <x:c r="A35" s="1028" t="str">
        <x:v>ADR-A01-005</x:v>
      </x:c>
      <x:c r="B35" s="1029" t="str">
        <x:v>No silent fallback</x:v>
      </x:c>
      <x:c r="C35" s="1029" t="str">
        <x:v>Accepted</x:v>
      </x:c>
      <x:c r="D35" s="1029" t="str">
        <x:v>Fallback can change provider, region and data policy.</x:v>
      </x:c>
      <x:c r="E35" s="1029" t="str">
        <x:v>Require versioned fallback policies, route lineage and notice/approval when material.</x:v>
      </x:c>
      <x:c r="F35" s="1029" t="str">
        <x:v>Silent provider failover.</x:v>
      </x:c>
      <x:c r="G35" s="1029" t="str">
        <x:v>Privacy, residency and trust.</x:v>
      </x:c>
      <x:c r="H35" s="1029" t="str">
        <x:v>More abstention/user interaction.</x:v>
      </x:c>
      <x:c r="I35" s="1029" t="str">
        <x:v>Failure and route-change tests.</x:v>
      </x:c>
      <x:c r="J35" s="1029" t="str">
        <x:v>DPO/Product/AI Platform</x:v>
      </x:c>
      <x:c r="K35" s="1030" t="str">
        <x:v>AI Amendment A-01</x:v>
      </x:c>
    </x:row>
  </x:sheetData>
  <x:mergeCells>
    <x:mergeCell ref="A1:K1"/>
    <x:mergeCell ref="A2:K2"/>
    <x:mergeCell ref="A29:K29"/>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7510f781edc44560"/>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row r="24" ht="24" customHeight="1">
      <x:c r="A24" s="1083" t="str">
        <x:v>Architecture Amendment A-01 — Endpoint AI Extension</x:v>
      </x:c>
      <x:c r="B24" s="1083"/>
      <x:c r="C24" s="1083"/>
      <x:c r="D24" s="1083"/>
      <x:c r="E24" s="1083"/>
      <x:c r="F24" s="1083"/>
      <x:c r="G24" s="1083"/>
      <x:c r="H24" s="1083"/>
      <x:c r="I24" s="1083"/>
      <x:c r="J24" s="1083"/>
    </x:row>
    <x:row r="25" ht="30" customHeight="1">
      <x:c r="A25" s="943" t="str">
        <x:v>ID</x:v>
      </x:c>
      <x:c r="B25" s="944" t="str">
        <x:v>Component</x:v>
      </x:c>
      <x:c r="C25" s="944" t="str">
        <x:v>Boundary</x:v>
      </x:c>
      <x:c r="D25" s="944" t="str">
        <x:v>Responsibility</x:v>
      </x:c>
      <x:c r="E25" s="944" t="str">
        <x:v>Runtime / implementation</x:v>
      </x:c>
      <x:c r="F25" s="944" t="str">
        <x:v>Integrates with</x:v>
      </x:c>
      <x:c r="G25" s="944" t="str">
        <x:v>Non-negotiable rule</x:v>
      </x:c>
      <x:c r="H25" s="944" t="str">
        <x:v>Priority</x:v>
      </x:c>
      <x:c r="I25" s="944" t="str">
        <x:v>Status</x:v>
      </x:c>
      <x:c r="J25" s="945" t="str">
        <x:v>Stage</x:v>
      </x:c>
    </x:row>
    <x:row r="26">
      <x:c r="A26" s="1019" t="str">
        <x:v>AG-A01-001</x:v>
      </x:c>
      <x:c r="B26" s="1020" t="str">
        <x:v>Endpoint AI Runtime Broker</x:v>
      </x:c>
      <x:c r="C26" s="1020" t="str">
        <x:v>Separate endpoint AI execution boundary; not a capture sensor.</x:v>
      </x:c>
      <x:c r="D26" s="1020" t="str">
        <x:v>Discover/inventory approved CLIs and local runtimes; check health/auth; execute sandboxed jobs; enforce resources; notify employee; normalise results.</x:v>
      </x:c>
      <x:c r="E26" s="1020" t="str">
        <x:v>Rust core + provider-specific process/HTTP adapters</x:v>
      </x:c>
      <x:c r="F26" s="1020" t="str">
        <x:v>AI Orchestrator/Standalone Router; Device Policy; OS secure storage; Notifications</x:v>
      </x:c>
      <x:c r="G26" s="1020" t="str">
        <x:v>Never read/export CLI OAuth, bypass permissions, hide subscription use or silently route local content to cloud.</x:v>
      </x:c>
      <x:c r="H26" s="1020" t="str">
        <x:v>Critical</x:v>
      </x:c>
      <x:c r="I26" s="1020" t="str">
        <x:v>Draft Complete</x:v>
      </x:c>
      <x:c r="J26" s="1021" t="str">
        <x:v>A-01/12</x:v>
      </x:c>
    </x:row>
    <x:row r="27">
      <x:c r="A27" s="1084" t="str">
        <x:v>AG-A01-002</x:v>
      </x:c>
      <x:c r="B27" s="1085" t="str">
        <x:v>AI Runtime Inventory/Health</x:v>
      </x:c>
      <x:c r="C27" s="1085" t="str">
        <x:v>Non-sensitive endpoint inventory.</x:v>
      </x:c>
      <x:c r="D27" s="1085" t="str">
        <x:v>Report executable/runtime versions, available local model digests, auth readiness, quota and resource health.</x:v>
      </x:c>
      <x:c r="E27" s="1085" t="str">
        <x:v>Rust</x:v>
      </x:c>
      <x:c r="F27" s="1085" t="str">
        <x:v>Endpoint AI Broker; Device Control</x:v>
      </x:c>
      <x:c r="G27" s="1085" t="str">
        <x:v>No credentials, prompt history or employee performance use.</x:v>
      </x:c>
      <x:c r="H27" s="1085" t="str">
        <x:v>High</x:v>
      </x:c>
      <x:c r="I27" s="1085" t="str">
        <x:v>Draft Complete</x:v>
      </x:c>
      <x:c r="J27" s="1086" t="str">
        <x:v>A-01/12</x:v>
      </x:c>
    </x:row>
  </x:sheetData>
  <x:mergeCells>
    <x:mergeCell ref="A1:J1"/>
    <x:mergeCell ref="A2:J2"/>
    <x:mergeCell ref="A24:J24"/>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d0e623dd61a24878"/>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row r="28" ht="24" customHeight="1">
      <x:c r="A28" s="1083" t="str">
        <x:v>Architecture Amendment A-01 — AI Inference Lineage</x:v>
      </x:c>
      <x:c r="B28" s="1083"/>
      <x:c r="C28" s="1083"/>
      <x:c r="D28" s="1083"/>
      <x:c r="E28" s="1083"/>
      <x:c r="F28" s="1083"/>
      <x:c r="G28" s="1083"/>
      <x:c r="H28" s="1083"/>
      <x:c r="I28" s="1083"/>
      <x:c r="J28" s="1083"/>
      <x:c r="K28" s="1083"/>
    </x:row>
    <x:row r="29" ht="30" customHeight="1">
      <x:c r="A29" s="943" t="str">
        <x:v>ID</x:v>
      </x:c>
      <x:c r="B29" s="944" t="str">
        <x:v>Component</x:v>
      </x:c>
      <x:c r="C29" s="944" t="str">
        <x:v>Primary responsibility</x:v>
      </x:c>
      <x:c r="D29" s="944" t="str">
        <x:v>Runtime / implementation</x:v>
      </x:c>
      <x:c r="E29" s="944" t="str">
        <x:v>Data / infrastructure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S4-A01-001</x:v>
      </x:c>
      <x:c r="B30" s="1020" t="str">
        <x:v>AI Inference Lineage Store</x:v>
      </x:c>
      <x:c r="C30" s="1020" t="str">
        <x:v>Persist AI job purpose, route, actual model/runtime, qualification, task/effort, region, fallback, cost and review references.</x:v>
      </x:c>
      <x:c r="D30" s="1020" t="str">
        <x:v>Java/Spring evidence extension</x:v>
      </x:c>
      <x:c r="E30" s="1020" t="str">
        <x:v>PostgreSQL metadata + protected output object refs</x:v>
      </x:c>
      <x:c r="F30" s="1020" t="str">
        <x:v>AIJobResult, Model Registry, Qualification Service</x:v>
      </x:c>
      <x:c r="G30" s="1020" t="str">
        <x:v>inference.lineage.recorded.v1 and evidence APIs</x:v>
      </x:c>
      <x:c r="H30" s="1020" t="str">
        <x:v>Raw prompts/outputs remain in classified evidence objects, never general telemetry.</x:v>
      </x:c>
      <x:c r="I30" s="1020" t="str">
        <x:v>Critical</x:v>
      </x:c>
      <x:c r="J30" s="1020" t="str">
        <x:v>Draft Complete</x:v>
      </x:c>
      <x:c r="K30" s="1021" t="str">
        <x:v>A-01 AI Execution Contract</x:v>
      </x:c>
    </x:row>
    <x:row r="31">
      <x:c r="A31" s="1084" t="str">
        <x:v>S4-A01-002</x:v>
      </x:c>
      <x:c r="B31" s="1085" t="str">
        <x:v>AI Route Access/Audit</x:v>
      </x:c>
      <x:c r="C31" s="1085" t="str">
        <x:v>Expose route/model lineage to employee/reviewer/governance read models.</x:v>
      </x:c>
      <x:c r="D31" s="1085" t="str">
        <x:v>Java/Spring read APIs</x:v>
      </x:c>
      <x:c r="E31" s="1085" t="str">
        <x:v>Evidence/Audit read models</x:v>
      </x:c>
      <x:c r="F31" s="1085" t="str">
        <x:v>Task/capability/coaching findings</x:v>
      </x:c>
      <x:c r="G31" s="1085" t="str">
        <x:v>Policy-filtered route explanation</x:v>
      </x:c>
      <x:c r="H31" s="1085" t="str">
        <x:v>Personal subscription/auth details are not manager performance data.</x:v>
      </x:c>
      <x:c r="I31" s="1085" t="str">
        <x:v>High</x:v>
      </x:c>
      <x:c r="J31" s="1085" t="str">
        <x:v>Draft Complete</x:v>
      </x:c>
      <x:c r="K31" s="1086" t="str">
        <x:v>A-01 transparency</x:v>
      </x:c>
    </x:row>
  </x:sheetData>
  <x:mergeCells>
    <x:mergeCell ref="A1:K1"/>
    <x:mergeCell ref="A2:K2"/>
    <x:mergeCell ref="A28:K28"/>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21</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10f405b50fac498e"/>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row r="24" ht="24" customHeight="1">
      <x:c r="A24" s="1083" t="str">
        <x:v>Architecture Amendment A-01 — Evidence Adapters vs Execution Connectors</x:v>
      </x:c>
      <x:c r="B24" s="1083"/>
      <x:c r="C24" s="1083"/>
      <x:c r="D24" s="1083"/>
      <x:c r="E24" s="1083"/>
      <x:c r="F24" s="1083"/>
      <x:c r="G24" s="1083"/>
      <x:c r="H24" s="1083"/>
      <x:c r="I24" s="1083"/>
      <x:c r="J24" s="1083"/>
      <x:c r="K24" s="1083"/>
    </x:row>
    <x:row r="25" ht="30" customHeight="1">
      <x:c r="A25" s="943" t="str">
        <x:v>ID</x:v>
      </x:c>
      <x:c r="B25" s="944" t="str">
        <x:v>Component</x:v>
      </x:c>
      <x:c r="C25" s="944" t="str">
        <x:v>Responsibility</x:v>
      </x:c>
      <x:c r="D25" s="944" t="str">
        <x:v>Runtime / implementation</x:v>
      </x:c>
      <x:c r="E25" s="944" t="str">
        <x:v>Data / state</x:v>
      </x:c>
      <x:c r="F25" s="944" t="str">
        <x:v>Consumes / integrates</x:v>
      </x:c>
      <x:c r="G25" s="944" t="str">
        <x:v>Publishes / exposes</x:v>
      </x:c>
      <x:c r="H25" s="944" t="str">
        <x:v>Security / governance rule</x:v>
      </x:c>
      <x:c r="I25" s="944" t="str">
        <x:v>Priority</x:v>
      </x:c>
      <x:c r="J25" s="944" t="str">
        <x:v>Status</x:v>
      </x:c>
      <x:c r="K25" s="945" t="str">
        <x:v>Stage</x:v>
      </x:c>
    </x:row>
    <x:row r="26">
      <x:c r="A26" s="1019" t="str">
        <x:v>S6-A01-001</x:v>
      </x:c>
      <x:c r="B26" s="1020" t="str">
        <x:v>AI Execution Connector Boundary</x:v>
      </x:c>
      <x:c r="C26" s="1020" t="str">
        <x:v>Provider/API/CLI invocation belongs to AI Orchestration or Endpoint Broker, not the semantic Adapter Hub.</x:v>
      </x:c>
      <x:c r="D26" s="1020" t="str">
        <x:v>Shared humanos-ai-contracts + connector SDK</x:v>
      </x:c>
      <x:c r="E26" s="1020" t="str">
        <x:v>Connector/model/health state</x:v>
      </x:c>
      <x:c r="F26" s="1020" t="str">
        <x:v>AIJobRequest, provider APIs, CLIs/local runtimes</x:v>
      </x:c>
      <x:c r="G26" s="1020" t="str">
        <x:v>AIJobResult and route health</x:v>
      </x:c>
      <x:c r="H26" s="1020" t="str">
        <x:v>Semantic adapters observe agent work; execution connectors select/run models. The two are not interchangeable.</x:v>
      </x:c>
      <x:c r="I26" s="1020" t="str">
        <x:v>Critical</x:v>
      </x:c>
      <x:c r="J26" s="1020" t="str">
        <x:v>Draft Complete</x:v>
      </x:c>
      <x:c r="K26" s="1021" t="str">
        <x:v>A-01/12</x:v>
      </x:c>
    </x:row>
    <x:row r="27">
      <x:c r="A27" s="1084" t="str">
        <x:v>S6-A01-002</x:v>
      </x:c>
      <x:c r="B27" s="1085" t="str">
        <x:v>CLI and Runtime Connector Registry</x:v>
      </x:c>
      <x:c r="C27" s="1085" t="str">
        <x:v>Register Codex, Claude Code, Kimi Code, Antigravity, Qwen Code, Ollama and future approved execution connectors.</x:v>
      </x:c>
      <x:c r="D27" s="1085" t="str">
        <x:v>AI Platform/Endpoint Broker registry</x:v>
      </x:c>
      <x:c r="E27" s="1085" t="str">
        <x:v>Connector manifests/conformance</x:v>
      </x:c>
      <x:c r="F27" s="1085" t="str">
        <x:v>CLI/provider discovery and qualification</x:v>
      </x:c>
      <x:c r="G27" s="1085" t="str">
        <x:v>connector.version.status events</x:v>
      </x:c>
      <x:c r="H27" s="1085" t="str">
        <x:v>Official usage patterns only; no arbitrary shell connector.</x:v>
      </x:c>
      <x:c r="I27" s="1085" t="str">
        <x:v>High</x:v>
      </x:c>
      <x:c r="J27" s="1085" t="str">
        <x:v>Draft Complete</x:v>
      </x:c>
      <x:c r="K27" s="1086" t="str">
        <x:v>A-01/12</x:v>
      </x:c>
    </x:row>
  </x:sheetData>
  <x:mergeCells>
    <x:mergeCell ref="A1:K1"/>
    <x:mergeCell ref="A2:K2"/>
    <x:mergeCell ref="A24:K24"/>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row r="24" ht="24" customHeight="1">
      <x:c r="A24" s="1083" t="str">
        <x:v>Architecture Amendment A-01 — Execution Connector Coverage</x:v>
      </x:c>
      <x:c r="B24" s="1083"/>
      <x:c r="C24" s="1083"/>
      <x:c r="D24" s="1083"/>
      <x:c r="E24" s="1083"/>
      <x:c r="F24" s="1083"/>
      <x:c r="G24" s="1083"/>
      <x:c r="H24" s="1083"/>
      <x:c r="I24" s="1083"/>
      <x:c r="J24" s="1083"/>
    </x:row>
    <x:row r="25" ht="30" customHeight="1">
      <x:c r="A25" s="943" t="str">
        <x:v>ID</x:v>
      </x:c>
      <x:c r="B25" s="944" t="str">
        <x:v>Provider/tool</x:v>
      </x:c>
      <x:c r="C25" s="944" t="str">
        <x:v>Adapter</x:v>
      </x:c>
      <x:c r="D25" s="944" t="str">
        <x:v>Canonical events</x:v>
      </x:c>
      <x:c r="E25" s="944" t="str">
        <x:v>Source mechanism</x:v>
      </x:c>
      <x:c r="F25" s="944" t="str">
        <x:v>Privacy/security note</x:v>
      </x:c>
      <x:c r="G25" s="944" t="str">
        <x:v>Semantic coverage</x:v>
      </x:c>
      <x:c r="H25" s="944" t="str">
        <x:v>MVP status</x:v>
      </x:c>
      <x:c r="I25" s="944" t="str">
        <x:v>Priority</x:v>
      </x:c>
      <x:c r="J25" s="945" t="str">
        <x:v>Status</x:v>
      </x:c>
    </x:row>
    <x:row r="26">
      <x:c r="A26" s="1019" t="str">
        <x:v>PEM-A01-001</x:v>
      </x:c>
      <x:c r="B26" s="1020" t="str">
        <x:v>Codex CLI</x:v>
      </x:c>
      <x:c r="C26" s="1020" t="str">
        <x:v>Endpoint AI Execution Connector</x:v>
      </x:c>
      <x:c r="D26" s="1020" t="str">
        <x:v>ai_job_started/completed, auth/quota/permission, actual_model, tool/action refs</x:v>
      </x:c>
      <x:c r="E26" s="1020" t="str">
        <x:v>Official Codex CLI/headless/hooks through Endpoint Broker</x:v>
      </x:c>
      <x:c r="F26" s="1020" t="str">
        <x:v>User-local auth remains local; no hidden batch use.</x:v>
      </x:c>
      <x:c r="G26" s="1020" t="str">
        <x:v>Execution + agent semantics</x:v>
      </x:c>
      <x:c r="H26" s="1020" t="str">
        <x:v>Conditional</x:v>
      </x:c>
      <x:c r="I26" s="1020" t="str">
        <x:v>High</x:v>
      </x:c>
      <x:c r="J26" s="1021" t="str">
        <x:v>Draft Complete</x:v>
      </x:c>
    </x:row>
    <x:row r="27">
      <x:c r="A27" s="1022" t="str">
        <x:v>PEM-A01-002</x:v>
      </x:c>
      <x:c r="B27" s="1023" t="str">
        <x:v>Claude Code</x:v>
      </x:c>
      <x:c r="C27" s="1023" t="str">
        <x:v>Endpoint AI Execution Connector</x:v>
      </x:c>
      <x:c r="D27" s="1023" t="str">
        <x:v>ai_job_started/completed, auth, tool/permission, model, usage and errors</x:v>
      </x:c>
      <x:c r="E27" s="1023" t="str">
        <x:v>Official CLI JSON/headless/SDK through Endpoint Broker</x:v>
      </x:c>
      <x:c r="F27" s="1023" t="str">
        <x:v>No permission bypass; prompt/output content referenced.</x:v>
      </x:c>
      <x:c r="G27" s="1023" t="str">
        <x:v>Execution + agent semantics</x:v>
      </x:c>
      <x:c r="H27" s="1023" t="str">
        <x:v>Conditional</x:v>
      </x:c>
      <x:c r="I27" s="1023" t="str">
        <x:v>High</x:v>
      </x:c>
      <x:c r="J27" s="1024" t="str">
        <x:v>Draft Complete</x:v>
      </x:c>
    </x:row>
    <x:row r="28">
      <x:c r="A28" s="1025" t="str">
        <x:v>PEM-A01-003</x:v>
      </x:c>
      <x:c r="B28" s="1026" t="str">
        <x:v>Kimi Code / Qwen Code / Antigravity</x:v>
      </x:c>
      <x:c r="C28" s="1026" t="str">
        <x:v>Endpoint AI Execution Connectors</x:v>
      </x:c>
      <x:c r="D28" s="1026" t="str">
        <x:v>Version/auth/model/job/tool/result/error events</x:v>
      </x:c>
      <x:c r="E28" s="1026" t="str">
        <x:v>Official documented CLI modes through signed adapters</x:v>
      </x:c>
      <x:c r="F28" s="1026" t="str">
        <x:v>Subscription/API terms and version support reviewed separately.</x:v>
      </x:c>
      <x:c r="G28" s="1026" t="str">
        <x:v>Execution semantics</x:v>
      </x:c>
      <x:c r="H28" s="1026" t="str">
        <x:v>Conditional</x:v>
      </x:c>
      <x:c r="I28" s="1026" t="str">
        <x:v>High</x:v>
      </x:c>
      <x:c r="J28" s="1027" t="str">
        <x:v>Draft Complete</x:v>
      </x:c>
    </x:row>
    <x:row r="29">
      <x:c r="A29" s="1084" t="str">
        <x:v>PEM-A01-004</x:v>
      </x:c>
      <x:c r="B29" s="1085" t="str">
        <x:v>Ollama/vLLM/SGLang</x:v>
      </x:c>
      <x:c r="C29" s="1085" t="str">
        <x:v>Local/self-hosted Provider Connectors</x:v>
      </x:c>
      <x:c r="D29" s="1085" t="str">
        <x:v>model discovery, health, job, actual model/digest/runtime, usage/errors</x:v>
      </x:c>
      <x:c r="E29" s="1085" t="str">
        <x:v>Local/OpenAI-compatible/native API probes</x:v>
      </x:c>
      <x:c r="F29" s="1085" t="str">
        <x:v>Loopback/private endpoint, digest, quantisation, cloud-route distinction.</x:v>
      </x:c>
      <x:c r="G29" s="1085" t="str">
        <x:v>Execution semantics</x:v>
      </x:c>
      <x:c r="H29" s="1085" t="str">
        <x:v>Conditional</x:v>
      </x:c>
      <x:c r="I29" s="1085" t="str">
        <x:v>High</x:v>
      </x:c>
      <x:c r="J29" s="1086" t="str">
        <x:v>Draft Complete</x:v>
      </x:c>
    </x:row>
  </x:sheetData>
  <x:mergeCells>
    <x:mergeCell ref="A1:J1"/>
    <x:mergeCell ref="A2:J2"/>
    <x:mergeCell ref="A24:J24"/>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row r="24" ht="24" customHeight="1">
      <x:c r="A24" s="1083" t="str">
        <x:v>Architecture Amendment A-01 — Execution Lineage Events</x:v>
      </x:c>
      <x:c r="B24" s="1083"/>
      <x:c r="C24" s="1083"/>
      <x:c r="D24" s="1083"/>
      <x:c r="E24" s="1083"/>
      <x:c r="F24" s="1083"/>
      <x:c r="G24" s="1083"/>
      <x:c r="H24" s="1083"/>
      <x:c r="I24" s="1083"/>
    </x:row>
    <x:row r="25" ht="30" customHeight="1">
      <x:c r="A25" s="943" t="str">
        <x:v>ID</x:v>
      </x:c>
      <x:c r="B25" s="944" t="str">
        <x:v>Event / feature</x:v>
      </x:c>
      <x:c r="C25" s="944" t="str">
        <x:v>Purpose</x:v>
      </x:c>
      <x:c r="D25" s="944" t="str">
        <x:v>Payload</x:v>
      </x:c>
      <x:c r="E25" s="944" t="str">
        <x:v>Source mechanism</x:v>
      </x:c>
      <x:c r="F25" s="944" t="str">
        <x:v>Privacy/security rule</x:v>
      </x:c>
      <x:c r="G25" s="944" t="str">
        <x:v>Canonical event</x:v>
      </x:c>
      <x:c r="H25" s="944" t="str">
        <x:v>Priority</x:v>
      </x:c>
      <x:c r="I25" s="945" t="str">
        <x:v>Status</x:v>
      </x:c>
    </x:row>
    <x:row r="26">
      <x:c r="A26" s="1019" t="str">
        <x:v>AIAD-A01-001</x:v>
      </x:c>
      <x:c r="B26" s="1020" t="str">
        <x:v>ai.execution.route.selected</x:v>
      </x:c>
      <x:c r="C26" s="1020" t="str">
        <x:v>Link agent session to selected orchestrator/connector/model/task/effort/qualification route.</x:v>
      </x:c>
      <x:c r="D26" s="1020" t="str">
        <x:v>ai_job_id, execution_mode, connector, requested/actual model refs, qualification ref, fallback state</x:v>
      </x:c>
      <x:c r="E26" s="1020" t="str">
        <x:v>AI Orchestrator/Endpoint Broker</x:v>
      </x:c>
      <x:c r="F26" s="1020" t="str">
        <x:v>No credential, raw prompt or private coaching content.</x:v>
      </x:c>
      <x:c r="G26" s="1020" t="str">
        <x:v>ai.execution.route.selected.v1</x:v>
      </x:c>
      <x:c r="H26" s="1020" t="str">
        <x:v>Critical</x:v>
      </x:c>
      <x:c r="I26" s="1021" t="str">
        <x:v>Draft Complete</x:v>
      </x:c>
    </x:row>
    <x:row r="27">
      <x:c r="A27" s="1084" t="str">
        <x:v>AIAD-A01-002</x:v>
      </x:c>
      <x:c r="B27" s="1085" t="str">
        <x:v>ai.execution.user_action_required</x:v>
      </x:c>
      <x:c r="C27" s="1085" t="str">
        <x:v>Report install/sign-in/quota/permission/resource action to employee.</x:v>
      </x:c>
      <x:c r="D27" s="1085" t="str">
        <x:v>error class, CLI/runtime, allowed actions, fallback policy</x:v>
      </x:c>
      <x:c r="E27" s="1085" t="str">
        <x:v>Endpoint AI Broker</x:v>
      </x:c>
      <x:c r="F27" s="1085" t="str">
        <x:v>Non-blaming; personal subscription status not exposed to manager reports.</x:v>
      </x:c>
      <x:c r="G27" s="1085" t="str">
        <x:v>ai.execution.user_action_required.v1</x:v>
      </x:c>
      <x:c r="H27" s="1085" t="str">
        <x:v>High</x:v>
      </x:c>
      <x:c r="I27" s="1086" t="str">
        <x:v>Draft Complete</x:v>
      </x:c>
    </x:row>
  </x:sheetData>
  <x:mergeCells>
    <x:mergeCell ref="A1:I1"/>
    <x:mergeCell ref="A2:I2"/>
    <x:mergeCell ref="A24:I24"/>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row r="24" ht="24" customHeight="1">
      <x:c r="A24" s="1083" t="str">
        <x:v>Architecture Amendment A-01 — Qualified AI Execution</x:v>
      </x:c>
      <x:c r="B24" s="1083"/>
      <x:c r="C24" s="1083"/>
      <x:c r="D24" s="1083"/>
      <x:c r="E24" s="1083"/>
      <x:c r="F24" s="1083"/>
      <x:c r="G24" s="1083"/>
      <x:c r="H24" s="1083"/>
      <x:c r="I24" s="1083"/>
      <x:c r="J24" s="1083"/>
      <x:c r="K24" s="1083"/>
    </x:row>
    <x:row r="25" ht="30" customHeight="1">
      <x:c r="A25" s="943" t="str">
        <x:v>ID</x:v>
      </x:c>
      <x:c r="B25" s="944" t="str">
        <x:v>Evaluator type</x:v>
      </x:c>
      <x:c r="C25" s="944" t="str">
        <x:v>Evaluator</x:v>
      </x:c>
      <x:c r="D25" s="944" t="str">
        <x:v>Purpose</x:v>
      </x:c>
      <x:c r="E25" s="944" t="str">
        <x:v>Inputs</x:v>
      </x:c>
      <x:c r="F25" s="944" t="str">
        <x:v>Runtime</x:v>
      </x:c>
      <x:c r="G25" s="944" t="str">
        <x:v>Output</x:v>
      </x:c>
      <x:c r="H25" s="944" t="str">
        <x:v>Confidence / metric</x:v>
      </x:c>
      <x:c r="I25" s="944" t="str">
        <x:v>Governance rule</x:v>
      </x:c>
      <x:c r="J25" s="944" t="str">
        <x:v>Priority</x:v>
      </x:c>
      <x:c r="K25" s="945" t="str">
        <x:v>Status</x:v>
      </x:c>
    </x:row>
    <x:row r="26">
      <x:c r="A26" s="1019" t="str">
        <x:v>EVAL-A01-001</x:v>
      </x:c>
      <x:c r="B26" s="1020" t="str">
        <x:v>Routing prerequisite</x:v>
      </x:c>
      <x:c r="C26" s="1020" t="str">
        <x:v>AI Execution Port</x:v>
      </x:c>
      <x:c r="D26" s="1020" t="str">
        <x:v>Submit task-profiled job and verify result qualification/route lineage before evaluator use.</x:v>
      </x:c>
      <x:c r="E26" s="1020" t="str">
        <x:v>Task/evidence refs, task/effort/policy</x:v>
      </x:c>
      <x:c r="F26" s="1020" t="str">
        <x:v>Work Intelligence client + AI Orchestrator</x:v>
      </x:c>
      <x:c r="G26" s="1020" t="str">
        <x:v>AIJobResult or deterministic/no-AI state</x:v>
      </x:c>
      <x:c r="H26" s="1020" t="str">
        <x:v>Qualification/current-route state</x:v>
      </x:c>
      <x:c r="I26" s="1020" t="str">
        <x:v>Unqualified, expired or region-incompatible result cannot support finding.</x:v>
      </x:c>
      <x:c r="J26" s="1020" t="str">
        <x:v>Critical</x:v>
      </x:c>
      <x:c r="K26" s="1021" t="str">
        <x:v>Draft Complete</x:v>
      </x:c>
    </x:row>
    <x:row r="27">
      <x:c r="A27" s="1084" t="str">
        <x:v>EVAL-A01-002</x:v>
      </x:c>
      <x:c r="B27" s="1085" t="str">
        <x:v>Human-reviewed</x:v>
      </x:c>
      <x:c r="C27" s="1085" t="str">
        <x:v>Independent high-impact validation</x:v>
      </x:c>
      <x:c r="D27" s="1085" t="str">
        <x:v>Use deterministic evidence, independent model/provider when required and qualified human review.</x:v>
      </x:c>
      <x:c r="E27" s="1085" t="str">
        <x:v>Material negative/capability/readiness package</x:v>
      </x:c>
      <x:c r="F27" s="1085" t="str">
        <x:v>AI Orchestrator + Workflow</x:v>
      </x:c>
      <x:c r="G27" s="1085" t="str">
        <x:v>Review decision</x:v>
      </x:c>
      <x:c r="H27" s="1085" t="str">
        <x:v>Agreement/overturn/calibration</x:v>
      </x:c>
      <x:c r="I27" s="1085" t="str">
        <x:v>Generator cannot be sole judge; personal CLI cannot finalise.</x:v>
      </x:c>
      <x:c r="J27" s="1085" t="str">
        <x:v>Critical</x:v>
      </x:c>
      <x:c r="K27" s="1086" t="str">
        <x:v>Draft Complete</x:v>
      </x:c>
    </x:row>
  </x:sheetData>
  <x:mergeCells>
    <x:mergeCell ref="A1:K1"/>
    <x:mergeCell ref="A2:K2"/>
    <x:mergeCell ref="A24:K24"/>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687" t="str">
        <x:v>Stage 8–9 Dashboard — Capability Development and Growth Coach</x:v>
      </x:c>
      <x:c r="B1" s="687"/>
      <x:c r="C1" s="687"/>
      <x:c r="D1" s="687"/>
      <x:c r="E1" s="687"/>
      <x:c r="F1" s="687"/>
      <x:c r="G1" s="687"/>
      <x:c r="H1" s="687"/>
      <x:c r="I1" s="687"/>
      <x:c r="J1" s="687"/>
    </x:row>
    <x:row r="2" ht="36" customHeight="1">
      <x:c r="A2" s="691" t="str">
        <x:v>Specification status for Stage 8 Capability Graph/Baseline Assessment and Stage 9 Growth Coach/Learning Loop. Implementation backlogs remain unstarted until separate gates and resourcing are approved.</x:v>
      </x:c>
      <x:c r="B2" s="691"/>
      <x:c r="C2" s="691"/>
      <x:c r="D2" s="691"/>
      <x:c r="E2" s="691"/>
      <x:c r="F2" s="691"/>
      <x:c r="G2" s="691"/>
      <x:c r="H2" s="691"/>
      <x:c r="I2" s="691"/>
      <x:c r="J2" s="691"/>
    </x:row>
    <x:row r="4" ht="30" customHeight="1">
      <x:c r="A4" s="703" t="str">
        <x:v>Metric</x:v>
      </x:c>
      <x:c r="B4" s="705" t="str">
        <x:v>Value</x:v>
      </x:c>
      <x:c r="D4" s="703" t="str">
        <x:v>Workstream</x:v>
      </x:c>
      <x:c r="E4" s="705" t="str">
        <x:v>Readiness %</x:v>
      </x:c>
    </x:row>
    <x:row r="5">
      <x:c r="A5" s="722" t="str">
        <x:v>Stage 8 gate readiness</x:v>
      </x:c>
      <x:c r="B5" s="743" t="n">
        <x:f>'Stage 8 Gate'!L5</x:f>
        <x:v>0.7285714285714285</x:v>
      </x:c>
      <x:c r="D5" s="722" t="str">
        <x:v>Stage 8 gate</x:v>
      </x:c>
      <x:c r="E5" s="751" t="n">
        <x:f>B5*100</x:f>
        <x:v>72.85714285714285</x:v>
      </x:c>
    </x:row>
    <x:row r="6">
      <x:c r="A6" s="725" t="str">
        <x:v>Stage 9 gate readiness</x:v>
      </x:c>
      <x:c r="B6" s="744" t="n">
        <x:f>'Stage 9 Gate'!L5</x:f>
        <x:v>0.7428571428571429</x:v>
      </x:c>
      <x:c r="D6" s="725" t="str">
        <x:v>Stage 9 gate</x:v>
      </x:c>
      <x:c r="E6" s="752" t="n">
        <x:f>B6*100</x:f>
        <x:v>74.28571428571429</x:v>
      </x:c>
    </x:row>
    <x:row r="7">
      <x:c r="A7" s="725" t="str">
        <x:v>Stage 8 backlog maturity</x:v>
      </x:c>
      <x:c r="B7" s="744" t="n">
        <x:f>AVERAGE('Stage 8 Backlog'!J5:J21)</x:f>
        <x:v>0</x:v>
      </x:c>
      <x:c r="D7" s="725" t="str">
        <x:v>Stage 8 backlog</x:v>
      </x:c>
      <x:c r="E7" s="752" t="n">
        <x:f>B7*100</x:f>
        <x:v>0</x:v>
      </x:c>
    </x:row>
    <x:row r="8">
      <x:c r="A8" s="725" t="str">
        <x:v>Stage 9 backlog maturity</x:v>
      </x:c>
      <x:c r="B8" s="744" t="n">
        <x:f>AVERAGE('Stage 9 Backlog'!J5:J23)</x:f>
        <x:v>0</x:v>
      </x:c>
      <x:c r="D8" s="727" t="str">
        <x:v>Stage 9 backlog</x:v>
      </x:c>
      <x:c r="E8" s="753" t="n">
        <x:f>B8*100</x:f>
        <x:v>0</x:v>
      </x:c>
    </x:row>
    <x:row r="9">
      <x:c r="A9" s="725" t="str">
        <x:v>Stage 8 mandatory not started/blocked</x:v>
      </x:c>
      <x:c r="B9" s="726" t="n">
        <x:f>'Stage 8 Gate'!L6</x:f>
        <x:v>1</x:v>
      </x:c>
    </x:row>
    <x:row r="10">
      <x:c r="A10" s="725" t="str">
        <x:v>Stage 9 mandatory not started/blocked</x:v>
      </x:c>
      <x:c r="B10" s="726" t="n">
        <x:f>'Stage 9 Gate'!L6</x:f>
        <x:v>1</x:v>
      </x:c>
    </x:row>
    <x:row r="11">
      <x:c r="A11" s="725" t="str">
        <x:v>Stage 8–9 risks open</x:v>
      </x:c>
      <x:c r="B11" s="726" t="n">
        <x:f>COUNTIF('Stage 8-9 Risks'!I5:I25,"Open")+COUNTIF('Stage 8-9 Risks'!I5:I25,"Mitigating")</x:f>
        <x:v>21</x:v>
      </x:c>
    </x:row>
    <x:row r="12">
      <x:c r="A12" s="725" t="str">
        <x:v>Stage 8–9 source count</x:v>
      </x:c>
      <x:c r="B12" s="726" t="n">
        <x:f>COUNTA('Stage 8-9 Sources'!A5:A100)</x:f>
        <x:v>23</x:v>
      </x:c>
    </x:row>
    <x:row r="13">
      <x:c r="A13" s="725" t="str">
        <x:v>Stage 8–9 ADRs accepted/in principle</x:v>
      </x:c>
      <x:c r="B13" s="726" t="n">
        <x:f>COUNTIF('Stage 8-9 ADRs'!C5:C17,"Accepted in principle")+COUNTIF('Stage 8-9 ADRs'!C5:C17,"Accepted")</x:f>
        <x:v>13</x:v>
      </x:c>
    </x:row>
    <x:row r="14">
      <x:c r="A14" s="725" t="str">
        <x:v>Capability evidence fields/rules</x:v>
      </x:c>
      <x:c r="B14" s="726" t="n">
        <x:f>COUNTA('Capability Evidence Model'!A5:A100)</x:f>
        <x:v>28</x:v>
      </x:c>
    </x:row>
    <x:row r="15">
      <x:c r="A15" s="725" t="str">
        <x:v>Claim workflow states</x:v>
      </x:c>
      <x:c r="B15" s="726" t="n">
        <x:f>COUNTA('Claim Discrepancy Workflow'!A5:A100)</x:f>
        <x:v>18</x:v>
      </x:c>
    </x:row>
    <x:row r="16">
      <x:c r="A16" s="725" t="str">
        <x:v>Coaching modes and triggers</x:v>
      </x:c>
      <x:c r="B16" s="726" t="n">
        <x:f>COUNTA('Coaching Modes and Triggers'!A5:A100)</x:f>
        <x:v>20</x:v>
      </x:c>
    </x:row>
    <x:row r="17">
      <x:c r="A17" s="725" t="str">
        <x:v>Learning loop states</x:v>
      </x:c>
      <x:c r="B17" s="726" t="n">
        <x:f>COUNTA('Learning Loop Model'!A5:A100)</x:f>
        <x:v>22</x:v>
      </x:c>
    </x:row>
    <x:row r="18">
      <x:c r="A18" s="727" t="str">
        <x:v>Effectiveness metrics</x:v>
      </x:c>
      <x:c r="B18" s="729" t="n">
        <x:f>COUNTA('Coaching Effectiveness Metrics'!A5:A100)</x:f>
        <x:v>22</x:v>
      </x:c>
    </x:row>
    <x:row r="21" ht="24" customHeight="1">
      <x:c r="A21" s="755" t="str">
        <x:v>Current interpretation</x:v>
      </x:c>
      <x:c r="B21" s="755"/>
      <x:c r="C21" s="755"/>
      <x:c r="D21" s="755"/>
      <x:c r="E21" s="755"/>
      <x:c r="F21" s="755"/>
      <x:c r="G21" s="755"/>
      <x:c r="H21" s="755"/>
      <x:c r="I21" s="755"/>
      <x:c r="J21" s="755"/>
    </x:row>
    <x:row r="22" ht="30" customHeight="1">
      <x:c r="A22" s="703" t="str">
        <x:v>#</x:v>
      </x:c>
      <x:c r="B22" s="705" t="str">
        <x:v>Interpretation</x:v>
      </x:c>
    </x:row>
    <x:row r="23">
      <x:c r="A23" s="722" t="str">
        <x:v>1</x:v>
      </x:c>
      <x:c r="B23" s="724" t="str">
        <x:v>Stage 8 is specification-complete: capability architecture, evidence qualification, multidimensional scoring, claim reconciliation, baseline assessment, role readiness, review/audit, APIs, backlog, risks, ADRs and gate criteria.</x:v>
      </x:c>
      <x:c r="C23" s="279"/>
      <x:c r="D23" s="279"/>
      <x:c r="E23" s="279"/>
      <x:c r="F23" s="279"/>
      <x:c r="G23" s="279"/>
      <x:c r="H23" s="279"/>
      <x:c r="I23" s="279"/>
      <x:c r="J23" s="279"/>
    </x:row>
    <x:row r="24">
      <x:c r="A24" s="725" t="str">
        <x:v>2</x:v>
      </x:c>
      <x:c r="B24" s="726" t="str">
        <x:v>Stage 9 is specification-complete: coach architecture, modes/triggers, intervention policy, learning loop, artefacts, effectiveness metrics, manager/L&amp;D reporting, APIs, backlog, risks, ADRs and gate criteria.</x:v>
      </x:c>
      <x:c r="C24" s="279"/>
      <x:c r="D24" s="279"/>
      <x:c r="E24" s="279"/>
      <x:c r="F24" s="279"/>
      <x:c r="G24" s="279"/>
      <x:c r="H24" s="279"/>
      <x:c r="I24" s="279"/>
      <x:c r="J24" s="279"/>
    </x:row>
    <x:row r="25">
      <x:c r="A25" s="725" t="str">
        <x:v>3</x:v>
      </x:c>
      <x:c r="B25" s="726" t="str">
        <x:v>Capability level, evidence confidence and role readiness are separate; no single task, claim, title or activity-volume metric can determine capability.</x:v>
      </x:c>
      <x:c r="C25" s="279"/>
      <x:c r="D25" s="279"/>
      <x:c r="E25" s="279"/>
      <x:c r="F25" s="279"/>
      <x:c r="G25" s="279"/>
      <x:c r="H25" s="279"/>
      <x:c r="I25" s="279"/>
      <x:c r="J25" s="279"/>
    </x:row>
    <x:row r="26">
      <x:c r="A26" s="725" t="str">
        <x:v>4</x:v>
      </x:c>
      <x:c r="B26" s="726" t="str">
        <x:v>Learning completion is separated from practice, applied real-work evidence and reviewed capability change.</x:v>
      </x:c>
      <x:c r="C26" s="279"/>
      <x:c r="D26" s="279"/>
      <x:c r="E26" s="279"/>
      <x:c r="F26" s="279"/>
      <x:c r="G26" s="279"/>
      <x:c r="H26" s="279"/>
      <x:c r="I26" s="279"/>
      <x:c r="J26" s="279"/>
    </x:row>
    <x:row r="27">
      <x:c r="A27" s="727" t="str">
        <x:v>5</x:v>
      </x:c>
      <x:c r="B27" s="729" t="str">
        <x:v>The next execution package is one combined prompt for Stages 10 and 11: Employee/Manager Experiences plus Skill Forge and governed self-improvement.</x:v>
      </x:c>
      <x:c r="C27" s="279"/>
      <x:c r="D27" s="279"/>
      <x:c r="E27" s="279"/>
      <x:c r="F27" s="279"/>
      <x:c r="G27" s="279"/>
      <x:c r="H27" s="279"/>
      <x:c r="I27" s="279"/>
      <x:c r="J27" s="279"/>
    </x:row>
  </x:sheetData>
  <x:mergeCells>
    <x:mergeCell ref="A1:J1"/>
    <x:mergeCell ref="A2:J2"/>
    <x:mergeCell ref="A21:J21"/>
    <x:mergeCell ref="B23:J23"/>
    <x:mergeCell ref="B24:J24"/>
    <x:mergeCell ref="B25:J25"/>
    <x:mergeCell ref="B26:J26"/>
    <x:mergeCell ref="B27:J27"/>
  </x:mergeCells>
  <x:conditionalFormatting sqref="B5:B8">
    <x:cfRule type="dataBar" priority="1">
      <x:dataBar>
        <x:cfvo type="min"/>
        <x:cfvo type="max"/>
        <x:color rgb="FFA02B93"/>
      </x:dataBar>
      <x:extLst>
        <x:ext xmlns:x14="http://schemas.microsoft.com/office/spreadsheetml/2009/9/main" uri="{B025F937-C7B1-47D3-B67F-A62EFF666E3E}">
          <x14:id>{981D2403-CD71-FFEF-6C84-3268CEE9B3C3}</x14:id>
        </x:ext>
      </x:extLst>
    </x:cfRule>
  </x:conditionalFormatting>
  <x:pageMargins left="0.7" right="0.7" top="0.75" bottom="0.75" header="0.3" footer="0.3"/>
  <x:drawing xmlns:r="http://schemas.openxmlformats.org/officeDocument/2006/relationships" r:id="Rdf959776c9ba4143"/>
  <x:extLst>
    <x:ext xmlns:x14="http://schemas.microsoft.com/office/spreadsheetml/2009/9/main" xmlns:xm="http://schemas.microsoft.com/office/excel/2006/main" uri="{78C0D931-6437-407d-A8EE-F0AAD7539E65}">
      <x14:conditionalFormattings>
        <x14:conditionalFormatting>
          <x14:cfRule type="dataBar" priority="1" id="{981D2403-CD71-FFEF-6C84-3268CEE9B3C3}">
            <x14:dataBar gradient="1">
              <x14:cfvo type="min"/>
              <x14:cfvo type="max"/>
              <x14:fillColor rgb="FFA02B93"/>
            </x14:dataBar>
          </x14:cfRule>
          <xm:sqref>B5:B8</xm:sqref>
        </x14:conditionalFormatting>
      </x14:conditionalFormattings>
    </x:ext>
  </x:extLst>
</x:worksheet>
</file>

<file path=xl/worksheets/sheet114.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8 — Capability Graph Architecture</x:v>
      </x:c>
      <x:c r="B1" s="687"/>
      <x:c r="C1" s="687"/>
      <x:c r="D1" s="687"/>
      <x:c r="E1" s="687"/>
      <x:c r="F1" s="687"/>
      <x:c r="G1" s="687"/>
      <x:c r="H1" s="687"/>
      <x:c r="I1" s="687"/>
      <x:c r="J1" s="687"/>
      <x:c r="K1" s="687"/>
    </x:row>
    <x:row r="2" ht="36" customHeight="1">
      <x:c r="A2" s="691" t="str">
        <x:v>HumanOS architecture for capability definitions, role contracts, claims, reviewed evidence, multidimensional scoring recommendations, person capability state, role readiness, reassessment and review.</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S8-ARC-001</x:v>
      </x:c>
      <x:c r="B5" s="723" t="str">
        <x:v>Capability Catalogue</x:v>
      </x:c>
      <x:c r="C5" s="723" t="str">
        <x:v>Own canonical capability definitions, versions, aliases, hierarchy and external mappings.</x:v>
      </x:c>
      <x:c r="D5" s="723" t="str">
        <x:v>Java/Spring Boot module inside Capability Domain</x:v>
      </x:c>
      <x:c r="E5" s="723" t="str">
        <x:v>PostgreSQL</x:v>
      </x:c>
      <x:c r="F5" s="723" t="str">
        <x:v>Stage 2 Capability/Level definitions; SFIA/NICE/ESCO/O*NET mappings</x:v>
      </x:c>
      <x:c r="G5" s="723" t="str">
        <x:v>capability.definition.versioned.v1</x:v>
      </x:c>
      <x:c r="H5" s="723" t="str">
        <x:v>External frameworks are references/mappings, not employee evidence.</x:v>
      </x:c>
      <x:c r="I5" s="723" t="str">
        <x:v>Critical</x:v>
      </x:c>
      <x:c r="J5" s="723" t="str">
        <x:v>Draft Complete</x:v>
      </x:c>
      <x:c r="K5" s="724"/>
    </x:row>
    <x:row r="6">
      <x:c r="A6" s="730" t="str">
        <x:v>S8-ARC-002</x:v>
      </x:c>
      <x:c r="B6" s="731" t="str">
        <x:v>Role Capability Contract Registry</x:v>
      </x:c>
      <x:c r="C6" s="731" t="str">
        <x:v>Own approved RoleVersion requirements, critical capabilities, target levels and evidence rubrics.</x:v>
      </x:c>
      <x:c r="D6" s="731" t="str">
        <x:v>Java/Spring Boot</x:v>
      </x:c>
      <x:c r="E6" s="731" t="str">
        <x:v>PostgreSQL</x:v>
      </x:c>
      <x:c r="F6" s="731" t="str">
        <x:v>HumanOS Organisation/Role; Stage 2 RoleVersion</x:v>
      </x:c>
      <x:c r="G6" s="731" t="str">
        <x:v>role.capability.contract.activated.v1</x:v>
      </x:c>
      <x:c r="H6" s="731" t="str">
        <x:v>Assessment uses the role version active at evidence/task time.</x:v>
      </x:c>
      <x:c r="I6" s="731" t="str">
        <x:v>Critical</x:v>
      </x:c>
      <x:c r="J6" s="731" t="str">
        <x:v>Draft Complete</x:v>
      </x:c>
      <x:c r="K6" s="732"/>
    </x:row>
    <x:row r="7">
      <x:c r="A7" s="725" t="str">
        <x:v>S8-ARC-003</x:v>
      </x:c>
      <x:c r="B7" s="114" t="str">
        <x:v>Claim Intake</x:v>
      </x:c>
      <x:c r="C7" s="114" t="str">
        <x:v>Capture employee self-declarations, CV/interview claims, certifications and stated development goals.</x:v>
      </x:c>
      <x:c r="D7" s="114" t="str">
        <x:v>Java/Spring Boot</x:v>
      </x:c>
      <x:c r="E7" s="114" t="str">
        <x:v>PostgreSQL</x:v>
      </x:c>
      <x:c r="F7" s="114" t="str">
        <x:v>HumanOS Identity/HR integrations; employee portal</x:v>
      </x:c>
      <x:c r="G7" s="114" t="str">
        <x:v>employee.capability.claim.created.v1</x:v>
      </x:c>
      <x:c r="H7" s="114" t="str">
        <x:v>Claim remains a claim; neutral status and employee visibility.</x:v>
      </x:c>
      <x:c r="I7" s="114" t="str">
        <x:v>Critical</x:v>
      </x:c>
      <x:c r="J7" s="114" t="str">
        <x:v>Draft Complete</x:v>
      </x:c>
      <x:c r="K7" s="726"/>
    </x:row>
    <x:row r="8">
      <x:c r="A8" s="730" t="str">
        <x:v>S8-ARC-004</x:v>
      </x:c>
      <x:c r="B8" s="731" t="str">
        <x:v>Evidence Qualifier</x:v>
      </x:c>
      <x:c r="C8" s="731" t="str">
        <x:v>Convert reviewed Stage 7 task assessments, artefacts and reviewer evidence into capability-evidence candidates.</x:v>
      </x:c>
      <x:c r="D8" s="731" t="str">
        <x:v>Java/Spring Boot rules</x:v>
      </x:c>
      <x:c r="E8" s="731" t="str">
        <x:v>PostgreSQL + evidence references</x:v>
      </x:c>
      <x:c r="F8" s="731" t="str">
        <x:v>Stage 7 TaskAssessment/ReviewDecision; Stage 4 Evidence</x:v>
      </x:c>
      <x:c r="G8" s="731" t="str">
        <x:v>capability.evidence.candidate.created.v1</x:v>
      </x:c>
      <x:c r="H8" s="731" t="str">
        <x:v>Raw activity volume is never capability evidence.</x:v>
      </x:c>
      <x:c r="I8" s="731" t="str">
        <x:v>Critical</x:v>
      </x:c>
      <x:c r="J8" s="731" t="str">
        <x:v>Draft Complete</x:v>
      </x:c>
      <x:c r="K8" s="732"/>
    </x:row>
    <x:row r="9">
      <x:c r="A9" s="725" t="str">
        <x:v>S8-ARC-005</x:v>
      </x:c>
      <x:c r="B9" s="114" t="str">
        <x:v>Evidence Context Resolver</x:v>
      </x:c>
      <x:c r="C9" s="114" t="str">
        <x:v>Attach task difficulty, role/task version, guidance, blockers, tool/context and accommodation-safe context.</x:v>
      </x:c>
      <x:c r="D9" s="114" t="str">
        <x:v>Java/Spring Boot</x:v>
      </x:c>
      <x:c r="E9" s="114" t="str">
        <x:v>PostgreSQL/read models</x:v>
      </x:c>
      <x:c r="F9" s="114" t="str">
        <x:v>Task contracts, blockers, review and employee corrections</x:v>
      </x:c>
      <x:c r="G9" s="114" t="str">
        <x:v>capability.evidence.context.resolved.v1</x:v>
      </x:c>
      <x:c r="H9" s="114" t="str">
        <x:v>Known blockers and insufficient evidence cannot become negative capability evidence.</x:v>
      </x:c>
      <x:c r="I9" s="114" t="str">
        <x:v>Critical</x:v>
      </x:c>
      <x:c r="J9" s="114" t="str">
        <x:v>Draft Complete</x:v>
      </x:c>
      <x:c r="K9" s="726"/>
    </x:row>
    <x:row r="10">
      <x:c r="A10" s="730" t="str">
        <x:v>S8-ARC-006</x:v>
      </x:c>
      <x:c r="B10" s="731" t="str">
        <x:v>Capability Scoring Recommender</x:v>
      </x:c>
      <x:c r="C10" s="731" t="str">
        <x:v>Produce multidimensional evidence and level-change recommendations.</x:v>
      </x:c>
      <x:c r="D10" s="731" t="str">
        <x:v>Python/FastAPI workers</x:v>
      </x:c>
      <x:c r="E10" s="731" t="str">
        <x:v>Evaluation/model artefact store</x:v>
      </x:c>
      <x:c r="F10" s="731" t="str">
        <x:v>Qualified evidence vectors; current state; rubric</x:v>
      </x:c>
      <x:c r="G10" s="731" t="str">
        <x:v>capability.scoring.recommendation.created.v1</x:v>
      </x:c>
      <x:c r="H10" s="731" t="str">
        <x:v>Recommendation only; no direct high-impact state write.</x:v>
      </x:c>
      <x:c r="I10" s="731" t="str">
        <x:v>Critical</x:v>
      </x:c>
      <x:c r="J10" s="731" t="str">
        <x:v>Draft Complete</x:v>
      </x:c>
      <x:c r="K10" s="732"/>
    </x:row>
    <x:row r="11">
      <x:c r="A11" s="725" t="str">
        <x:v>S8-ARC-007</x:v>
      </x:c>
      <x:c r="B11" s="114" t="str">
        <x:v>Person Capability State</x:v>
      </x:c>
      <x:c r="C11" s="114" t="str">
        <x:v>Own current level, confidence, consistency, recency, transfer, evidence coverage and lifecycle status.</x:v>
      </x:c>
      <x:c r="D11" s="114" t="str">
        <x:v>Java/Spring Boot aggregate</x:v>
      </x:c>
      <x:c r="E11" s="114" t="str">
        <x:v>PostgreSQL</x:v>
      </x:c>
      <x:c r="F11" s="114" t="str">
        <x:v>Approved capability evidence; review decisions</x:v>
      </x:c>
      <x:c r="G11" s="114" t="str">
        <x:v>person.capability.state.updated.v1</x:v>
      </x:c>
      <x:c r="H11" s="114" t="str">
        <x:v>Every update is versioned, evidence-linked and challengeable.</x:v>
      </x:c>
      <x:c r="I11" s="114" t="str">
        <x:v>Critical</x:v>
      </x:c>
      <x:c r="J11" s="114" t="str">
        <x:v>Draft Complete</x:v>
      </x:c>
      <x:c r="K11" s="726"/>
    </x:row>
    <x:row r="12">
      <x:c r="A12" s="730" t="str">
        <x:v>S8-ARC-008</x:v>
      </x:c>
      <x:c r="B12" s="731" t="str">
        <x:v>Claim-Evidence Reconciliation</x:v>
      </x:c>
      <x:c r="C12" s="731" t="str">
        <x:v>Compare claim with observed evidence without making dishonesty conclusions.</x:v>
      </x:c>
      <x:c r="D12" s="731" t="str">
        <x:v>Java workflow + Python matching support</x:v>
      </x:c>
      <x:c r="E12" s="731" t="str">
        <x:v>PostgreSQL/workflow state</x:v>
      </x:c>
      <x:c r="F12" s="731" t="str">
        <x:v>Claims, capability state, employee response, reviewer decision</x:v>
      </x:c>
      <x:c r="G12" s="731" t="str">
        <x:v>claim.evidence.discrepancy.opened/resolved.v1</x:v>
      </x:c>
      <x:c r="H12" s="731" t="str">
        <x:v>Use neutral discrepancy states and human review.</x:v>
      </x:c>
      <x:c r="I12" s="731" t="str">
        <x:v>Critical</x:v>
      </x:c>
      <x:c r="J12" s="731" t="str">
        <x:v>Draft Complete</x:v>
      </x:c>
      <x:c r="K12" s="732"/>
    </x:row>
    <x:row r="13">
      <x:c r="A13" s="725" t="str">
        <x:v>S8-ARC-009</x:v>
      </x:c>
      <x:c r="B13" s="114" t="str">
        <x:v>Baseline Assessment Orchestrator</x:v>
      </x:c>
      <x:c r="C13" s="114" t="str">
        <x:v>Coordinate self-assessment, diagnostics, simulations, supervised tasks, review and initial learning plan.</x:v>
      </x:c>
      <x:c r="D13" s="114" t="str">
        <x:v>Java/Spring + HumanOS Workflow Runtime</x:v>
      </x:c>
      <x:c r="E13" s="114" t="str">
        <x:v>PostgreSQL + evidence refs</x:v>
      </x:c>
      <x:c r="F13" s="114" t="str">
        <x:v>Role contract, task templates, Model Gateway, reviewers</x:v>
      </x:c>
      <x:c r="G13" s="114" t="str">
        <x:v>baseline.assessment.state.changed.v1</x:v>
      </x:c>
      <x:c r="H13" s="114" t="str">
        <x:v>Baseline is provisional and time-limited.</x:v>
      </x:c>
      <x:c r="I13" s="114" t="str">
        <x:v>High</x:v>
      </x:c>
      <x:c r="J13" s="114" t="str">
        <x:v>Draft Complete</x:v>
      </x:c>
      <x:c r="K13" s="726"/>
    </x:row>
    <x:row r="14">
      <x:c r="A14" s="730" t="str">
        <x:v>S8-ARC-010</x:v>
      </x:c>
      <x:c r="B14" s="731" t="str">
        <x:v>Role Readiness Evaluator</x:v>
      </x:c>
      <x:c r="C14" s="731" t="str">
        <x:v>Compare evidence-backed capability states with a target RoleVersion.</x:v>
      </x:c>
      <x:c r="D14" s="731" t="str">
        <x:v>Java rules + Python recommendation</x:v>
      </x:c>
      <x:c r="E14" s="731" t="str">
        <x:v>PostgreSQL read model</x:v>
      </x:c>
      <x:c r="F14" s="731" t="str">
        <x:v>Role requirements, capability states, critical-gap rules</x:v>
      </x:c>
      <x:c r="G14" s="731" t="str">
        <x:v>role.readiness.assessed.v1</x:v>
      </x:c>
      <x:c r="H14" s="731" t="str">
        <x:v>Readiness is developmental; not automatic hiring/pay/promotion decision.</x:v>
      </x:c>
      <x:c r="I14" s="731" t="str">
        <x:v>Critical</x:v>
      </x:c>
      <x:c r="J14" s="731" t="str">
        <x:v>Draft Complete</x:v>
      </x:c>
      <x:c r="K14" s="732"/>
    </x:row>
    <x:row r="15">
      <x:c r="A15" s="725" t="str">
        <x:v>S8-ARC-011</x:v>
      </x:c>
      <x:c r="B15" s="114" t="str">
        <x:v>Gap Classifier</x:v>
      </x:c>
      <x:c r="C15" s="114" t="str">
        <x:v>Identify evidence-backed knowledge, execution, autonomy, verification, transfer or tool-use gaps.</x:v>
      </x:c>
      <x:c r="D15" s="114" t="str">
        <x:v>Python recommendation + Java durable state</x:v>
      </x:c>
      <x:c r="E15" s="114" t="str">
        <x:v>PostgreSQL</x:v>
      </x:c>
      <x:c r="F15" s="114" t="str">
        <x:v>Task blockers, capability evidence, role requirements</x:v>
      </x:c>
      <x:c r="G15" s="114" t="str">
        <x:v>capability.gap.candidate.created.v1</x:v>
      </x:c>
      <x:c r="H15" s="114" t="str">
        <x:v>Environmental/requirement blockers remain separate from person gaps.</x:v>
      </x:c>
      <x:c r="I15" s="114" t="str">
        <x:v>High</x:v>
      </x:c>
      <x:c r="J15" s="114" t="str">
        <x:v>Draft Complete</x:v>
      </x:c>
      <x:c r="K15" s="726"/>
    </x:row>
    <x:row r="16">
      <x:c r="A16" s="730" t="str">
        <x:v>S8-ARC-012</x:v>
      </x:c>
      <x:c r="B16" s="731" t="str">
        <x:v>Reassessment and Expiry Monitor</x:v>
      </x:c>
      <x:c r="C16" s="731" t="str">
        <x:v>Flag stale evidence, role/tool changes, contradictory evidence and reassessment requirements.</x:v>
      </x:c>
      <x:c r="D16" s="731" t="str">
        <x:v>Java scheduled/event workers</x:v>
      </x:c>
      <x:c r="E16" s="731" t="str">
        <x:v>PostgreSQL</x:v>
      </x:c>
      <x:c r="F16" s="731" t="str">
        <x:v>Capability state, taxonomy/role versions, evidence dates</x:v>
      </x:c>
      <x:c r="G16" s="731" t="str">
        <x:v>capability.reassessment.required.v1</x:v>
      </x:c>
      <x:c r="H16" s="731" t="str">
        <x:v>Old evidence is downweighted or marked stale, not deleted without policy.</x:v>
      </x:c>
      <x:c r="I16" s="731" t="str">
        <x:v>High</x:v>
      </x:c>
      <x:c r="J16" s="731" t="str">
        <x:v>Draft Complete</x:v>
      </x:c>
      <x:c r="K16" s="732"/>
    </x:row>
    <x:row r="17">
      <x:c r="A17" s="725" t="str">
        <x:v>S8-ARC-013</x:v>
      </x:c>
      <x:c r="B17" s="114" t="str">
        <x:v>External Framework Mapping</x:v>
      </x:c>
      <x:c r="C17" s="114" t="str">
        <x:v>Map HumanOS capability IDs to SFIA, NICE, ESCO and O*NET concepts/versions.</x:v>
      </x:c>
      <x:c r="D17" s="114" t="str">
        <x:v>Java/Spring mapping module</x:v>
      </x:c>
      <x:c r="E17" s="114" t="str">
        <x:v>PostgreSQL mapping tables</x:v>
      </x:c>
      <x:c r="F17" s="114" t="str">
        <x:v>External framework datasets/API imports</x:v>
      </x:c>
      <x:c r="G17" s="114" t="str">
        <x:v>capability.mapping.versioned.v1</x:v>
      </x:c>
      <x:c r="H17" s="114" t="str">
        <x:v>Mappings support interoperability; HumanOS semantics remain authoritative.</x:v>
      </x:c>
      <x:c r="I17" s="114" t="str">
        <x:v>Medium</x:v>
      </x:c>
      <x:c r="J17" s="114" t="str">
        <x:v>Draft Complete</x:v>
      </x:c>
      <x:c r="K17" s="726"/>
    </x:row>
    <x:row r="18">
      <x:c r="A18" s="730" t="str">
        <x:v>S8-ARC-014</x:v>
      </x:c>
      <x:c r="B18" s="731" t="str">
        <x:v>Capability Review and Appeal</x:v>
      </x:c>
      <x:c r="C18" s="731" t="str">
        <x:v>Route level changes, discrepancies, disputes, reassessments and role-readiness reviews.</x:v>
      </x:c>
      <x:c r="D18" s="731" t="str">
        <x:v>HumanOS Workflow Runtime + Java domain service</x:v>
      </x:c>
      <x:c r="E18" s="731" t="str">
        <x:v>PostgreSQL + Audit</x:v>
      </x:c>
      <x:c r="F18" s="731" t="str">
        <x:v>Employee portal, HR/L&amp;D, domain reviewers</x:v>
      </x:c>
      <x:c r="G18" s="731" t="str">
        <x:v>capability.review.decision.recorded.v1</x:v>
      </x:c>
      <x:c r="H18" s="731" t="str">
        <x:v>Meaningful reviewer authority and employee appeal.</x:v>
      </x:c>
      <x:c r="I18" s="731" t="str">
        <x:v>Critical</x:v>
      </x:c>
      <x:c r="J18" s="731" t="str">
        <x:v>Draft Complete</x:v>
      </x:c>
      <x:c r="K18" s="732"/>
    </x:row>
    <x:row r="19">
      <x:c r="A19" s="725" t="str">
        <x:v>S8-ARC-015</x:v>
      </x:c>
      <x:c r="B19" s="114" t="str">
        <x:v>Capability Employee View</x:v>
      </x:c>
      <x:c r="C19" s="114" t="str">
        <x:v>Show claims, evidence summaries, current state, confidence, freshness, gaps and progress.</x:v>
      </x:c>
      <x:c r="D19" s="114" t="str">
        <x:v>Java APIs + HumanOS frontend</x:v>
      </x:c>
      <x:c r="E19" s="114" t="str">
        <x:v>Read model</x:v>
      </x:c>
      <x:c r="F19" s="114" t="str">
        <x:v>Capability state, review, learning plan</x:v>
      </x:c>
      <x:c r="G19" s="114" t="str">
        <x:v>Employee-facing APIs</x:v>
      </x:c>
      <x:c r="H19" s="114" t="str">
        <x:v>Employee sees evidence and can correct/challenge.</x:v>
      </x:c>
      <x:c r="I19" s="114" t="str">
        <x:v>Critical</x:v>
      </x:c>
      <x:c r="J19" s="114" t="str">
        <x:v>Draft Complete</x:v>
      </x:c>
      <x:c r="K19" s="726"/>
    </x:row>
    <x:row r="20">
      <x:c r="A20" s="730" t="str">
        <x:v>S8-ARC-016</x:v>
      </x:c>
      <x:c r="B20" s="731" t="str">
        <x:v>Manager/HR Development View</x:v>
      </x:c>
      <x:c r="C20" s="731" t="str">
        <x:v>Provide role requirement coverage, support needs and reviewed development findings.</x:v>
      </x:c>
      <x:c r="D20" s="731" t="str">
        <x:v>Java reporting/read model</x:v>
      </x:c>
      <x:c r="E20" s="731" t="str">
        <x:v>PostgreSQL read models</x:v>
      </x:c>
      <x:c r="F20" s="731" t="str">
        <x:v>Reviewed capability/readiness data</x:v>
      </x:c>
      <x:c r="G20" s="731" t="str">
        <x:v>Development summary API</x:v>
      </x:c>
      <x:c r="H20" s="731" t="str">
        <x:v>No raw activity or private coaching content by default.</x:v>
      </x:c>
      <x:c r="I20" s="731" t="str">
        <x:v>High</x:v>
      </x:c>
      <x:c r="J20" s="731" t="str">
        <x:v>Draft Complete</x:v>
      </x:c>
      <x:c r="K20" s="732"/>
    </x:row>
    <x:row r="21">
      <x:c r="A21" s="725" t="str">
        <x:v>S8-ARC-017</x:v>
      </x:c>
      <x:c r="B21" s="114" t="str">
        <x:v>Capability Audit and Lineage</x:v>
      </x:c>
      <x:c r="C21" s="114" t="str">
        <x:v>Record source assessment version, evidence refs, scorer/model version, review and state transition.</x:v>
      </x:c>
      <x:c r="D21" s="114" t="str">
        <x:v>HumanOS Audit extension</x:v>
      </x:c>
      <x:c r="E21" s="114" t="str">
        <x:v>Append-only audit</x:v>
      </x:c>
      <x:c r="F21" s="114" t="str">
        <x:v>All capability components</x:v>
      </x:c>
      <x:c r="G21" s="114" t="str">
        <x:v>Audit records/reports</x:v>
      </x:c>
      <x:c r="H21" s="114" t="str">
        <x:v>State must be reproducible from approved evidence and rules.</x:v>
      </x:c>
      <x:c r="I21" s="114" t="str">
        <x:v>Critical</x:v>
      </x:c>
      <x:c r="J21" s="114" t="str">
        <x:v>Draft Complete</x:v>
      </x:c>
      <x:c r="K21" s="726"/>
    </x:row>
    <x:row r="22">
      <x:c r="A22" s="733" t="str">
        <x:v>S8-ARC-018</x:v>
      </x:c>
      <x:c r="B22" s="734" t="str">
        <x:v>Domain Extension Pack</x:v>
      </x:c>
      <x:c r="C22" s="734" t="str">
        <x:v>Allow future HumanOS verticals to add capabilities, tasks, evidence rubrics and reviewers without replacing core model.</x:v>
      </x:c>
      <x:c r="D22" s="734" t="str">
        <x:v>Schema/config + Java extension points</x:v>
      </x:c>
      <x:c r="E22" s="734" t="str">
        <x:v>Capability catalogue and package registry</x:v>
      </x:c>
      <x:c r="F22" s="734" t="str">
        <x:v>Vertical product teams</x:v>
      </x:c>
      <x:c r="G22" s="734" t="str">
        <x:v>capability.pack.activated.v1</x:v>
      </x:c>
      <x:c r="H22" s="734" t="str">
        <x:v>Core identity/state/evidence semantics remain consistent.</x:v>
      </x:c>
      <x:c r="I22" s="734" t="str">
        <x:v>High</x:v>
      </x:c>
      <x:c r="J22" s="734" t="str">
        <x:v>Draft Complete</x:v>
      </x:c>
      <x:c r="K22" s="735"/>
    </x:row>
    <x:row r="28" ht="24" customHeight="1">
      <x:c r="A28" s="1083" t="str">
        <x:v>Architecture Amendment A-01 — Model Compatibility and Lineage</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S8-A01-001</x:v>
      </x:c>
      <x:c r="B30" s="1020" t="str">
        <x:v>Capability Inference Compatibility</x:v>
      </x:c>
      <x:c r="C30" s="1020" t="str">
        <x:v>Track model/qualification/scoring-skill compatibility across capability evidence and state versions.</x:v>
      </x:c>
      <x:c r="D30" s="1020" t="str">
        <x:v>Java/Spring rules + evaluation mappings</x:v>
      </x:c>
      <x:c r="E30" s="1020" t="str">
        <x:v>Compatibility/profile refs</x:v>
      </x:c>
      <x:c r="F30" s="1020" t="str">
        <x:v>Capability scoring recommendations and AIJob lineage</x:v>
      </x:c>
      <x:c r="G30" s="1020" t="str">
        <x:v>compatibility.review.required.v1</x:v>
      </x:c>
      <x:c r="H30" s="1020" t="str">
        <x:v>Do not compare or aggregate model-version outputs as equivalent without validated mapping.</x:v>
      </x:c>
      <x:c r="I30" s="1020" t="str">
        <x:v>Critical</x:v>
      </x:c>
      <x:c r="J30" s="1020" t="str">
        <x:v>Draft Complete</x:v>
      </x:c>
      <x:c r="K30" s="1021" t="str">
        <x:v>A-01 qualification</x:v>
      </x:c>
    </x:row>
    <x:row r="31">
      <x:c r="A31" s="1084" t="str">
        <x:v>S8-A01-002</x:v>
      </x:c>
      <x:c r="B31" s="1085" t="str">
        <x:v>AI Route Review Boundary</x:v>
      </x:c>
      <x:c r="C31" s="1085" t="str">
        <x:v>Require approved route and human review metadata for material capability/readiness recommendation.</x:v>
      </x:c>
      <x:c r="D31" s="1085" t="str">
        <x:v>Capability Domain + Workflow</x:v>
      </x:c>
      <x:c r="E31" s="1085" t="str">
        <x:v>Evidence/state lineage</x:v>
      </x:c>
      <x:c r="F31" s="1085" t="str">
        <x:v>AIJobResult and ReviewDecision</x:v>
      </x:c>
      <x:c r="G31" s="1085" t="str">
        <x:v>Capability state/readiness events</x:v>
      </x:c>
      <x:c r="H31" s="1085" t="str">
        <x:v>No AI route directly writes final high-impact state.</x:v>
      </x:c>
      <x:c r="I31" s="1085" t="str">
        <x:v>Critical</x:v>
      </x:c>
      <x:c r="J31" s="1085" t="str">
        <x:v>Draft Complete</x:v>
      </x:c>
      <x:c r="K31" s="1086" t="str">
        <x:v>A-01 governance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22" hidden="0" customWidth="1"/>
    <x:col min="5" max="5" width="24" hidden="0" customWidth="1"/>
    <x:col min="6" max="6" width="36" hidden="0" customWidth="1"/>
    <x:col min="7" max="7" width="30" hidden="0" customWidth="1"/>
    <x:col min="8" max="8" width="58" hidden="0" customWidth="1"/>
    <x:col min="9" max="9" width="18" hidden="0" customWidth="1"/>
  </x:cols>
  <x:sheetData>
    <x:row r="1" ht="30" customHeight="1">
      <x:c r="A1" s="687" t="str">
        <x:v>Stage 8 — Capability Evidence Model</x:v>
      </x:c>
      <x:c r="B1" s="687"/>
      <x:c r="C1" s="687"/>
      <x:c r="D1" s="687"/>
      <x:c r="E1" s="687"/>
      <x:c r="F1" s="687"/>
      <x:c r="G1" s="687"/>
      <x:c r="H1" s="687"/>
      <x:c r="I1" s="687"/>
    </x:row>
    <x:row r="2" ht="36" customHeight="1">
      <x:c r="A2" s="691" t="str">
        <x:v>Qualification model for converting reviewed task outcomes and context into challengeable capability evidence. Unknown, blocked and low-coverage evidence are explicitly represented.</x:v>
      </x:c>
      <x:c r="B2" s="691"/>
      <x:c r="C2" s="691"/>
      <x:c r="D2" s="691"/>
      <x:c r="E2" s="691"/>
      <x:c r="F2" s="691"/>
      <x:c r="G2" s="691"/>
      <x:c r="H2" s="691"/>
      <x:c r="I2" s="691"/>
    </x:row>
    <x:row r="4" ht="30" customHeight="1">
      <x:c r="A4" s="703" t="str">
        <x:v>ID</x:v>
      </x:c>
      <x:c r="B4" s="704" t="str">
        <x:v>Field / rule</x:v>
      </x:c>
      <x:c r="C4" s="704" t="str">
        <x:v>Definition</x:v>
      </x:c>
      <x:c r="D4" s="704" t="str">
        <x:v>Type</x:v>
      </x:c>
      <x:c r="E4" s="704" t="str">
        <x:v>Requirement</x:v>
      </x:c>
      <x:c r="F4" s="704" t="str">
        <x:v>Purpose</x:v>
      </x:c>
      <x:c r="G4" s="704" t="str">
        <x:v>Owner / source</x:v>
      </x:c>
      <x:c r="H4" s="704" t="str">
        <x:v>Validation / guardrail</x:v>
      </x:c>
      <x:c r="I4" s="705" t="str">
        <x:v>Status</x:v>
      </x:c>
    </x:row>
    <x:row r="5">
      <x:c r="A5" s="722" t="str">
        <x:v>CEV-001</x:v>
      </x:c>
      <x:c r="B5" s="723" t="str">
        <x:v>capability_evidence_id</x:v>
      </x:c>
      <x:c r="C5" s="723" t="str">
        <x:v>Unique immutable evidence candidate/approved evidence identifier.</x:v>
      </x:c>
      <x:c r="D5" s="723" t="str">
        <x:v>string</x:v>
      </x:c>
      <x:c r="E5" s="723" t="str">
        <x:v>Required</x:v>
      </x:c>
      <x:c r="F5" s="723" t="str">
        <x:v>Identity and audit.</x:v>
      </x:c>
      <x:c r="G5" s="723" t="str">
        <x:v>Capability Domain</x:v>
      </x:c>
      <x:c r="H5" s="723" t="str">
        <x:v>Stable across retries; new version for material change.</x:v>
      </x:c>
      <x:c r="I5" s="724" t="str">
        <x:v>Draft Complete</x:v>
      </x:c>
    </x:row>
    <x:row r="6">
      <x:c r="A6" s="730" t="str">
        <x:v>CEV-002</x:v>
      </x:c>
      <x:c r="B6" s="731" t="str">
        <x:v>person_id</x:v>
      </x:c>
      <x:c r="C6" s="731" t="str">
        <x:v>Employee/person to whom evidence relates.</x:v>
      </x:c>
      <x:c r="D6" s="731" t="str">
        <x:v>internal ref</x:v>
      </x:c>
      <x:c r="E6" s="731" t="str">
        <x:v>Required</x:v>
      </x:c>
      <x:c r="F6" s="731" t="str">
        <x:v>Capability state linkage.</x:v>
      </x:c>
      <x:c r="G6" s="731" t="str">
        <x:v>IAM/Capability</x:v>
      </x:c>
      <x:c r="H6" s="731" t="str">
        <x:v>No copied HR profile; tenant/person access controls.</x:v>
      </x:c>
      <x:c r="I6" s="732" t="str">
        <x:v>Draft Complete</x:v>
      </x:c>
    </x:row>
    <x:row r="7">
      <x:c r="A7" s="725" t="str">
        <x:v>CEV-003</x:v>
      </x:c>
      <x:c r="B7" s="114" t="str">
        <x:v>capability_id/version</x:v>
      </x:c>
      <x:c r="C7" s="114" t="str">
        <x:v>Canonical HumanOS capability and version.</x:v>
      </x:c>
      <x:c r="D7" s="114" t="str">
        <x:v>ref</x:v>
      </x:c>
      <x:c r="E7" s="114" t="str">
        <x:v>Required</x:v>
      </x:c>
      <x:c r="F7" s="114" t="str">
        <x:v>Taxonomy linkage.</x:v>
      </x:c>
      <x:c r="G7" s="114" t="str">
        <x:v>Capability Catalogue</x:v>
      </x:c>
      <x:c r="H7" s="114" t="str">
        <x:v>Evidence remains linked to original capability version and migration lineage.</x:v>
      </x:c>
      <x:c r="I7" s="726" t="str">
        <x:v>Draft Complete</x:v>
      </x:c>
    </x:row>
    <x:row r="8">
      <x:c r="A8" s="730" t="str">
        <x:v>CEV-004</x:v>
      </x:c>
      <x:c r="B8" s="731" t="str">
        <x:v>role_version_id</x:v>
      </x:c>
      <x:c r="C8" s="731" t="str">
        <x:v>Role contract active when evidence was produced.</x:v>
      </x:c>
      <x:c r="D8" s="731" t="str">
        <x:v>ref</x:v>
      </x:c>
      <x:c r="E8" s="731" t="str">
        <x:v>Recommended</x:v>
      </x:c>
      <x:c r="F8" s="731" t="str">
        <x:v>Context and expected level.</x:v>
      </x:c>
      <x:c r="G8" s="731" t="str">
        <x:v>Role Registry</x:v>
      </x:c>
      <x:c r="H8" s="731" t="str">
        <x:v>Role change does not rewrite historical evidence.</x:v>
      </x:c>
      <x:c r="I8" s="732" t="str">
        <x:v>Draft Complete</x:v>
      </x:c>
    </x:row>
    <x:row r="9">
      <x:c r="A9" s="725" t="str">
        <x:v>CEV-005</x:v>
      </x:c>
      <x:c r="B9" s="114" t="str">
        <x:v>task_contract_id/version</x:v>
      </x:c>
      <x:c r="C9" s="114" t="str">
        <x:v>Approved task contract that exercised the capability.</x:v>
      </x:c>
      <x:c r="D9" s="114" t="str">
        <x:v>ref</x:v>
      </x:c>
      <x:c r="E9" s="114" t="str">
        <x:v>Required for live-task evidence</x:v>
      </x:c>
      <x:c r="F9" s="114" t="str">
        <x:v>Traceability.</x:v>
      </x:c>
      <x:c r="G9" s="114" t="str">
        <x:v>Task Assurance</x:v>
      </x:c>
      <x:c r="H9" s="114" t="str">
        <x:v>No live-task capability evidence without approved task contract.</x:v>
      </x:c>
      <x:c r="I9" s="726" t="str">
        <x:v>Draft Complete</x:v>
      </x:c>
    </x:row>
    <x:row r="10">
      <x:c r="A10" s="730" t="str">
        <x:v>CEV-006</x:v>
      </x:c>
      <x:c r="B10" s="731" t="str">
        <x:v>task_assessment_id/version</x:v>
      </x:c>
      <x:c r="C10" s="731" t="str">
        <x:v>Reviewed/current task assessment supplying the evidence.</x:v>
      </x:c>
      <x:c r="D10" s="731" t="str">
        <x:v>ref</x:v>
      </x:c>
      <x:c r="E10" s="731" t="str">
        <x:v>Required</x:v>
      </x:c>
      <x:c r="F10" s="731" t="str">
        <x:v>Stage 7 source.</x:v>
      </x:c>
      <x:c r="G10" s="731" t="str">
        <x:v>Task Assurance</x:v>
      </x:c>
      <x:c r="H10" s="731" t="str">
        <x:v>Use approved/review-eligible assessment version only.</x:v>
      </x:c>
      <x:c r="I10" s="732" t="str">
        <x:v>Draft Complete</x:v>
      </x:c>
    </x:row>
    <x:row r="11">
      <x:c r="A11" s="725" t="str">
        <x:v>CEV-007</x:v>
      </x:c>
      <x:c r="B11" s="114" t="str">
        <x:v>evidence_refs</x:v>
      </x:c>
      <x:c r="C11" s="114" t="str">
        <x:v>Artefact, criterion, quality-gate, review and provenance references.</x:v>
      </x:c>
      <x:c r="D11" s="114" t="str">
        <x:v>array</x:v>
      </x:c>
      <x:c r="E11" s="114" t="str">
        <x:v>Required</x:v>
      </x:c>
      <x:c r="F11" s="114" t="str">
        <x:v>Inspectable support.</x:v>
      </x:c>
      <x:c r="G11" s="114" t="str">
        <x:v>Stage 4/7 Evidence</x:v>
      </x:c>
      <x:c r="H11" s="114" t="str">
        <x:v>References rather than copied raw content.</x:v>
      </x:c>
      <x:c r="I11" s="726" t="str">
        <x:v>Draft Complete</x:v>
      </x:c>
    </x:row>
    <x:row r="12">
      <x:c r="A12" s="730" t="str">
        <x:v>CEV-008</x:v>
      </x:c>
      <x:c r="B12" s="731" t="str">
        <x:v>evidence_polarity</x:v>
      </x:c>
      <x:c r="C12" s="731" t="str">
        <x:v>Positive, negative, neutral, contradictory or contextual.</x:v>
      </x:c>
      <x:c r="D12" s="731" t="str">
        <x:v>enum</x:v>
      </x:c>
      <x:c r="E12" s="731" t="str">
        <x:v>Required</x:v>
      </x:c>
      <x:c r="F12" s="731" t="str">
        <x:v>Interpretation.</x:v>
      </x:c>
      <x:c r="G12" s="731" t="str">
        <x:v>Capability Domain</x:v>
      </x:c>
      <x:c r="H12" s="731" t="str">
        <x:v>Negative requires fairness preconditions; contextual does not change level alone.</x:v>
      </x:c>
      <x:c r="I12" s="732" t="str">
        <x:v>Draft Complete</x:v>
      </x:c>
    </x:row>
    <x:row r="13">
      <x:c r="A13" s="725" t="str">
        <x:v>CEV-009</x:v>
      </x:c>
      <x:c r="B13" s="114" t="str">
        <x:v>source_class</x:v>
      </x:c>
      <x:c r="C13" s="114" t="str">
        <x:v>Authoritative artefact, semantic tool event, OS event, UI/visual, human review or AI recommendation.</x:v>
      </x:c>
      <x:c r="D13" s="114" t="str">
        <x:v>enum</x:v>
      </x:c>
      <x:c r="E13" s="114" t="str">
        <x:v>Required</x:v>
      </x:c>
      <x:c r="F13" s="114" t="str">
        <x:v>Reliability weighting.</x:v>
      </x:c>
      <x:c r="G13" s="114" t="str">
        <x:v>Evidence Ontology</x:v>
      </x:c>
      <x:c r="H13" s="114" t="str">
        <x:v>Source class follows Stage 2 hierarchy.</x:v>
      </x:c>
      <x:c r="I13" s="726" t="str">
        <x:v>Draft Complete</x:v>
      </x:c>
    </x:row>
    <x:row r="14">
      <x:c r="A14" s="730" t="str">
        <x:v>CEV-010</x:v>
      </x:c>
      <x:c r="B14" s="731" t="str">
        <x:v>dimension_vector</x:v>
      </x:c>
      <x:c r="C14" s="731" t="str">
        <x:v>Knowledge, execution, autonomy, complexity, quality, transfer, recovery and mentoring observations.</x:v>
      </x:c>
      <x:c r="D14" s="731" t="str">
        <x:v>object</x:v>
      </x:c>
      <x:c r="E14" s="731" t="str">
        <x:v>Required</x:v>
      </x:c>
      <x:c r="F14" s="731" t="str">
        <x:v>Multidimensional state.</x:v>
      </x:c>
      <x:c r="G14" s="731" t="str">
        <x:v>Capability Scoring</x:v>
      </x:c>
      <x:c r="H14" s="731" t="str">
        <x:v>Unset dimension remains unknown rather than zero.</x:v>
      </x:c>
      <x:c r="I14" s="732" t="str">
        <x:v>Draft Complete</x:v>
      </x:c>
    </x:row>
    <x:row r="15">
      <x:c r="A15" s="725" t="str">
        <x:v>CEV-011</x:v>
      </x:c>
      <x:c r="B15" s="114" t="str">
        <x:v>task_difficulty</x:v>
      </x:c>
      <x:c r="C15" s="114" t="str">
        <x:v>Low/medium/high/novel plus domain-specific difficulty attributes.</x:v>
      </x:c>
      <x:c r="D15" s="114" t="str">
        <x:v>object</x:v>
      </x:c>
      <x:c r="E15" s="114" t="str">
        <x:v>Required</x:v>
      </x:c>
      <x:c r="F15" s="114" t="str">
        <x:v>Evidence strength.</x:v>
      </x:c>
      <x:c r="G15" s="114" t="str">
        <x:v>Task Contract/Reviewer</x:v>
      </x:c>
      <x:c r="H15" s="114" t="str">
        <x:v>Difficulty requires task rubric or reviewer rationale.</x:v>
      </x:c>
      <x:c r="I15" s="726" t="str">
        <x:v>Draft Complete</x:v>
      </x:c>
    </x:row>
    <x:row r="16">
      <x:c r="A16" s="730" t="str">
        <x:v>CEV-012</x:v>
      </x:c>
      <x:c r="B16" s="731" t="str">
        <x:v>outcome_quality</x:v>
      </x:c>
      <x:c r="C16" s="731" t="str">
        <x:v>Verified complete, partial, failed with useful diagnosis, failed without evidence, or not assessable.</x:v>
      </x:c>
      <x:c r="D16" s="731" t="str">
        <x:v>enum/vector</x:v>
      </x:c>
      <x:c r="E16" s="731" t="str">
        <x:v>Required</x:v>
      </x:c>
      <x:c r="F16" s="731" t="str">
        <x:v>Outcome weighting.</x:v>
      </x:c>
      <x:c r="G16" s="731" t="str">
        <x:v>Task Assurance</x:v>
      </x:c>
      <x:c r="H16" s="731" t="str">
        <x:v>Not assessable evidence cannot reduce capability.</x:v>
      </x:c>
      <x:c r="I16" s="732" t="str">
        <x:v>Draft Complete</x:v>
      </x:c>
    </x:row>
    <x:row r="17">
      <x:c r="A17" s="725" t="str">
        <x:v>CEV-013</x:v>
      </x:c>
      <x:c r="B17" s="114" t="str">
        <x:v>independence_level</x:v>
      </x:c>
      <x:c r="C17" s="114" t="str">
        <x:v>Directed, assisted, independent, advanced coordination or unknown.</x:v>
      </x:c>
      <x:c r="D17" s="114" t="str">
        <x:v>enum</x:v>
      </x:c>
      <x:c r="E17" s="114" t="str">
        <x:v>Required</x:v>
      </x:c>
      <x:c r="F17" s="114" t="str">
        <x:v>Autonomy evidence.</x:v>
      </x:c>
      <x:c r="G17" s="114" t="str">
        <x:v>Task/Reviewer</x:v>
      </x:c>
      <x:c r="H17" s="114" t="str">
        <x:v>Use expected role support; support use is not failure by itself.</x:v>
      </x:c>
      <x:c r="I17" s="726" t="str">
        <x:v>Draft Complete</x:v>
      </x:c>
    </x:row>
    <x:row r="18">
      <x:c r="A18" s="730" t="str">
        <x:v>CEV-014</x:v>
      </x:c>
      <x:c r="B18" s="731" t="str">
        <x:v>guidance_profile</x:v>
      </x:c>
      <x:c r="C18" s="731" t="str">
        <x:v>Type, amount, source and repetition of guidance.</x:v>
      </x:c>
      <x:c r="D18" s="731" t="str">
        <x:v>object</x:v>
      </x:c>
      <x:c r="E18" s="731" t="str">
        <x:v>Recommended</x:v>
      </x:c>
      <x:c r="F18" s="731" t="str">
        <x:v>Assistance context.</x:v>
      </x:c>
      <x:c r="G18" s="731" t="str">
        <x:v>Coach/Reviewer/Task</x:v>
      </x:c>
      <x:c r="H18" s="731" t="str">
        <x:v>AI assistance is separated from human review and step-by-step direction.</x:v>
      </x:c>
      <x:c r="I18" s="732" t="str">
        <x:v>Draft Complete</x:v>
      </x:c>
    </x:row>
    <x:row r="19">
      <x:c r="A19" s="725" t="str">
        <x:v>CEV-015</x:v>
      </x:c>
      <x:c r="B19" s="114" t="str">
        <x:v>evidence_reliability</x:v>
      </x:c>
      <x:c r="C19" s="114" t="str">
        <x:v>Reliability score/vector based on source, completeness and corroboration.</x:v>
      </x:c>
      <x:c r="D19" s="114" t="str">
        <x:v>number/object</x:v>
      </x:c>
      <x:c r="E19" s="114" t="str">
        <x:v>Required</x:v>
      </x:c>
      <x:c r="F19" s="114" t="str">
        <x:v>Scoring confidence.</x:v>
      </x:c>
      <x:c r="G19" s="114" t="str">
        <x:v>Capability Scoring</x:v>
      </x:c>
      <x:c r="H19" s="114" t="str">
        <x:v>Not equivalent to capability confidence.</x:v>
      </x:c>
      <x:c r="I19" s="726" t="str">
        <x:v>Draft Complete</x:v>
      </x:c>
    </x:row>
    <x:row r="20">
      <x:c r="A20" s="730" t="str">
        <x:v>CEV-016</x:v>
      </x:c>
      <x:c r="B20" s="731" t="str">
        <x:v>coverage_completeness</x:v>
      </x:c>
      <x:c r="C20" s="731" t="str">
        <x:v>Sensor/adapter/task-evidence coverage and known gaps.</x:v>
      </x:c>
      <x:c r="D20" s="731" t="str">
        <x:v>number/object</x:v>
      </x:c>
      <x:c r="E20" s="731" t="str">
        <x:v>Required</x:v>
      </x:c>
      <x:c r="F20" s="731" t="str">
        <x:v>Fairness.</x:v>
      </x:c>
      <x:c r="G20" s="731" t="str">
        <x:v>Stage 4/6/7</x:v>
      </x:c>
      <x:c r="H20" s="731" t="str">
        <x:v>Low coverage prevents strong negative inference.</x:v>
      </x:c>
      <x:c r="I20" s="732" t="str">
        <x:v>Draft Complete</x:v>
      </x:c>
    </x:row>
    <x:row r="21">
      <x:c r="A21" s="725" t="str">
        <x:v>CEV-017</x:v>
      </x:c>
      <x:c r="B21" s="114" t="str">
        <x:v>blocker_exclusions</x:v>
      </x:c>
      <x:c r="C21" s="114" t="str">
        <x:v>Requirement, access, environment, dependency or other blockers excluded from negative evidence.</x:v>
      </x:c>
      <x:c r="D21" s="114" t="str">
        <x:v>array/object</x:v>
      </x:c>
      <x:c r="E21" s="114" t="str">
        <x:v>Required</x:v>
      </x:c>
      <x:c r="F21" s="114" t="str">
        <x:v>Fairness filter.</x:v>
      </x:c>
      <x:c r="G21" s="114" t="str">
        <x:v>Stage 7 Blocker Model</x:v>
      </x:c>
      <x:c r="H21" s="114" t="str">
        <x:v>Any unresolved external blocker blocks negative capability weighting.</x:v>
      </x:c>
      <x:c r="I21" s="726" t="str">
        <x:v>Draft Complete</x:v>
      </x:c>
    </x:row>
    <x:row r="22">
      <x:c r="A22" s="730" t="str">
        <x:v>CEV-018</x:v>
      </x:c>
      <x:c r="B22" s="731" t="str">
        <x:v>accommodation_context</x:v>
      </x:c>
      <x:c r="C22" s="731" t="str">
        <x:v>Protected, access-controlled flag/reference that different workflow/input/timing is an approved accommodation.</x:v>
      </x:c>
      <x:c r="D22" s="731" t="str">
        <x:v>restricted ref</x:v>
      </x:c>
      <x:c r="E22" s="731" t="str">
        <x:v>Conditional</x:v>
      </x:c>
      <x:c r="F22" s="731" t="str">
        <x:v>Fair assessment.</x:v>
      </x:c>
      <x:c r="G22" s="731" t="str">
        <x:v>HR/DPO</x:v>
      </x:c>
      <x:c r="H22" s="731" t="str">
        <x:v>Do not expose details to scoring model; use only to prevent invalid comparisons.</x:v>
      </x:c>
      <x:c r="I22" s="732" t="str">
        <x:v>Draft Complete</x:v>
      </x:c>
    </x:row>
    <x:row r="23">
      <x:c r="A23" s="725" t="str">
        <x:v>CEV-019</x:v>
      </x:c>
      <x:c r="B23" s="114" t="str">
        <x:v>transfer_context</x:v>
      </x:c>
      <x:c r="C23" s="114" t="str">
        <x:v>New tool/domain/project/team context compared with prior evidence.</x:v>
      </x:c>
      <x:c r="D23" s="114" t="str">
        <x:v>object</x:v>
      </x:c>
      <x:c r="E23" s="114" t="str">
        <x:v>Recommended</x:v>
      </x:c>
      <x:c r="F23" s="114" t="str">
        <x:v>Transfer dimension.</x:v>
      </x:c>
      <x:c r="G23" s="114" t="str">
        <x:v>Capability Scoring</x:v>
      </x:c>
      <x:c r="H23" s="114" t="str">
        <x:v>Only count transfer when context difference is material.</x:v>
      </x:c>
      <x:c r="I23" s="726" t="str">
        <x:v>Draft Complete</x:v>
      </x:c>
    </x:row>
    <x:row r="24">
      <x:c r="A24" s="730" t="str">
        <x:v>CEV-020</x:v>
      </x:c>
      <x:c r="B24" s="731" t="str">
        <x:v>recovery_observation</x:v>
      </x:c>
      <x:c r="C24" s="731" t="str">
        <x:v>Whether employee detected, explained and recovered from error.</x:v>
      </x:c>
      <x:c r="D24" s="731" t="str">
        <x:v>object</x:v>
      </x:c>
      <x:c r="E24" s="731" t="str">
        <x:v>Optional</x:v>
      </x:c>
      <x:c r="F24" s="731" t="str">
        <x:v>Recovery dimension.</x:v>
      </x:c>
      <x:c r="G24" s="731" t="str">
        <x:v>Reviewer/Task Assurance</x:v>
      </x:c>
      <x:c r="H24" s="731" t="str">
        <x:v>Rework can be positive recovery evidence.</x:v>
      </x:c>
      <x:c r="I24" s="732" t="str">
        <x:v>Draft Complete</x:v>
      </x:c>
    </x:row>
    <x:row r="25">
      <x:c r="A25" s="725" t="str">
        <x:v>CEV-021</x:v>
      </x:c>
      <x:c r="B25" s="114" t="str">
        <x:v>recency_class/observed_at</x:v>
      </x:c>
      <x:c r="C25" s="114" t="str">
        <x:v>Evidence date and recency classification.</x:v>
      </x:c>
      <x:c r="D25" s="114" t="str">
        <x:v>date-time + enum</x:v>
      </x:c>
      <x:c r="E25" s="114" t="str">
        <x:v>Required</x:v>
      </x:c>
      <x:c r="F25" s="114" t="str">
        <x:v>Time awareness.</x:v>
      </x:c>
      <x:c r="G25" s="114" t="str">
        <x:v>Capability Domain</x:v>
      </x:c>
      <x:c r="H25" s="114" t="str">
        <x:v>Recency thresholds vary by capability/tool volatility.</x:v>
      </x:c>
      <x:c r="I25" s="726" t="str">
        <x:v>Draft Complete</x:v>
      </x:c>
    </x:row>
    <x:row r="26">
      <x:c r="A26" s="730" t="str">
        <x:v>CEV-022</x:v>
      </x:c>
      <x:c r="B26" s="731" t="str">
        <x:v>consistency_group</x:v>
      </x:c>
      <x:c r="C26" s="731" t="str">
        <x:v>Comparable task/evidence cohort used to assess repeated performance.</x:v>
      </x:c>
      <x:c r="D26" s="731" t="str">
        <x:v>ref/object</x:v>
      </x:c>
      <x:c r="E26" s="731" t="str">
        <x:v>Recommended</x:v>
      </x:c>
      <x:c r="F26" s="731" t="str">
        <x:v>Consistency.</x:v>
      </x:c>
      <x:c r="G26" s="731" t="str">
        <x:v>Capability Scoring</x:v>
      </x:c>
      <x:c r="H26" s="731" t="str">
        <x:v>Avoid averaging unrelated task types.</x:v>
      </x:c>
      <x:c r="I26" s="732" t="str">
        <x:v>Draft Complete</x:v>
      </x:c>
    </x:row>
    <x:row r="27">
      <x:c r="A27" s="725" t="str">
        <x:v>CEV-023</x:v>
      </x:c>
      <x:c r="B27" s="114" t="str">
        <x:v>contradiction_refs</x:v>
      </x:c>
      <x:c r="C27" s="114" t="str">
        <x:v>Evidence that conflicts with this evidence or current state.</x:v>
      </x:c>
      <x:c r="D27" s="114" t="str">
        <x:v>array</x:v>
      </x:c>
      <x:c r="E27" s="114" t="str">
        <x:v>Conditional</x:v>
      </x:c>
      <x:c r="F27" s="114" t="str">
        <x:v>Review routing.</x:v>
      </x:c>
      <x:c r="G27" s="114" t="str">
        <x:v>Capability Domain</x:v>
      </x:c>
      <x:c r="H27" s="114" t="str">
        <x:v>Contradictions are reviewed, not blindly averaged.</x:v>
      </x:c>
      <x:c r="I27" s="726" t="str">
        <x:v>Draft Complete</x:v>
      </x:c>
    </x:row>
    <x:row r="28">
      <x:c r="A28" s="730" t="str">
        <x:v>CEV-024</x:v>
      </x:c>
      <x:c r="B28" s="731" t="str">
        <x:v>score_recommendation_ref</x:v>
      </x:c>
      <x:c r="C28" s="731" t="str">
        <x:v>Versioned Python scoring recommendation.</x:v>
      </x:c>
      <x:c r="D28" s="731" t="str">
        <x:v>ref</x:v>
      </x:c>
      <x:c r="E28" s="731" t="str">
        <x:v>Optional</x:v>
      </x:c>
      <x:c r="F28" s="731" t="str">
        <x:v>Explainability.</x:v>
      </x:c>
      <x:c r="G28" s="731" t="str">
        <x:v>Capability Scoring</x:v>
      </x:c>
      <x:c r="H28" s="731" t="str">
        <x:v>Java state service may accept, modify or reject after rules/review.</x:v>
      </x:c>
      <x:c r="I28" s="732" t="str">
        <x:v>Draft Complete</x:v>
      </x:c>
    </x:row>
    <x:row r="29">
      <x:c r="A29" s="725" t="str">
        <x:v>CEV-025</x:v>
      </x:c>
      <x:c r="B29" s="114" t="str">
        <x:v>review_status</x:v>
      </x:c>
      <x:c r="C29" s="114" t="str">
        <x:v>Candidate, pending review, approved, modified, rejected, disputed or expired.</x:v>
      </x:c>
      <x:c r="D29" s="114" t="str">
        <x:v>enum</x:v>
      </x:c>
      <x:c r="E29" s="114" t="str">
        <x:v>Required</x:v>
      </x:c>
      <x:c r="F29" s="114" t="str">
        <x:v>Lifecycle.</x:v>
      </x:c>
      <x:c r="G29" s="114" t="str">
        <x:v>Capability Review</x:v>
      </x:c>
      <x:c r="H29" s="114" t="str">
        <x:v>Only approved evidence changes stable state.</x:v>
      </x:c>
      <x:c r="I29" s="726" t="str">
        <x:v>Draft Complete</x:v>
      </x:c>
    </x:row>
    <x:row r="30">
      <x:c r="A30" s="730" t="str">
        <x:v>CEV-026</x:v>
      </x:c>
      <x:c r="B30" s="731" t="str">
        <x:v>review_decision_id</x:v>
      </x:c>
      <x:c r="C30" s="731" t="str">
        <x:v>Human review decision and rationale.</x:v>
      </x:c>
      <x:c r="D30" s="731" t="str">
        <x:v>ref</x:v>
      </x:c>
      <x:c r="E30" s="731" t="str">
        <x:v>Conditional</x:v>
      </x:c>
      <x:c r="F30" s="731" t="str">
        <x:v>High-impact audit.</x:v>
      </x:c>
      <x:c r="G30" s="731" t="str">
        <x:v>Governance</x:v>
      </x:c>
      <x:c r="H30" s="731" t="str">
        <x:v>Required for negative/stable level change under policy.</x:v>
      </x:c>
      <x:c r="I30" s="732" t="str">
        <x:v>Draft Complete</x:v>
      </x:c>
    </x:row>
    <x:row r="31">
      <x:c r="A31" s="725" t="str">
        <x:v>CEV-027</x:v>
      </x:c>
      <x:c r="B31" s="114" t="str">
        <x:v>privacy_class/retention</x:v>
      </x:c>
      <x:c r="C31" s="114" t="str">
        <x:v>Classification, retention policy and access scope.</x:v>
      </x:c>
      <x:c r="D31" s="114" t="str">
        <x:v>object</x:v>
      </x:c>
      <x:c r="E31" s="114" t="str">
        <x:v>Required</x:v>
      </x:c>
      <x:c r="F31" s="114" t="str">
        <x:v>Data governance.</x:v>
      </x:c>
      <x:c r="G31" s="114" t="str">
        <x:v>DPO/Data</x:v>
      </x:c>
      <x:c r="H31" s="114" t="str">
        <x:v>Capability evidence retention is separate from raw evidence retention.</x:v>
      </x:c>
      <x:c r="I31" s="726" t="str">
        <x:v>Draft Complete</x:v>
      </x:c>
    </x:row>
    <x:row r="32">
      <x:c r="A32" s="733" t="str">
        <x:v>CEV-028</x:v>
      </x:c>
      <x:c r="B32" s="734" t="str">
        <x:v>lineage</x:v>
      </x:c>
      <x:c r="C32" s="734" t="str">
        <x:v>Source versions, rule/model versions, mappings and corrections.</x:v>
      </x:c>
      <x:c r="D32" s="734" t="str">
        <x:v>object</x:v>
      </x:c>
      <x:c r="E32" s="734" t="str">
        <x:v>Required</x:v>
      </x:c>
      <x:c r="F32" s="734" t="str">
        <x:v>Reproducibility.</x:v>
      </x:c>
      <x:c r="G32" s="734" t="str">
        <x:v>Audit</x:v>
      </x:c>
      <x:c r="H32" s="734" t="str">
        <x:v>State must be reproducible from lineage.</x:v>
      </x:c>
      <x:c r="I32" s="735" t="str">
        <x:v>Draft Complete</x:v>
      </x:c>
    </x:row>
  </x:sheetData>
  <x:mergeCells>
    <x:mergeCell ref="A1:I1"/>
    <x:mergeCell ref="A2:I2"/>
  </x:mergeCells>
  <x:dataValidations count="1">
    <x:dataValidation type="list" sqref="I5:I32">
      <x:formula1>"Draft Complete,Needs Review,Approved,Deferred"</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6" hidden="0" customWidth="1"/>
    <x:col min="5" max="5" width="62" hidden="0" customWidth="1"/>
    <x:col min="6" max="6" width="54" hidden="0" customWidth="1"/>
    <x:col min="7" max="7" width="26" hidden="0" customWidth="1"/>
    <x:col min="8" max="8" width="18" hidden="0" customWidth="1"/>
  </x:cols>
  <x:sheetData>
    <x:row r="1" ht="30" customHeight="1">
      <x:c r="A1" s="687" t="str">
        <x:v>Stage 8 — Capability Scoring Model</x:v>
      </x:c>
      <x:c r="B1" s="687"/>
      <x:c r="C1" s="687"/>
      <x:c r="D1" s="687"/>
      <x:c r="E1" s="687"/>
      <x:c r="F1" s="687"/>
      <x:c r="G1" s="687"/>
      <x:c r="H1" s="687"/>
    </x:row>
    <x:row r="2" ht="36" customHeight="1">
      <x:c r="A2" s="691" t="str">
        <x:v>Multidimensional, uncertainty-aware scoring model. Default weights are planning hypotheses to be calibrated; capability level, confidence and role readiness remain separate concepts.</x:v>
      </x:c>
      <x:c r="B2" s="691"/>
      <x:c r="C2" s="691"/>
      <x:c r="D2" s="691"/>
      <x:c r="E2" s="691"/>
      <x:c r="F2" s="691"/>
      <x:c r="G2" s="691"/>
      <x:c r="H2" s="691"/>
    </x:row>
    <x:row r="4" ht="30" customHeight="1">
      <x:c r="A4" s="703" t="str">
        <x:v>ID</x:v>
      </x:c>
      <x:c r="B4" s="704" t="str">
        <x:v>Area</x:v>
      </x:c>
      <x:c r="C4" s="704" t="str">
        <x:v>Rule / factor</x:v>
      </x:c>
      <x:c r="D4" s="704" t="str">
        <x:v>Default weight</x:v>
      </x:c>
      <x:c r="E4" s="704" t="str">
        <x:v>Definition / formula</x:v>
      </x:c>
      <x:c r="F4" s="704" t="str">
        <x:v>Guardrail</x:v>
      </x:c>
      <x:c r="G4" s="704" t="str">
        <x:v>Owner</x:v>
      </x:c>
      <x:c r="H4" s="705" t="str">
        <x:v>Status</x:v>
      </x:c>
    </x:row>
    <x:row r="5">
      <x:c r="A5" s="722" t="str">
        <x:v>CSM-001</x:v>
      </x:c>
      <x:c r="B5" s="723" t="str">
        <x:v>Scoring principle</x:v>
      </x:c>
      <x:c r="C5" s="723" t="str">
        <x:v>Vector before score</x:v>
      </x:c>
      <x:c r="D5" s="736"/>
      <x:c r="E5" s="723" t="str">
        <x:v>Maintain separate knowledge, execution, autonomy, complexity, quality, transfer, recovery and mentoring evidence.</x:v>
      </x:c>
      <x:c r="F5" s="723" t="str">
        <x:v>Avoid one opaque talent score.</x:v>
      </x:c>
      <x:c r="G5" s="723" t="str">
        <x:v>Capability Scoring</x:v>
      </x:c>
      <x:c r="H5" s="724" t="str">
        <x:v>Draft Complete</x:v>
      </x:c>
    </x:row>
    <x:row r="6">
      <x:c r="A6" s="730" t="str">
        <x:v>CSM-002</x:v>
      </x:c>
      <x:c r="B6" s="731" t="str">
        <x:v>Eligibility gate</x:v>
      </x:c>
      <x:c r="C6" s="731" t="str">
        <x:v>Approved evidence only</x:v>
      </x:c>
      <x:c r="D6" s="737"/>
      <x:c r="E6" s="731" t="str">
        <x:v>Stable capability state consumes only approved capability evidence.</x:v>
      </x:c>
      <x:c r="F6" s="731" t="str">
        <x:v>Candidate/pending evidence may appear as emerging evidence but cannot set stable level.</x:v>
      </x:c>
      <x:c r="G6" s="731" t="str">
        <x:v>Capability Domain</x:v>
      </x:c>
      <x:c r="H6" s="732" t="str">
        <x:v>Draft Complete</x:v>
      </x:c>
    </x:row>
    <x:row r="7">
      <x:c r="A7" s="725" t="str">
        <x:v>CSM-003</x:v>
      </x:c>
      <x:c r="B7" s="114" t="str">
        <x:v>Eligibility gate</x:v>
      </x:c>
      <x:c r="C7" s="114" t="str">
        <x:v>Task contract required</x:v>
      </x:c>
      <x:c r="D7" s="345"/>
      <x:c r="E7" s="114" t="str">
        <x:v>Live-task evidence must trace to approved Task Execution Contract.</x:v>
      </x:c>
      <x:c r="F7" s="114" t="str">
        <x:v>Free-form activity cannot become task capability evidence.</x:v>
      </x:c>
      <x:c r="G7" s="114" t="str">
        <x:v>Task Assurance</x:v>
      </x:c>
      <x:c r="H7" s="726" t="str">
        <x:v>Draft Complete</x:v>
      </x:c>
    </x:row>
    <x:row r="8">
      <x:c r="A8" s="730" t="str">
        <x:v>CSM-004</x:v>
      </x:c>
      <x:c r="B8" s="731" t="str">
        <x:v>Eligibility gate</x:v>
      </x:c>
      <x:c r="C8" s="731" t="str">
        <x:v>Negative evidence fairness precondition</x:v>
      </x:c>
      <x:c r="D8" s="737"/>
      <x:c r="E8" s="731" t="str">
        <x:v>Negative evidence eligible only when requirements are clear, access/resources available, task exercises capability, coverage sufficient and blockers excluded.</x:v>
      </x:c>
      <x:c r="F8" s="731" t="str">
        <x:v>Prevents unfair gap conclusions.</x:v>
      </x:c>
      <x:c r="G8" s="731" t="str">
        <x:v>DPO/Capability</x:v>
      </x:c>
      <x:c r="H8" s="732" t="str">
        <x:v>Draft Complete</x:v>
      </x:c>
    </x:row>
    <x:row r="9">
      <x:c r="A9" s="725" t="str">
        <x:v>CSM-005</x:v>
      </x:c>
      <x:c r="B9" s="114" t="str">
        <x:v>Evidence factor</x:v>
      </x:c>
      <x:c r="C9" s="114" t="str">
        <x:v>Source reliability</x:v>
      </x:c>
      <x:c r="D9" s="345" t="n">
        <x:v>0.2</x:v>
      </x:c>
      <x:c r="E9" s="114" t="str">
        <x:v>Weight authoritative artefacts and reviewed outcomes above semantic/visual/AI inference.</x:v>
      </x:c>
      <x:c r="F9" s="114" t="str">
        <x:v>Stage 2 evidence hierarchy.</x:v>
      </x:c>
      <x:c r="G9" s="114" t="str">
        <x:v>Data/Capability</x:v>
      </x:c>
      <x:c r="H9" s="726" t="str">
        <x:v>Draft Complete</x:v>
      </x:c>
    </x:row>
    <x:row r="10">
      <x:c r="A10" s="730" t="str">
        <x:v>CSM-006</x:v>
      </x:c>
      <x:c r="B10" s="731" t="str">
        <x:v>Evidence factor</x:v>
      </x:c>
      <x:c r="C10" s="731" t="str">
        <x:v>Outcome quality</x:v>
      </x:c>
      <x:c r="D10" s="737" t="n">
        <x:v>0.2</x:v>
      </x:c>
      <x:c r="E10" s="731" t="str">
        <x:v>Verified complete &gt; partial &gt; useful diagnosis &gt; failed without evidence; not assessable has zero negative effect.</x:v>
      </x:c>
      <x:c r="F10" s="731" t="str">
        <x:v>Outcome over activity.</x:v>
      </x:c>
      <x:c r="G10" s="731" t="str">
        <x:v>Task Assurance</x:v>
      </x:c>
      <x:c r="H10" s="732" t="str">
        <x:v>Draft Complete</x:v>
      </x:c>
    </x:row>
    <x:row r="11">
      <x:c r="A11" s="725" t="str">
        <x:v>CSM-007</x:v>
      </x:c>
      <x:c r="B11" s="114" t="str">
        <x:v>Evidence factor</x:v>
      </x:c>
      <x:c r="C11" s="114" t="str">
        <x:v>Independence</x:v>
      </x:c>
      <x:c r="D11" s="345" t="n">
        <x:v>0.15</x:v>
      </x:c>
      <x:c r="E11" s="114" t="str">
        <x:v>Compare guidance required with target role/capability level.</x:v>
      </x:c>
      <x:c r="F11" s="114" t="str">
        <x:v>Using normal tools/AI is not dependence by itself.</x:v>
      </x:c>
      <x:c r="G11" s="114" t="str">
        <x:v>Capability Lead</x:v>
      </x:c>
      <x:c r="H11" s="726" t="str">
        <x:v>Draft Complete</x:v>
      </x:c>
    </x:row>
    <x:row r="12">
      <x:c r="A12" s="730" t="str">
        <x:v>CSM-008</x:v>
      </x:c>
      <x:c r="B12" s="731" t="str">
        <x:v>Evidence factor</x:v>
      </x:c>
      <x:c r="C12" s="731" t="str">
        <x:v>Task difficulty/complexity</x:v>
      </x:c>
      <x:c r="D12" s="737" t="n">
        <x:v>0.1</x:v>
      </x:c>
      <x:c r="E12" s="731" t="str">
        <x:v>Higher-difficulty evidence has more progression value when quality is high.</x:v>
      </x:c>
      <x:c r="F12" s="731" t="str">
        <x:v>Difficulty cannot magnify poor/invalid evidence.</x:v>
      </x:c>
      <x:c r="G12" s="731" t="str">
        <x:v>Domain Reviewer</x:v>
      </x:c>
      <x:c r="H12" s="732" t="str">
        <x:v>Draft Complete</x:v>
      </x:c>
    </x:row>
    <x:row r="13">
      <x:c r="A13" s="725" t="str">
        <x:v>CSM-009</x:v>
      </x:c>
      <x:c r="B13" s="114" t="str">
        <x:v>Evidence factor</x:v>
      </x:c>
      <x:c r="C13" s="114" t="str">
        <x:v>Evidence completeness</x:v>
      </x:c>
      <x:c r="D13" s="345" t="n">
        <x:v>0.1</x:v>
      </x:c>
      <x:c r="E13" s="114" t="str">
        <x:v>Account for telemetry/adapters, criterion evidence and contradictions.</x:v>
      </x:c>
      <x:c r="F13" s="114" t="str">
        <x:v>Low coverage caps confidence and blocks strong negative states.</x:v>
      </x:c>
      <x:c r="G13" s="114" t="str">
        <x:v>Data/AI Governance</x:v>
      </x:c>
      <x:c r="H13" s="726" t="str">
        <x:v>Draft Complete</x:v>
      </x:c>
    </x:row>
    <x:row r="14">
      <x:c r="A14" s="730" t="str">
        <x:v>CSM-010</x:v>
      </x:c>
      <x:c r="B14" s="731" t="str">
        <x:v>Evidence factor</x:v>
      </x:c>
      <x:c r="C14" s="731" t="str">
        <x:v>Recency</x:v>
      </x:c>
      <x:c r="D14" s="737" t="n">
        <x:v>0.1</x:v>
      </x:c>
      <x:c r="E14" s="731" t="str">
        <x:v>Downweight stale evidence according to capability volatility.</x:v>
      </x:c>
      <x:c r="F14" s="731" t="str">
        <x:v>Technology-specific thresholds; stable interpersonal/process skills may decay slower.</x:v>
      </x:c>
      <x:c r="G14" s="731" t="str">
        <x:v>Capability Domain</x:v>
      </x:c>
      <x:c r="H14" s="732" t="str">
        <x:v>Draft Complete</x:v>
      </x:c>
    </x:row>
    <x:row r="15">
      <x:c r="A15" s="725" t="str">
        <x:v>CSM-011</x:v>
      </x:c>
      <x:c r="B15" s="114" t="str">
        <x:v>Evidence factor</x:v>
      </x:c>
      <x:c r="C15" s="114" t="str">
        <x:v>Consistency</x:v>
      </x:c>
      <x:c r="D15" s="345" t="n">
        <x:v>0.1</x:v>
      </x:c>
      <x:c r="E15" s="114" t="str">
        <x:v>Require repeated comparable evidence across tasks/contexts for stable state.</x:v>
      </x:c>
      <x:c r="F15" s="114" t="str">
        <x:v>One task remains emerging evidence.</x:v>
      </x:c>
      <x:c r="G15" s="114" t="str">
        <x:v>Capability Domain</x:v>
      </x:c>
      <x:c r="H15" s="726" t="str">
        <x:v>Draft Complete</x:v>
      </x:c>
    </x:row>
    <x:row r="16">
      <x:c r="A16" s="730" t="str">
        <x:v>CSM-012</x:v>
      </x:c>
      <x:c r="B16" s="731" t="str">
        <x:v>Evidence factor</x:v>
      </x:c>
      <x:c r="C16" s="731" t="str">
        <x:v>Transfer/recovery bonus</x:v>
      </x:c>
      <x:c r="D16" s="737" t="n">
        <x:v>0.05</x:v>
      </x:c>
      <x:c r="E16" s="731" t="str">
        <x:v>Recognise successful transfer to a new context and effective error recovery.</x:v>
      </x:c>
      <x:c r="F16" s="731" t="str">
        <x:v>Bonus cannot overcome missing core execution/quality evidence.</x:v>
      </x:c>
      <x:c r="G16" s="731" t="str">
        <x:v>Capability Lead</x:v>
      </x:c>
      <x:c r="H16" s="732" t="str">
        <x:v>Draft Complete</x:v>
      </x:c>
    </x:row>
    <x:row r="17">
      <x:c r="A17" s="725" t="str">
        <x:v>CSM-013</x:v>
      </x:c>
      <x:c r="B17" s="114" t="str">
        <x:v>Strength formula</x:v>
      </x:c>
      <x:c r="C17" s="114" t="str">
        <x:v>Qualified evidence strength</x:v>
      </x:c>
      <x:c r="D17" s="345"/>
      <x:c r="E17" s="114" t="str">
        <x:v>Reliability × outcome × independence × completeness × recency; difficulty and transfer adjust within capped ranges.</x:v>
      </x:c>
      <x:c r="F17" s="114" t="str">
        <x:v>Multiplicative core prevents one strong factor masking a zero/invalid factor.</x:v>
      </x:c>
      <x:c r="G17" s="114" t="str">
        <x:v>Python Scoring</x:v>
      </x:c>
      <x:c r="H17" s="726" t="str">
        <x:v>Draft Complete</x:v>
      </x:c>
    </x:row>
    <x:row r="18">
      <x:c r="A18" s="730" t="str">
        <x:v>CSM-014</x:v>
      </x:c>
      <x:c r="B18" s="731" t="str">
        <x:v>Confidence formula</x:v>
      </x:c>
      <x:c r="C18" s="731" t="str">
        <x:v>Capability confidence</x:v>
      </x:c>
      <x:c r="D18" s="737"/>
      <x:c r="E18" s="731" t="str">
        <x:v>Function of effective evidence count, source diversity, consistency, recency, coverage and reviewer agreement.</x:v>
      </x:c>
      <x:c r="F18" s="731" t="str">
        <x:v>Confidence is separate from capability level.</x:v>
      </x:c>
      <x:c r="G18" s="731" t="str">
        <x:v>Python Scoring</x:v>
      </x:c>
      <x:c r="H18" s="732" t="str">
        <x:v>Draft Complete</x:v>
      </x:c>
    </x:row>
    <x:row r="19">
      <x:c r="A19" s="725" t="str">
        <x:v>CSM-015</x:v>
      </x:c>
      <x:c r="B19" s="114" t="str">
        <x:v>Evidence count rule</x:v>
      </x:c>
      <x:c r="C19" s="114" t="str">
        <x:v>Effective evidence count</x:v>
      </x:c>
      <x:c r="D19" s="345"/>
      <x:c r="E19" s="114" t="str">
        <x:v>Correlated artefacts from the same task count as one evidence episode unless they demonstrate different dimensions.</x:v>
      </x:c>
      <x:c r="F19" s="114" t="str">
        <x:v>Prevents evidence inflation.</x:v>
      </x:c>
      <x:c r="G19" s="114" t="str">
        <x:v>Capability Domain</x:v>
      </x:c>
      <x:c r="H19" s="726" t="str">
        <x:v>Draft Complete</x:v>
      </x:c>
    </x:row>
    <x:row r="20">
      <x:c r="A20" s="730" t="str">
        <x:v>CSM-016</x:v>
      </x:c>
      <x:c r="B20" s="731" t="str">
        <x:v>Positive transition</x:v>
      </x:c>
      <x:c r="C20" s="731" t="str">
        <x:v>Emerging level evidence</x:v>
      </x:c>
      <x:c r="D20" s="737"/>
      <x:c r="E20" s="731" t="str">
        <x:v>One or two qualified positive items can mark emerging/partially demonstrated but not stable level increase.</x:v>
      </x:c>
      <x:c r="F20" s="731" t="str">
        <x:v>Visible development without overclaiming.</x:v>
      </x:c>
      <x:c r="G20" s="731" t="str">
        <x:v>Capability Domain</x:v>
      </x:c>
      <x:c r="H20" s="732" t="str">
        <x:v>Draft Complete</x:v>
      </x:c>
    </x:row>
    <x:row r="21">
      <x:c r="A21" s="725" t="str">
        <x:v>CSM-017</x:v>
      </x:c>
      <x:c r="B21" s="114" t="str">
        <x:v>Positive transition</x:v>
      </x:c>
      <x:c r="C21" s="114" t="str">
        <x:v>Stable level increase candidate</x:v>
      </x:c>
      <x:c r="D21" s="345"/>
      <x:c r="E21" s="114" t="str">
        <x:v>At least three qualified positive evidence episodes, relevant difficulty, independence compatible with target level, sufficient coverage and no unresolved contradiction.</x:v>
      </x:c>
      <x:c r="F21" s="114" t="str">
        <x:v>Create review request; do not auto-finalise high-impact change.</x:v>
      </x:c>
      <x:c r="G21" s="114" t="str">
        <x:v>Capability Domain</x:v>
      </x:c>
      <x:c r="H21" s="726" t="str">
        <x:v>Draft Complete</x:v>
      </x:c>
    </x:row>
    <x:row r="22">
      <x:c r="A22" s="730" t="str">
        <x:v>CSM-018</x:v>
      </x:c>
      <x:c r="B22" s="731" t="str">
        <x:v>Positive transition</x:v>
      </x:c>
      <x:c r="C22" s="731" t="str">
        <x:v>Advanced/mastery increase</x:v>
      </x:c>
      <x:c r="D22" s="737"/>
      <x:c r="E22" s="731" t="str">
        <x:v>Require varied contexts, complex outcomes, organisational impact, transfer and mentoring/standard-setting evidence.</x:v>
      </x:c>
      <x:c r="F22" s="731" t="str">
        <x:v>Title or tenure alone cannot establish advanced/mastery.</x:v>
      </x:c>
      <x:c r="G22" s="731" t="str">
        <x:v>Capability Review</x:v>
      </x:c>
      <x:c r="H22" s="732" t="str">
        <x:v>Draft Complete</x:v>
      </x:c>
    </x:row>
    <x:row r="23">
      <x:c r="A23" s="725" t="str">
        <x:v>CSM-019</x:v>
      </x:c>
      <x:c r="B23" s="114" t="str">
        <x:v>Negative transition</x:v>
      </x:c>
      <x:c r="C23" s="114" t="str">
        <x:v>Gap candidate</x:v>
      </x:c>
      <x:c r="D23" s="345"/>
      <x:c r="E23" s="114" t="str">
        <x:v>Repeated comparable misses after adequate context/support, no external blockers, clear criterion evidence and human review.</x:v>
      </x:c>
      <x:c r="F23" s="114" t="str">
        <x:v>Trigger support/training first.</x:v>
      </x:c>
      <x:c r="G23" s="114" t="str">
        <x:v>Capability Domain</x:v>
      </x:c>
      <x:c r="H23" s="726" t="str">
        <x:v>Draft Complete</x:v>
      </x:c>
    </x:row>
    <x:row r="24">
      <x:c r="A24" s="730" t="str">
        <x:v>CSM-020</x:v>
      </x:c>
      <x:c r="B24" s="731" t="str">
        <x:v>Negative transition</x:v>
      </x:c>
      <x:c r="C24" s="731" t="str">
        <x:v>Below required level</x:v>
      </x:c>
      <x:c r="D24" s="737"/>
      <x:c r="E24" s="731" t="str">
        <x:v>Role requirement gap is reviewed and confirmed; capability state remains time-bound and challengeable.</x:v>
      </x:c>
      <x:c r="F24" s="731" t="str">
        <x:v>Not equivalent to misconduct or dishonesty.</x:v>
      </x:c>
      <x:c r="G24" s="731" t="str">
        <x:v>HR/Capability Review</x:v>
      </x:c>
      <x:c r="H24" s="732" t="str">
        <x:v>Draft Complete</x:v>
      </x:c>
    </x:row>
    <x:row r="25">
      <x:c r="A25" s="725" t="str">
        <x:v>CSM-021</x:v>
      </x:c>
      <x:c r="B25" s="114" t="str">
        <x:v>Contradiction rule</x:v>
      </x:c>
      <x:c r="C25" s="114" t="str">
        <x:v>Mixed/contradictory evidence</x:v>
      </x:c>
      <x:c r="D25" s="345"/>
      <x:c r="E25" s="114" t="str">
        <x:v>Open review; preserve context differences; avoid averaging unrelated or incomparable evidence.</x:v>
      </x:c>
      <x:c r="F25" s="114" t="str">
        <x:v>May produce Context Insufficient or Requires Reassessment.</x:v>
      </x:c>
      <x:c r="G25" s="114" t="str">
        <x:v>Capability Review</x:v>
      </x:c>
      <x:c r="H25" s="726" t="str">
        <x:v>Draft Complete</x:v>
      </x:c>
    </x:row>
    <x:row r="26">
      <x:c r="A26" s="730" t="str">
        <x:v>CSM-022</x:v>
      </x:c>
      <x:c r="B26" s="731" t="str">
        <x:v>Blocker rule</x:v>
      </x:c>
      <x:c r="C26" s="731" t="str">
        <x:v>External blocker exclusion</x:v>
      </x:c>
      <x:c r="D26" s="737" t="n">
        <x:v>0</x:v>
      </x:c>
      <x:c r="E26" s="731" t="str">
        <x:v>Evidence affected by requirement/access/environment/dependency blocker cannot reduce capability.</x:v>
      </x:c>
      <x:c r="F26" s="731" t="str">
        <x:v>Can still demonstrate communication/escalation capability separately.</x:v>
      </x:c>
      <x:c r="G26" s="731" t="str">
        <x:v>DPO/Capability</x:v>
      </x:c>
      <x:c r="H26" s="732" t="str">
        <x:v>Draft Complete</x:v>
      </x:c>
    </x:row>
    <x:row r="27">
      <x:c r="A27" s="725" t="str">
        <x:v>CSM-023</x:v>
      </x:c>
      <x:c r="B27" s="114" t="str">
        <x:v>Accommodation rule</x:v>
      </x:c>
      <x:c r="C27" s="114" t="str">
        <x:v>Alternate workflow neutrality</x:v>
      </x:c>
      <x:c r="D27" s="345"/>
      <x:c r="E27" s="114" t="str">
        <x:v>Do not compare input speed, key volume or timing where accommodation/alternate method exists.</x:v>
      </x:c>
      <x:c r="F27" s="114" t="str">
        <x:v>Judge agreed outcome, quality and autonomy.</x:v>
      </x:c>
      <x:c r="G27" s="114" t="str">
        <x:v>HR/DPO</x:v>
      </x:c>
      <x:c r="H27" s="726" t="str">
        <x:v>Draft Complete</x:v>
      </x:c>
    </x:row>
    <x:row r="28">
      <x:c r="A28" s="730" t="str">
        <x:v>CSM-024</x:v>
      </x:c>
      <x:c r="B28" s="731" t="str">
        <x:v>AI-use rule</x:v>
      </x:c>
      <x:c r="C28" s="731" t="str">
        <x:v>AI tool use neutrality</x:v>
      </x:c>
      <x:c r="D28" s="737"/>
      <x:c r="E28" s="731" t="str">
        <x:v>AI generation does not reduce capability; evaluate task decomposition, review, rejection, verification and judgement.</x:v>
      </x:c>
      <x:c r="F28" s="731" t="str">
        <x:v>Manual typing is not the benchmark.</x:v>
      </x:c>
      <x:c r="G28" s="731" t="str">
        <x:v>AI Governance/Capability</x:v>
      </x:c>
      <x:c r="H28" s="732" t="str">
        <x:v>Draft Complete</x:v>
      </x:c>
    </x:row>
    <x:row r="29">
      <x:c r="A29" s="725" t="str">
        <x:v>CSM-025</x:v>
      </x:c>
      <x:c r="B29" s="114" t="str">
        <x:v>Recency class</x:v>
      </x:c>
      <x:c r="C29" s="114" t="str">
        <x:v>Current</x:v>
      </x:c>
      <x:c r="D29" s="345" t="n">
        <x:v>1</x:v>
      </x:c>
      <x:c r="E29" s="114" t="str">
        <x:v>Within capability-specific review period and tool/version still relevant.</x:v>
      </x:c>
      <x:c r="F29" s="114" t="str">
        <x:v>Full weight.</x:v>
      </x:c>
      <x:c r="G29" s="114" t="str">
        <x:v>Capability Domain</x:v>
      </x:c>
      <x:c r="H29" s="726" t="str">
        <x:v>Draft Complete</x:v>
      </x:c>
    </x:row>
    <x:row r="30">
      <x:c r="A30" s="730" t="str">
        <x:v>CSM-026</x:v>
      </x:c>
      <x:c r="B30" s="731" t="str">
        <x:v>Recency class</x:v>
      </x:c>
      <x:c r="C30" s="731" t="str">
        <x:v>Aging</x:v>
      </x:c>
      <x:c r="D30" s="737" t="n">
        <x:v>0.75</x:v>
      </x:c>
      <x:c r="E30" s="731" t="str">
        <x:v>Past preferred period but still relevant.</x:v>
      </x:c>
      <x:c r="F30" s="731" t="str">
        <x:v>May require fresh evidence before role-critical decision.</x:v>
      </x:c>
      <x:c r="G30" s="731" t="str">
        <x:v>Capability Domain</x:v>
      </x:c>
      <x:c r="H30" s="732" t="str">
        <x:v>Draft Complete</x:v>
      </x:c>
    </x:row>
    <x:row r="31">
      <x:c r="A31" s="725" t="str">
        <x:v>CSM-027</x:v>
      </x:c>
      <x:c r="B31" s="114" t="str">
        <x:v>Recency class</x:v>
      </x:c>
      <x:c r="C31" s="114" t="str">
        <x:v>Stale</x:v>
      </x:c>
      <x:c r="D31" s="345" t="n">
        <x:v>0.4</x:v>
      </x:c>
      <x:c r="E31" s="114" t="str">
        <x:v>Technology/tool or context materially changed or evidence is old.</x:v>
      </x:c>
      <x:c r="F31" s="114" t="str">
        <x:v>State becomes Requires Reassessment if critical.</x:v>
      </x:c>
      <x:c r="G31" s="114" t="str">
        <x:v>Capability Domain</x:v>
      </x:c>
      <x:c r="H31" s="726" t="str">
        <x:v>Draft Complete</x:v>
      </x:c>
    </x:row>
    <x:row r="32">
      <x:c r="A32" s="730" t="str">
        <x:v>CSM-028</x:v>
      </x:c>
      <x:c r="B32" s="731" t="str">
        <x:v>Recency class</x:v>
      </x:c>
      <x:c r="C32" s="731" t="str">
        <x:v>Expired</x:v>
      </x:c>
      <x:c r="D32" s="737" t="n">
        <x:v>0</x:v>
      </x:c>
      <x:c r="E32" s="731" t="str">
        <x:v>Evidence no longer supports current capability conclusion.</x:v>
      </x:c>
      <x:c r="F32" s="731" t="str">
        <x:v>Retain lineage according to policy; do not use for current level.</x:v>
      </x:c>
      <x:c r="G32" s="731" t="str">
        <x:v>Capability Domain</x:v>
      </x:c>
      <x:c r="H32" s="732" t="str">
        <x:v>Draft Complete</x:v>
      </x:c>
    </x:row>
    <x:row r="33">
      <x:c r="A33" s="725" t="str">
        <x:v>CSM-029</x:v>
      </x:c>
      <x:c r="B33" s="114" t="str">
        <x:v>State rule</x:v>
      </x:c>
      <x:c r="C33" s="114" t="str">
        <x:v>Critical capability floor</x:v>
      </x:c>
      <x:c r="D33" s="345"/>
      <x:c r="E33" s="114" t="str">
        <x:v>Role readiness cannot be Ready when a critical capability is below required level or lacks sufficient evidence.</x:v>
      </x:c>
      <x:c r="F33" s="114" t="str">
        <x:v>Readiness percent cannot hide critical gap.</x:v>
      </x:c>
      <x:c r="G33" s="114" t="str">
        <x:v>Role Readiness</x:v>
      </x:c>
      <x:c r="H33" s="726" t="str">
        <x:v>Draft Complete</x:v>
      </x:c>
    </x:row>
    <x:row r="34">
      <x:c r="A34" s="730" t="str">
        <x:v>CSM-030</x:v>
      </x:c>
      <x:c r="B34" s="731" t="str">
        <x:v>State rule</x:v>
      </x:c>
      <x:c r="C34" s="731" t="str">
        <x:v>Confidence floor</x:v>
      </x:c>
      <x:c r="D34" s="737"/>
      <x:c r="E34" s="731" t="str">
        <x:v>Stable capability level requires minimum calibrated confidence and reviewer status appropriate to impact.</x:v>
      </x:c>
      <x:c r="F34" s="731" t="str">
        <x:v>Low-confidence state remains provisional.</x:v>
      </x:c>
      <x:c r="G34" s="731" t="str">
        <x:v>Capability Review</x:v>
      </x:c>
      <x:c r="H34" s="732" t="str">
        <x:v>Draft Complete</x:v>
      </x:c>
    </x:row>
    <x:row r="35">
      <x:c r="A35" s="725" t="str">
        <x:v>CSM-031</x:v>
      </x:c>
      <x:c r="B35" s="114" t="str">
        <x:v>State rule</x:v>
      </x:c>
      <x:c r="C35" s="114" t="str">
        <x:v>No automatic employment action</x:v>
      </x:c>
      <x:c r="D35" s="345"/>
      <x:c r="E35" s="114" t="str">
        <x:v>Scoring output cannot directly trigger dismissal, discipline, promotion, pay or probation.</x:v>
      </x:c>
      <x:c r="F35" s="114" t="str">
        <x:v>Meaningful human review and broader evidence required.</x:v>
      </x:c>
      <x:c r="G35" s="114" t="str">
        <x:v>HR/Legal</x:v>
      </x:c>
      <x:c r="H35" s="726" t="str">
        <x:v>Draft Complete</x:v>
      </x:c>
    </x:row>
    <x:row r="36">
      <x:c r="A36" s="733" t="str">
        <x:v>CSM-032</x:v>
      </x:c>
      <x:c r="B36" s="734" t="str">
        <x:v>Calibration</x:v>
      </x:c>
      <x:c r="C36" s="734" t="str">
        <x:v>Pilot calibration</x:v>
      </x:c>
      <x:c r="D36" s="738"/>
      <x:c r="E36" s="734" t="str">
        <x:v>Tune weights/thresholds using reviewer outcomes, corrections, task diversity and subgroup/coverage analysis.</x:v>
      </x:c>
      <x:c r="F36" s="734" t="str">
        <x:v>Default weights are hypotheses, not validated psychometrics.</x:v>
      </x:c>
      <x:c r="G36" s="734" t="str">
        <x:v>AI Evaluation</x:v>
      </x:c>
      <x:c r="H36" s="735" t="str">
        <x:v>Draft Complete</x:v>
      </x:c>
    </x:row>
  </x:sheetData>
  <x:mergeCells>
    <x:mergeCell ref="A1:H1"/>
    <x:mergeCell ref="A2:H2"/>
  </x:mergeCells>
  <x:dataValidations count="1">
    <x:dataValidation type="list" sqref="H5:H36">
      <x:formula1>"Draft Complete,Needs Review,Approved,Deferred"</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46" hidden="0" customWidth="1"/>
    <x:col min="5" max="5" width="54" hidden="0" customWidth="1"/>
    <x:col min="6" max="6" width="54" hidden="0" customWidth="1"/>
    <x:col min="7" max="7" width="44" hidden="0" customWidth="1"/>
    <x:col min="8" max="8" width="18" hidden="0" customWidth="1"/>
  </x:cols>
  <x:sheetData>
    <x:row r="1" ht="30" customHeight="1">
      <x:c r="A1" s="687" t="str">
        <x:v>Stage 8 — Claim-Evidence Discrepancy Workflow</x:v>
      </x:c>
      <x:c r="B1" s="687"/>
      <x:c r="C1" s="687"/>
      <x:c r="D1" s="687"/>
      <x:c r="E1" s="687"/>
      <x:c r="F1" s="687"/>
      <x:c r="G1" s="687"/>
      <x:c r="H1" s="687"/>
    </x:row>
    <x:row r="2" ht="36" customHeight="1">
      <x:c r="A2" s="691" t="str">
        <x:v>Neutral, evidence-based workflow for reconciling employee claims with observed capability evidence. The workflow does not infer dishonesty.</x:v>
      </x:c>
      <x:c r="B2" s="691"/>
      <x:c r="C2" s="691"/>
      <x:c r="D2" s="691"/>
      <x:c r="E2" s="691"/>
      <x:c r="F2" s="691"/>
      <x:c r="G2" s="691"/>
      <x:c r="H2" s="691"/>
    </x:row>
    <x:row r="4" ht="30" customHeight="1">
      <x:c r="A4" s="703" t="str">
        <x:v>ID</x:v>
      </x:c>
      <x:c r="B4" s="704" t="str">
        <x:v>State</x:v>
      </x:c>
      <x:c r="C4" s="704" t="str">
        <x:v>Definition</x:v>
      </x:c>
      <x:c r="D4" s="704" t="str">
        <x:v>Entry condition</x:v>
      </x:c>
      <x:c r="E4" s="704" t="str">
        <x:v>Permitted next states</x:v>
      </x:c>
      <x:c r="F4" s="704" t="str">
        <x:v>Employee/fairness control</x:v>
      </x:c>
      <x:c r="G4" s="704" t="str">
        <x:v>Required action</x:v>
      </x:c>
      <x:c r="H4" s="705" t="str">
        <x:v>Status</x:v>
      </x:c>
    </x:row>
    <x:row r="5">
      <x:c r="A5" s="722" t="str">
        <x:v>CDW-001</x:v>
      </x:c>
      <x:c r="B5" s="723" t="str">
        <x:v>DECLARED</x:v>
      </x:c>
      <x:c r="C5" s="723" t="str">
        <x:v>Employee/CV/interview claim recorded.</x:v>
      </x:c>
      <x:c r="D5" s="723" t="str">
        <x:v>Claim creation or import.</x:v>
      </x:c>
      <x:c r="E5" s="723" t="str">
        <x:v>NOT_YET_OBSERVED / EVIDENCE_SEARCHING</x:v>
      </x:c>
      <x:c r="F5" s="723" t="str">
        <x:v>Employee can view and correct wording/level.</x:v>
      </x:c>
      <x:c r="G5" s="723" t="str">
        <x:v>No capability conclusion.</x:v>
      </x:c>
      <x:c r="H5" s="724" t="str">
        <x:v>Draft Complete</x:v>
      </x:c>
    </x:row>
    <x:row r="6">
      <x:c r="A6" s="730" t="str">
        <x:v>CDW-002</x:v>
      </x:c>
      <x:c r="B6" s="731" t="str">
        <x:v>NOT_YET_OBSERVED</x:v>
      </x:c>
      <x:c r="C6" s="731" t="str">
        <x:v>No sufficient relevant evidence exists.</x:v>
      </x:c>
      <x:c r="D6" s="731" t="str">
        <x:v>Claim exists without qualified evidence.</x:v>
      </x:c>
      <x:c r="E6" s="731" t="str">
        <x:v>EVIDENCE_SEARCHING / ALIGNED / PARTIAL_ALIGNMENT</x:v>
      </x:c>
      <x:c r="F6" s="731" t="str">
        <x:v>No negative implication.</x:v>
      </x:c>
      <x:c r="G6" s="731" t="str">
        <x:v>Seek fair opportunities to demonstrate.</x:v>
      </x:c>
      <x:c r="H6" s="732" t="str">
        <x:v>Draft Complete</x:v>
      </x:c>
    </x:row>
    <x:row r="7">
      <x:c r="A7" s="725" t="str">
        <x:v>CDW-003</x:v>
      </x:c>
      <x:c r="B7" s="114" t="str">
        <x:v>EVIDENCE_SEARCHING</x:v>
      </x:c>
      <x:c r="C7" s="114" t="str">
        <x:v>System searches reviewed tasks/assessments for relevant evidence.</x:v>
      </x:c>
      <x:c r="D7" s="114" t="str">
        <x:v>New claim, role assignment or reassessment.</x:v>
      </x:c>
      <x:c r="E7" s="114" t="str">
        <x:v>ALIGNED / PARTIAL_ALIGNMENT / DISCREPANCY_CANDIDATE / CONTEXT_INSUFFICIENT</x:v>
      </x:c>
      <x:c r="F7" s="114" t="str">
        <x:v>Search only approved, purpose-compatible evidence.</x:v>
      </x:c>
      <x:c r="G7" s="114" t="str">
        <x:v>Record search coverage.</x:v>
      </x:c>
      <x:c r="H7" s="726" t="str">
        <x:v>Draft Complete</x:v>
      </x:c>
    </x:row>
    <x:row r="8">
      <x:c r="A8" s="730" t="str">
        <x:v>CDW-004</x:v>
      </x:c>
      <x:c r="B8" s="731" t="str">
        <x:v>ALIGNED</x:v>
      </x:c>
      <x:c r="C8" s="731" t="str">
        <x:v>Reviewed evidence supports claim at or near claimed level.</x:v>
      </x:c>
      <x:c r="D8" s="731" t="str">
        <x:v>Sufficient approved evidence.</x:v>
      </x:c>
      <x:c r="E8" s="731" t="str">
        <x:v>MONITORING / REASSESSMENT</x:v>
      </x:c>
      <x:c r="F8" s="731" t="str">
        <x:v>Claim remains separate from capability state.</x:v>
      </x:c>
      <x:c r="G8" s="731" t="str">
        <x:v>No further action except normal refresh.</x:v>
      </x:c>
      <x:c r="H8" s="732" t="str">
        <x:v>Draft Complete</x:v>
      </x:c>
    </x:row>
    <x:row r="9">
      <x:c r="A9" s="725" t="str">
        <x:v>CDW-005</x:v>
      </x:c>
      <x:c r="B9" s="114" t="str">
        <x:v>PARTIAL_ALIGNMENT</x:v>
      </x:c>
      <x:c r="C9" s="114" t="str">
        <x:v>Some dimensions or contexts support the claim; others are unobserved or below claimed level.</x:v>
      </x:c>
      <x:c r="D9" s="114" t="str">
        <x:v>Mixed evidence without material contradiction.</x:v>
      </x:c>
      <x:c r="E9" s="114" t="str">
        <x:v>EMPLOYEE_RESPONSE_PENDING / TRAINING_OR_PRACTICE / REASSESSMENT</x:v>
      </x:c>
      <x:c r="F9" s="114" t="str">
        <x:v>Use developmental language.</x:v>
      </x:c>
      <x:c r="G9" s="114" t="str">
        <x:v>Clarify scope and evidence gaps.</x:v>
      </x:c>
      <x:c r="H9" s="726" t="str">
        <x:v>Draft Complete</x:v>
      </x:c>
    </x:row>
    <x:row r="10">
      <x:c r="A10" s="730" t="str">
        <x:v>CDW-006</x:v>
      </x:c>
      <x:c r="B10" s="731" t="str">
        <x:v>DISCREPANCY_CANDIDATE</x:v>
      </x:c>
      <x:c r="C10" s="731" t="str">
        <x:v>Repeated comparable evidence appears materially below claim and fairness preconditions are met.</x:v>
      </x:c>
      <x:c r="D10" s="731" t="str">
        <x:v>Eligible negative evidence threshold reached.</x:v>
      </x:c>
      <x:c r="E10" s="731" t="str">
        <x:v>CONTEXT_REVIEW</x:v>
      </x:c>
      <x:c r="F10" s="731" t="str">
        <x:v>Do not use terms such as lied or dishonest.</x:v>
      </x:c>
      <x:c r="G10" s="731" t="str">
        <x:v>Human/context review required.</x:v>
      </x:c>
      <x:c r="H10" s="732" t="str">
        <x:v>Draft Complete</x:v>
      </x:c>
    </x:row>
    <x:row r="11">
      <x:c r="A11" s="725" t="str">
        <x:v>CDW-007</x:v>
      </x:c>
      <x:c r="B11" s="114" t="str">
        <x:v>CONTEXT_REVIEW</x:v>
      </x:c>
      <x:c r="C11" s="114" t="str">
        <x:v>Check requirements, access, environment, role exposure, accommodations, support and task comparability.</x:v>
      </x:c>
      <x:c r="D11" s="114" t="str">
        <x:v>Discrepancy candidate opened.</x:v>
      </x:c>
      <x:c r="E11" s="114" t="str">
        <x:v>CONTEXT_INSUFFICIENT / EMPLOYEE_RESPONSE_PENDING / DISCREPANCY_REVIEW</x:v>
      </x:c>
      <x:c r="F11" s="114" t="str">
        <x:v>External blockers can close the candidate.</x:v>
      </x:c>
      <x:c r="G11" s="114" t="str">
        <x:v>Reviewer records context findings.</x:v>
      </x:c>
      <x:c r="H11" s="726" t="str">
        <x:v>Draft Complete</x:v>
      </x:c>
    </x:row>
    <x:row r="12">
      <x:c r="A12" s="730" t="str">
        <x:v>CDW-008</x:v>
      </x:c>
      <x:c r="B12" s="731" t="str">
        <x:v>CONTEXT_INSUFFICIENT</x:v>
      </x:c>
      <x:c r="C12" s="731" t="str">
        <x:v>Evidence cannot fairly determine alignment.</x:v>
      </x:c>
      <x:c r="D12" s="731" t="str">
        <x:v>Coverage gaps, blockers, unclear requirements or incomparable tasks.</x:v>
      </x:c>
      <x:c r="E12" s="731" t="str">
        <x:v>EVIDENCE_SEARCHING / REASSESSMENT / CLOSED</x:v>
      </x:c>
      <x:c r="F12" s="731" t="str">
        <x:v>No negative role/capability inference.</x:v>
      </x:c>
      <x:c r="G12" s="731" t="str">
        <x:v>Create better assessment opportunity.</x:v>
      </x:c>
      <x:c r="H12" s="732" t="str">
        <x:v>Draft Complete</x:v>
      </x:c>
    </x:row>
    <x:row r="13">
      <x:c r="A13" s="725" t="str">
        <x:v>CDW-009</x:v>
      </x:c>
      <x:c r="B13" s="114" t="str">
        <x:v>EMPLOYEE_RESPONSE_PENDING</x:v>
      </x:c>
      <x:c r="C13" s="114" t="str">
        <x:v>Employee receives evidence summary and can explain or correct.</x:v>
      </x:c>
      <x:c r="D13" s="114" t="str">
        <x:v>Material partial/discrepancy finding.</x:v>
      </x:c>
      <x:c r="E13" s="114" t="str">
        <x:v>DISCREPANCY_REVIEW / DISPUTED / CONTEXT_INSUFFICIENT</x:v>
      </x:c>
      <x:c r="F13" s="114" t="str">
        <x:v>Reasonable response period and evidence access.</x:v>
      </x:c>
      <x:c r="G13" s="114" t="str">
        <x:v>Response shown to reviewer.</x:v>
      </x:c>
      <x:c r="H13" s="726" t="str">
        <x:v>Draft Complete</x:v>
      </x:c>
    </x:row>
    <x:row r="14">
      <x:c r="A14" s="730" t="str">
        <x:v>CDW-010</x:v>
      </x:c>
      <x:c r="B14" s="731" t="str">
        <x:v>DISCREPANCY_REVIEW</x:v>
      </x:c>
      <x:c r="C14" s="731" t="str">
        <x:v>Qualified reviewer evaluates claim, evidence, context and employee response.</x:v>
      </x:c>
      <x:c r="D14" s="731" t="str">
        <x:v>Response received/expired per policy.</x:v>
      </x:c>
      <x:c r="E14" s="731" t="str">
        <x:v>RESOLVED_ALIGNED / RESOLVED_GAP / TRAINING_OR_PRACTICE / REASSESSMENT / DISPUTED</x:v>
      </x:c>
      <x:c r="F14" s="731" t="str">
        <x:v>Reviewer can reject AI recommendation.</x:v>
      </x:c>
      <x:c r="G14" s="731" t="str">
        <x:v>Rationale required.</x:v>
      </x:c>
      <x:c r="H14" s="732" t="str">
        <x:v>Draft Complete</x:v>
      </x:c>
    </x:row>
    <x:row r="15">
      <x:c r="A15" s="725" t="str">
        <x:v>CDW-011</x:v>
      </x:c>
      <x:c r="B15" s="114" t="str">
        <x:v>TRAINING_OR_PRACTICE</x:v>
      </x:c>
      <x:c r="C15" s="114" t="str">
        <x:v>Developmental support or practice opportunity assigned.</x:v>
      </x:c>
      <x:c r="D15" s="114" t="str">
        <x:v>Review identifies learnable gap or insufficient exposure.</x:v>
      </x:c>
      <x:c r="E15" s="114" t="str">
        <x:v>REASSESSMENT / CLOSED</x:v>
      </x:c>
      <x:c r="F15" s="114" t="str">
        <x:v>Training is not punishment and completion is not proof.</x:v>
      </x:c>
      <x:c r="G15" s="114" t="str">
        <x:v>Employee agrees learning plan where possible.</x:v>
      </x:c>
      <x:c r="H15" s="726" t="str">
        <x:v>Draft Complete</x:v>
      </x:c>
    </x:row>
    <x:row r="16">
      <x:c r="A16" s="730" t="str">
        <x:v>CDW-012</x:v>
      </x:c>
      <x:c r="B16" s="731" t="str">
        <x:v>REASSESSMENT</x:v>
      </x:c>
      <x:c r="C16" s="731" t="str">
        <x:v>New representative assessment or live task evidence is scheduled.</x:v>
      </x:c>
      <x:c r="D16" s="731" t="str">
        <x:v>Training complete, evidence stale or context insufficient.</x:v>
      </x:c>
      <x:c r="E16" s="731" t="str">
        <x:v>ALIGNED / PARTIAL_ALIGNMENT / DISCREPANCY_CANDIDATE / RESOLVED_GAP</x:v>
      </x:c>
      <x:c r="F16" s="731" t="str">
        <x:v>Assessment must be role-relevant and accessible.</x:v>
      </x:c>
      <x:c r="G16" s="731" t="str">
        <x:v>New evidence versioned.</x:v>
      </x:c>
      <x:c r="H16" s="732" t="str">
        <x:v>Draft Complete</x:v>
      </x:c>
    </x:row>
    <x:row r="17">
      <x:c r="A17" s="725" t="str">
        <x:v>CDW-013</x:v>
      </x:c>
      <x:c r="B17" s="114" t="str">
        <x:v>RESOLVED_ALIGNED</x:v>
      </x:c>
      <x:c r="C17" s="114" t="str">
        <x:v>Claim is supported or appropriately narrowed/clarified.</x:v>
      </x:c>
      <x:c r="D17" s="114" t="str">
        <x:v>Review/reassessment supports alignment.</x:v>
      </x:c>
      <x:c r="E17" s="114" t="str">
        <x:v>MONITORING / CLOSED</x:v>
      </x:c>
      <x:c r="F17" s="114" t="str">
        <x:v>Employee sees resolution.</x:v>
      </x:c>
      <x:c r="G17" s="114" t="str">
        <x:v>Capability state updates separately.</x:v>
      </x:c>
      <x:c r="H17" s="726" t="str">
        <x:v>Draft Complete</x:v>
      </x:c>
    </x:row>
    <x:row r="18">
      <x:c r="A18" s="730" t="str">
        <x:v>CDW-014</x:v>
      </x:c>
      <x:c r="B18" s="731" t="str">
        <x:v>RESOLVED_GAP</x:v>
      </x:c>
      <x:c r="C18" s="731" t="str">
        <x:v>Reviewed evidence confirms a developmental gap relative to claim or role expectation.</x:v>
      </x:c>
      <x:c r="D18" s="731" t="str">
        <x:v>Human review confirms eligible evidence.</x:v>
      </x:c>
      <x:c r="E18" s="731" t="str">
        <x:v>TRAINING_OR_PRACTICE / ROLE_IMPACT_REVIEW / CLOSED</x:v>
      </x:c>
      <x:c r="F18" s="731" t="str">
        <x:v>Not proof of dishonesty.</x:v>
      </x:c>
      <x:c r="G18" s="731" t="str">
        <x:v>Role impact requires separate HR process.</x:v>
      </x:c>
      <x:c r="H18" s="732" t="str">
        <x:v>Draft Complete</x:v>
      </x:c>
    </x:row>
    <x:row r="19">
      <x:c r="A19" s="725" t="str">
        <x:v>CDW-015</x:v>
      </x:c>
      <x:c r="B19" s="114" t="str">
        <x:v>ROLE_IMPACT_REVIEW</x:v>
      </x:c>
      <x:c r="C19" s="114" t="str">
        <x:v>Authorised HR/manager review considers broader role support or reassignment implications.</x:v>
      </x:c>
      <x:c r="D19" s="114" t="str">
        <x:v>Confirmed critical gap and policy threshold.</x:v>
      </x:c>
      <x:c r="E19" s="114" t="str">
        <x:v>CLOSED / APPEAL</x:v>
      </x:c>
      <x:c r="F19" s="114" t="str">
        <x:v>No solely automated decision; broader evidence required.</x:v>
      </x:c>
      <x:c r="G19" s="114" t="str">
        <x:v>Meaningful human decision.</x:v>
      </x:c>
      <x:c r="H19" s="726" t="str">
        <x:v>Draft Complete</x:v>
      </x:c>
    </x:row>
    <x:row r="20">
      <x:c r="A20" s="730" t="str">
        <x:v>CDW-016</x:v>
      </x:c>
      <x:c r="B20" s="731" t="str">
        <x:v>DISPUTED</x:v>
      </x:c>
      <x:c r="C20" s="731" t="str">
        <x:v>Employee formally challenges discrepancy or review.</x:v>
      </x:c>
      <x:c r="D20" s="731" t="str">
        <x:v>Employee dispute.</x:v>
      </x:c>
      <x:c r="E20" s="731" t="str">
        <x:v>APPEAL / REASSESSMENT / CONTEXT_INSUFFICIENT</x:v>
      </x:c>
      <x:c r="F20" s="731" t="str">
        <x:v>Material use suspended or marked disputed.</x:v>
      </x:c>
      <x:c r="G20" s="731" t="str">
        <x:v>Independent reviewer where appropriate.</x:v>
      </x:c>
      <x:c r="H20" s="732" t="str">
        <x:v>Draft Complete</x:v>
      </x:c>
    </x:row>
    <x:row r="21">
      <x:c r="A21" s="725" t="str">
        <x:v>CDW-017</x:v>
      </x:c>
      <x:c r="B21" s="114" t="str">
        <x:v>APPEAL</x:v>
      </x:c>
      <x:c r="C21" s="114" t="str">
        <x:v>Second-level review of process/evidence/decision.</x:v>
      </x:c>
      <x:c r="D21" s="114" t="str">
        <x:v>Appeal accepted.</x:v>
      </x:c>
      <x:c r="E21" s="114" t="str">
        <x:v>RESOLVED_ALIGNED / RESOLVED_GAP / CONTEXT_INSUFFICIENT / CLOSED</x:v>
      </x:c>
      <x:c r="F21" s="114" t="str">
        <x:v>Reviewer independence and rationale required.</x:v>
      </x:c>
      <x:c r="G21" s="114" t="str">
        <x:v>Outcome and changes audited.</x:v>
      </x:c>
      <x:c r="H21" s="726" t="str">
        <x:v>Draft Complete</x:v>
      </x:c>
    </x:row>
    <x:row r="22">
      <x:c r="A22" s="733" t="str">
        <x:v>CDW-018</x:v>
      </x:c>
      <x:c r="B22" s="734" t="str">
        <x:v>CLOSED</x:v>
      </x:c>
      <x:c r="C22" s="734" t="str">
        <x:v>Workflow closed with reason and next review date.</x:v>
      </x:c>
      <x:c r="D22" s="734" t="str">
        <x:v>Resolved or no further purpose.</x:v>
      </x:c>
      <x:c r="E22" s="734" t="str">
        <x:v>Reopen only with new evidence or review trigger.</x:v>
      </x:c>
      <x:c r="F22" s="734" t="str">
        <x:v>Retention/deletion policy applies.</x:v>
      </x:c>
      <x:c r="G22" s="734" t="str">
        <x:v>Employee sees closure reason.</x:v>
      </x:c>
      <x:c r="H22" s="735"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40" hidden="0" customWidth="1"/>
    <x:col min="6" max="6" width="26" hidden="0" customWidth="1"/>
    <x:col min="7" max="7" width="58" hidden="0" customWidth="1"/>
    <x:col min="8" max="8" width="12" hidden="0" customWidth="1"/>
    <x:col min="9" max="9" width="18" hidden="0" customWidth="1"/>
  </x:cols>
  <x:sheetData>
    <x:row r="1" ht="30" customHeight="1">
      <x:c r="A1" s="687" t="str">
        <x:v>Stage 8 — Baseline Assessment Model</x:v>
      </x:c>
      <x:c r="B1" s="687"/>
      <x:c r="C1" s="687"/>
      <x:c r="D1" s="687"/>
      <x:c r="E1" s="687"/>
      <x:c r="F1" s="687"/>
      <x:c r="G1" s="687"/>
      <x:c r="H1" s="687"/>
      <x:c r="I1" s="687"/>
    </x:row>
    <x:row r="2" ht="36" customHeight="1">
      <x:c r="A2" s="691" t="str">
        <x:v>Structured onboarding and reassessment model combining self-assessment, knowledge diagnostics, representative tasks, supervised live work, AI-agent supervision, reviewer calibration and employee review.</x:v>
      </x:c>
      <x:c r="B2" s="691"/>
      <x:c r="C2" s="691"/>
      <x:c r="D2" s="691"/>
      <x:c r="E2" s="691"/>
      <x:c r="F2" s="691"/>
      <x:c r="G2" s="691"/>
      <x:c r="H2" s="691"/>
      <x:c r="I2" s="691"/>
    </x:row>
    <x:row r="4" ht="30" customHeight="1">
      <x:c r="A4" s="703" t="str">
        <x:v>ID</x:v>
      </x:c>
      <x:c r="B4" s="704" t="str">
        <x:v>Assessment component</x:v>
      </x:c>
      <x:c r="C4" s="704" t="str">
        <x:v>Definition</x:v>
      </x:c>
      <x:c r="D4" s="704" t="str">
        <x:v>Inputs / method</x:v>
      </x:c>
      <x:c r="E4" s="704" t="str">
        <x:v>Output</x:v>
      </x:c>
      <x:c r="F4" s="704" t="str">
        <x:v>Owner</x:v>
      </x:c>
      <x:c r="G4" s="704" t="str">
        <x:v>Fairness / governance rule</x:v>
      </x:c>
      <x:c r="H4" s="704" t="str">
        <x:v>Priority</x:v>
      </x:c>
      <x:c r="I4" s="705" t="str">
        <x:v>Status</x:v>
      </x:c>
    </x:row>
    <x:row r="5">
      <x:c r="A5" s="722" t="str">
        <x:v>BAM-001</x:v>
      </x:c>
      <x:c r="B5" s="723" t="str">
        <x:v>Assessment purpose</x:v>
      </x:c>
      <x:c r="C5" s="723" t="str">
        <x:v>Create an initial, provisional and evidence-backed capability profile for a specific RoleVersion.</x:v>
      </x:c>
      <x:c r="D5" s="723" t="str">
        <x:v>Onboarding, role change or reassessment trigger.</x:v>
      </x:c>
      <x:c r="E5" s="723" t="str">
        <x:v>Baseline plan approved.</x:v>
      </x:c>
      <x:c r="F5" s="723" t="str">
        <x:v>Capability/Product/HR</x:v>
      </x:c>
      <x:c r="G5" s="723" t="str">
        <x:v>Assessment must not become a permanent label.</x:v>
      </x:c>
      <x:c r="H5" s="723" t="str">
        <x:v>Critical</x:v>
      </x:c>
      <x:c r="I5" s="724" t="str">
        <x:v>Draft Complete</x:v>
      </x:c>
    </x:row>
    <x:row r="6">
      <x:c r="A6" s="730" t="str">
        <x:v>BAM-002</x:v>
      </x:c>
      <x:c r="B6" s="731" t="str">
        <x:v>Role/claim intake</x:v>
      </x:c>
      <x:c r="C6" s="731" t="str">
        <x:v>Load approved role contract, required capabilities, criticality and employee claims/goals.</x:v>
      </x:c>
      <x:c r="D6" s="731" t="str">
        <x:v>RoleVersion + EmployeeClaim.</x:v>
      </x:c>
      <x:c r="E6" s="731" t="str">
        <x:v>Assessment scope and gaps-to-observe.</x:v>
      </x:c>
      <x:c r="F6" s="731" t="str">
        <x:v>Capability Domain</x:v>
      </x:c>
      <x:c r="G6" s="731" t="str">
        <x:v>Claims guide evidence collection; they are not scored as proof.</x:v>
      </x:c>
      <x:c r="H6" s="731" t="str">
        <x:v>Critical</x:v>
      </x:c>
      <x:c r="I6" s="732" t="str">
        <x:v>Draft Complete</x:v>
      </x:c>
    </x:row>
    <x:row r="7">
      <x:c r="A7" s="725" t="str">
        <x:v>BAM-003</x:v>
      </x:c>
      <x:c r="B7" s="114" t="str">
        <x:v>Employee briefing</x:v>
      </x:c>
      <x:c r="C7" s="114" t="str">
        <x:v>Explain purpose, methods, data/evidence used, review, correction and limits.</x:v>
      </x:c>
      <x:c r="D7" s="114" t="str">
        <x:v>Assessment scope.</x:v>
      </x:c>
      <x:c r="E7" s="114" t="str">
        <x:v>Employee acknowledgement/queries.</x:v>
      </x:c>
      <x:c r="F7" s="114" t="str">
        <x:v>HR/DPO/Product</x:v>
      </x:c>
      <x:c r="G7" s="114" t="str">
        <x:v>Participation and accessibility arrangements recorded.</x:v>
      </x:c>
      <x:c r="H7" s="114" t="str">
        <x:v>Critical</x:v>
      </x:c>
      <x:c r="I7" s="726" t="str">
        <x:v>Draft Complete</x:v>
      </x:c>
    </x:row>
    <x:row r="8">
      <x:c r="A8" s="730" t="str">
        <x:v>BAM-004</x:v>
      </x:c>
      <x:c r="B8" s="731" t="str">
        <x:v>Self-assessment</x:v>
      </x:c>
      <x:c r="C8" s="731" t="str">
        <x:v>Employee rates confidence and provides examples/limitations.</x:v>
      </x:c>
      <x:c r="D8" s="731" t="str">
        <x:v>Structured role-specific questionnaire.</x:v>
      </x:c>
      <x:c r="E8" s="731" t="str">
        <x:v>Self-assessment evidence/context.</x:v>
      </x:c>
      <x:c r="F8" s="731" t="str">
        <x:v>Employee/Capability</x:v>
      </x:c>
      <x:c r="G8" s="731" t="str">
        <x:v>Used for planning and reflection, not as verified level.</x:v>
      </x:c>
      <x:c r="H8" s="731" t="str">
        <x:v>Medium</x:v>
      </x:c>
      <x:c r="I8" s="732" t="str">
        <x:v>Draft Complete</x:v>
      </x:c>
    </x:row>
    <x:row r="9">
      <x:c r="A9" s="725" t="str">
        <x:v>BAM-005</x:v>
      </x:c>
      <x:c r="B9" s="114" t="str">
        <x:v>Knowledge diagnostic</x:v>
      </x:c>
      <x:c r="C9" s="114" t="str">
        <x:v>Assess relevant concepts, risks and decision reasoning.</x:v>
      </x:c>
      <x:c r="D9" s="114" t="str">
        <x:v>Scenario questions, explanation tasks or knowledge checks.</x:v>
      </x:c>
      <x:c r="E9" s="114" t="str">
        <x:v>Knowledge-dimension evidence candidate.</x:v>
      </x:c>
      <x:c r="F9" s="114" t="str">
        <x:v>Domain Expert/L&amp;D</x:v>
      </x:c>
      <x:c r="G9" s="114" t="str">
        <x:v>Avoid trivia-only tests; accessibility and language accommodations.</x:v>
      </x:c>
      <x:c r="H9" s="114" t="str">
        <x:v>High</x:v>
      </x:c>
      <x:c r="I9" s="726" t="str">
        <x:v>Draft Complete</x:v>
      </x:c>
    </x:row>
    <x:row r="10">
      <x:c r="A10" s="730" t="str">
        <x:v>BAM-006</x:v>
      </x:c>
      <x:c r="B10" s="731" t="str">
        <x:v>Representative simulation</x:v>
      </x:c>
      <x:c r="C10" s="731" t="str">
        <x:v>Perform bounded tasks representing routine role work.</x:v>
      </x:c>
      <x:c r="D10" s="731" t="str">
        <x:v>Stage 2 TaskContract templates in sandbox.</x:v>
      </x:c>
      <x:c r="E10" s="731" t="str">
        <x:v>Execution/autonomy/quality evidence.</x:v>
      </x:c>
      <x:c r="F10" s="731" t="str">
        <x:v>Domain Reviewer/QA</x:v>
      </x:c>
      <x:c r="G10" s="731" t="str">
        <x:v>Sandbox tasks cannot alone prove live-work consistency.</x:v>
      </x:c>
      <x:c r="H10" s="731" t="str">
        <x:v>Critical</x:v>
      </x:c>
      <x:c r="I10" s="732" t="str">
        <x:v>Draft Complete</x:v>
      </x:c>
    </x:row>
    <x:row r="11">
      <x:c r="A11" s="725" t="str">
        <x:v>BAM-007</x:v>
      </x:c>
      <x:c r="B11" s="114" t="str">
        <x:v>Complexity/stretch simulation</x:v>
      </x:c>
      <x:c r="C11" s="114" t="str">
        <x:v>Optional task above routine level to identify emerging advanced capability.</x:v>
      </x:c>
      <x:c r="D11" s="114" t="str">
        <x:v>High-difficulty scenario.</x:v>
      </x:c>
      <x:c r="E11" s="114" t="str">
        <x:v>Complexity/recovery evidence candidate.</x:v>
      </x:c>
      <x:c r="F11" s="114" t="str">
        <x:v>Domain Reviewer</x:v>
      </x:c>
      <x:c r="G11" s="114" t="str">
        <x:v>Failure cannot reduce role baseline below evidence from standard tasks.</x:v>
      </x:c>
      <x:c r="H11" s="114" t="str">
        <x:v>Medium</x:v>
      </x:c>
      <x:c r="I11" s="726" t="str">
        <x:v>Draft Complete</x:v>
      </x:c>
    </x:row>
    <x:row r="12">
      <x:c r="A12" s="730" t="str">
        <x:v>BAM-008</x:v>
      </x:c>
      <x:c r="B12" s="731" t="str">
        <x:v>Supervised live task</x:v>
      </x:c>
      <x:c r="C12" s="731" t="str">
        <x:v>Observe one or more real tasks with approved Task Execution Contracts.</x:v>
      </x:c>
      <x:c r="D12" s="731" t="str">
        <x:v>Assigned task and monitoring policy.</x:v>
      </x:c>
      <x:c r="E12" s="731" t="str">
        <x:v>Live capability evidence candidate.</x:v>
      </x:c>
      <x:c r="F12" s="731" t="str">
        <x:v>Manager/Reviewer</x:v>
      </x:c>
      <x:c r="G12" s="731" t="str">
        <x:v>No adverse action from one live task; blockers excluded.</x:v>
      </x:c>
      <x:c r="H12" s="731" t="str">
        <x:v>Critical</x:v>
      </x:c>
      <x:c r="I12" s="732" t="str">
        <x:v>Draft Complete</x:v>
      </x:c>
    </x:row>
    <x:row r="13">
      <x:c r="A13" s="725" t="str">
        <x:v>BAM-009</x:v>
      </x:c>
      <x:c r="B13" s="114" t="str">
        <x:v>AI-agent supervision assessment</x:v>
      </x:c>
      <x:c r="C13" s="114" t="str">
        <x:v>Evaluate task decomposition, prompt boundaries, permission decisions, review, rejection and verification.</x:v>
      </x:c>
      <x:c r="D13" s="114" t="str">
        <x:v>Codex/Claude/agent task.</x:v>
      </x:c>
      <x:c r="E13" s="114" t="str">
        <x:v>AI-supervision dimension evidence.</x:v>
      </x:c>
      <x:c r="F13" s="114" t="str">
        <x:v>AI/Domain Reviewer</x:v>
      </x:c>
      <x:c r="G13" s="114" t="str">
        <x:v>Do not reward prompt volume or penalise legitimate agent use.</x:v>
      </x:c>
      <x:c r="H13" s="114" t="str">
        <x:v>High</x:v>
      </x:c>
      <x:c r="I13" s="726" t="str">
        <x:v>Draft Complete</x:v>
      </x:c>
    </x:row>
    <x:row r="14">
      <x:c r="A14" s="730" t="str">
        <x:v>BAM-010</x:v>
      </x:c>
      <x:c r="B14" s="731" t="str">
        <x:v>Tool/environment assessment</x:v>
      </x:c>
      <x:c r="C14" s="731" t="str">
        <x:v>Record tool familiarity separately from transferable capability.</x:v>
      </x:c>
      <x:c r="D14" s="731" t="str">
        <x:v>IDE/shell/Git/CI/tool usage.</x:v>
      </x:c>
      <x:c r="E14" s="731" t="str">
        <x:v>ToolEnvironment profile.</x:v>
      </x:c>
      <x:c r="F14" s="731" t="str">
        <x:v>Domain Reviewer</x:v>
      </x:c>
      <x:c r="G14" s="731" t="str">
        <x:v>Tool gap is not automatically capability gap.</x:v>
      </x:c>
      <x:c r="H14" s="731" t="str">
        <x:v>Medium</x:v>
      </x:c>
      <x:c r="I14" s="732" t="str">
        <x:v>Draft Complete</x:v>
      </x:c>
    </x:row>
    <x:row r="15">
      <x:c r="A15" s="725" t="str">
        <x:v>BAM-011</x:v>
      </x:c>
      <x:c r="B15" s="114" t="str">
        <x:v>Evidence qualification</x:v>
      </x:c>
      <x:c r="C15" s="114" t="str">
        <x:v>Convert reviewed assessment outputs into capability evidence with difficulty, quality, independence and context.</x:v>
      </x:c>
      <x:c r="D15" s="114" t="str">
        <x:v>Assessment tasks/reviews.</x:v>
      </x:c>
      <x:c r="E15" s="114" t="str">
        <x:v>CapabilityEvidence candidates.</x:v>
      </x:c>
      <x:c r="F15" s="114" t="str">
        <x:v>Capability Domain</x:v>
      </x:c>
      <x:c r="G15" s="114" t="str">
        <x:v>Only approved evidence affects stable state.</x:v>
      </x:c>
      <x:c r="H15" s="114" t="str">
        <x:v>Critical</x:v>
      </x:c>
      <x:c r="I15" s="726" t="str">
        <x:v>Draft Complete</x:v>
      </x:c>
    </x:row>
    <x:row r="16">
      <x:c r="A16" s="730" t="str">
        <x:v>BAM-012</x:v>
      </x:c>
      <x:c r="B16" s="731" t="str">
        <x:v>Reviewer calibration</x:v>
      </x:c>
      <x:c r="C16" s="731" t="str">
        <x:v>Two reviewers or benchmark cases align scoring for material capabilities.</x:v>
      </x:c>
      <x:c r="D16" s="731" t="str">
        <x:v>Rubrics and sample evidence.</x:v>
      </x:c>
      <x:c r="E16" s="731" t="str">
        <x:v>Calibration record.</x:v>
      </x:c>
      <x:c r="F16" s="731" t="str">
        <x:v>Assessment Lead/QA</x:v>
      </x:c>
      <x:c r="G16" s="731" t="str">
        <x:v>Measure disagreement and reconcile before high-impact use.</x:v>
      </x:c>
      <x:c r="H16" s="731" t="str">
        <x:v>High</x:v>
      </x:c>
      <x:c r="I16" s="732" t="str">
        <x:v>Draft Complete</x:v>
      </x:c>
    </x:row>
    <x:row r="17">
      <x:c r="A17" s="725" t="str">
        <x:v>BAM-013</x:v>
      </x:c>
      <x:c r="B17" s="114" t="str">
        <x:v>Initial capability state</x:v>
      </x:c>
      <x:c r="C17" s="114" t="str">
        <x:v>Create provisional PersonCapabilityState per capability.</x:v>
      </x:c>
      <x:c r="D17" s="114" t="str">
        <x:v>Approved baseline evidence.</x:v>
      </x:c>
      <x:c r="E17" s="114" t="str">
        <x:v>Initial states with confidence/freshness.</x:v>
      </x:c>
      <x:c r="F17" s="114" t="str">
        <x:v>Capability Domain</x:v>
      </x:c>
      <x:c r="G17" s="114" t="str">
        <x:v>Statuses may be Unverified, Partial or Demonstrated; not permanent.</x:v>
      </x:c>
      <x:c r="H17" s="114" t="str">
        <x:v>Critical</x:v>
      </x:c>
      <x:c r="I17" s="726" t="str">
        <x:v>Draft Complete</x:v>
      </x:c>
    </x:row>
    <x:row r="18">
      <x:c r="A18" s="730" t="str">
        <x:v>BAM-014</x:v>
      </x:c>
      <x:c r="B18" s="731" t="str">
        <x:v>Claim reconciliation</x:v>
      </x:c>
      <x:c r="C18" s="731" t="str">
        <x:v>Open only neutral alignment/discrepancy states where evidence supports it.</x:v>
      </x:c>
      <x:c r="D18" s="731" t="str">
        <x:v>Claims + provisional states.</x:v>
      </x:c>
      <x:c r="E18" s="731" t="str">
        <x:v>Claim workflow entries.</x:v>
      </x:c>
      <x:c r="F18" s="731" t="str">
        <x:v>Capability/HR</x:v>
      </x:c>
      <x:c r="G18" s="731" t="str">
        <x:v>Employee response and review required for material discrepancy.</x:v>
      </x:c>
      <x:c r="H18" s="731" t="str">
        <x:v>High</x:v>
      </x:c>
      <x:c r="I18" s="732" t="str">
        <x:v>Draft Complete</x:v>
      </x:c>
    </x:row>
    <x:row r="19">
      <x:c r="A19" s="725" t="str">
        <x:v>BAM-015</x:v>
      </x:c>
      <x:c r="B19" s="114" t="str">
        <x:v>Initial role readiness</x:v>
      </x:c>
      <x:c r="C19" s="114" t="str">
        <x:v>Compare provisional evidence with current role requirements.</x:v>
      </x:c>
      <x:c r="D19" s="114" t="str">
        <x:v>Role requirements + capability states.</x:v>
      </x:c>
      <x:c r="E19" s="114" t="str">
        <x:v>Developmental readiness report.</x:v>
      </x:c>
      <x:c r="F19" s="114" t="str">
        <x:v>Role Readiness Service</x:v>
      </x:c>
      <x:c r="G19" s="114" t="str">
        <x:v>Critical gaps shown; percentage is explanatory only.</x:v>
      </x:c>
      <x:c r="H19" s="114" t="str">
        <x:v>High</x:v>
      </x:c>
      <x:c r="I19" s="726" t="str">
        <x:v>Draft Complete</x:v>
      </x:c>
    </x:row>
    <x:row r="20">
      <x:c r="A20" s="730" t="str">
        <x:v>BAM-016</x:v>
      </x:c>
      <x:c r="B20" s="731" t="str">
        <x:v>Learning plan</x:v>
      </x:c>
      <x:c r="C20" s="731" t="str">
        <x:v>Recommend targeted practice, learning and support based on reviewed gaps.</x:v>
      </x:c>
      <x:c r="D20" s="731" t="str">
        <x:v>Reviewed capability/gap state.</x:v>
      </x:c>
      <x:c r="E20" s="731" t="str">
        <x:v>LearningPlan draft.</x:v>
      </x:c>
      <x:c r="F20" s="731" t="str">
        <x:v>L&amp;D/Growth Coach</x:v>
      </x:c>
      <x:c r="G20" s="731" t="str">
        <x:v>Employee goals/preferences included.</x:v>
      </x:c>
      <x:c r="H20" s="731" t="str">
        <x:v>High</x:v>
      </x:c>
      <x:c r="I20" s="732" t="str">
        <x:v>Draft Complete</x:v>
      </x:c>
    </x:row>
    <x:row r="21">
      <x:c r="A21" s="725" t="str">
        <x:v>BAM-017</x:v>
      </x:c>
      <x:c r="B21" s="114" t="str">
        <x:v>Employee review/correction</x:v>
      </x:c>
      <x:c r="C21" s="114" t="str">
        <x:v>Employee reviews profile, evidence, limitations and learning plan.</x:v>
      </x:c>
      <x:c r="D21" s="114" t="str">
        <x:v>Baseline report.</x:v>
      </x:c>
      <x:c r="E21" s="114" t="str">
        <x:v>Correction/dispute or acceptance.</x:v>
      </x:c>
      <x:c r="F21" s="114" t="str">
        <x:v>Governance/Employee</x:v>
      </x:c>
      <x:c r="G21" s="114" t="str">
        <x:v>Assessment remains disputed where unresolved.</x:v>
      </x:c>
      <x:c r="H21" s="114" t="str">
        <x:v>Critical</x:v>
      </x:c>
      <x:c r="I21" s="726" t="str">
        <x:v>Draft Complete</x:v>
      </x:c>
    </x:row>
    <x:row r="22">
      <x:c r="A22" s="733" t="str">
        <x:v>BAM-018</x:v>
      </x:c>
      <x:c r="B22" s="734" t="str">
        <x:v>Expiry/reassessment</x:v>
      </x:c>
      <x:c r="C22" s="734" t="str">
        <x:v>Assign evidence freshness and reassessment date.</x:v>
      </x:c>
      <x:c r="D22" s="734" t="str">
        <x:v>Capability volatility, role criticality and confidence.</x:v>
      </x:c>
      <x:c r="E22" s="734" t="str">
        <x:v>Review schedule.</x:v>
      </x:c>
      <x:c r="F22" s="734" t="str">
        <x:v>Capability Domain</x:v>
      </x:c>
      <x:c r="G22" s="734" t="str">
        <x:v>Baseline expires/downweights without later applied evidence.</x:v>
      </x:c>
      <x:c r="H22" s="734" t="str">
        <x:v>High</x:v>
      </x:c>
      <x:c r="I22" s="735" t="str">
        <x:v>Draft Complete</x:v>
      </x:c>
    </x:row>
  </x:sheetData>
  <x:mergeCells>
    <x:mergeCell ref="A1:I1"/>
    <x:mergeCell ref="A2:I2"/>
  </x:mergeCells>
  <x:dataValidations count="2">
    <x:dataValidation type="list" sqref="H5:H22">
      <x:formula1>"Critical,High,Medium,Low"</x:formula1>
    </x:dataValidation>
    <x:dataValidation type="list" sqref="I5:I22">
      <x:formula1>"Draft Complete,Needs Review,Approved,Deferred"</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54" hidden="0" customWidth="1"/>
    <x:col min="5" max="5" width="54" hidden="0" customWidth="1"/>
    <x:col min="6" max="6" width="26" hidden="0" customWidth="1"/>
    <x:col min="7" max="7" width="18" hidden="0" customWidth="1"/>
  </x:cols>
  <x:sheetData>
    <x:row r="1" ht="30" customHeight="1">
      <x:c r="A1" s="687" t="str">
        <x:v>Stage 8 — Role Readiness Model</x:v>
      </x:c>
      <x:c r="B1" s="687"/>
      <x:c r="C1" s="687"/>
      <x:c r="D1" s="687"/>
      <x:c r="E1" s="687"/>
      <x:c r="F1" s="687"/>
      <x:c r="G1" s="687"/>
    </x:row>
    <x:row r="2" ht="36" customHeight="1">
      <x:c r="A2" s="691" t="str">
        <x:v>Evidence-backed comparison of a person’s reviewed capability state with a specific RoleVersion. Critical capability floors, confidence, freshness and support requirements prevent a misleading single score.</x:v>
      </x:c>
      <x:c r="B2" s="691"/>
      <x:c r="C2" s="691"/>
      <x:c r="D2" s="691"/>
      <x:c r="E2" s="691"/>
      <x:c r="F2" s="691"/>
      <x:c r="G2" s="691"/>
    </x:row>
    <x:row r="4" ht="30" customHeight="1">
      <x:c r="A4" s="703" t="str">
        <x:v>ID</x:v>
      </x:c>
      <x:c r="B4" s="704" t="str">
        <x:v>Dimension / status</x:v>
      </x:c>
      <x:c r="C4" s="704" t="str">
        <x:v>Definition</x:v>
      </x:c>
      <x:c r="D4" s="704" t="str">
        <x:v>Inputs / logic</x:v>
      </x:c>
      <x:c r="E4" s="704" t="str">
        <x:v>Use / guardrail</x:v>
      </x:c>
      <x:c r="F4" s="704" t="str">
        <x:v>Owner</x:v>
      </x:c>
      <x:c r="G4" s="705" t="str">
        <x:v>Status</x:v>
      </x:c>
    </x:row>
    <x:row r="5">
      <x:c r="A5" s="722" t="str">
        <x:v>RRM-001</x:v>
      </x:c>
      <x:c r="B5" s="723" t="str">
        <x:v>Role version</x:v>
      </x:c>
      <x:c r="C5" s="723" t="str">
        <x:v>Readiness is calculated against one approved RoleVersion and effective date.</x:v>
      </x:c>
      <x:c r="D5" s="723" t="str">
        <x:v>RoleVersion ID/version/effective date.</x:v>
      </x:c>
      <x:c r="E5" s="723" t="str">
        <x:v>Prevents ambiguous or moving requirements.</x:v>
      </x:c>
      <x:c r="F5" s="723" t="str">
        <x:v>Capability/HR</x:v>
      </x:c>
      <x:c r="G5" s="724" t="str">
        <x:v>Draft Complete</x:v>
      </x:c>
    </x:row>
    <x:row r="6">
      <x:c r="A6" s="730" t="str">
        <x:v>RRM-002</x:v>
      </x:c>
      <x:c r="B6" s="731" t="str">
        <x:v>Required capabilities</x:v>
      </x:c>
      <x:c r="C6" s="731" t="str">
        <x:v>Each capability has required level, criticality, autonomy and evidence minimum.</x:v>
      </x:c>
      <x:c r="D6" s="731" t="str">
        <x:v>RoleCapabilityRequirement.</x:v>
      </x:c>
      <x:c r="E6" s="731" t="str">
        <x:v>Core comparison dimensions.</x:v>
      </x:c>
      <x:c r="F6" s="731" t="str">
        <x:v>Capability Domain</x:v>
      </x:c>
      <x:c r="G6" s="732" t="str">
        <x:v>Draft Complete</x:v>
      </x:c>
    </x:row>
    <x:row r="7">
      <x:c r="A7" s="725" t="str">
        <x:v>RRM-003</x:v>
      </x:c>
      <x:c r="B7" s="114" t="str">
        <x:v>Capability coverage</x:v>
      </x:c>
      <x:c r="C7" s="114" t="str">
        <x:v>Share of required capabilities with sufficient current evidence.</x:v>
      </x:c>
      <x:c r="D7" s="114" t="str">
        <x:v>Count/weight of evidenced requirements.</x:v>
      </x:c>
      <x:c r="E7" s="114" t="str">
        <x:v>Coverage is not level attainment.</x:v>
      </x:c>
      <x:c r="F7" s="114" t="str">
        <x:v>Role Readiness</x:v>
      </x:c>
      <x:c r="G7" s="726" t="str">
        <x:v>Draft Complete</x:v>
      </x:c>
    </x:row>
    <x:row r="8">
      <x:c r="A8" s="730" t="str">
        <x:v>RRM-004</x:v>
      </x:c>
      <x:c r="B8" s="731" t="str">
        <x:v>Level attainment</x:v>
      </x:c>
      <x:c r="C8" s="731" t="str">
        <x:v>Compare reviewed current level to required level per capability.</x:v>
      </x:c>
      <x:c r="D8" s="731" t="str">
        <x:v>PersonCapabilityState vs requirement.</x:v>
      </x:c>
      <x:c r="E8" s="731" t="str">
        <x:v>Shows met/above/developing/below/unknown.</x:v>
      </x:c>
      <x:c r="F8" s="731" t="str">
        <x:v>Role Readiness</x:v>
      </x:c>
      <x:c r="G8" s="732" t="str">
        <x:v>Draft Complete</x:v>
      </x:c>
    </x:row>
    <x:row r="9">
      <x:c r="A9" s="725" t="str">
        <x:v>RRM-005</x:v>
      </x:c>
      <x:c r="B9" s="114" t="str">
        <x:v>Confidence</x:v>
      </x:c>
      <x:c r="C9" s="114" t="str">
        <x:v>Readiness uses capability confidence and review status.</x:v>
      </x:c>
      <x:c r="D9" s="114" t="str">
        <x:v>Evidence confidence and reviewer state.</x:v>
      </x:c>
      <x:c r="E9" s="114" t="str">
        <x:v>Low confidence can cap readiness.</x:v>
      </x:c>
      <x:c r="F9" s="114" t="str">
        <x:v>Role Readiness</x:v>
      </x:c>
      <x:c r="G9" s="726" t="str">
        <x:v>Draft Complete</x:v>
      </x:c>
    </x:row>
    <x:row r="10">
      <x:c r="A10" s="730" t="str">
        <x:v>RRM-006</x:v>
      </x:c>
      <x:c r="B10" s="731" t="str">
        <x:v>Freshness</x:v>
      </x:c>
      <x:c r="C10" s="731" t="str">
        <x:v>Critical evidence must be current for capability/tool volatility.</x:v>
      </x:c>
      <x:c r="D10" s="731" t="str">
        <x:v>Recency/expiry classes.</x:v>
      </x:c>
      <x:c r="E10" s="731" t="str">
        <x:v>Stale evidence creates reassessment need.</x:v>
      </x:c>
      <x:c r="F10" s="731" t="str">
        <x:v>Capability Domain</x:v>
      </x:c>
      <x:c r="G10" s="732" t="str">
        <x:v>Draft Complete</x:v>
      </x:c>
    </x:row>
    <x:row r="11">
      <x:c r="A11" s="725" t="str">
        <x:v>RRM-007</x:v>
      </x:c>
      <x:c r="B11" s="114" t="str">
        <x:v>Critical capability floor</x:v>
      </x:c>
      <x:c r="C11" s="114" t="str">
        <x:v>A critical requirement below level or insufficiently evidenced prevents READY status.</x:v>
      </x:c>
      <x:c r="D11" s="114" t="str">
        <x:v>Criticality + state.</x:v>
      </x:c>
      <x:c r="E11" s="114" t="str">
        <x:v>Percentage cannot hide critical gap.</x:v>
      </x:c>
      <x:c r="F11" s="114" t="str">
        <x:v>Capability/HR</x:v>
      </x:c>
      <x:c r="G11" s="726" t="str">
        <x:v>Draft Complete</x:v>
      </x:c>
    </x:row>
    <x:row r="12">
      <x:c r="A12" s="730" t="str">
        <x:v>RRM-008</x:v>
      </x:c>
      <x:c r="B12" s="731" t="str">
        <x:v>Autonomy fit</x:v>
      </x:c>
      <x:c r="C12" s="731" t="str">
        <x:v>Current independence/guidance pattern must meet role expectation.</x:v>
      </x:c>
      <x:c r="D12" s="731" t="str">
        <x:v>Capability evidence autonomy vector.</x:v>
      </x:c>
      <x:c r="E12" s="731" t="str">
        <x:v>Support needs shown separately.</x:v>
      </x:c>
      <x:c r="F12" s="731" t="str">
        <x:v>Capability Domain</x:v>
      </x:c>
      <x:c r="G12" s="732" t="str">
        <x:v>Draft Complete</x:v>
      </x:c>
    </x:row>
    <x:row r="13">
      <x:c r="A13" s="725" t="str">
        <x:v>RRM-009</x:v>
      </x:c>
      <x:c r="B13" s="114" t="str">
        <x:v>Consistency</x:v>
      </x:c>
      <x:c r="C13" s="114" t="str">
        <x:v>Readiness requires repeated performance for critical role work.</x:v>
      </x:c>
      <x:c r="D13" s="114" t="str">
        <x:v>Comparable evidence groups.</x:v>
      </x:c>
      <x:c r="E13" s="114" t="str">
        <x:v>One task cannot establish readiness.</x:v>
      </x:c>
      <x:c r="F13" s="114" t="str">
        <x:v>Capability Domain</x:v>
      </x:c>
      <x:c r="G13" s="726" t="str">
        <x:v>Draft Complete</x:v>
      </x:c>
    </x:row>
    <x:row r="14">
      <x:c r="A14" s="730" t="str">
        <x:v>RRM-010</x:v>
      </x:c>
      <x:c r="B14" s="731" t="str">
        <x:v>Transfer breadth</x:v>
      </x:c>
      <x:c r="C14" s="731" t="str">
        <x:v>Advanced roles require evidence across varied projects/tools/contexts.</x:v>
      </x:c>
      <x:c r="D14" s="731" t="str">
        <x:v>Transfer context.</x:v>
      </x:c>
      <x:c r="E14" s="731" t="str">
        <x:v>Prevents narrow one-environment overclaim.</x:v>
      </x:c>
      <x:c r="F14" s="731" t="str">
        <x:v>Capability Domain</x:v>
      </x:c>
      <x:c r="G14" s="732" t="str">
        <x:v>Draft Complete</x:v>
      </x:c>
    </x:row>
    <x:row r="15">
      <x:c r="A15" s="725" t="str">
        <x:v>RRM-011</x:v>
      </x:c>
      <x:c r="B15" s="114" t="str">
        <x:v>Quality/verification</x:v>
      </x:c>
      <x:c r="C15" s="114" t="str">
        <x:v>Critical quality gates and review discipline must be demonstrated.</x:v>
      </x:c>
      <x:c r="D15" s="114" t="str">
        <x:v>Task quality evidence.</x:v>
      </x:c>
      <x:c r="E15" s="114" t="str">
        <x:v>Output volume cannot substitute.</x:v>
      </x:c>
      <x:c r="F15" s="114" t="str">
        <x:v>Task/Capability</x:v>
      </x:c>
      <x:c r="G15" s="726" t="str">
        <x:v>Draft Complete</x:v>
      </x:c>
    </x:row>
    <x:row r="16">
      <x:c r="A16" s="730" t="str">
        <x:v>RRM-012</x:v>
      </x:c>
      <x:c r="B16" s="731" t="str">
        <x:v>Blocker exclusion</x:v>
      </x:c>
      <x:c r="C16" s="731" t="str">
        <x:v>External blockers and incomplete contracts do not lower readiness.</x:v>
      </x:c>
      <x:c r="D16" s="731" t="str">
        <x:v>Stage 7 blocker/context data.</x:v>
      </x:c>
      <x:c r="E16" s="731" t="str">
        <x:v>Fairness control.</x:v>
      </x:c>
      <x:c r="F16" s="731" t="str">
        <x:v>DPO/Capability</x:v>
      </x:c>
      <x:c r="G16" s="732" t="str">
        <x:v>Draft Complete</x:v>
      </x:c>
    </x:row>
    <x:row r="17">
      <x:c r="A17" s="725" t="str">
        <x:v>RRM-013</x:v>
      </x:c>
      <x:c r="B17" s="114" t="str">
        <x:v>Readiness status</x:v>
      </x:c>
      <x:c r="C17" s="114" t="str">
        <x:v>INSUFFICIENT_EVIDENCE</x:v>
      </x:c>
      <x:c r="D17" s="114" t="str">
        <x:v>Too little or low-quality evidence to compare fairly.</x:v>
      </x:c>
      <x:c r="E17" s="114" t="str">
        <x:v>No negative conclusion; gather evidence.</x:v>
      </x:c>
      <x:c r="F17" s="114" t="str">
        <x:v>Role Readiness</x:v>
      </x:c>
      <x:c r="G17" s="726" t="str">
        <x:v>Draft Complete</x:v>
      </x:c>
    </x:row>
    <x:row r="18">
      <x:c r="A18" s="730" t="str">
        <x:v>RRM-014</x:v>
      </x:c>
      <x:c r="B18" s="731" t="str">
        <x:v>Readiness status</x:v>
      </x:c>
      <x:c r="C18" s="731" t="str">
        <x:v>DEVELOPING</x:v>
      </x:c>
      <x:c r="D18" s="731" t="str">
        <x:v>Some requirements met; material development remains.</x:v>
      </x:c>
      <x:c r="E18" s="731" t="str">
        <x:v>Create learning/support plan.</x:v>
      </x:c>
      <x:c r="F18" s="731" t="str">
        <x:v>Role Readiness</x:v>
      </x:c>
      <x:c r="G18" s="732" t="str">
        <x:v>Draft Complete</x:v>
      </x:c>
    </x:row>
    <x:row r="19">
      <x:c r="A19" s="725" t="str">
        <x:v>RRM-015</x:v>
      </x:c>
      <x:c r="B19" s="114" t="str">
        <x:v>Readiness status</x:v>
      </x:c>
      <x:c r="C19" s="114" t="str">
        <x:v>NEAR_READY</x:v>
      </x:c>
      <x:c r="D19" s="114" t="str">
        <x:v>Most requirements met; limited non-critical or confidence gaps remain.</x:v>
      </x:c>
      <x:c r="E19" s="114" t="str">
        <x:v>Targeted practice/reassessment.</x:v>
      </x:c>
      <x:c r="F19" s="114" t="str">
        <x:v>Role Readiness</x:v>
      </x:c>
      <x:c r="G19" s="726" t="str">
        <x:v>Draft Complete</x:v>
      </x:c>
    </x:row>
    <x:row r="20">
      <x:c r="A20" s="730" t="str">
        <x:v>RRM-016</x:v>
      </x:c>
      <x:c r="B20" s="731" t="str">
        <x:v>Readiness status</x:v>
      </x:c>
      <x:c r="C20" s="731" t="str">
        <x:v>READY_WITH_SUPPORT</x:v>
      </x:c>
      <x:c r="D20" s="731" t="str">
        <x:v>Meets core requirements with defined temporary support/mentoring.</x:v>
      </x:c>
      <x:c r="E20" s="731" t="str">
        <x:v>Support conditions visible and reviewed.</x:v>
      </x:c>
      <x:c r="F20" s="731" t="str">
        <x:v>Role Readiness</x:v>
      </x:c>
      <x:c r="G20" s="732" t="str">
        <x:v>Draft Complete</x:v>
      </x:c>
    </x:row>
    <x:row r="21">
      <x:c r="A21" s="725" t="str">
        <x:v>RRM-017</x:v>
      </x:c>
      <x:c r="B21" s="114" t="str">
        <x:v>Readiness status</x:v>
      </x:c>
      <x:c r="C21" s="114" t="str">
        <x:v>READY</x:v>
      </x:c>
      <x:c r="D21" s="114" t="str">
        <x:v>All critical requirements and evidence thresholds met at expected autonomy.</x:v>
      </x:c>
      <x:c r="E21" s="114" t="str">
        <x:v>Requires appropriate review for high-impact use.</x:v>
      </x:c>
      <x:c r="F21" s="114" t="str">
        <x:v>Role Readiness</x:v>
      </x:c>
      <x:c r="G21" s="726" t="str">
        <x:v>Draft Complete</x:v>
      </x:c>
    </x:row>
    <x:row r="22">
      <x:c r="A22" s="730" t="str">
        <x:v>RRM-018</x:v>
      </x:c>
      <x:c r="B22" s="731" t="str">
        <x:v>Readiness status</x:v>
      </x:c>
      <x:c r="C22" s="731" t="str">
        <x:v>EXCEEDS_CURRENT_ROLE</x:v>
      </x:c>
      <x:c r="D22" s="731" t="str">
        <x:v>Repeated evidence exceeds role requirements in relevant dimensions.</x:v>
      </x:c>
      <x:c r="E22" s="731" t="str">
        <x:v>Development/career discussion; not automatic promotion.</x:v>
      </x:c>
      <x:c r="F22" s="731" t="str">
        <x:v>Role Readiness</x:v>
      </x:c>
      <x:c r="G22" s="732" t="str">
        <x:v>Draft Complete</x:v>
      </x:c>
    </x:row>
    <x:row r="23">
      <x:c r="A23" s="725" t="str">
        <x:v>RRM-019</x:v>
      </x:c>
      <x:c r="B23" s="114" t="str">
        <x:v>Readiness status</x:v>
      </x:c>
      <x:c r="C23" s="114" t="str">
        <x:v>UNDER_REVIEW</x:v>
      </x:c>
      <x:c r="D23" s="114" t="str">
        <x:v>Material contradiction, claim discrepancy or reviewer process open.</x:v>
      </x:c>
      <x:c r="E23" s="114" t="str">
        <x:v>Do not finalise role-impact decision.</x:v>
      </x:c>
      <x:c r="F23" s="114" t="str">
        <x:v>Governance</x:v>
      </x:c>
      <x:c r="G23" s="726" t="str">
        <x:v>Draft Complete</x:v>
      </x:c>
    </x:row>
    <x:row r="24">
      <x:c r="A24" s="730" t="str">
        <x:v>RRM-020</x:v>
      </x:c>
      <x:c r="B24" s="731" t="str">
        <x:v>Readiness status</x:v>
      </x:c>
      <x:c r="C24" s="731" t="str">
        <x:v>DISPUTED</x:v>
      </x:c>
      <x:c r="D24" s="731" t="str">
        <x:v>Employee has challenged material readiness finding.</x:v>
      </x:c>
      <x:c r="E24" s="731" t="str">
        <x:v>Display dispute and suspend high-impact use per policy.</x:v>
      </x:c>
      <x:c r="F24" s="731" t="str">
        <x:v>Governance</x:v>
      </x:c>
      <x:c r="G24" s="732" t="str">
        <x:v>Draft Complete</x:v>
      </x:c>
    </x:row>
    <x:row r="25">
      <x:c r="A25" s="725" t="str">
        <x:v>RRM-021</x:v>
      </x:c>
      <x:c r="B25" s="114" t="str">
        <x:v>Readiness percentage</x:v>
      </x:c>
      <x:c r="C25" s="114" t="str">
        <x:v>Optional explanatory coverage indicator, not a decision score.</x:v>
      </x:c>
      <x:c r="D25" s="114" t="str">
        <x:v>Weighted requirement coverage with critical-floor rule.</x:v>
      </x:c>
      <x:c r="E25" s="114" t="str">
        <x:v>Must show missing evidence and capability detail.</x:v>
      </x:c>
      <x:c r="F25" s="114" t="str">
        <x:v>Product/HR</x:v>
      </x:c>
      <x:c r="G25" s="726" t="str">
        <x:v>Draft Complete</x:v>
      </x:c>
    </x:row>
    <x:row r="26">
      <x:c r="A26" s="730" t="str">
        <x:v>RRM-022</x:v>
      </x:c>
      <x:c r="B26" s="731" t="str">
        <x:v>Target role path</x:v>
      </x:c>
      <x:c r="C26" s="731" t="str">
        <x:v>Show gap-to-target by capability, evidence and practice requirement.</x:v>
      </x:c>
      <x:c r="D26" s="731" t="str">
        <x:v>Current vs target RoleVersion.</x:v>
      </x:c>
      <x:c r="E26" s="731" t="str">
        <x:v>Employee development roadmap.</x:v>
      </x:c>
      <x:c r="F26" s="731" t="str">
        <x:v>Capability/L&amp;D</x:v>
      </x:c>
      <x:c r="G26" s="732" t="str">
        <x:v>Draft Complete</x:v>
      </x:c>
    </x:row>
    <x:row r="27">
      <x:c r="A27" s="725" t="str">
        <x:v>RRM-023</x:v>
      </x:c>
      <x:c r="B27" s="114" t="str">
        <x:v>Review cadence</x:v>
      </x:c>
      <x:c r="C27" s="114" t="str">
        <x:v>Recalculate on approved evidence, role version change, expiry or correction—not continuously from raw activity.</x:v>
      </x:c>
      <x:c r="D27" s="114" t="str">
        <x:v>Domain events.</x:v>
      </x:c>
      <x:c r="E27" s="114" t="str">
        <x:v>Stable and auditable updates.</x:v>
      </x:c>
      <x:c r="F27" s="114" t="str">
        <x:v>Capability Domain</x:v>
      </x:c>
      <x:c r="G27" s="726" t="str">
        <x:v>Draft Complete</x:v>
      </x:c>
    </x:row>
    <x:row r="28">
      <x:c r="A28" s="733" t="str">
        <x:v>RRM-024</x:v>
      </x:c>
      <x:c r="B28" s="734" t="str">
        <x:v>Employment boundary</x:v>
      </x:c>
      <x:c r="C28" s="734" t="str">
        <x:v>Role readiness is advisory/developmental unless a separate authorised HR process uses it with human review and broader evidence.</x:v>
      </x:c>
      <x:c r="D28" s="734" t="str">
        <x:v>Policy and review decision.</x:v>
      </x:c>
      <x:c r="E28" s="734" t="str">
        <x:v>No automatic employment action.</x:v>
      </x:c>
      <x:c r="F28" s="734" t="str">
        <x:v>HR/Legal</x:v>
      </x:c>
      <x:c r="G28" s="735" t="str">
        <x:v>Draft Complete</x:v>
      </x:c>
    </x:row>
  </x:sheetData>
  <x:mergeCells>
    <x:mergeCell ref="A1:G1"/>
    <x:mergeCell ref="A2:G2"/>
  </x:mergeCells>
  <x:dataValidations count="1">
    <x:dataValidation type="list" sqref="G5:G28">
      <x:formula1>"Draft Complete,Needs Review,Approved,Deferred"</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6" hidden="0" customWidth="1"/>
    <x:col min="5" max="5" width="58" hidden="0" customWidth="1"/>
    <x:col min="6" max="6" width="12" hidden="0" customWidth="1"/>
    <x:col min="7" max="7" width="18" hidden="0" customWidth="1"/>
  </x:cols>
  <x:sheetData>
    <x:row r="1" ht="30" customHeight="1">
      <x:c r="A1" s="687" t="str">
        <x:v>Stage 8 — Capability Review and Audit</x:v>
      </x:c>
      <x:c r="B1" s="687"/>
      <x:c r="C1" s="687"/>
      <x:c r="D1" s="687"/>
      <x:c r="E1" s="687"/>
      <x:c r="F1" s="687"/>
      <x:c r="G1" s="687"/>
    </x:row>
    <x:row r="2" ht="36" customHeight="1">
      <x:c r="A2" s="691" t="str">
        <x:v>Meaningful human review, employee correction, state versioning, audit, retention and quality controls for capability and role-readiness conclusions.</x:v>
      </x:c>
      <x:c r="B2" s="691"/>
      <x:c r="C2" s="691"/>
      <x:c r="D2" s="691"/>
      <x:c r="E2" s="691"/>
      <x:c r="F2" s="691"/>
      <x:c r="G2" s="691"/>
    </x:row>
    <x:row r="4" ht="30" customHeight="1">
      <x:c r="A4" s="703" t="str">
        <x:v>ID</x:v>
      </x:c>
      <x:c r="B4" s="704" t="str">
        <x:v>Control / workflow</x:v>
      </x:c>
      <x:c r="C4" s="704" t="str">
        <x:v>Requirement</x:v>
      </x:c>
      <x:c r="D4" s="704" t="str">
        <x:v>Implementation</x:v>
      </x:c>
      <x:c r="E4" s="704" t="str">
        <x:v>Guardrail / purpose</x:v>
      </x:c>
      <x:c r="F4" s="704" t="str">
        <x:v>Priority</x:v>
      </x:c>
      <x:c r="G4" s="705" t="str">
        <x:v>Status</x:v>
      </x:c>
    </x:row>
    <x:row r="5">
      <x:c r="A5" s="722" t="str">
        <x:v>CRA-001</x:v>
      </x:c>
      <x:c r="B5" s="723" t="str">
        <x:v>Evidence package</x:v>
      </x:c>
      <x:c r="C5" s="723" t="str">
        <x:v>Material capability update includes capability/role/task versions, evidence refs, score vector, confidence, gaps, contradictions and employee response.</x:v>
      </x:c>
      <x:c r="D5" s="723" t="str">
        <x:v>Capability Domain + Evidence APIs</x:v>
      </x:c>
      <x:c r="E5" s="723" t="str">
        <x:v>Reviewer can inspect source and limitations.</x:v>
      </x:c>
      <x:c r="F5" s="723" t="str">
        <x:v>Critical</x:v>
      </x:c>
      <x:c r="G5" s="724" t="str">
        <x:v>Draft Complete</x:v>
      </x:c>
    </x:row>
    <x:row r="6">
      <x:c r="A6" s="730" t="str">
        <x:v>CRA-002</x:v>
      </x:c>
      <x:c r="B6" s="731" t="str">
        <x:v>Employee self-access</x:v>
      </x:c>
      <x:c r="C6" s="731" t="str">
        <x:v>Employee can see claims, capability states, readiness, evidence summaries and review status.</x:v>
      </x:c>
      <x:c r="D6" s="731" t="str">
        <x:v>Employee portal + Access Broker</x:v>
      </x:c>
      <x:c r="E6" s="731" t="str">
        <x:v>Raw evidence remains policy-filtered.</x:v>
      </x:c>
      <x:c r="F6" s="731" t="str">
        <x:v>Critical</x:v>
      </x:c>
      <x:c r="G6" s="732" t="str">
        <x:v>Draft Complete</x:v>
      </x:c>
    </x:row>
    <x:row r="7">
      <x:c r="A7" s="725" t="str">
        <x:v>CRA-003</x:v>
      </x:c>
      <x:c r="B7" s="114" t="str">
        <x:v>Correction request</x:v>
      </x:c>
      <x:c r="C7" s="114" t="str">
        <x:v>Employee can correct claim wording, task/context, evidence mapping or factual error.</x:v>
      </x:c>
      <x:c r="D7" s="114" t="str">
        <x:v>Governance workflow</x:v>
      </x:c>
      <x:c r="E7" s="114" t="str">
        <x:v>Original and corrected versions preserved.</x:v>
      </x:c>
      <x:c r="F7" s="114" t="str">
        <x:v>Critical</x:v>
      </x:c>
      <x:c r="G7" s="726" t="str">
        <x:v>Draft Complete</x:v>
      </x:c>
    </x:row>
    <x:row r="8">
      <x:c r="A8" s="730" t="str">
        <x:v>CRA-004</x:v>
      </x:c>
      <x:c r="B8" s="731" t="str">
        <x:v>Dispute request</x:v>
      </x:c>
      <x:c r="C8" s="731" t="str">
        <x:v>Employee can challenge capability, gap or readiness conclusion.</x:v>
      </x:c>
      <x:c r="D8" s="731" t="str">
        <x:v>Workflow Runtime</x:v>
      </x:c>
      <x:c r="E8" s="731" t="str">
        <x:v>High-impact use suspended/marked disputed until review.</x:v>
      </x:c>
      <x:c r="F8" s="731" t="str">
        <x:v>Critical</x:v>
      </x:c>
      <x:c r="G8" s="732" t="str">
        <x:v>Draft Complete</x:v>
      </x:c>
    </x:row>
    <x:row r="9">
      <x:c r="A9" s="725" t="str">
        <x:v>CRA-005</x:v>
      </x:c>
      <x:c r="B9" s="114" t="str">
        <x:v>Reviewer qualification</x:v>
      </x:c>
      <x:c r="C9" s="114" t="str">
        <x:v>Reviewer must have domain competence, authority, training and no material conflict.</x:v>
      </x:c>
      <x:c r="D9" s="114" t="str">
        <x:v>Organisation/role policy</x:v>
      </x:c>
      <x:c r="E9" s="114" t="str">
        <x:v>Reviewer assignment audited.</x:v>
      </x:c>
      <x:c r="F9" s="114" t="str">
        <x:v>Critical</x:v>
      </x:c>
      <x:c r="G9" s="726" t="str">
        <x:v>Draft Complete</x:v>
      </x:c>
    </x:row>
    <x:row r="10">
      <x:c r="A10" s="730" t="str">
        <x:v>CRA-006</x:v>
      </x:c>
      <x:c r="B10" s="731" t="str">
        <x:v>Independent review</x:v>
      </x:c>
      <x:c r="C10" s="731" t="str">
        <x:v>Appeal or serious discrepancy may require a different reviewer.</x:v>
      </x:c>
      <x:c r="D10" s="731" t="str">
        <x:v>Workflow routing</x:v>
      </x:c>
      <x:c r="E10" s="731" t="str">
        <x:v>Reduces confirmation bias.</x:v>
      </x:c>
      <x:c r="F10" s="731" t="str">
        <x:v>High</x:v>
      </x:c>
      <x:c r="G10" s="732" t="str">
        <x:v>Draft Complete</x:v>
      </x:c>
    </x:row>
    <x:row r="11">
      <x:c r="A11" s="725" t="str">
        <x:v>CRA-007</x:v>
      </x:c>
      <x:c r="B11" s="114" t="str">
        <x:v>Review decisions</x:v>
      </x:c>
      <x:c r="C11" s="114" t="str">
        <x:v>Approve, modify, reject, request evidence, mark context insufficient, assign reassessment or open role-impact review.</x:v>
      </x:c>
      <x:c r="D11" s="114" t="str">
        <x:v>ReviewDecision entity</x:v>
      </x:c>
      <x:c r="E11" s="114" t="str">
        <x:v>Rationale and evidence refs required.</x:v>
      </x:c>
      <x:c r="F11" s="114" t="str">
        <x:v>Critical</x:v>
      </x:c>
      <x:c r="G11" s="726" t="str">
        <x:v>Draft Complete</x:v>
      </x:c>
    </x:row>
    <x:row r="12">
      <x:c r="A12" s="730" t="str">
        <x:v>CRA-008</x:v>
      </x:c>
      <x:c r="B12" s="731" t="str">
        <x:v>State versioning</x:v>
      </x:c>
      <x:c r="C12" s="731" t="str">
        <x:v>Every PersonCapabilityState and RoleReadiness update creates a version.</x:v>
      </x:c>
      <x:c r="D12" s="731" t="str">
        <x:v>Java aggregate/version tables</x:v>
      </x:c>
      <x:c r="E12" s="731" t="str">
        <x:v>Historical state remains reproducible.</x:v>
      </x:c>
      <x:c r="F12" s="731" t="str">
        <x:v>Critical</x:v>
      </x:c>
      <x:c r="G12" s="732" t="str">
        <x:v>Draft Complete</x:v>
      </x:c>
    </x:row>
    <x:row r="13">
      <x:c r="A13" s="725" t="str">
        <x:v>CRA-009</x:v>
      </x:c>
      <x:c r="B13" s="114" t="str">
        <x:v>Model/rule lineage</x:v>
      </x:c>
      <x:c r="C13" s="114" t="str">
        <x:v>Record scoring model, weights, threshold, mapping framework and code version.</x:v>
      </x:c>
      <x:c r="D13" s="114" t="str">
        <x:v>Audit lineage</x:v>
      </x:c>
      <x:c r="E13" s="114" t="str">
        <x:v>Supports regression and challenge.</x:v>
      </x:c>
      <x:c r="F13" s="114" t="str">
        <x:v>High</x:v>
      </x:c>
      <x:c r="G13" s="726" t="str">
        <x:v>Draft Complete</x:v>
      </x:c>
    </x:row>
    <x:row r="14">
      <x:c r="A14" s="730" t="str">
        <x:v>CRA-010</x:v>
      </x:c>
      <x:c r="B14" s="731" t="str">
        <x:v>Framework mapping lineage</x:v>
      </x:c>
      <x:c r="C14" s="731" t="str">
        <x:v>Record SFIA/NICE/ESCO/O*NET version and mapping confidence.</x:v>
      </x:c>
      <x:c r="D14" s="731" t="str">
        <x:v>Capability mapping table</x:v>
      </x:c>
      <x:c r="E14" s="731" t="str">
        <x:v>External mapping changes do not silently rewrite internal state.</x:v>
      </x:c>
      <x:c r="F14" s="731" t="str">
        <x:v>Medium</x:v>
      </x:c>
      <x:c r="G14" s="732" t="str">
        <x:v>Draft Complete</x:v>
      </x:c>
    </x:row>
    <x:row r="15">
      <x:c r="A15" s="725" t="str">
        <x:v>CRA-011</x:v>
      </x:c>
      <x:c r="B15" s="114" t="str">
        <x:v>Evidence expiry audit</x:v>
      </x:c>
      <x:c r="C15" s="114" t="str">
        <x:v>Record why evidence became aging/stale/expired and resulting state effect.</x:v>
      </x:c>
      <x:c r="D15" s="114" t="str">
        <x:v>Reassessment monitor</x:v>
      </x:c>
      <x:c r="E15" s="114" t="str">
        <x:v>Employee sees reassessment reason.</x:v>
      </x:c>
      <x:c r="F15" s="114" t="str">
        <x:v>High</x:v>
      </x:c>
      <x:c r="G15" s="726" t="str">
        <x:v>Draft Complete</x:v>
      </x:c>
    </x:row>
    <x:row r="16">
      <x:c r="A16" s="730" t="str">
        <x:v>CRA-012</x:v>
      </x:c>
      <x:c r="B16" s="731" t="str">
        <x:v>Claim discrepancy audit</x:v>
      </x:c>
      <x:c r="C16" s="731" t="str">
        <x:v>Record neutral workflow transitions, evidence and employee response.</x:v>
      </x:c>
      <x:c r="D16" s="731" t="str">
        <x:v>Claim workflow</x:v>
      </x:c>
      <x:c r="E16" s="731" t="str">
        <x:v>No dishonesty label without separate process.</x:v>
      </x:c>
      <x:c r="F16" s="731" t="str">
        <x:v>Critical</x:v>
      </x:c>
      <x:c r="G16" s="732" t="str">
        <x:v>Draft Complete</x:v>
      </x:c>
    </x:row>
    <x:row r="17">
      <x:c r="A17" s="725" t="str">
        <x:v>CRA-013</x:v>
      </x:c>
      <x:c r="B17" s="114" t="str">
        <x:v>Role-impact separation</x:v>
      </x:c>
      <x:c r="C17" s="114" t="str">
        <x:v>Capability review and HR employment decision remain separate workflows and audit objects.</x:v>
      </x:c>
      <x:c r="D17" s="114" t="str">
        <x:v>Workflow/policy</x:v>
      </x:c>
      <x:c r="E17" s="114" t="str">
        <x:v>Capability reviewer cannot make unauthorised employment decision.</x:v>
      </x:c>
      <x:c r="F17" s="114" t="str">
        <x:v>Critical</x:v>
      </x:c>
      <x:c r="G17" s="726" t="str">
        <x:v>Draft Complete</x:v>
      </x:c>
    </x:row>
    <x:row r="18">
      <x:c r="A18" s="730" t="str">
        <x:v>CRA-014</x:v>
      </x:c>
      <x:c r="B18" s="731" t="str">
        <x:v>Access logging</x:v>
      </x:c>
      <x:c r="C18" s="731" t="str">
        <x:v>Every capability/readiness evidence access, export and reviewer action is audited.</x:v>
      </x:c>
      <x:c r="D18" s="731" t="str">
        <x:v>HumanOS Audit</x:v>
      </x:c>
      <x:c r="E18" s="731" t="str">
        <x:v>Purpose, scope and reason code required.</x:v>
      </x:c>
      <x:c r="F18" s="731" t="str">
        <x:v>Critical</x:v>
      </x:c>
      <x:c r="G18" s="732" t="str">
        <x:v>Draft Complete</x:v>
      </x:c>
    </x:row>
    <x:row r="19">
      <x:c r="A19" s="725" t="str">
        <x:v>CRA-015</x:v>
      </x:c>
      <x:c r="B19" s="114" t="str">
        <x:v>Retention</x:v>
      </x:c>
      <x:c r="C19" s="114" t="str">
        <x:v>Capability evidence/state retained only while relevant to employment/development and review obligations.</x:v>
      </x:c>
      <x:c r="D19" s="114" t="str">
        <x:v>Retention policy</x:v>
      </x:c>
      <x:c r="E19" s="114" t="str">
        <x:v>Raw evidence and capability records have different TTLs.</x:v>
      </x:c>
      <x:c r="F19" s="114" t="str">
        <x:v>High</x:v>
      </x:c>
      <x:c r="G19" s="726" t="str">
        <x:v>Draft Complete</x:v>
      </x:c>
    </x:row>
    <x:row r="20">
      <x:c r="A20" s="730" t="str">
        <x:v>CRA-016</x:v>
      </x:c>
      <x:c r="B20" s="731" t="str">
        <x:v>Deletion/correction propagation</x:v>
      </x:c>
      <x:c r="C20" s="731" t="str">
        <x:v>Approved corrections or deletion requests update read models/reports while preserving lawful audit lineage.</x:v>
      </x:c>
      <x:c r="D20" s="731" t="str">
        <x:v>Stage 4 retention/correction</x:v>
      </x:c>
      <x:c r="E20" s="731" t="str">
        <x:v>No ghost states in analytics.</x:v>
      </x:c>
      <x:c r="F20" s="731" t="str">
        <x:v>High</x:v>
      </x:c>
      <x:c r="G20" s="732" t="str">
        <x:v>Draft Complete</x:v>
      </x:c>
    </x:row>
    <x:row r="21">
      <x:c r="A21" s="725" t="str">
        <x:v>CRA-017</x:v>
      </x:c>
      <x:c r="B21" s="114" t="str">
        <x:v>Quality metrics</x:v>
      </x:c>
      <x:c r="C21" s="114" t="str">
        <x:v>Track reviewer agreement, overturn rate, dispute rate, stale evidence, calibration and subgroup/coverage differences.</x:v>
      </x:c>
      <x:c r="D21" s="114" t="str">
        <x:v>Analytics</x:v>
      </x:c>
      <x:c r="E21" s="114" t="str">
        <x:v>Metrics improve system, not rank employees.</x:v>
      </x:c>
      <x:c r="F21" s="114" t="str">
        <x:v>High</x:v>
      </x:c>
      <x:c r="G21" s="726" t="str">
        <x:v>Draft Complete</x:v>
      </x:c>
    </x:row>
    <x:row r="22">
      <x:c r="A22" s="733" t="str">
        <x:v>CRA-018</x:v>
      </x:c>
      <x:c r="B22" s="734" t="str">
        <x:v>Periodic governance review</x:v>
      </x:c>
      <x:c r="C22" s="734" t="str">
        <x:v>DPO/HR/Product/AI Governance review thresholds, fairness, retention and use cases.</x:v>
      </x:c>
      <x:c r="D22" s="734" t="str">
        <x:v>Quarterly/defined cadence</x:v>
      </x:c>
      <x:c r="E22" s="734" t="str">
        <x:v>Material changes require new policy/gate review.</x:v>
      </x:c>
      <x:c r="F22" s="734" t="str">
        <x:v>Critical</x:v>
      </x:c>
      <x:c r="G22" s="735"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9 — Growth Coach Architecture</x:v>
      </x:c>
      <x:c r="B1" s="687"/>
      <x:c r="C1" s="687"/>
      <x:c r="D1" s="687"/>
      <x:c r="E1" s="687"/>
      <x:c r="F1" s="687"/>
      <x:c r="G1" s="687"/>
      <x:c r="H1" s="687"/>
      <x:c r="I1" s="687"/>
      <x:c r="J1" s="687"/>
      <x:c r="K1" s="687"/>
    </x:row>
    <x:row r="2" ht="36" customHeight="1">
      <x:c r="A2" s="691" t="str">
        <x:v>Policy-controlled architecture for evidence-linked private coaching, learning plans, practice, mentor escalation, feedback and effectiveness evaluation.</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S9-ARC-001</x:v>
      </x:c>
      <x:c r="B5" s="723" t="str">
        <x:v>Coaching Policy Service</x:v>
      </x:c>
      <x:c r="C5" s="723" t="str">
        <x:v>Define allowed interventions by task, risk, jurisdiction, employee preference, role and evidence confidence.</x:v>
      </x:c>
      <x:c r="D5" s="723" t="str">
        <x:v>Java/Spring Boot + HumanOS Policy Service</x:v>
      </x:c>
      <x:c r="E5" s="723" t="str">
        <x:v>PostgreSQL/policy bundles</x:v>
      </x:c>
      <x:c r="F5" s="723" t="str">
        <x:v>Capability/Task state, employee preferences, DPO/HR rules</x:v>
      </x:c>
      <x:c r="G5" s="723" t="str">
        <x:v>coaching.policy.versioned.v1</x:v>
      </x:c>
      <x:c r="H5" s="723" t="str">
        <x:v>No coaching outside approved purpose or employee-visible policy.</x:v>
      </x:c>
      <x:c r="I5" s="723" t="str">
        <x:v>Critical</x:v>
      </x:c>
      <x:c r="J5" s="723" t="str">
        <x:v>Draft Complete</x:v>
      </x:c>
      <x:c r="K5" s="724"/>
    </x:row>
    <x:row r="6">
      <x:c r="A6" s="730" t="str">
        <x:v>S9-ARC-002</x:v>
      </x:c>
      <x:c r="B6" s="731" t="str">
        <x:v>Employee Coaching Preferences</x:v>
      </x:c>
      <x:c r="C6" s="731" t="str">
        <x:v>Store channel, language, accessibility, focus windows, interruption tolerance, snooze and mentor preferences.</x:v>
      </x:c>
      <x:c r="D6" s="731" t="str">
        <x:v>Java/Spring Boot</x:v>
      </x:c>
      <x:c r="E6" s="731" t="str">
        <x:v>PostgreSQL</x:v>
      </x:c>
      <x:c r="F6" s="731" t="str">
        <x:v>Employee portal; HR accommodations through restricted flags</x:v>
      </x:c>
      <x:c r="G6" s="731" t="str">
        <x:v>coaching.preference.updated.v1</x:v>
      </x:c>
      <x:c r="H6" s="731" t="str">
        <x:v>Employee preference does not expose medical/accommodation detail to model.</x:v>
      </x:c>
      <x:c r="I6" s="731" t="str">
        <x:v>Critical</x:v>
      </x:c>
      <x:c r="J6" s="731" t="str">
        <x:v>Draft Complete</x:v>
      </x:c>
      <x:c r="K6" s="732"/>
    </x:row>
    <x:row r="7">
      <x:c r="A7" s="725" t="str">
        <x:v>S9-ARC-003</x:v>
      </x:c>
      <x:c r="B7" s="114" t="str">
        <x:v>Context Assembler</x:v>
      </x:c>
      <x:c r="C7" s="114" t="str">
        <x:v>Build minimised coaching context from active task, criterion gaps, blockers, capability state and recent interventions.</x:v>
      </x:c>
      <x:c r="D7" s="114" t="str">
        <x:v>Java orchestration</x:v>
      </x:c>
      <x:c r="E7" s="114" t="str">
        <x:v>Transient context + references</x:v>
      </x:c>
      <x:c r="F7" s="114" t="str">
        <x:v>Task Assurance, Capability Domain, Evidence Access Broker</x:v>
      </x:c>
      <x:c r="G7" s="114" t="str">
        <x:v>coach.context.prepared.v1</x:v>
      </x:c>
      <x:c r="H7" s="114" t="str">
        <x:v>Uses summaries/evidence refs, not unrestricted raw screen/text.</x:v>
      </x:c>
      <x:c r="I7" s="114" t="str">
        <x:v>Critical</x:v>
      </x:c>
      <x:c r="J7" s="114" t="str">
        <x:v>Draft Complete</x:v>
      </x:c>
      <x:c r="K7" s="726"/>
    </x:row>
    <x:row r="8">
      <x:c r="A8" s="730" t="str">
        <x:v>S9-ARC-004</x:v>
      </x:c>
      <x:c r="B8" s="731" t="str">
        <x:v>Intervention Trigger Engine</x:v>
      </x:c>
      <x:c r="C8" s="731" t="str">
        <x:v>Detect deterministic and AI-assisted coaching opportunities.</x:v>
      </x:c>
      <x:c r="D8" s="731" t="str">
        <x:v>Java rules + Python recommendations</x:v>
      </x:c>
      <x:c r="E8" s="731" t="str">
        <x:v>Trigger state</x:v>
      </x:c>
      <x:c r="F8" s="731" t="str">
        <x:v>Task/quality/blocker/capability events</x:v>
      </x:c>
      <x:c r="G8" s="731" t="str">
        <x:v>coaching.trigger.detected.v1</x:v>
      </x:c>
      <x:c r="H8" s="731" t="str">
        <x:v>Trigger does not guarantee delivery; policy and interrupt control decide.</x:v>
      </x:c>
      <x:c r="I8" s="731" t="str">
        <x:v>High</x:v>
      </x:c>
      <x:c r="J8" s="731" t="str">
        <x:v>Draft Complete</x:v>
      </x:c>
      <x:c r="K8" s="732"/>
    </x:row>
    <x:row r="9">
      <x:c r="A9" s="725" t="str">
        <x:v>S9-ARC-005</x:v>
      </x:c>
      <x:c r="B9" s="114" t="str">
        <x:v>Intervention Selector</x:v>
      </x:c>
      <x:c r="C9" s="114" t="str">
        <x:v>Choose Observe, Nudge, Assist, Teach, Escalate, Reflect, Practice or Mentor Handoff.</x:v>
      </x:c>
      <x:c r="D9" s="114" t="str">
        <x:v>Python recommendation + Java policy decision</x:v>
      </x:c>
      <x:c r="E9" s="114" t="str">
        <x:v>Intervention candidate</x:v>
      </x:c>
      <x:c r="F9" s="114" t="str">
        <x:v>Trigger, context, employee preferences, prior effectiveness</x:v>
      </x:c>
      <x:c r="G9" s="114" t="str">
        <x:v>coaching.intervention.candidate.v1</x:v>
      </x:c>
      <x:c r="H9" s="114" t="str">
        <x:v>Least intrusive effective mode first.</x:v>
      </x:c>
      <x:c r="I9" s="114" t="str">
        <x:v>Critical</x:v>
      </x:c>
      <x:c r="J9" s="114" t="str">
        <x:v>Draft Complete</x:v>
      </x:c>
      <x:c r="K9" s="726"/>
    </x:row>
    <x:row r="10">
      <x:c r="A10" s="730" t="str">
        <x:v>S9-ARC-006</x:v>
      </x:c>
      <x:c r="B10" s="731" t="str">
        <x:v>Coaching Generator</x:v>
      </x:c>
      <x:c r="C10" s="731" t="str">
        <x:v>Generate concise, evidence-linked and task-specific guidance.</x:v>
      </x:c>
      <x:c r="D10" s="731" t="str">
        <x:v>Python via HumanOS Model Gateway</x:v>
      </x:c>
      <x:c r="E10" s="731" t="str">
        <x:v>Prompt/response/eval refs</x:v>
      </x:c>
      <x:c r="F10" s="731" t="str">
        <x:v>Approved context, skill/prompt versions</x:v>
      </x:c>
      <x:c r="G10" s="731" t="str">
        <x:v>coaching.content.generated.v1</x:v>
      </x:c>
      <x:c r="H10" s="731" t="str">
        <x:v>No punitive or unsupported language; uncertainty stated.</x:v>
      </x:c>
      <x:c r="I10" s="731" t="str">
        <x:v>Critical</x:v>
      </x:c>
      <x:c r="J10" s="731" t="str">
        <x:v>Draft Complete</x:v>
      </x:c>
      <x:c r="K10" s="732"/>
    </x:row>
    <x:row r="11">
      <x:c r="A11" s="725" t="str">
        <x:v>S9-ARC-007</x:v>
      </x:c>
      <x:c r="B11" s="114" t="str">
        <x:v>Safety and Quality Validator</x:v>
      </x:c>
      <x:c r="C11" s="114" t="str">
        <x:v>Check confidentiality, tone, factual grounding, protected inferences, policy and actionability.</x:v>
      </x:c>
      <x:c r="D11" s="114" t="str">
        <x:v>Python/Java validators</x:v>
      </x:c>
      <x:c r="E11" s="114" t="str">
        <x:v>Validation result</x:v>
      </x:c>
      <x:c r="F11" s="114" t="str">
        <x:v>Generated coaching and source refs</x:v>
      </x:c>
      <x:c r="G11" s="114" t="str">
        <x:v>coaching.content.validated/rejected.v1</x:v>
      </x:c>
      <x:c r="H11" s="114" t="str">
        <x:v>Rejected content is not delivered.</x:v>
      </x:c>
      <x:c r="I11" s="114" t="str">
        <x:v>Critical</x:v>
      </x:c>
      <x:c r="J11" s="114" t="str">
        <x:v>Draft Complete</x:v>
      </x:c>
      <x:c r="K11" s="726"/>
    </x:row>
    <x:row r="12">
      <x:c r="A12" s="730" t="str">
        <x:v>S9-ARC-008</x:v>
      </x:c>
      <x:c r="B12" s="731" t="str">
        <x:v>Interrupt Controller</x:v>
      </x:c>
      <x:c r="C12" s="731" t="str">
        <x:v>Decide delivery timing using urgency, focus mode, cooldown, active interaction and employee settings.</x:v>
      </x:c>
      <x:c r="D12" s="731" t="str">
        <x:v>Java/Spring Boot</x:v>
      </x:c>
      <x:c r="E12" s="731" t="str">
        <x:v>Intervention queue/state</x:v>
      </x:c>
      <x:c r="F12" s="731" t="str">
        <x:v>Agent/device session, notification service, preferences</x:v>
      </x:c>
      <x:c r="G12" s="731" t="str">
        <x:v>coaching.delivery.scheduled.v1</x:v>
      </x:c>
      <x:c r="H12" s="731" t="str">
        <x:v>Avoid interruption during deep work except approved urgent risk.</x:v>
      </x:c>
      <x:c r="I12" s="731" t="str">
        <x:v>Critical</x:v>
      </x:c>
      <x:c r="J12" s="731" t="str">
        <x:v>Draft Complete</x:v>
      </x:c>
      <x:c r="K12" s="732"/>
    </x:row>
    <x:row r="13">
      <x:c r="A13" s="725" t="str">
        <x:v>S9-ARC-009</x:v>
      </x:c>
      <x:c r="B13" s="114" t="str">
        <x:v>Delivery Channels</x:v>
      </x:c>
      <x:c r="C13" s="114" t="str">
        <x:v>Deliver privately through endpoint assistant, HumanOS inbox, IDE/agent surface or scheduled digest.</x:v>
      </x:c>
      <x:c r="D13" s="114" t="str">
        <x:v>Notification Service + UI integrations</x:v>
      </x:c>
      <x:c r="E13" s="114" t="str">
        <x:v>Delivery/receipt state</x:v>
      </x:c>
      <x:c r="F13" s="114" t="str">
        <x:v>Device agent, web/mobile/IDE integrations</x:v>
      </x:c>
      <x:c r="G13" s="114" t="str">
        <x:v>coaching.intervention.delivered.v1</x:v>
      </x:c>
      <x:c r="H13" s="114" t="str">
        <x:v>Private to employee by default.</x:v>
      </x:c>
      <x:c r="I13" s="114" t="str">
        <x:v>High</x:v>
      </x:c>
      <x:c r="J13" s="114" t="str">
        <x:v>Draft Complete</x:v>
      </x:c>
      <x:c r="K13" s="726"/>
    </x:row>
    <x:row r="14">
      <x:c r="A14" s="730" t="str">
        <x:v>S9-ARC-010</x:v>
      </x:c>
      <x:c r="B14" s="731" t="str">
        <x:v>Feedback Collector</x:v>
      </x:c>
      <x:c r="C14" s="731" t="str">
        <x:v>Capture useful/not useful, accepted/rejected, snoozed, incorrect context and free-text feedback.</x:v>
      </x:c>
      <x:c r="D14" s="731" t="str">
        <x:v>Java APIs/UI</x:v>
      </x:c>
      <x:c r="E14" s="731" t="str">
        <x:v>PostgreSQL</x:v>
      </x:c>
      <x:c r="F14" s="731" t="str">
        <x:v>Employee interaction</x:v>
      </x:c>
      <x:c r="G14" s="731" t="str">
        <x:v>coaching.feedback.recorded.v1</x:v>
      </x:c>
      <x:c r="H14" s="731" t="str">
        <x:v>Feedback cannot be used punitively.</x:v>
      </x:c>
      <x:c r="I14" s="731" t="str">
        <x:v>Critical</x:v>
      </x:c>
      <x:c r="J14" s="731" t="str">
        <x:v>Draft Complete</x:v>
      </x:c>
      <x:c r="K14" s="732"/>
    </x:row>
    <x:row r="15">
      <x:c r="A15" s="725" t="str">
        <x:v>S9-ARC-011</x:v>
      </x:c>
      <x:c r="B15" s="114" t="str">
        <x:v>Effectiveness Evaluator</x:v>
      </x:c>
      <x:c r="C15" s="114" t="str">
        <x:v>Measure whether intervention improved verification, repeated errors, independent execution or task outcome.</x:v>
      </x:c>
      <x:c r="D15" s="114" t="str">
        <x:v>Python analytics + Java state</x:v>
      </x:c>
      <x:c r="E15" s="114" t="str">
        <x:v>Evaluation/read model</x:v>
      </x:c>
      <x:c r="F15" s="114" t="str">
        <x:v>Later task assessments, feedback and capability evidence</x:v>
      </x:c>
      <x:c r="G15" s="114" t="str">
        <x:v>coaching.effectiveness.assessed.v1</x:v>
      </x:c>
      <x:c r="H15" s="114" t="str">
        <x:v>Correlation is not causation; use controlled/longitudinal comparisons.</x:v>
      </x:c>
      <x:c r="I15" s="114" t="str">
        <x:v>High</x:v>
      </x:c>
      <x:c r="J15" s="114" t="str">
        <x:v>Draft Complete</x:v>
      </x:c>
      <x:c r="K15" s="726"/>
    </x:row>
    <x:row r="16">
      <x:c r="A16" s="730" t="str">
        <x:v>S9-ARC-012</x:v>
      </x:c>
      <x:c r="B16" s="731" t="str">
        <x:v>Learning Plan Orchestrator</x:v>
      </x:c>
      <x:c r="C16" s="731" t="str">
        <x:v>Convert reviewed gap into sequenced learning, practice and reassessment plan.</x:v>
      </x:c>
      <x:c r="D16" s="731" t="str">
        <x:v>Java/Spring + Workflow Runtime</x:v>
      </x:c>
      <x:c r="E16" s="731" t="str">
        <x:v>PostgreSQL</x:v>
      </x:c>
      <x:c r="F16" s="731" t="str">
        <x:v>Capability gaps, content catalogue, employee goals</x:v>
      </x:c>
      <x:c r="G16" s="731" t="str">
        <x:v>learning.plan.activated.v1</x:v>
      </x:c>
      <x:c r="H16" s="731" t="str">
        <x:v>Employee can review/adjust plan where appropriate.</x:v>
      </x:c>
      <x:c r="I16" s="731" t="str">
        <x:v>Critical</x:v>
      </x:c>
      <x:c r="J16" s="731" t="str">
        <x:v>Draft Complete</x:v>
      </x:c>
      <x:c r="K16" s="732"/>
    </x:row>
    <x:row r="17">
      <x:c r="A17" s="725" t="str">
        <x:v>S9-ARC-013</x:v>
      </x:c>
      <x:c r="B17" s="114" t="str">
        <x:v>Learning Content and Skill Catalogue</x:v>
      </x:c>
      <x:c r="C17" s="114" t="str">
        <x:v>Own internal/external learning artefacts, prerequisites, versions, licences and evidence rules.</x:v>
      </x:c>
      <x:c r="D17" s="114" t="str">
        <x:v>Java catalogue + object/file service</x:v>
      </x:c>
      <x:c r="E17" s="114" t="str">
        <x:v>PostgreSQL/object references</x:v>
      </x:c>
      <x:c r="F17" s="114" t="str">
        <x:v>LMS/content providers, Skill Forge later</x:v>
      </x:c>
      <x:c r="G17" s="114" t="str">
        <x:v>learning.artefact.versioned.v1</x:v>
      </x:c>
      <x:c r="H17" s="114" t="str">
        <x:v>Content completion does not change capability state.</x:v>
      </x:c>
      <x:c r="I17" s="114" t="str">
        <x:v>High</x:v>
      </x:c>
      <x:c r="J17" s="114" t="str">
        <x:v>Draft Complete</x:v>
      </x:c>
      <x:c r="K17" s="726"/>
    </x:row>
    <x:row r="18">
      <x:c r="A18" s="730" t="str">
        <x:v>S9-ARC-014</x:v>
      </x:c>
      <x:c r="B18" s="731" t="str">
        <x:v>Practice and Reassessment Router</x:v>
      </x:c>
      <x:c r="C18" s="731" t="str">
        <x:v>Assign guided practice, challenge task or live-work reassessment and link results to capability evidence.</x:v>
      </x:c>
      <x:c r="D18" s="731" t="str">
        <x:v>Workflow Runtime + Task Service</x:v>
      </x:c>
      <x:c r="E18" s="731" t="str">
        <x:v>Task/assessment state</x:v>
      </x:c>
      <x:c r="F18" s="731" t="str">
        <x:v>Task templates, capability state, reviewers</x:v>
      </x:c>
      <x:c r="G18" s="731" t="str">
        <x:v>learning.practice.assigned/completed.v1</x:v>
      </x:c>
      <x:c r="H18" s="731" t="str">
        <x:v>Practice remains developmental and role-relevant.</x:v>
      </x:c>
      <x:c r="I18" s="731" t="str">
        <x:v>Critical</x:v>
      </x:c>
      <x:c r="J18" s="731" t="str">
        <x:v>Draft Complete</x:v>
      </x:c>
      <x:c r="K18" s="732"/>
    </x:row>
    <x:row r="19">
      <x:c r="A19" s="725" t="str">
        <x:v>S9-ARC-015</x:v>
      </x:c>
      <x:c r="B19" s="114" t="str">
        <x:v>Mentor/Expert Escalation</x:v>
      </x:c>
      <x:c r="C19" s="114" t="str">
        <x:v>Route complex, repeated or sensitive issues to qualified human mentor/reviewer.</x:v>
      </x:c>
      <x:c r="D19" s="114" t="str">
        <x:v>Workflow + Organisation/Directory</x:v>
      </x:c>
      <x:c r="E19" s="114" t="str">
        <x:v>Escalation state</x:v>
      </x:c>
      <x:c r="F19" s="114" t="str">
        <x:v>Gap severity, employee request, coach confidence</x:v>
      </x:c>
      <x:c r="G19" s="114" t="str">
        <x:v>coaching.mentor.handoff.created.v1</x:v>
      </x:c>
      <x:c r="H19" s="114" t="str">
        <x:v>Human support preferred where AI confidence or context is insufficient.</x:v>
      </x:c>
      <x:c r="I19" s="114" t="str">
        <x:v>High</x:v>
      </x:c>
      <x:c r="J19" s="114" t="str">
        <x:v>Draft Complete</x:v>
      </x:c>
      <x:c r="K19" s="726"/>
    </x:row>
    <x:row r="20">
      <x:c r="A20" s="730" t="str">
        <x:v>S9-ARC-016</x:v>
      </x:c>
      <x:c r="B20" s="731" t="str">
        <x:v>Manager/L&amp;D Development Summary</x:v>
      </x:c>
      <x:c r="C20" s="731" t="str">
        <x:v>Provide reviewed themes, learning progress, applied improvement and support needs.</x:v>
      </x:c>
      <x:c r="D20" s="731" t="str">
        <x:v>Java reporting/read model</x:v>
      </x:c>
      <x:c r="E20" s="731" t="str">
        <x:v>PostgreSQL analytics/read models</x:v>
      </x:c>
      <x:c r="F20" s="731" t="str">
        <x:v>Capability/learning/review events</x:v>
      </x:c>
      <x:c r="G20" s="731" t="str">
        <x:v>development.summary.updated.v1</x:v>
      </x:c>
      <x:c r="H20" s="731" t="str">
        <x:v>No raw private coaching conversations by default.</x:v>
      </x:c>
      <x:c r="I20" s="731" t="str">
        <x:v>Critical</x:v>
      </x:c>
      <x:c r="J20" s="731" t="str">
        <x:v>Draft Complete</x:v>
      </x:c>
      <x:c r="K20" s="732"/>
    </x:row>
    <x:row r="21">
      <x:c r="A21" s="725" t="str">
        <x:v>S9-ARC-017</x:v>
      </x:c>
      <x:c r="B21" s="114" t="str">
        <x:v>Coaching Audit and Versioning</x:v>
      </x:c>
      <x:c r="C21" s="114" t="str">
        <x:v>Record trigger, evidence refs, policy, prompt/skill/model version, delivery, feedback and outcome.</x:v>
      </x:c>
      <x:c r="D21" s="114" t="str">
        <x:v>HumanOS Audit extension</x:v>
      </x:c>
      <x:c r="E21" s="114" t="str">
        <x:v>Append-only audit</x:v>
      </x:c>
      <x:c r="F21" s="114" t="str">
        <x:v>All coaching components</x:v>
      </x:c>
      <x:c r="G21" s="114" t="str">
        <x:v>Audit records</x:v>
      </x:c>
      <x:c r="H21" s="114" t="str">
        <x:v>Intervention must be reproducible and challengeable.</x:v>
      </x:c>
      <x:c r="I21" s="114" t="str">
        <x:v>Critical</x:v>
      </x:c>
      <x:c r="J21" s="114" t="str">
        <x:v>Draft Complete</x:v>
      </x:c>
      <x:c r="K21" s="726"/>
    </x:row>
    <x:row r="22">
      <x:c r="A22" s="733" t="str">
        <x:v>S9-ARC-018</x:v>
      </x:c>
      <x:c r="B22" s="734" t="str">
        <x:v>Coach Improvement Feed</x:v>
      </x:c>
      <x:c r="C22" s="734" t="str">
        <x:v>Send de-identified/generalised intervention outcomes to Stage 11 Skill Forge as candidate observations.</x:v>
      </x:c>
      <x:c r="D22" s="734" t="str">
        <x:v>Event integration</x:v>
      </x:c>
      <x:c r="E22" s="734" t="str">
        <x:v>Candidate observation refs</x:v>
      </x:c>
      <x:c r="F22" s="734" t="str">
        <x:v>Effectiveness evaluator, feedback</x:v>
      </x:c>
      <x:c r="G22" s="734" t="str">
        <x:v>skill.observation.created.v1</x:v>
      </x:c>
      <x:c r="H22" s="734" t="str">
        <x:v>No automatic production self-modification; confidential data generalised.</x:v>
      </x:c>
      <x:c r="I22" s="734" t="str">
        <x:v>High</x:v>
      </x:c>
      <x:c r="J22" s="734" t="str">
        <x:v>Draft Complete</x:v>
      </x:c>
      <x:c r="K22" s="735"/>
    </x:row>
    <x:row r="28" ht="24" customHeight="1">
      <x:c r="A28" s="1083" t="str">
        <x:v>Architecture Amendment A-01 — Coaching Route Controls</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S9-A01-001</x:v>
      </x:c>
      <x:c r="B30" s="1020" t="str">
        <x:v>Coaching AI Execution Policy</x:v>
      </x:c>
      <x:c r="C30" s="1020" t="str">
        <x:v>Select approved local/managed route by coaching privacy, employee preferences, task profile and confidence.</x:v>
      </x:c>
      <x:c r="D30" s="1020" t="str">
        <x:v>Java policy + AI Execution Port</x:v>
      </x:c>
      <x:c r="E30" s="1020" t="str">
        <x:v>Route/policy/intervention lineage</x:v>
      </x:c>
      <x:c r="F30" s="1020" t="str">
        <x:v>Approved coaching context, TaskProfile, fallback policy</x:v>
      </x:c>
      <x:c r="G30" s="1020" t="str">
        <x:v>coaching.ai.route.selected.v1</x:v>
      </x:c>
      <x:c r="H30" s="1020" t="str">
        <x:v>Private local coaching cannot silently move to cloud/provider/region.</x:v>
      </x:c>
      <x:c r="I30" s="1020" t="str">
        <x:v>Critical</x:v>
      </x:c>
      <x:c r="J30" s="1020" t="str">
        <x:v>Draft Complete</x:v>
      </x:c>
      <x:c r="K30" s="1021" t="str">
        <x:v>A-01 routing</x:v>
      </x:c>
    </x:row>
    <x:row r="31">
      <x:c r="A31" s="1084" t="str">
        <x:v>S9-A01-002</x:v>
      </x:c>
      <x:c r="B31" s="1085" t="str">
        <x:v>Coaching Route Transparency</x:v>
      </x:c>
      <x:c r="C31" s="1085" t="str">
        <x:v>Expose route category, fallback, model/skill version and limitations to employee/reviewer where material.</x:v>
      </x:c>
      <x:c r="D31" s="1085" t="str">
        <x:v>Experience read model</x:v>
      </x:c>
      <x:c r="E31" s="1085" t="str">
        <x:v>Intervention audit/read model</x:v>
      </x:c>
      <x:c r="F31" s="1085" t="str">
        <x:v>AIJobResult and coaching event</x:v>
      </x:c>
      <x:c r="G31" s="1085" t="str">
        <x:v>Employee coaching explanation</x:v>
      </x:c>
      <x:c r="H31" s="1085" t="str">
        <x:v>No personal subscription/quota detail in manager performance reporting.</x:v>
      </x:c>
      <x:c r="I31" s="1085" t="str">
        <x:v>High</x:v>
      </x:c>
      <x:c r="J31" s="1085" t="str">
        <x:v>Draft Complete</x:v>
      </x:c>
      <x:c r="K31" s="1086" t="str">
        <x:v>A-01 experience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2" hidden="0" customWidth="1"/>
    <x:col min="5" max="5" width="52" hidden="0" customWidth="1"/>
    <x:col min="6" max="6" width="36" hidden="0" customWidth="1"/>
    <x:col min="7" max="7" width="34" hidden="0" customWidth="1"/>
    <x:col min="8" max="8" width="56" hidden="0" customWidth="1"/>
    <x:col min="9" max="9" width="42" hidden="0" customWidth="1"/>
    <x:col min="10" max="10" width="18" hidden="0" customWidth="1"/>
  </x:cols>
  <x:sheetData>
    <x:row r="1" ht="30" customHeight="1">
      <x:c r="A1" s="687" t="str">
        <x:v>Stage 9 — Coaching Modes and Triggers</x:v>
      </x:c>
      <x:c r="B1" s="687"/>
      <x:c r="C1" s="687"/>
      <x:c r="D1" s="687"/>
      <x:c r="E1" s="687"/>
      <x:c r="F1" s="687"/>
      <x:c r="G1" s="687"/>
      <x:c r="H1" s="687"/>
      <x:c r="I1" s="687"/>
      <x:c r="J1" s="687"/>
    </x:row>
    <x:row r="2" ht="36" customHeight="1">
      <x:c r="A2" s="691" t="str">
        <x:v>Eight employee-facing coaching modes and evidence-linked trigger catalogue. Delivery always passes policy, safety and interruption controls.</x:v>
      </x:c>
      <x:c r="B2" s="691"/>
      <x:c r="C2" s="691"/>
      <x:c r="D2" s="691"/>
      <x:c r="E2" s="691"/>
      <x:c r="F2" s="691"/>
      <x:c r="G2" s="691"/>
      <x:c r="H2" s="691"/>
      <x:c r="I2" s="691"/>
      <x:c r="J2" s="691"/>
    </x:row>
    <x:row r="4" ht="30" customHeight="1">
      <x:c r="A4" s="703" t="str">
        <x:v>ID</x:v>
      </x:c>
      <x:c r="B4" s="704" t="str">
        <x:v>Type</x:v>
      </x:c>
      <x:c r="C4" s="704" t="str">
        <x:v>Mode / trigger</x:v>
      </x:c>
      <x:c r="D4" s="704" t="str">
        <x:v>Definition</x:v>
      </x:c>
      <x:c r="E4" s="704" t="str">
        <x:v>Trigger / evidence condition</x:v>
      </x:c>
      <x:c r="F4" s="704" t="str">
        <x:v>Default response</x:v>
      </x:c>
      <x:c r="G4" s="704" t="str">
        <x:v>Channel / context</x:v>
      </x:c>
      <x:c r="H4" s="704" t="str">
        <x:v>Employee control / guardrail</x:v>
      </x:c>
      <x:c r="I4" s="704" t="str">
        <x:v>Escalation / next action</x:v>
      </x:c>
      <x:c r="J4" s="705" t="str">
        <x:v>Status</x:v>
      </x:c>
    </x:row>
    <x:row r="5">
      <x:c r="A5" s="722" t="str">
        <x:v>CMT-001</x:v>
      </x:c>
      <x:c r="B5" s="723" t="str">
        <x:v>Mode</x:v>
      </x:c>
      <x:c r="C5" s="723" t="str">
        <x:v>OBSERVE</x:v>
      </x:c>
      <x:c r="D5" s="723" t="str">
        <x:v>Analyse and retain no-interruption coaching candidate for later reflection/report.</x:v>
      </x:c>
      <x:c r="E5" s="723" t="str">
        <x:v>Low-confidence or baseline period; no urgent risk.</x:v>
      </x:c>
      <x:c r="F5" s="723" t="str">
        <x:v>No immediate message.</x:v>
      </x:c>
      <x:c r="G5" s="723" t="str">
        <x:v>Background/private timeline.</x:v>
      </x:c>
      <x:c r="H5" s="723" t="str">
        <x:v>Employee can see later summary and opt for more/less guidance.</x:v>
      </x:c>
      <x:c r="I5" s="723" t="str">
        <x:v>No escalation.</x:v>
      </x:c>
      <x:c r="J5" s="724" t="str">
        <x:v>Draft Complete</x:v>
      </x:c>
    </x:row>
    <x:row r="6">
      <x:c r="A6" s="730" t="str">
        <x:v>CMT-002</x:v>
      </x:c>
      <x:c r="B6" s="731" t="str">
        <x:v>Mode</x:v>
      </x:c>
      <x:c r="C6" s="731" t="str">
        <x:v>NUDGE</x:v>
      </x:c>
      <x:c r="D6" s="731" t="str">
        <x:v>Short contextual reminder of an omitted or upcoming step.</x:v>
      </x:c>
      <x:c r="E6" s="731" t="str">
        <x:v>High-confidence low-severity issue such as missing test or task switch.</x:v>
      </x:c>
      <x:c r="F6" s="731" t="str">
        <x:v>One concise evidence-linked reminder.</x:v>
      </x:c>
      <x:c r="G6" s="731" t="str">
        <x:v>Endpoint/IDE/HumanOS notification.</x:v>
      </x:c>
      <x:c r="H6" s="731" t="str">
        <x:v>Snooze, dismiss, reduce frequency.</x:v>
      </x:c>
      <x:c r="I6" s="731" t="str">
        <x:v>Escalate only after repeated material issue under policy.</x:v>
      </x:c>
      <x:c r="J6" s="732" t="str">
        <x:v>Draft Complete</x:v>
      </x:c>
    </x:row>
    <x:row r="7">
      <x:c r="A7" s="725" t="str">
        <x:v>CMT-003</x:v>
      </x:c>
      <x:c r="B7" s="114" t="str">
        <x:v>Mode</x:v>
      </x:c>
      <x:c r="C7" s="114" t="str">
        <x:v>ASSIST</x:v>
      </x:c>
      <x:c r="D7" s="114" t="str">
        <x:v>Offer a bounded diagnostic or execution plan.</x:v>
      </x:c>
      <x:c r="E7" s="114" t="str">
        <x:v>Employee request, blocker or repeated unsuccessful attempt.</x:v>
      </x:c>
      <x:c r="F7" s="114" t="str">
        <x:v>Suggested next steps with rationale and evidence.</x:v>
      </x:c>
      <x:c r="G7" s="114" t="str">
        <x:v>Private assistant panel.</x:v>
      </x:c>
      <x:c r="H7" s="114" t="str">
        <x:v>Accept, modify, reject, ask why.</x:v>
      </x:c>
      <x:c r="I7" s="114" t="str">
        <x:v>Mentor handoff if confidence low or issue complex.</x:v>
      </x:c>
      <x:c r="J7" s="726" t="str">
        <x:v>Draft Complete</x:v>
      </x:c>
    </x:row>
    <x:row r="8">
      <x:c r="A8" s="730" t="str">
        <x:v>CMT-004</x:v>
      </x:c>
      <x:c r="B8" s="731" t="str">
        <x:v>Mode</x:v>
      </x:c>
      <x:c r="C8" s="731" t="str">
        <x:v>TEACH</x:v>
      </x:c>
      <x:c r="D8" s="731" t="str">
        <x:v>Explain a concept and provide a worked example or micro-lesson.</x:v>
      </x:c>
      <x:c r="E8" s="731" t="str">
        <x:v>Reviewed knowledge/tool gap or explicit learning request.</x:v>
      </x:c>
      <x:c r="F8" s="731" t="str">
        <x:v>Short lesson plus practice/check.</x:v>
      </x:c>
      <x:c r="G8" s="731" t="str">
        <x:v>Learning panel/digest.</x:v>
      </x:c>
      <x:c r="H8" s="731" t="str">
        <x:v>Choose pace, format and accessibility options.</x:v>
      </x:c>
      <x:c r="I8" s="731" t="str">
        <x:v>Human instructor/mentor for critical topics.</x:v>
      </x:c>
      <x:c r="J8" s="732" t="str">
        <x:v>Draft Complete</x:v>
      </x:c>
    </x:row>
    <x:row r="9">
      <x:c r="A9" s="725" t="str">
        <x:v>CMT-005</x:v>
      </x:c>
      <x:c r="B9" s="114" t="str">
        <x:v>Mode</x:v>
      </x:c>
      <x:c r="C9" s="114" t="str">
        <x:v>ESCALATE</x:v>
      </x:c>
      <x:c r="D9" s="114" t="str">
        <x:v>Recommend or initiate authorised human/technical/manager support.</x:v>
      </x:c>
      <x:c r="E9" s="114" t="str">
        <x:v>Security risk, blocked access, repeated critical failure, deadline risk or employee request.</x:v>
      </x:c>
      <x:c r="F9" s="114" t="str">
        <x:v>Clear reason, evidence and recommended owner.</x:v>
      </x:c>
      <x:c r="G9" s="114" t="str">
        <x:v>Workflow/notification.</x:v>
      </x:c>
      <x:c r="H9" s="114" t="str">
        <x:v>Employee sees escalation except legally restricted incident path.</x:v>
      </x:c>
      <x:c r="I9" s="114" t="str">
        <x:v>Team lead/mentor/IT/security as policy permits.</x:v>
      </x:c>
      <x:c r="J9" s="726" t="str">
        <x:v>Draft Complete</x:v>
      </x:c>
    </x:row>
    <x:row r="10">
      <x:c r="A10" s="730" t="str">
        <x:v>CMT-006</x:v>
      </x:c>
      <x:c r="B10" s="731" t="str">
        <x:v>Mode</x:v>
      </x:c>
      <x:c r="C10" s="731" t="str">
        <x:v>REFLECT</x:v>
      </x:c>
      <x:c r="D10" s="731" t="str">
        <x:v>Prompt employee to review approach, decision, result or AI-agent output.</x:v>
      </x:c>
      <x:c r="E10" s="731" t="str">
        <x:v>After task milestone, rejection, recovery or completed learning.</x:v>
      </x:c>
      <x:c r="F10" s="731" t="str">
        <x:v>Questions and evidence summary.</x:v>
      </x:c>
      <x:c r="G10" s="731" t="str">
        <x:v>Private digest/end-of-task.</x:v>
      </x:c>
      <x:c r="H10" s="731" t="str">
        <x:v>Skip, respond privately, save note.</x:v>
      </x:c>
      <x:c r="I10" s="731" t="str">
        <x:v>No automatic manager access to reflection content.</x:v>
      </x:c>
      <x:c r="J10" s="732" t="str">
        <x:v>Draft Complete</x:v>
      </x:c>
    </x:row>
    <x:row r="11">
      <x:c r="A11" s="725" t="str">
        <x:v>CMT-007</x:v>
      </x:c>
      <x:c r="B11" s="114" t="str">
        <x:v>Mode</x:v>
      </x:c>
      <x:c r="C11" s="114" t="str">
        <x:v>PRACTICE</x:v>
      </x:c>
      <x:c r="D11" s="114" t="str">
        <x:v>Assign a guided or challenge exercise tied to a reviewed gap.</x:v>
      </x:c>
      <x:c r="E11" s="114" t="str">
        <x:v>Learning plan milestone or post-lesson application need.</x:v>
      </x:c>
      <x:c r="F11" s="114" t="str">
        <x:v>Practice task with criteria and evidence requirements.</x:v>
      </x:c>
      <x:c r="G11" s="114" t="str">
        <x:v>HumanOS Task/Learning.</x:v>
      </x:c>
      <x:c r="H11" s="114" t="str">
        <x:v>Schedule, request support or alternate format.</x:v>
      </x:c>
      <x:c r="I11" s="114" t="str">
        <x:v>Reviewer/mentor if repeated difficulty.</x:v>
      </x:c>
      <x:c r="J11" s="726" t="str">
        <x:v>Draft Complete</x:v>
      </x:c>
    </x:row>
    <x:row r="12">
      <x:c r="A12" s="730" t="str">
        <x:v>CMT-008</x:v>
      </x:c>
      <x:c r="B12" s="731" t="str">
        <x:v>Mode</x:v>
      </x:c>
      <x:c r="C12" s="731" t="str">
        <x:v>MENTOR_HANDOFF</x:v>
      </x:c>
      <x:c r="D12" s="731" t="str">
        <x:v>Transfer context to qualified human mentor with employee-aware boundaries.</x:v>
      </x:c>
      <x:c r="E12" s="731" t="str">
        <x:v>Complex judgement, interpersonal/support need, low AI confidence or employee preference.</x:v>
      </x:c>
      <x:c r="F12" s="731" t="str">
        <x:v>Evidence summary and agreed goals; no raw private content by default.</x:v>
      </x:c>
      <x:c r="G12" s="731" t="str">
        <x:v>Workflow/meeting/task.</x:v>
      </x:c>
      <x:c r="H12" s="731" t="str">
        <x:v>Employee approves non-urgent handoff and information scope.</x:v>
      </x:c>
      <x:c r="I12" s="731" t="str">
        <x:v>Qualified mentor/domain expert.</x:v>
      </x:c>
      <x:c r="J12" s="732" t="str">
        <x:v>Draft Complete</x:v>
      </x:c>
    </x:row>
    <x:row r="13">
      <x:c r="A13" s="725" t="str">
        <x:v>CMT-009</x:v>
      </x:c>
      <x:c r="B13" s="114" t="str">
        <x:v>Trigger</x:v>
      </x:c>
      <x:c r="C13" s="114" t="str">
        <x:v>REPEATED_ERROR</x:v>
      </x:c>
      <x:c r="D13" s="114" t="str">
        <x:v>Same comparable error recurs after appropriate guidance or training.</x:v>
      </x:c>
      <x:c r="E13" s="114" t="str">
        <x:v>Reviewed task evidence and no external blocker.</x:v>
      </x:c>
      <x:c r="F13" s="114" t="str">
        <x:v>Assist/Teach/Practice.</x:v>
      </x:c>
      <x:c r="G13" s="114" t="str">
        <x:v>Capability/task context.</x:v>
      </x:c>
      <x:c r="H13" s="114" t="str">
        <x:v>Minimum repeated-evidence threshold.</x:v>
      </x:c>
      <x:c r="I13" s="114" t="str">
        <x:v>Draft Complete</x:v>
      </x:c>
      <x:c r="J13" s="726"/>
    </x:row>
    <x:row r="14">
      <x:c r="A14" s="730" t="str">
        <x:v>CMT-010</x:v>
      </x:c>
      <x:c r="B14" s="731" t="str">
        <x:v>Trigger</x:v>
      </x:c>
      <x:c r="C14" s="731" t="str">
        <x:v>MISSING_VERIFICATION</x:v>
      </x:c>
      <x:c r="D14" s="731" t="str">
        <x:v>Work changes exist but required tests/review/security/quality gate is missing.</x:v>
      </x:c>
      <x:c r="E14" s="731" t="str">
        <x:v>Deterministic Stage 7 criterion/gate state.</x:v>
      </x:c>
      <x:c r="F14" s="731" t="str">
        <x:v>Nudge/Assist.</x:v>
      </x:c>
      <x:c r="G14" s="731" t="str">
        <x:v>Task criteria.</x:v>
      </x:c>
      <x:c r="H14" s="731" t="str">
        <x:v>Do not interrupt while verification process is already running.</x:v>
      </x:c>
      <x:c r="I14" s="731" t="str">
        <x:v>Draft Complete</x:v>
      </x:c>
      <x:c r="J14" s="732"/>
    </x:row>
    <x:row r="15">
      <x:c r="A15" s="725" t="str">
        <x:v>CMT-011</x:v>
      </x:c>
      <x:c r="B15" s="114" t="str">
        <x:v>Trigger</x:v>
      </x:c>
      <x:c r="C15" s="114" t="str">
        <x:v>AI_AGENT_OVERREACH</x:v>
      </x:c>
      <x:c r="D15" s="114" t="str">
        <x:v>Agent modifies scope or files outside task.</x:v>
      </x:c>
      <x:c r="E15" s="114" t="str">
        <x:v>Stage 7 quality finding and diff/provenance evidence.</x:v>
      </x:c>
      <x:c r="F15" s="114" t="str">
        <x:v>Nudge/Assist/Reflect.</x:v>
      </x:c>
      <x:c r="G15" s="114" t="str">
        <x:v>AI review context.</x:v>
      </x:c>
      <x:c r="H15" s="114" t="str">
        <x:v>Recognise employee rejection/review as positive behaviour.</x:v>
      </x:c>
      <x:c r="I15" s="114" t="str">
        <x:v>Draft Complete</x:v>
      </x:c>
      <x:c r="J15" s="726"/>
    </x:row>
    <x:row r="16">
      <x:c r="A16" s="730" t="str">
        <x:v>CMT-012</x:v>
      </x:c>
      <x:c r="B16" s="731" t="str">
        <x:v>Trigger</x:v>
      </x:c>
      <x:c r="C16" s="731" t="str">
        <x:v>POOR_TASK_DECOMPOSITION</x:v>
      </x:c>
      <x:c r="D16" s="731" t="str">
        <x:v>Prompt/task plan is too broad, lacks criteria or mixes unrelated objectives.</x:v>
      </x:c>
      <x:c r="E16" s="731" t="str">
        <x:v>AI-assisted recommendation with task contract evidence.</x:v>
      </x:c>
      <x:c r="F16" s="731" t="str">
        <x:v>Assist/Teach.</x:v>
      </x:c>
      <x:c r="G16" s="731" t="str">
        <x:v>Task/agent context.</x:v>
      </x:c>
      <x:c r="H16" s="731" t="str">
        <x:v>Do not judge prompt wording style; focus on outcome/risk.</x:v>
      </x:c>
      <x:c r="I16" s="731" t="str">
        <x:v>Draft Complete</x:v>
      </x:c>
      <x:c r="J16" s="732"/>
    </x:row>
    <x:row r="17">
      <x:c r="A17" s="725" t="str">
        <x:v>CMT-013</x:v>
      </x:c>
      <x:c r="B17" s="114" t="str">
        <x:v>Trigger</x:v>
      </x:c>
      <x:c r="C17" s="114" t="str">
        <x:v>TASK_ALIGNMENT_UNCERTAIN</x:v>
      </x:c>
      <x:c r="D17" s="114" t="str">
        <x:v>Activity appears outside current task or another assigned task may be active.</x:v>
      </x:c>
      <x:c r="E17" s="114" t="str">
        <x:v>Stage 7 POSSIBLY_UNRELATED/OTHER_ASSIGNED_TASK with confidence.</x:v>
      </x:c>
      <x:c r="F17" s="114" t="str">
        <x:v>Nudge/Observe.</x:v>
      </x:c>
      <x:c r="G17" s="114" t="str">
        <x:v>Task switch prompt.</x:v>
      </x:c>
      <x:c r="H17" s="114" t="str">
        <x:v>Ask for correction; do not accuse.</x:v>
      </x:c>
      <x:c r="I17" s="114" t="str">
        <x:v>Draft Complete</x:v>
      </x:c>
      <x:c r="J17" s="726"/>
    </x:row>
    <x:row r="18">
      <x:c r="A18" s="730" t="str">
        <x:v>CMT-014</x:v>
      </x:c>
      <x:c r="B18" s="731" t="str">
        <x:v>Trigger</x:v>
      </x:c>
      <x:c r="C18" s="731" t="str">
        <x:v>BLOCKER_DETECTED</x:v>
      </x:c>
      <x:c r="D18" s="731" t="str">
        <x:v>Access, environment, dependency, requirement or knowledge blocker identified.</x:v>
      </x:c>
      <x:c r="E18" s="731" t="str">
        <x:v>Stage 7 blocker candidate/review.</x:v>
      </x:c>
      <x:c r="F18" s="731" t="str">
        <x:v>Assist/Escalate/Teach depending type.</x:v>
      </x:c>
      <x:c r="G18" s="731" t="str">
        <x:v>Blocker evidence.</x:v>
      </x:c>
      <x:c r="H18" s="731" t="str">
        <x:v>External blocker must not produce employee capability coaching.</x:v>
      </x:c>
      <x:c r="I18" s="731" t="str">
        <x:v>Draft Complete</x:v>
      </x:c>
      <x:c r="J18" s="732"/>
    </x:row>
    <x:row r="19">
      <x:c r="A19" s="725" t="str">
        <x:v>CMT-015</x:v>
      </x:c>
      <x:c r="B19" s="114" t="str">
        <x:v>Trigger</x:v>
      </x:c>
      <x:c r="C19" s="114" t="str">
        <x:v>DEADLINE_RISK</x:v>
      </x:c>
      <x:c r="D19" s="114" t="str">
        <x:v>Critical criteria remain incomplete close to deadline.</x:v>
      </x:c>
      <x:c r="E19" s="114" t="str">
        <x:v>Task state, deadline and progress.</x:v>
      </x:c>
      <x:c r="F19" s="114" t="str">
        <x:v>Nudge/Assist/Escalate.</x:v>
      </x:c>
      <x:c r="G19" s="114" t="str">
        <x:v>Task plan.</x:v>
      </x:c>
      <x:c r="H19" s="114" t="str">
        <x:v>Avoid constant urgency; account for blocker/manager plan.</x:v>
      </x:c>
      <x:c r="I19" s="114" t="str">
        <x:v>Draft Complete</x:v>
      </x:c>
      <x:c r="J19" s="726"/>
    </x:row>
    <x:row r="20">
      <x:c r="A20" s="730" t="str">
        <x:v>CMT-016</x:v>
      </x:c>
      <x:c r="B20" s="731" t="str">
        <x:v>Trigger</x:v>
      </x:c>
      <x:c r="C20" s="731" t="str">
        <x:v>QUALITY_GATE_FAILED</x:v>
      </x:c>
      <x:c r="D20" s="731" t="str">
        <x:v>Test, security, review or deployment gate fails.</x:v>
      </x:c>
      <x:c r="E20" s="731" t="str">
        <x:v>Deterministic quality-gate result.</x:v>
      </x:c>
      <x:c r="F20" s="731" t="str">
        <x:v>Assist/Escalate.</x:v>
      </x:c>
      <x:c r="G20" s="731" t="str">
        <x:v>Gate evidence.</x:v>
      </x:c>
      <x:c r="H20" s="731" t="str">
        <x:v>Use secure handling for sensitive findings.</x:v>
      </x:c>
      <x:c r="I20" s="731" t="str">
        <x:v>Draft Complete</x:v>
      </x:c>
      <x:c r="J20" s="732"/>
    </x:row>
    <x:row r="21">
      <x:c r="A21" s="725" t="str">
        <x:v>CMT-017</x:v>
      </x:c>
      <x:c r="B21" s="114" t="str">
        <x:v>Trigger</x:v>
      </x:c>
      <x:c r="C21" s="114" t="str">
        <x:v>EMPLOYEE_REQUEST</x:v>
      </x:c>
      <x:c r="D21" s="114" t="str">
        <x:v>Employee explicitly asks for help, explanation, practice or mentor.</x:v>
      </x:c>
      <x:c r="E21" s="114" t="str">
        <x:v>User action.</x:v>
      </x:c>
      <x:c r="F21" s="114" t="str">
        <x:v>Any mode appropriate.</x:v>
      </x:c>
      <x:c r="G21" s="114" t="str">
        <x:v>Private request.</x:v>
      </x:c>
      <x:c r="H21" s="114" t="str">
        <x:v>Highest priority except safety/availability constraints.</x:v>
      </x:c>
      <x:c r="I21" s="114" t="str">
        <x:v>Draft Complete</x:v>
      </x:c>
      <x:c r="J21" s="726"/>
    </x:row>
    <x:row r="22">
      <x:c r="A22" s="730" t="str">
        <x:v>CMT-018</x:v>
      </x:c>
      <x:c r="B22" s="731" t="str">
        <x:v>Trigger</x:v>
      </x:c>
      <x:c r="C22" s="731" t="str">
        <x:v>LEARNING_MILESTONE</x:v>
      </x:c>
      <x:c r="D22" s="731" t="str">
        <x:v>Learning content completed or practice/reassessment due.</x:v>
      </x:c>
      <x:c r="E22" s="731" t="str">
        <x:v>Learning plan state.</x:v>
      </x:c>
      <x:c r="F22" s="731" t="str">
        <x:v>Reflect/Practice/Teach.</x:v>
      </x:c>
      <x:c r="G22" s="731" t="str">
        <x:v>Learning context.</x:v>
      </x:c>
      <x:c r="H22" s="731" t="str">
        <x:v>Completion alone does not praise capability increase.</x:v>
      </x:c>
      <x:c r="I22" s="731" t="str">
        <x:v>Draft Complete</x:v>
      </x:c>
      <x:c r="J22" s="732"/>
    </x:row>
    <x:row r="23">
      <x:c r="A23" s="725" t="str">
        <x:v>CMT-019</x:v>
      </x:c>
      <x:c r="B23" s="114" t="str">
        <x:v>Trigger</x:v>
      </x:c>
      <x:c r="C23" s="114" t="str">
        <x:v>SUCCESS_RECOGNITION</x:v>
      </x:c>
      <x:c r="D23" s="114" t="str">
        <x:v>Evidence shows effective recovery, review, verification, mentoring or improved method.</x:v>
      </x:c>
      <x:c r="E23" s="114" t="str">
        <x:v>Reviewed positive task/capability evidence.</x:v>
      </x:c>
      <x:c r="F23" s="114" t="str">
        <x:v>Reflect/Nudge recognition.</x:v>
      </x:c>
      <x:c r="G23" s="114" t="str">
        <x:v>Evidence summary.</x:v>
      </x:c>
      <x:c r="H23" s="114" t="str">
        <x:v>Avoid gamified manipulation or public comparison.</x:v>
      </x:c>
      <x:c r="I23" s="114" t="str">
        <x:v>Draft Complete</x:v>
      </x:c>
      <x:c r="J23" s="726"/>
    </x:row>
    <x:row r="24">
      <x:c r="A24" s="733" t="str">
        <x:v>CMT-020</x:v>
      </x:c>
      <x:c r="B24" s="734" t="str">
        <x:v>Trigger</x:v>
      </x:c>
      <x:c r="C24" s="734" t="str">
        <x:v>COACH_CONFIDENCE_LOW</x:v>
      </x:c>
      <x:c r="D24" s="734" t="str">
        <x:v>AI or rules cannot support reliable guidance.</x:v>
      </x:c>
      <x:c r="E24" s="734" t="str">
        <x:v>Low evidence/coverage/confidence.</x:v>
      </x:c>
      <x:c r="F24" s="734" t="str">
        <x:v>Observe/Mentor Handoff/Ask clarification.</x:v>
      </x:c>
      <x:c r="G24" s="734" t="str">
        <x:v>Missing-evidence summary.</x:v>
      </x:c>
      <x:c r="H24" s="734" t="str">
        <x:v>Do not generate confident advice.</x:v>
      </x:c>
      <x:c r="I24" s="734" t="str">
        <x:v>Draft Complete</x:v>
      </x:c>
      <x:c r="J24" s="735"/>
    </x:row>
  </x:sheetData>
  <x:mergeCells>
    <x:mergeCell ref="A1:J1"/>
    <x:mergeCell ref="A2:J2"/>
  </x:mergeCells>
  <x:dataValidations count="2">
    <x:dataValidation type="list" sqref="B5:B24">
      <x:formula1>"Mode,Trigger"</x:formula1>
    </x:dataValidation>
    <x:dataValidation type="list" sqref="J5:J24">
      <x:formula1>"Draft Complete,Needs Review,Approved,Deferred"</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56" hidden="0" customWidth="1"/>
    <x:col min="6" max="6" width="26" hidden="0" customWidth="1"/>
    <x:col min="7" max="7" width="12" hidden="0" customWidth="1"/>
    <x:col min="8" max="8" width="18" hidden="0" customWidth="1"/>
  </x:cols>
  <x:sheetData>
    <x:row r="1" ht="30" customHeight="1">
      <x:c r="A1" s="687" t="str">
        <x:v>Stage 9 — Intervention Policy</x:v>
      </x:c>
      <x:c r="B1" s="687"/>
      <x:c r="C1" s="687"/>
      <x:c r="D1" s="687"/>
      <x:c r="E1" s="687"/>
      <x:c r="F1" s="687"/>
      <x:c r="G1" s="687"/>
      <x:c r="H1" s="687"/>
    </x:row>
    <x:row r="2" ht="36" customHeight="1">
      <x:c r="A2" s="691" t="str">
        <x:v>Policy controls for evidence, confidence, delivery timing, employee choice, privacy, tone, escalation, retention and safe model rollout.</x:v>
      </x:c>
      <x:c r="B2" s="691"/>
      <x:c r="C2" s="691"/>
      <x:c r="D2" s="691"/>
      <x:c r="E2" s="691"/>
      <x:c r="F2" s="691"/>
      <x:c r="G2" s="691"/>
      <x:c r="H2" s="691"/>
    </x:row>
    <x:row r="4" ht="30" customHeight="1">
      <x:c r="A4" s="703" t="str">
        <x:v>ID</x:v>
      </x:c>
      <x:c r="B4" s="704" t="str">
        <x:v>Policy area</x:v>
      </x:c>
      <x:c r="C4" s="704" t="str">
        <x:v>Requirement</x:v>
      </x:c>
      <x:c r="D4" s="704" t="str">
        <x:v>Implementation direction</x:v>
      </x:c>
      <x:c r="E4" s="704" t="str">
        <x:v>Guardrail</x:v>
      </x:c>
      <x:c r="F4" s="704" t="str">
        <x:v>Owner</x:v>
      </x:c>
      <x:c r="G4" s="704" t="str">
        <x:v>Priority</x:v>
      </x:c>
      <x:c r="H4" s="705" t="str">
        <x:v>Status</x:v>
      </x:c>
    </x:row>
    <x:row r="5">
      <x:c r="A5" s="722" t="str">
        <x:v>IP-001</x:v>
      </x:c>
      <x:c r="B5" s="723" t="str">
        <x:v>Purpose limitation</x:v>
      </x:c>
      <x:c r="C5" s="723" t="str">
        <x:v>Every intervention must support an approved task, reviewed capability gap, employee request, safety/quality requirement or learning plan.</x:v>
      </x:c>
      <x:c r="D5" s="723" t="str">
        <x:v>Trigger carries purpose code and evidence refs.</x:v>
      </x:c>
      <x:c r="E5" s="723" t="str">
        <x:v>No generic behavioural manipulation.</x:v>
      </x:c>
      <x:c r="F5" s="723" t="str">
        <x:v>DPO/Product</x:v>
      </x:c>
      <x:c r="G5" s="723" t="str">
        <x:v>Critical</x:v>
      </x:c>
      <x:c r="H5" s="724" t="str">
        <x:v>Draft Complete</x:v>
      </x:c>
    </x:row>
    <x:row r="6">
      <x:c r="A6" s="730" t="str">
        <x:v>IP-002</x:v>
      </x:c>
      <x:c r="B6" s="731" t="str">
        <x:v>Private first</x:v>
      </x:c>
      <x:c r="C6" s="731" t="str">
        <x:v>Coaching is delivered privately to the employee by default.</x:v>
      </x:c>
      <x:c r="D6" s="731" t="str">
        <x:v>Manager/L&amp;D receives reviewed summary, not live private messages.</x:v>
      </x:c>
      <x:c r="E6" s="731" t="str">
        <x:v>Security/safety incident exceptions require separate policy.</x:v>
      </x:c>
      <x:c r="F6" s="731" t="str">
        <x:v>HR/DPO/Product</x:v>
      </x:c>
      <x:c r="G6" s="731" t="str">
        <x:v>Critical</x:v>
      </x:c>
      <x:c r="H6" s="732" t="str">
        <x:v>Draft Complete</x:v>
      </x:c>
    </x:row>
    <x:row r="7">
      <x:c r="A7" s="725" t="str">
        <x:v>IP-003</x:v>
      </x:c>
      <x:c r="B7" s="114" t="str">
        <x:v>Least intrusive mode</x:v>
      </x:c>
      <x:c r="C7" s="114" t="str">
        <x:v>Choose Observe or Nudge before Teach/Escalate when likely effective and risk is low.</x:v>
      </x:c>
      <x:c r="D7" s="114" t="str">
        <x:v>Intervention selector ranks lowest-burden valid mode.</x:v>
      </x:c>
      <x:c r="E7" s="114" t="str">
        <x:v>Avoid constant or disproportionate coaching.</x:v>
      </x:c>
      <x:c r="F7" s="114" t="str">
        <x:v>Product/AI</x:v>
      </x:c>
      <x:c r="G7" s="114" t="str">
        <x:v>High</x:v>
      </x:c>
      <x:c r="H7" s="726" t="str">
        <x:v>Draft Complete</x:v>
      </x:c>
    </x:row>
    <x:row r="8">
      <x:c r="A8" s="730" t="str">
        <x:v>IP-004</x:v>
      </x:c>
      <x:c r="B8" s="731" t="str">
        <x:v>Confidence threshold</x:v>
      </x:c>
      <x:c r="C8" s="731" t="str">
        <x:v>Intervention requires mode-specific evidence and confidence threshold.</x:v>
      </x:c>
      <x:c r="D8" s="731" t="str">
        <x:v>Low-confidence state uses Observe, clarification or mentor handoff.</x:v>
      </x:c>
      <x:c r="E8" s="731" t="str">
        <x:v>No confident guidance from insufficient evidence.</x:v>
      </x:c>
      <x:c r="F8" s="731" t="str">
        <x:v>AI Governance</x:v>
      </x:c>
      <x:c r="G8" s="731" t="str">
        <x:v>Critical</x:v>
      </x:c>
      <x:c r="H8" s="732" t="str">
        <x:v>Draft Complete</x:v>
      </x:c>
    </x:row>
    <x:row r="9">
      <x:c r="A9" s="725" t="str">
        <x:v>IP-005</x:v>
      </x:c>
      <x:c r="B9" s="114" t="str">
        <x:v>Deterministic priority</x:v>
      </x:c>
      <x:c r="C9" s="114" t="str">
        <x:v>Deterministic quality/security/task facts outrank AI coaching interpretation.</x:v>
      </x:c>
      <x:c r="D9" s="114" t="str">
        <x:v>Failed test/gate or approved criterion state supplied as fact.</x:v>
      </x:c>
      <x:c r="E9" s="114" t="str">
        <x:v>AI cannot contradict source-system result.</x:v>
      </x:c>
      <x:c r="F9" s="114" t="str">
        <x:v>Task Assurance/AI</x:v>
      </x:c>
      <x:c r="G9" s="114" t="str">
        <x:v>Critical</x:v>
      </x:c>
      <x:c r="H9" s="726" t="str">
        <x:v>Draft Complete</x:v>
      </x:c>
    </x:row>
    <x:row r="10">
      <x:c r="A10" s="730" t="str">
        <x:v>IP-006</x:v>
      </x:c>
      <x:c r="B10" s="731" t="str">
        <x:v>Interruptibility</x:v>
      </x:c>
      <x:c r="C10" s="731" t="str">
        <x:v>Delivery considers active typing, meeting, debug session, code review, focus mode and employee preferences.</x:v>
      </x:c>
      <x:c r="D10" s="731" t="str">
        <x:v>Interrupt Controller schedules or defers.</x:v>
      </x:c>
      <x:c r="E10" s="731" t="str">
        <x:v>Urgent security/safety events use approved override.</x:v>
      </x:c>
      <x:c r="F10" s="731" t="str">
        <x:v>Product/UX</x:v>
      </x:c>
      <x:c r="G10" s="731" t="str">
        <x:v>Critical</x:v>
      </x:c>
      <x:c r="H10" s="732" t="str">
        <x:v>Draft Complete</x:v>
      </x:c>
    </x:row>
    <x:row r="11">
      <x:c r="A11" s="725" t="str">
        <x:v>IP-007</x:v>
      </x:c>
      <x:c r="B11" s="114" t="str">
        <x:v>Cooldown</x:v>
      </x:c>
      <x:c r="C11" s="114" t="str">
        <x:v>Repeated similar interventions are rate-limited by trigger, task and employee.</x:v>
      </x:c>
      <x:c r="D11" s="114" t="str">
        <x:v>Configurable minimum interval and maximum daily count.</x:v>
      </x:c>
      <x:c r="E11" s="114" t="str">
        <x:v>Repeated errors may escalate to a different mode rather than spam.</x:v>
      </x:c>
      <x:c r="F11" s="114" t="str">
        <x:v>Product/AI</x:v>
      </x:c>
      <x:c r="G11" s="114" t="str">
        <x:v>High</x:v>
      </x:c>
      <x:c r="H11" s="726" t="str">
        <x:v>Draft Complete</x:v>
      </x:c>
    </x:row>
    <x:row r="12">
      <x:c r="A12" s="730" t="str">
        <x:v>IP-008</x:v>
      </x:c>
      <x:c r="B12" s="731" t="str">
        <x:v>Snooze/dismiss</x:v>
      </x:c>
      <x:c r="C12" s="731" t="str">
        <x:v>Employee can snooze, dismiss or reduce non-mandatory coaching.</x:v>
      </x:c>
      <x:c r="D12" s="731" t="str">
        <x:v>UI stores preference/feedback.</x:v>
      </x:c>
      <x:c r="E12" s="731" t="str">
        <x:v>Dismissal is not negative performance evidence.</x:v>
      </x:c>
      <x:c r="F12" s="731" t="str">
        <x:v>Employee Experience</x:v>
      </x:c>
      <x:c r="G12" s="731" t="str">
        <x:v>Critical</x:v>
      </x:c>
      <x:c r="H12" s="732" t="str">
        <x:v>Draft Complete</x:v>
      </x:c>
    </x:row>
    <x:row r="13">
      <x:c r="A13" s="725" t="str">
        <x:v>IP-009</x:v>
      </x:c>
      <x:c r="B13" s="114" t="str">
        <x:v>Do-not-disturb</x:v>
      </x:c>
      <x:c r="C13" s="114" t="str">
        <x:v>Employee can establish focus windows within policy.</x:v>
      </x:c>
      <x:c r="D13" s="114" t="str">
        <x:v>Device/session preference.</x:v>
      </x:c>
      <x:c r="E13" s="114" t="str">
        <x:v>Mandatory risk alerts remain separately defined.</x:v>
      </x:c>
      <x:c r="F13" s="114" t="str">
        <x:v>Employee Experience/HR</x:v>
      </x:c>
      <x:c r="G13" s="114" t="str">
        <x:v>High</x:v>
      </x:c>
      <x:c r="H13" s="726" t="str">
        <x:v>Draft Complete</x:v>
      </x:c>
    </x:row>
    <x:row r="14">
      <x:c r="A14" s="730" t="str">
        <x:v>IP-010</x:v>
      </x:c>
      <x:c r="B14" s="731" t="str">
        <x:v>Accessibility</x:v>
      </x:c>
      <x:c r="C14" s="731" t="str">
        <x:v>Interventions support alternate channels, pace, language, screen-reader and reduced-interruption needs.</x:v>
      </x:c>
      <x:c r="D14" s="731" t="str">
        <x:v>Preferences and restricted accommodation-safe flags.</x:v>
      </x:c>
      <x:c r="E14" s="731" t="str">
        <x:v>No medical detail exposed to model or manager summary.</x:v>
      </x:c>
      <x:c r="F14" s="731" t="str">
        <x:v>Accessibility/HR</x:v>
      </x:c>
      <x:c r="G14" s="731" t="str">
        <x:v>Critical</x:v>
      </x:c>
      <x:c r="H14" s="732" t="str">
        <x:v>Draft Complete</x:v>
      </x:c>
    </x:row>
    <x:row r="15">
      <x:c r="A15" s="725" t="str">
        <x:v>IP-011</x:v>
      </x:c>
      <x:c r="B15" s="114" t="str">
        <x:v>Tone and language</x:v>
      </x:c>
      <x:c r="C15" s="114" t="str">
        <x:v>Guidance is respectful, specific, non-accusatory and developmental.</x:v>
      </x:c>
      <x:c r="D15" s="114" t="str">
        <x:v>Safety validator checks prohibited/punitive language.</x:v>
      </x:c>
      <x:c r="E15" s="114" t="str">
        <x:v>No language implying laziness, dishonesty, personality or mental state.</x:v>
      </x:c>
      <x:c r="F15" s="114" t="str">
        <x:v>HR/AI Governance</x:v>
      </x:c>
      <x:c r="G15" s="114" t="str">
        <x:v>Critical</x:v>
      </x:c>
      <x:c r="H15" s="726" t="str">
        <x:v>Draft Complete</x:v>
      </x:c>
    </x:row>
    <x:row r="16">
      <x:c r="A16" s="730" t="str">
        <x:v>IP-012</x:v>
      </x:c>
      <x:c r="B16" s="731" t="str">
        <x:v>Evidence transparency</x:v>
      </x:c>
      <x:c r="C16" s="731" t="str">
        <x:v>Employee can inspect why a recommendation was made and which task/evidence it references.</x:v>
      </x:c>
      <x:c r="D16" s="731" t="str">
        <x:v>Intervention includes short rationale and evidence link.</x:v>
      </x:c>
      <x:c r="E16" s="731" t="str">
        <x:v>Raw restricted evidence remains policy-controlled.</x:v>
      </x:c>
      <x:c r="F16" s="731" t="str">
        <x:v>Product/DPO</x:v>
      </x:c>
      <x:c r="G16" s="731" t="str">
        <x:v>Critical</x:v>
      </x:c>
      <x:c r="H16" s="732" t="str">
        <x:v>Draft Complete</x:v>
      </x:c>
    </x:row>
    <x:row r="17">
      <x:c r="A17" s="725" t="str">
        <x:v>IP-013</x:v>
      </x:c>
      <x:c r="B17" s="114" t="str">
        <x:v>Uncertainty disclosure</x:v>
      </x:c>
      <x:c r="C17" s="114" t="str">
        <x:v>AI-assisted coaching states uncertainty, missing evidence and alternatives where material.</x:v>
      </x:c>
      <x:c r="D17" s="114" t="str">
        <x:v>Generated content schema.</x:v>
      </x:c>
      <x:c r="E17" s="114" t="str">
        <x:v>Do not present inference as fact.</x:v>
      </x:c>
      <x:c r="F17" s="114" t="str">
        <x:v>AI Governance</x:v>
      </x:c>
      <x:c r="G17" s="114" t="str">
        <x:v>Critical</x:v>
      </x:c>
      <x:c r="H17" s="726" t="str">
        <x:v>Draft Complete</x:v>
      </x:c>
    </x:row>
    <x:row r="18">
      <x:c r="A18" s="730" t="str">
        <x:v>IP-014</x:v>
      </x:c>
      <x:c r="B18" s="731" t="str">
        <x:v>Security and privacy</x:v>
      </x:c>
      <x:c r="C18" s="731" t="str">
        <x:v>Coaching prompts receive minimised summaries/evidence refs, not unrestricted raw screenshots, prompts or source code.</x:v>
      </x:c>
      <x:c r="D18" s="731" t="str">
        <x:v>Context Assembler + Model Gateway policy.</x:v>
      </x:c>
      <x:c r="E18" s="731" t="str">
        <x:v>Sensitive content follows approved provider/region rules.</x:v>
      </x:c>
      <x:c r="F18" s="731" t="str">
        <x:v>CISO/DPO/AI</x:v>
      </x:c>
      <x:c r="G18" s="731" t="str">
        <x:v>Critical</x:v>
      </x:c>
      <x:c r="H18" s="732" t="str">
        <x:v>Draft Complete</x:v>
      </x:c>
    </x:row>
    <x:row r="19">
      <x:c r="A19" s="725" t="str">
        <x:v>IP-015</x:v>
      </x:c>
      <x:c r="B19" s="114" t="str">
        <x:v>Employee feedback</x:v>
      </x:c>
      <x:c r="C19" s="114" t="str">
        <x:v>Every intervention can be rated useful, not useful, mistimed or contextually wrong.</x:v>
      </x:c>
      <x:c r="D19" s="114" t="str">
        <x:v>Feedback API and free-text option.</x:v>
      </x:c>
      <x:c r="E19" s="114" t="str">
        <x:v>Feedback is used for coach quality, not employee ranking.</x:v>
      </x:c>
      <x:c r="F19" s="114" t="str">
        <x:v>Product/AI Evaluation</x:v>
      </x:c>
      <x:c r="G19" s="114" t="str">
        <x:v>High</x:v>
      </x:c>
      <x:c r="H19" s="726" t="str">
        <x:v>Draft Complete</x:v>
      </x:c>
    </x:row>
    <x:row r="20">
      <x:c r="A20" s="730" t="str">
        <x:v>IP-016</x:v>
      </x:c>
      <x:c r="B20" s="731" t="str">
        <x:v>Correction propagation</x:v>
      </x:c>
      <x:c r="C20" s="731" t="str">
        <x:v>Incorrect task/capability context corrected by employee updates future intervention eligibility.</x:v>
      </x:c>
      <x:c r="D20" s="731" t="str">
        <x:v>Stage 7/8 correction events invalidate/rebuild coaching context.</x:v>
      </x:c>
      <x:c r="E20" s="731" t="str">
        <x:v>No repeated coaching from superseded finding.</x:v>
      </x:c>
      <x:c r="F20" s="731" t="str">
        <x:v>Data/Product</x:v>
      </x:c>
      <x:c r="G20" s="731" t="str">
        <x:v>Critical</x:v>
      </x:c>
      <x:c r="H20" s="732" t="str">
        <x:v>Draft Complete</x:v>
      </x:c>
    </x:row>
    <x:row r="21">
      <x:c r="A21" s="725" t="str">
        <x:v>IP-017</x:v>
      </x:c>
      <x:c r="B21" s="114" t="str">
        <x:v>Escalation threshold</x:v>
      </x:c>
      <x:c r="C21" s="114" t="str">
        <x:v>Human escalation requires defined severity, repeated reviewed evidence, employee request or urgent risk.</x:v>
      </x:c>
      <x:c r="D21" s="114" t="str">
        <x:v>Policy rules and workflow.</x:v>
      </x:c>
      <x:c r="E21" s="114" t="str">
        <x:v>Manager escalation is not automatic for low-severity coaching rejection.</x:v>
      </x:c>
      <x:c r="F21" s="114" t="str">
        <x:v>HR/Product/DPO</x:v>
      </x:c>
      <x:c r="G21" s="114" t="str">
        <x:v>Critical</x:v>
      </x:c>
      <x:c r="H21" s="726" t="str">
        <x:v>Draft Complete</x:v>
      </x:c>
    </x:row>
    <x:row r="22">
      <x:c r="A22" s="730" t="str">
        <x:v>IP-018</x:v>
      </x:c>
      <x:c r="B22" s="731" t="str">
        <x:v>Safety escalation</x:v>
      </x:c>
      <x:c r="C22" s="731" t="str">
        <x:v>Security, legal, customer-harm or production-risk events may require immediate authorised escalation.</x:v>
      </x:c>
      <x:c r="D22" s="731" t="str">
        <x:v>Deterministic severity and policy.</x:v>
      </x:c>
      <x:c r="E22" s="731" t="str">
        <x:v>Employee notification follows incident/legal policy.</x:v>
      </x:c>
      <x:c r="F22" s="731" t="str">
        <x:v>CISO/Legal</x:v>
      </x:c>
      <x:c r="G22" s="731" t="str">
        <x:v>Critical</x:v>
      </x:c>
      <x:c r="H22" s="732" t="str">
        <x:v>Draft Complete</x:v>
      </x:c>
    </x:row>
    <x:row r="23">
      <x:c r="A23" s="725" t="str">
        <x:v>IP-019</x:v>
      </x:c>
      <x:c r="B23" s="114" t="str">
        <x:v>Manager visibility</x:v>
      </x:c>
      <x:c r="C23" s="114" t="str">
        <x:v>Managers see support needs, accepted development plan and reviewed outcomes, not raw private coaching exchanges.</x:v>
      </x:c>
      <x:c r="D23" s="114" t="str">
        <x:v>Development Summary read model.</x:v>
      </x:c>
      <x:c r="E23" s="114" t="str">
        <x:v>Employee explanation/dispute state included.</x:v>
      </x:c>
      <x:c r="F23" s="114" t="str">
        <x:v>HR/DPO</x:v>
      </x:c>
      <x:c r="G23" s="114" t="str">
        <x:v>Critical</x:v>
      </x:c>
      <x:c r="H23" s="726" t="str">
        <x:v>Draft Complete</x:v>
      </x:c>
    </x:row>
    <x:row r="24">
      <x:c r="A24" s="730" t="str">
        <x:v>IP-020</x:v>
      </x:c>
      <x:c r="B24" s="731" t="str">
        <x:v>No punitive use</x:v>
      </x:c>
      <x:c r="C24" s="731" t="str">
        <x:v>Ignoring, snoozing or rejecting a coaching suggestion is not itself misconduct or performance failure.</x:v>
      </x:c>
      <x:c r="D24" s="731" t="str">
        <x:v>Metric deny-list and reporting rules.</x:v>
      </x:c>
      <x:c r="E24" s="731" t="str">
        <x:v>Only underlying task facts may be reviewed separately.</x:v>
      </x:c>
      <x:c r="F24" s="731" t="str">
        <x:v>HR/Legal</x:v>
      </x:c>
      <x:c r="G24" s="731" t="str">
        <x:v>Critical</x:v>
      </x:c>
      <x:c r="H24" s="732" t="str">
        <x:v>Draft Complete</x:v>
      </x:c>
    </x:row>
    <x:row r="25">
      <x:c r="A25" s="725" t="str">
        <x:v>IP-021</x:v>
      </x:c>
      <x:c r="B25" s="114" t="str">
        <x:v>Model/version control</x:v>
      </x:c>
      <x:c r="C25" s="114" t="str">
        <x:v>Every coaching recommendation records model, prompt, skill, policy and content version.</x:v>
      </x:c>
      <x:c r="D25" s="114" t="str">
        <x:v>Audit lineage.</x:v>
      </x:c>
      <x:c r="E25" s="114" t="str">
        <x:v>Enables rollback and evaluation.</x:v>
      </x:c>
      <x:c r="F25" s="114" t="str">
        <x:v>AI Platform</x:v>
      </x:c>
      <x:c r="G25" s="114" t="str">
        <x:v>High</x:v>
      </x:c>
      <x:c r="H25" s="726" t="str">
        <x:v>Draft Complete</x:v>
      </x:c>
    </x:row>
    <x:row r="26">
      <x:c r="A26" s="730" t="str">
        <x:v>IP-022</x:v>
      </x:c>
      <x:c r="B26" s="731" t="str">
        <x:v>Canary and rollback</x:v>
      </x:c>
      <x:c r="C26" s="731" t="str">
        <x:v>New coaching prompts/skills are piloted with controlled exposure and reversible rollout.</x:v>
      </x:c>
      <x:c r="D26" s="731" t="str">
        <x:v>Feature flags and Skill Forge lifecycle.</x:v>
      </x:c>
      <x:c r="E26" s="731" t="str">
        <x:v>No uncontrolled self-modification.</x:v>
      </x:c>
      <x:c r="F26" s="731" t="str">
        <x:v>AI Platform/Governance</x:v>
      </x:c>
      <x:c r="G26" s="731" t="str">
        <x:v>High</x:v>
      </x:c>
      <x:c r="H26" s="732" t="str">
        <x:v>Draft Complete</x:v>
      </x:c>
    </x:row>
    <x:row r="27">
      <x:c r="A27" s="725" t="str">
        <x:v>IP-023</x:v>
      </x:c>
      <x:c r="B27" s="114" t="str">
        <x:v>Retention</x:v>
      </x:c>
      <x:c r="C27" s="114" t="str">
        <x:v>Private coaching content and feedback have purpose-specific retention separate from capability evidence.</x:v>
      </x:c>
      <x:c r="D27" s="114" t="str">
        <x:v>Retention class and deletion workflow.</x:v>
      </x:c>
      <x:c r="E27" s="114" t="str">
        <x:v>Manager reports keep derived reviewed summary only.</x:v>
      </x:c>
      <x:c r="F27" s="114" t="str">
        <x:v>DPO/Data</x:v>
      </x:c>
      <x:c r="G27" s="114" t="str">
        <x:v>High</x:v>
      </x:c>
      <x:c r="H27" s="726" t="str">
        <x:v>Draft Complete</x:v>
      </x:c>
    </x:row>
    <x:row r="28">
      <x:c r="A28" s="733" t="str">
        <x:v>IP-024</x:v>
      </x:c>
      <x:c r="B28" s="734" t="str">
        <x:v>Cultural/localisation review</x:v>
      </x:c>
      <x:c r="C28" s="734" t="str">
        <x:v>Tone, examples, language and escalation norms are reviewed for locale/team context.</x:v>
      </x:c>
      <x:c r="D28" s="734" t="str">
        <x:v>Versioned locale packs and user feedback.</x:v>
      </x:c>
      <x:c r="E28" s="734" t="str">
        <x:v>Core fairness/governance controls remain invariant.</x:v>
      </x:c>
      <x:c r="F28" s="734" t="str">
        <x:v>HR/Product</x:v>
      </x:c>
      <x:c r="G28" s="734" t="str">
        <x:v>Medium</x:v>
      </x:c>
      <x:c r="H28" s="735" t="str">
        <x:v>Draft Complete</x:v>
      </x:c>
    </x:row>
  </x:sheetData>
  <x:mergeCells>
    <x:mergeCell ref="A1:H1"/>
    <x:mergeCell ref="A2:H2"/>
  </x:mergeCells>
  <x:dataValidations count="2">
    <x:dataValidation type="list" sqref="G5:G28">
      <x:formula1>"Critical,High,Medium,Low"</x:formula1>
    </x:dataValidation>
    <x:dataValidation type="list" sqref="H5:H28">
      <x:formula1>"Draft Complete,Needs Review,Approved,Deferred"</x:formula1>
    </x:dataValidation>
  </x:dataValidations>
  <x:pageMargins left="0.7" right="0.7" top="0.75" bottom="0.75" header="0.3" footer="0.3"/>
</x:worksheet>
</file>

<file path=xl/worksheets/sheet124.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50" hidden="0" customWidth="1"/>
    <x:col min="6" max="6" width="58" hidden="0" customWidth="1"/>
    <x:col min="7" max="7" width="18" hidden="0" customWidth="1"/>
  </x:cols>
  <x:sheetData>
    <x:row r="1" ht="30" customHeight="1">
      <x:c r="A1" s="687" t="str">
        <x:v>Stage 9 — Learning Loop Model</x:v>
      </x:c>
      <x:c r="B1" s="687"/>
      <x:c r="C1" s="687"/>
      <x:c r="D1" s="687"/>
      <x:c r="E1" s="687"/>
      <x:c r="F1" s="687"/>
      <x:c r="G1" s="687"/>
    </x:row>
    <x:row r="2" ht="36" customHeight="1">
      <x:c r="A2" s="691" t="str">
        <x:v>State model from reviewed gap through learning, practice, real-work application, capability review and intervention effectiveness.</x:v>
      </x:c>
      <x:c r="B2" s="691"/>
      <x:c r="C2" s="691"/>
      <x:c r="D2" s="691"/>
      <x:c r="E2" s="691"/>
      <x:c r="F2" s="691"/>
      <x:c r="G2" s="691"/>
    </x:row>
    <x:row r="4" ht="30" customHeight="1">
      <x:c r="A4" s="703" t="str">
        <x:v>ID</x:v>
      </x:c>
      <x:c r="B4" s="704" t="str">
        <x:v>State</x:v>
      </x:c>
      <x:c r="C4" s="704" t="str">
        <x:v>Definition</x:v>
      </x:c>
      <x:c r="D4" s="704" t="str">
        <x:v>Entry evidence</x:v>
      </x:c>
      <x:c r="E4" s="704" t="str">
        <x:v>Permitted next states</x:v>
      </x:c>
      <x:c r="F4" s="704" t="str">
        <x:v>Guardrail / rule</x:v>
      </x:c>
      <x:c r="G4" s="705" t="str">
        <x:v>Status</x:v>
      </x:c>
    </x:row>
    <x:row r="5">
      <x:c r="A5" s="722" t="str">
        <x:v>LLM-001</x:v>
      </x:c>
      <x:c r="B5" s="723" t="str">
        <x:v>GAP_CANDIDATE</x:v>
      </x:c>
      <x:c r="C5" s="723" t="str">
        <x:v>Task/capability evidence suggests a possible development need.</x:v>
      </x:c>
      <x:c r="D5" s="723" t="str">
        <x:v>Stage 7/8 gap candidate.</x:v>
      </x:c>
      <x:c r="E5" s="723" t="str">
        <x:v>CAUSE_REVIEW</x:v>
      </x:c>
      <x:c r="F5" s="723" t="str">
        <x:v>No learning assignment until blocker/context checked.</x:v>
      </x:c>
      <x:c r="G5" s="724" t="str">
        <x:v>Draft Complete</x:v>
      </x:c>
    </x:row>
    <x:row r="6">
      <x:c r="A6" s="730" t="str">
        <x:v>LLM-002</x:v>
      </x:c>
      <x:c r="B6" s="731" t="str">
        <x:v>CAUSE_REVIEW</x:v>
      </x:c>
      <x:c r="C6" s="731" t="str">
        <x:v>Determine whether issue is knowledge, practice, tool use, task decomposition, verification, confidence, process or external blocker.</x:v>
      </x:c>
      <x:c r="D6" s="731" t="str">
        <x:v>Gap evidence, employee response, reviewer context.</x:v>
      </x:c>
      <x:c r="E6" s="731" t="str">
        <x:v>CONTEXT_INSUFFICIENT / PLAN_DRAFT / CLOSED_NO_PERSON_GAP</x:v>
      </x:c>
      <x:c r="F6" s="731" t="str">
        <x:v>External blockers close personal gap path.</x:v>
      </x:c>
      <x:c r="G6" s="732" t="str">
        <x:v>Draft Complete</x:v>
      </x:c>
    </x:row>
    <x:row r="7">
      <x:c r="A7" s="725" t="str">
        <x:v>LLM-003</x:v>
      </x:c>
      <x:c r="B7" s="114" t="str">
        <x:v>CONTEXT_INSUFFICIENT</x:v>
      </x:c>
      <x:c r="C7" s="114" t="str">
        <x:v>Evidence cannot support a fair learning recommendation.</x:v>
      </x:c>
      <x:c r="D7" s="114" t="str">
        <x:v>Coverage gaps or unclear cause.</x:v>
      </x:c>
      <x:c r="E7" s="114" t="str">
        <x:v>REASSESSMENT / CLOSED_NO_PERSON_GAP</x:v>
      </x:c>
      <x:c r="F7" s="114" t="str">
        <x:v>No punitive or mandatory training from weak evidence.</x:v>
      </x:c>
      <x:c r="G7" s="726" t="str">
        <x:v>Draft Complete</x:v>
      </x:c>
    </x:row>
    <x:row r="8">
      <x:c r="A8" s="730" t="str">
        <x:v>LLM-004</x:v>
      </x:c>
      <x:c r="B8" s="731" t="str">
        <x:v>CLOSED_NO_PERSON_GAP</x:v>
      </x:c>
      <x:c r="C8" s="731" t="str">
        <x:v>Issue belongs to requirements, access, environment, process or management rather than employee capability.</x:v>
      </x:c>
      <x:c r="D8" s="731" t="str">
        <x:v>Cause review.</x:v>
      </x:c>
      <x:c r="E8" s="731" t="str">
        <x:v>PROCESS_IMPROVEMENT / CLOSED</x:v>
      </x:c>
      <x:c r="F8" s="731" t="str">
        <x:v>Can create organisational improvement item.</x:v>
      </x:c>
      <x:c r="G8" s="732" t="str">
        <x:v>Draft Complete</x:v>
      </x:c>
    </x:row>
    <x:row r="9">
      <x:c r="A9" s="725" t="str">
        <x:v>LLM-005</x:v>
      </x:c>
      <x:c r="B9" s="114" t="str">
        <x:v>PLAN_DRAFT</x:v>
      </x:c>
      <x:c r="C9" s="114" t="str">
        <x:v>System creates a proposed learning plan with goals, artefacts, practice and evidence criteria.</x:v>
      </x:c>
      <x:c r="D9" s="114" t="str">
        <x:v>Reviewed gap and employee preferences.</x:v>
      </x:c>
      <x:c r="E9" s="114" t="str">
        <x:v>EMPLOYEE_REVIEW / HUMAN_REVIEW</x:v>
      </x:c>
      <x:c r="F9" s="114" t="str">
        <x:v>Plan is recommendation until accepted/approved under policy.</x:v>
      </x:c>
      <x:c r="G9" s="726" t="str">
        <x:v>Draft Complete</x:v>
      </x:c>
    </x:row>
    <x:row r="10">
      <x:c r="A10" s="730" t="str">
        <x:v>LLM-006</x:v>
      </x:c>
      <x:c r="B10" s="731" t="str">
        <x:v>EMPLOYEE_REVIEW</x:v>
      </x:c>
      <x:c r="C10" s="731" t="str">
        <x:v>Employee reviews goals, relevance, format, timing and accessibility.</x:v>
      </x:c>
      <x:c r="D10" s="731" t="str">
        <x:v>Plan draft.</x:v>
      </x:c>
      <x:c r="E10" s="731" t="str">
        <x:v>PLAN_ACTIVE / PLAN_MODIFIED / DISPUTED</x:v>
      </x:c>
      <x:c r="F10" s="731" t="str">
        <x:v>Employee voice and goals incorporated.</x:v>
      </x:c>
      <x:c r="G10" s="732" t="str">
        <x:v>Draft Complete</x:v>
      </x:c>
    </x:row>
    <x:row r="11">
      <x:c r="A11" s="725" t="str">
        <x:v>LLM-007</x:v>
      </x:c>
      <x:c r="B11" s="114" t="str">
        <x:v>HUMAN_REVIEW</x:v>
      </x:c>
      <x:c r="C11" s="114" t="str">
        <x:v>L&amp;D/domain reviewer checks critical, mandatory or disputed learning plan.</x:v>
      </x:c>
      <x:c r="D11" s="114" t="str">
        <x:v>Plan/evidence package.</x:v>
      </x:c>
      <x:c r="E11" s="114" t="str">
        <x:v>PLAN_ACTIVE / PLAN_MODIFIED / CLOSED</x:v>
      </x:c>
      <x:c r="F11" s="114" t="str">
        <x:v>Required for high-impact or regulated topics.</x:v>
      </x:c>
      <x:c r="G11" s="726" t="str">
        <x:v>Draft Complete</x:v>
      </x:c>
    </x:row>
    <x:row r="12">
      <x:c r="A12" s="730" t="str">
        <x:v>LLM-008</x:v>
      </x:c>
      <x:c r="B12" s="731" t="str">
        <x:v>PLAN_ACTIVE</x:v>
      </x:c>
      <x:c r="C12" s="731" t="str">
        <x:v>Approved learning plan is active.</x:v>
      </x:c>
      <x:c r="D12" s="731" t="str">
        <x:v>Employee/reviewer approval.</x:v>
      </x:c>
      <x:c r="E12" s="731" t="str">
        <x:v>LEARNING_IN_PROGRESS / PAUSED / CANCELLED</x:v>
      </x:c>
      <x:c r="F12" s="731" t="str">
        <x:v>Plan version and expected applied evidence recorded.</x:v>
      </x:c>
      <x:c r="G12" s="732" t="str">
        <x:v>Draft Complete</x:v>
      </x:c>
    </x:row>
    <x:row r="13">
      <x:c r="A13" s="725" t="str">
        <x:v>LLM-009</x:v>
      </x:c>
      <x:c r="B13" s="114" t="str">
        <x:v>LEARNING_IN_PROGRESS</x:v>
      </x:c>
      <x:c r="C13" s="114" t="str">
        <x:v>Employee uses lessons, examples, mentor support or knowledge checks.</x:v>
      </x:c>
      <x:c r="D13" s="114" t="str">
        <x:v>Learning artefact interactions.</x:v>
      </x:c>
      <x:c r="E13" s="114" t="str">
        <x:v>CONTENT_COMPLETED / PRACTICE_ASSIGNED / PAUSED</x:v>
      </x:c>
      <x:c r="F13" s="114" t="str">
        <x:v>Activity evidence is learning evidence, not capability proof.</x:v>
      </x:c>
      <x:c r="G13" s="726" t="str">
        <x:v>Draft Complete</x:v>
      </x:c>
    </x:row>
    <x:row r="14">
      <x:c r="A14" s="730" t="str">
        <x:v>LLM-010</x:v>
      </x:c>
      <x:c r="B14" s="731" t="str">
        <x:v>CONTENT_COMPLETED</x:v>
      </x:c>
      <x:c r="C14" s="731" t="str">
        <x:v>Assigned content or knowledge check completed.</x:v>
      </x:c>
      <x:c r="D14" s="731" t="str">
        <x:v>xAPI/LMS/internal learning event.</x:v>
      </x:c>
      <x:c r="E14" s="731" t="str">
        <x:v>PRACTICE_ASSIGNED</x:v>
      </x:c>
      <x:c r="F14" s="731" t="str">
        <x:v>No automatic capability increase.</x:v>
      </x:c>
      <x:c r="G14" s="732" t="str">
        <x:v>Draft Complete</x:v>
      </x:c>
    </x:row>
    <x:row r="15">
      <x:c r="A15" s="725" t="str">
        <x:v>LLM-011</x:v>
      </x:c>
      <x:c r="B15" s="114" t="str">
        <x:v>PRACTICE_ASSIGNED</x:v>
      </x:c>
      <x:c r="C15" s="114" t="str">
        <x:v>Guided simulation/challenge/live task assigned with criteria.</x:v>
      </x:c>
      <x:c r="D15" s="114" t="str">
        <x:v>Task template and learning goal.</x:v>
      </x:c>
      <x:c r="E15" s="114" t="str">
        <x:v>PRACTICE_IN_PROGRESS / RESCHEDULED</x:v>
      </x:c>
      <x:c r="F15" s="114" t="str">
        <x:v>Practice must be representative and accessible.</x:v>
      </x:c>
      <x:c r="G15" s="726" t="str">
        <x:v>Draft Complete</x:v>
      </x:c>
    </x:row>
    <x:row r="16">
      <x:c r="A16" s="730" t="str">
        <x:v>LLM-012</x:v>
      </x:c>
      <x:c r="B16" s="731" t="str">
        <x:v>PRACTICE_IN_PROGRESS</x:v>
      </x:c>
      <x:c r="C16" s="731" t="str">
        <x:v>Employee completes practice with support or independently.</x:v>
      </x:c>
      <x:c r="D16" s="731" t="str">
        <x:v>Task/coach/mentor evidence.</x:v>
      </x:c>
      <x:c r="E16" s="731" t="str">
        <x:v>PRACTICE_REVIEW</x:v>
      </x:c>
      <x:c r="F16" s="731" t="str">
        <x:v>Capture support/guidance context.</x:v>
      </x:c>
      <x:c r="G16" s="732" t="str">
        <x:v>Draft Complete</x:v>
      </x:c>
    </x:row>
    <x:row r="17">
      <x:c r="A17" s="725" t="str">
        <x:v>LLM-013</x:v>
      </x:c>
      <x:c r="B17" s="114" t="str">
        <x:v>PRACTICE_REVIEW</x:v>
      </x:c>
      <x:c r="C17" s="114" t="str">
        <x:v>Reviewer evaluates outcome, quality, autonomy and transfer.</x:v>
      </x:c>
      <x:c r="D17" s="114" t="str">
        <x:v>Practice evidence package.</x:v>
      </x:c>
      <x:c r="E17" s="114" t="str">
        <x:v>APPLIED_EVIDENCE_PENDING / PLAN_MODIFIED / REASSESSMENT</x:v>
      </x:c>
      <x:c r="F17" s="114" t="str">
        <x:v>One practice success remains provisional.</x:v>
      </x:c>
      <x:c r="G17" s="726" t="str">
        <x:v>Draft Complete</x:v>
      </x:c>
    </x:row>
    <x:row r="18">
      <x:c r="A18" s="730" t="str">
        <x:v>LLM-014</x:v>
      </x:c>
      <x:c r="B18" s="731" t="str">
        <x:v>APPLIED_EVIDENCE_PENDING</x:v>
      </x:c>
      <x:c r="C18" s="731" t="str">
        <x:v>Wait for subsequent real-work evidence demonstrating application.</x:v>
      </x:c>
      <x:c r="D18" s="731" t="str">
        <x:v>Practice completed.</x:v>
      </x:c>
      <x:c r="E18" s="731" t="str">
        <x:v>APPLIED_EVIDENCE_OBSERVED / EXPIRED / PLAN_MODIFIED</x:v>
      </x:c>
      <x:c r="F18" s="731" t="str">
        <x:v>Capability only changes after applied evidence and review.</x:v>
      </x:c>
      <x:c r="G18" s="732" t="str">
        <x:v>Draft Complete</x:v>
      </x:c>
    </x:row>
    <x:row r="19">
      <x:c r="A19" s="725" t="str">
        <x:v>LLM-015</x:v>
      </x:c>
      <x:c r="B19" s="114" t="str">
        <x:v>APPLIED_EVIDENCE_OBSERVED</x:v>
      </x:c>
      <x:c r="C19" s="114" t="str">
        <x:v>Later task shows relevant improvement.</x:v>
      </x:c>
      <x:c r="D19" s="114" t="str">
        <x:v>Reviewed Stage 7 task/capability evidence.</x:v>
      </x:c>
      <x:c r="E19" s="114" t="str">
        <x:v>CAPABILITY_REVIEW</x:v>
      </x:c>
      <x:c r="F19" s="114" t="str">
        <x:v>Improvement must trace to evidence; causal attribution may remain uncertain.</x:v>
      </x:c>
      <x:c r="G19" s="726" t="str">
        <x:v>Draft Complete</x:v>
      </x:c>
    </x:row>
    <x:row r="20">
      <x:c r="A20" s="730" t="str">
        <x:v>LLM-016</x:v>
      </x:c>
      <x:c r="B20" s="731" t="str">
        <x:v>CAPABILITY_REVIEW</x:v>
      </x:c>
      <x:c r="C20" s="731" t="str">
        <x:v>Reviewer considers whether applied evidence updates capability state.</x:v>
      </x:c>
      <x:c r="D20" s="731" t="str">
        <x:v>Capability evidence package.</x:v>
      </x:c>
      <x:c r="E20" s="731" t="str">
        <x:v>EFFECTIVE / PARTIALLY_EFFECTIVE / NOT_EFFECTIVE / MORE_EVIDENCE_REQUIRED</x:v>
      </x:c>
      <x:c r="F20" s="731" t="str">
        <x:v>Stage 8 review rules apply.</x:v>
      </x:c>
      <x:c r="G20" s="732" t="str">
        <x:v>Draft Complete</x:v>
      </x:c>
    </x:row>
    <x:row r="21">
      <x:c r="A21" s="725" t="str">
        <x:v>LLM-017</x:v>
      </x:c>
      <x:c r="B21" s="114" t="str">
        <x:v>EFFECTIVE</x:v>
      </x:c>
      <x:c r="C21" s="114" t="str">
        <x:v>Learning objective achieved and applied evidence supports improvement.</x:v>
      </x:c>
      <x:c r="D21" s="114" t="str">
        <x:v>Review decision.</x:v>
      </x:c>
      <x:c r="E21" s="114" t="str">
        <x:v>PLAN_COMPLETED / NEXT_GOAL</x:v>
      </x:c>
      <x:c r="F21" s="114" t="str">
        <x:v>Record intervention effectiveness, not only completion.</x:v>
      </x:c>
      <x:c r="G21" s="726" t="str">
        <x:v>Draft Complete</x:v>
      </x:c>
    </x:row>
    <x:row r="22">
      <x:c r="A22" s="730" t="str">
        <x:v>LLM-018</x:v>
      </x:c>
      <x:c r="B22" s="731" t="str">
        <x:v>PARTIALLY_EFFECTIVE</x:v>
      </x:c>
      <x:c r="C22" s="731" t="str">
        <x:v>Some improvement observed; remaining gap or transfer issue exists.</x:v>
      </x:c>
      <x:c r="D22" s="731" t="str">
        <x:v>Review decision.</x:v>
      </x:c>
      <x:c r="E22" s="731" t="str">
        <x:v>PLAN_MODIFIED / MORE_EVIDENCE_REQUIRED</x:v>
      </x:c>
      <x:c r="F22" s="731" t="str">
        <x:v>Adjust content/practice rather than repeating unchanged plan.</x:v>
      </x:c>
      <x:c r="G22" s="732" t="str">
        <x:v>Draft Complete</x:v>
      </x:c>
    </x:row>
    <x:row r="23">
      <x:c r="A23" s="725" t="str">
        <x:v>LLM-019</x:v>
      </x:c>
      <x:c r="B23" s="114" t="str">
        <x:v>NOT_EFFECTIVE</x:v>
      </x:c>
      <x:c r="C23" s="114" t="str">
        <x:v>No material improvement or intervention was inappropriate/mistimed.</x:v>
      </x:c>
      <x:c r="D23" s="114" t="str">
        <x:v>Review/feedback/evidence.</x:v>
      </x:c>
      <x:c r="E23" s="114" t="str">
        <x:v>PLAN_MODIFIED / MENTOR_HANDOFF / CAUSE_REVIEW</x:v>
      </x:c>
      <x:c r="F23" s="114" t="str">
        <x:v>Do not blame employee; revisit cause and delivery.</x:v>
      </x:c>
      <x:c r="G23" s="726" t="str">
        <x:v>Draft Complete</x:v>
      </x:c>
    </x:row>
    <x:row r="24">
      <x:c r="A24" s="730" t="str">
        <x:v>LLM-020</x:v>
      </x:c>
      <x:c r="B24" s="731" t="str">
        <x:v>MORE_EVIDENCE_REQUIRED</x:v>
      </x:c>
      <x:c r="C24" s="731" t="str">
        <x:v>Evidence is promising but insufficient for conclusion.</x:v>
      </x:c>
      <x:c r="D24" s="731" t="str">
        <x:v>Review decision.</x:v>
      </x:c>
      <x:c r="E24" s="731" t="str">
        <x:v>APPLIED_EVIDENCE_PENDING / REASSESSMENT</x:v>
      </x:c>
      <x:c r="F24" s="731" t="str">
        <x:v>No premature capability update.</x:v>
      </x:c>
      <x:c r="G24" s="732" t="str">
        <x:v>Draft Complete</x:v>
      </x:c>
    </x:row>
    <x:row r="25">
      <x:c r="A25" s="725" t="str">
        <x:v>LLM-021</x:v>
      </x:c>
      <x:c r="B25" s="114" t="str">
        <x:v>PLAN_COMPLETED</x:v>
      </x:c>
      <x:c r="C25" s="114" t="str">
        <x:v>Plan is completed with reviewed applied outcome.</x:v>
      </x:c>
      <x:c r="D25" s="114" t="str">
        <x:v>Effective review.</x:v>
      </x:c>
      <x:c r="E25" s="114" t="str">
        <x:v>NEXT_GOAL / CLOSED</x:v>
      </x:c>
      <x:c r="F25" s="114" t="str">
        <x:v>Employee receives summary and next steps.</x:v>
      </x:c>
      <x:c r="G25" s="726" t="str">
        <x:v>Draft Complete</x:v>
      </x:c>
    </x:row>
    <x:row r="26">
      <x:c r="A26" s="733" t="str">
        <x:v>LLM-022</x:v>
      </x:c>
      <x:c r="B26" s="734" t="str">
        <x:v>PAUSED/CANCELLED</x:v>
      </x:c>
      <x:c r="C26" s="734" t="str">
        <x:v>Plan paused or cancelled due to workload, irrelevance, role change or employee/policy reason.</x:v>
      </x:c>
      <x:c r="D26" s="734" t="str">
        <x:v>Employee/reviewer action.</x:v>
      </x:c>
      <x:c r="E26" s="734" t="str">
        <x:v>PLAN_ACTIVE / CLOSED</x:v>
      </x:c>
      <x:c r="F26" s="734" t="str">
        <x:v>Pause/cancel is not negative performance evidence.</x:v>
      </x:c>
      <x:c r="G26" s="735" t="str">
        <x:v>Draft Complete</x:v>
      </x:c>
    </x:row>
  </x:sheetData>
  <x:mergeCells>
    <x:mergeCell ref="A1:G1"/>
    <x:mergeCell ref="A2:G2"/>
  </x:mergeCells>
  <x:dataValidations count="1">
    <x:dataValidation type="list" sqref="G5:G26">
      <x:formula1>"Draft Complete,Needs Review,Approved,Deferred"</x:formula1>
    </x:dataValidation>
  </x:dataValidations>
  <x:pageMargins left="0.7" right="0.7" top="0.75" bottom="0.75" header="0.3" footer="0.3"/>
</x:worksheet>
</file>

<file path=xl/worksheets/sheet125.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6" hidden="0" customWidth="1"/>
    <x:col min="5" max="5" width="46" hidden="0" customWidth="1"/>
    <x:col min="6" max="6" width="54" hidden="0" customWidth="1"/>
    <x:col min="7" max="7" width="30" hidden="0" customWidth="1"/>
    <x:col min="8" max="8" width="18" hidden="0" customWidth="1"/>
  </x:cols>
  <x:sheetData>
    <x:row r="1" ht="30" customHeight="1">
      <x:c r="A1" s="687" t="str">
        <x:v>Stage 9 — Learning Artefact Catalogue</x:v>
      </x:c>
      <x:c r="B1" s="687"/>
      <x:c r="C1" s="687"/>
      <x:c r="D1" s="687"/>
      <x:c r="E1" s="687"/>
      <x:c r="F1" s="687"/>
      <x:c r="G1" s="687"/>
      <x:c r="H1" s="687"/>
    </x:row>
    <x:row r="2" ht="36" customHeight="1">
      <x:c r="A2" s="691" t="str">
        <x:v>Learning and practice formats used by Growth Coach and L&amp;D. Every artefact defines expected application evidence; content completion alone does not change capability.</x:v>
      </x:c>
      <x:c r="B2" s="691"/>
      <x:c r="C2" s="691"/>
      <x:c r="D2" s="691"/>
      <x:c r="E2" s="691"/>
      <x:c r="F2" s="691"/>
      <x:c r="G2" s="691"/>
      <x:c r="H2" s="691"/>
    </x:row>
    <x:row r="4" ht="30" customHeight="1">
      <x:c r="A4" s="703" t="str">
        <x:v>ID</x:v>
      </x:c>
      <x:c r="B4" s="704" t="str">
        <x:v>Artefact type</x:v>
      </x:c>
      <x:c r="C4" s="704" t="str">
        <x:v>Definition</x:v>
      </x:c>
      <x:c r="D4" s="704" t="str">
        <x:v>When appropriate</x:v>
      </x:c>
      <x:c r="E4" s="704" t="str">
        <x:v>Evidence / evaluation</x:v>
      </x:c>
      <x:c r="F4" s="704" t="str">
        <x:v>Guardrail</x:v>
      </x:c>
      <x:c r="G4" s="704" t="str">
        <x:v>Owner / source</x:v>
      </x:c>
      <x:c r="H4" s="705" t="str">
        <x:v>Status</x:v>
      </x:c>
    </x:row>
    <x:row r="5">
      <x:c r="A5" s="722" t="str">
        <x:v>LA-001</x:v>
      </x:c>
      <x:c r="B5" s="723" t="str">
        <x:v>Micro-lesson</x:v>
      </x:c>
      <x:c r="C5" s="723" t="str">
        <x:v>Short explanation of one concept, risk or method.</x:v>
      </x:c>
      <x:c r="D5" s="723" t="str">
        <x:v>Knowledge/tool gap; limited time.</x:v>
      </x:c>
      <x:c r="E5" s="723" t="str">
        <x:v>Knowledge check or reflection.</x:v>
      </x:c>
      <x:c r="F5" s="723" t="str">
        <x:v>No capability credit without application.</x:v>
      </x:c>
      <x:c r="G5" s="723" t="str">
        <x:v>Internal content/approved provider</x:v>
      </x:c>
      <x:c r="H5" s="724" t="str">
        <x:v>Draft Complete</x:v>
      </x:c>
    </x:row>
    <x:row r="6">
      <x:c r="A6" s="730" t="str">
        <x:v>LA-002</x:v>
      </x:c>
      <x:c r="B6" s="731" t="str">
        <x:v>Worked example</x:v>
      </x:c>
      <x:c r="C6" s="731" t="str">
        <x:v>Step-by-step example with rationale and verification.</x:v>
      </x:c>
      <x:c r="D6" s="731" t="str">
        <x:v>Employee needs model of correct approach.</x:v>
      </x:c>
      <x:c r="E6" s="731" t="str">
        <x:v>Review questions or similar task.</x:v>
      </x:c>
      <x:c r="F6" s="731" t="str">
        <x:v>Avoid copying exact answer into live task without understanding.</x:v>
      </x:c>
      <x:c r="G6" s="731" t="str">
        <x:v>Domain expert/Skill Forge</x:v>
      </x:c>
      <x:c r="H6" s="732" t="str">
        <x:v>Draft Complete</x:v>
      </x:c>
    </x:row>
    <x:row r="7">
      <x:c r="A7" s="725" t="str">
        <x:v>LA-003</x:v>
      </x:c>
      <x:c r="B7" s="114" t="str">
        <x:v>Guided practice</x:v>
      </x:c>
      <x:c r="C7" s="114" t="str">
        <x:v>Task with hints/checkpoints and coach assistance.</x:v>
      </x:c>
      <x:c r="D7" s="114" t="str">
        <x:v>Learning/assisted level.</x:v>
      </x:c>
      <x:c r="E7" s="114" t="str">
        <x:v>Outcome, guidance and quality evidence.</x:v>
      </x:c>
      <x:c r="F7" s="114" t="str">
        <x:v>Counts as practice, not independent capability.</x:v>
      </x:c>
      <x:c r="G7" s="114" t="str">
        <x:v>Task/L&amp;D</x:v>
      </x:c>
      <x:c r="H7" s="726" t="str">
        <x:v>Draft Complete</x:v>
      </x:c>
    </x:row>
    <x:row r="8">
      <x:c r="A8" s="730" t="str">
        <x:v>LA-004</x:v>
      </x:c>
      <x:c r="B8" s="731" t="str">
        <x:v>Challenge task</x:v>
      </x:c>
      <x:c r="C8" s="731" t="str">
        <x:v>Representative task with reduced guidance.</x:v>
      </x:c>
      <x:c r="D8" s="731" t="str">
        <x:v>Assess transfer or independence after learning.</x:v>
      </x:c>
      <x:c r="E8" s="731" t="str">
        <x:v>Task criteria and reviewer evidence.</x:v>
      </x:c>
      <x:c r="F8" s="731" t="str">
        <x:v>Must be accessible and role-relevant.</x:v>
      </x:c>
      <x:c r="G8" s="731" t="str">
        <x:v>Task/Domain Reviewer</x:v>
      </x:c>
      <x:c r="H8" s="732" t="str">
        <x:v>Draft Complete</x:v>
      </x:c>
    </x:row>
    <x:row r="9">
      <x:c r="A9" s="725" t="str">
        <x:v>LA-005</x:v>
      </x:c>
      <x:c r="B9" s="114" t="str">
        <x:v>Simulation</x:v>
      </x:c>
      <x:c r="C9" s="114" t="str">
        <x:v>Safe sandbox representing production scenario.</x:v>
      </x:c>
      <x:c r="D9" s="114" t="str">
        <x:v>Security, incident, process or high-risk learning.</x:v>
      </x:c>
      <x:c r="E9" s="114" t="str">
        <x:v>Scenario outcome and decision rationale.</x:v>
      </x:c>
      <x:c r="F9" s="114" t="str">
        <x:v>Simulation evidence lower weight than live work.</x:v>
      </x:c>
      <x:c r="G9" s="114" t="str">
        <x:v>Learning Platform</x:v>
      </x:c>
      <x:c r="H9" s="726" t="str">
        <x:v>Draft Complete</x:v>
      </x:c>
    </x:row>
    <x:row r="10">
      <x:c r="A10" s="730" t="str">
        <x:v>LA-006</x:v>
      </x:c>
      <x:c r="B10" s="731" t="str">
        <x:v>Prompt template</x:v>
      </x:c>
      <x:c r="C10" s="731" t="str">
        <x:v>Reusable structure for AI-agent task decomposition or review.</x:v>
      </x:c>
      <x:c r="D10" s="731" t="str">
        <x:v>AI-supervision/task-decomposition gap.</x:v>
      </x:c>
      <x:c r="E10" s="731" t="str">
        <x:v>Applied agent session and reviewed outcome.</x:v>
      </x:c>
      <x:c r="F10" s="731" t="str">
        <x:v>Prompt use/volume is not capability proof.</x:v>
      </x:c>
      <x:c r="G10" s="731" t="str">
        <x:v>AI Platform/Skill Forge</x:v>
      </x:c>
      <x:c r="H10" s="732" t="str">
        <x:v>Draft Complete</x:v>
      </x:c>
    </x:row>
    <x:row r="11">
      <x:c r="A11" s="725" t="str">
        <x:v>LA-007</x:v>
      </x:c>
      <x:c r="B11" s="114" t="str">
        <x:v>Checklist</x:v>
      </x:c>
      <x:c r="C11" s="114" t="str">
        <x:v>Quality, security, review or task-completion checklist.</x:v>
      </x:c>
      <x:c r="D11" s="114" t="str">
        <x:v>Repeated omissions or complex procedure.</x:v>
      </x:c>
      <x:c r="E11" s="114" t="str">
        <x:v>Checklist completion plus outcome evidence.</x:v>
      </x:c>
      <x:c r="F11" s="114" t="str">
        <x:v>Checkbox completion alone does not prove quality.</x:v>
      </x:c>
      <x:c r="G11" s="114" t="str">
        <x:v>Domain/Product</x:v>
      </x:c>
      <x:c r="H11" s="726" t="str">
        <x:v>Draft Complete</x:v>
      </x:c>
    </x:row>
    <x:row r="12">
      <x:c r="A12" s="730" t="str">
        <x:v>LA-008</x:v>
      </x:c>
      <x:c r="B12" s="731" t="str">
        <x:v>Diagnostic decision tree</x:v>
      </x:c>
      <x:c r="C12" s="731" t="str">
        <x:v>Evidence-based troubleshooting path.</x:v>
      </x:c>
      <x:c r="D12" s="731" t="str">
        <x:v>Repeated debugging or support issue.</x:v>
      </x:c>
      <x:c r="E12" s="731" t="str">
        <x:v>Root-cause task result.</x:v>
      </x:c>
      <x:c r="F12" s="731" t="str">
        <x:v>Allow alternate valid methods.</x:v>
      </x:c>
      <x:c r="G12" s="731" t="str">
        <x:v>Domain Expert</x:v>
      </x:c>
      <x:c r="H12" s="732" t="str">
        <x:v>Draft Complete</x:v>
      </x:c>
    </x:row>
    <x:row r="13">
      <x:c r="A13" s="725" t="str">
        <x:v>LA-009</x:v>
      </x:c>
      <x:c r="B13" s="114" t="str">
        <x:v>Knowledge check</x:v>
      </x:c>
      <x:c r="C13" s="114" t="str">
        <x:v>Questions/scenarios verifying concept understanding.</x:v>
      </x:c>
      <x:c r="D13" s="114" t="str">
        <x:v>After lesson or baseline assessment.</x:v>
      </x:c>
      <x:c r="E13" s="114" t="str">
        <x:v>Knowledge score and explanations.</x:v>
      </x:c>
      <x:c r="F13" s="114" t="str">
        <x:v>Avoid trivia bias; accessibility/language review.</x:v>
      </x:c>
      <x:c r="G13" s="114" t="str">
        <x:v>L&amp;D</x:v>
      </x:c>
      <x:c r="H13" s="726" t="str">
        <x:v>Draft Complete</x:v>
      </x:c>
    </x:row>
    <x:row r="14">
      <x:c r="A14" s="730" t="str">
        <x:v>LA-010</x:v>
      </x:c>
      <x:c r="B14" s="731" t="str">
        <x:v>Code/design review exercise</x:v>
      </x:c>
      <x:c r="C14" s="731" t="str">
        <x:v>Review prepared artefact and identify quality/risk issues.</x:v>
      </x:c>
      <x:c r="D14" s="731" t="str">
        <x:v>Review/AI-supervision/quality gap.</x:v>
      </x:c>
      <x:c r="E14" s="731" t="str">
        <x:v>Review findings and reviewer agreement.</x:v>
      </x:c>
      <x:c r="F14" s="731" t="str">
        <x:v>Does not require manual creation output.</x:v>
      </x:c>
      <x:c r="G14" s="731" t="str">
        <x:v>Engineering/Design Reviewer</x:v>
      </x:c>
      <x:c r="H14" s="732" t="str">
        <x:v>Draft Complete</x:v>
      </x:c>
    </x:row>
    <x:row r="15">
      <x:c r="A15" s="725" t="str">
        <x:v>LA-011</x:v>
      </x:c>
      <x:c r="B15" s="114" t="str">
        <x:v>Mentor session</x:v>
      </x:c>
      <x:c r="C15" s="114" t="str">
        <x:v>Qualified human supports reflection, practice or complex judgement.</x:v>
      </x:c>
      <x:c r="D15" s="114" t="str">
        <x:v>Low AI confidence, complex/repeated gap or employee preference.</x:v>
      </x:c>
      <x:c r="E15" s="114" t="str">
        <x:v>Goals, agreed actions and high-level outcome.</x:v>
      </x:c>
      <x:c r="F15" s="114" t="str">
        <x:v>Private mentor conversation not exposed raw to manager.</x:v>
      </x:c>
      <x:c r="G15" s="114" t="str">
        <x:v>Mentor/L&amp;D</x:v>
      </x:c>
      <x:c r="H15" s="726" t="str">
        <x:v>Draft Complete</x:v>
      </x:c>
    </x:row>
    <x:row r="16">
      <x:c r="A16" s="730" t="str">
        <x:v>LA-012</x:v>
      </x:c>
      <x:c r="B16" s="731" t="str">
        <x:v>Pairing/shadowing</x:v>
      </x:c>
      <x:c r="C16" s="731" t="str">
        <x:v>Employee observes or works with experienced colleague.</x:v>
      </x:c>
      <x:c r="D16" s="731" t="str">
        <x:v>New tool/domain or complex workflow.</x:v>
      </x:c>
      <x:c r="E16" s="731" t="str">
        <x:v>Reflection and later applied task.</x:v>
      </x:c>
      <x:c r="F16" s="731" t="str">
        <x:v>Observation time is valid learning.</x:v>
      </x:c>
      <x:c r="G16" s="731" t="str">
        <x:v>Manager/Domain Lead</x:v>
      </x:c>
      <x:c r="H16" s="732" t="str">
        <x:v>Draft Complete</x:v>
      </x:c>
    </x:row>
    <x:row r="17">
      <x:c r="A17" s="725" t="str">
        <x:v>LA-013</x:v>
      </x:c>
      <x:c r="B17" s="114" t="str">
        <x:v>Reference guide/runbook</x:v>
      </x:c>
      <x:c r="C17" s="114" t="str">
        <x:v>Durable procedure, standard or decision support.</x:v>
      </x:c>
      <x:c r="D17" s="114" t="str">
        <x:v>Process/tool/support need.</x:v>
      </x:c>
      <x:c r="E17" s="114" t="str">
        <x:v>Applied task evidence.</x:v>
      </x:c>
      <x:c r="F17" s="114" t="str">
        <x:v>Version and source accuracy required.</x:v>
      </x:c>
      <x:c r="G17" s="114" t="str">
        <x:v>Domain/Skill Forge</x:v>
      </x:c>
      <x:c r="H17" s="726" t="str">
        <x:v>Draft Complete</x:v>
      </x:c>
    </x:row>
    <x:row r="18">
      <x:c r="A18" s="730" t="str">
        <x:v>LA-014</x:v>
      </x:c>
      <x:c r="B18" s="731" t="str">
        <x:v>Reassessment task</x:v>
      </x:c>
      <x:c r="C18" s="731" t="str">
        <x:v>Representative task designed to gather fresh capability evidence.</x:v>
      </x:c>
      <x:c r="D18" s="731" t="str">
        <x:v>Stale/disputed/insufficient evidence or post-training.</x:v>
      </x:c>
      <x:c r="E18" s="731" t="str">
        <x:v>Capability evidence package.</x:v>
      </x:c>
      <x:c r="F18" s="731" t="str">
        <x:v>Separate assessment from normal productivity expectations.</x:v>
      </x:c>
      <x:c r="G18" s="731" t="str">
        <x:v>Capability Reviewer</x:v>
      </x:c>
      <x:c r="H18" s="732" t="str">
        <x:v>Draft Complete</x:v>
      </x:c>
    </x:row>
    <x:row r="19">
      <x:c r="A19" s="725" t="str">
        <x:v>LA-015</x:v>
      </x:c>
      <x:c r="B19" s="114" t="str">
        <x:v>Reflection prompt</x:v>
      </x:c>
      <x:c r="C19" s="114" t="str">
        <x:v>Private questions about decisions, errors, recovery or learning.</x:v>
      </x:c>
      <x:c r="D19" s="114" t="str">
        <x:v>After milestone/review/task.</x:v>
      </x:c>
      <x:c r="E19" s="114" t="str">
        <x:v>Optional employee note or no response.</x:v>
      </x:c>
      <x:c r="F19" s="114" t="str">
        <x:v>Private response not manager-visible by default.</x:v>
      </x:c>
      <x:c r="G19" s="114" t="str">
        <x:v>Growth Coach</x:v>
      </x:c>
      <x:c r="H19" s="726" t="str">
        <x:v>Draft Complete</x:v>
      </x:c>
    </x:row>
    <x:row r="20">
      <x:c r="A20" s="733" t="str">
        <x:v>LA-016</x:v>
      </x:c>
      <x:c r="B20" s="734" t="str">
        <x:v>External course/resource</x:v>
      </x:c>
      <x:c r="C20" s="734" t="str">
        <x:v>Licensed third-party learning content.</x:v>
      </x:c>
      <x:c r="D20" s="734" t="str">
        <x:v>Generic foundational knowledge or certification need.</x:v>
      </x:c>
      <x:c r="E20" s="734" t="str">
        <x:v>Completion record plus later applied evidence.</x:v>
      </x:c>
      <x:c r="F20" s="734" t="str">
        <x:v>Licence, data sharing and quality review required.</x:v>
      </x:c>
      <x:c r="G20" s="734" t="str">
        <x:v>L&amp;D/Procurement</x:v>
      </x:c>
      <x:c r="H20" s="735" t="str">
        <x:v>Draft Complete</x:v>
      </x:c>
    </x:row>
  </x:sheetData>
  <x:mergeCells>
    <x:mergeCell ref="A1:H1"/>
    <x:mergeCell ref="A2:H2"/>
  </x:mergeCells>
  <x:dataValidations count="1">
    <x:dataValidation type="list" sqref="H5:H20">
      <x:formula1>"Draft Complete,Needs Review,Approved,Deferred"</x:formula1>
    </x:dataValidation>
  </x:dataValidations>
  <x:pageMargins left="0.7" right="0.7" top="0.75" bottom="0.75" header="0.3" footer="0.3"/>
</x:worksheet>
</file>

<file path=xl/worksheets/sheet126.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42" hidden="0" customWidth="1"/>
    <x:col min="5" max="5" width="46" hidden="0" customWidth="1"/>
    <x:col min="6" max="6" width="20" hidden="0" customWidth="1"/>
    <x:col min="7" max="7" width="26" hidden="0" customWidth="1"/>
    <x:col min="8" max="8" width="56" hidden="0" customWidth="1"/>
    <x:col min="9" max="9" width="18" hidden="0" customWidth="1"/>
  </x:cols>
  <x:sheetData>
    <x:row r="1" ht="30" customHeight="1">
      <x:c r="A1" s="687" t="str">
        <x:v>Stage 9 — Coaching Effectiveness Metrics</x:v>
      </x:c>
      <x:c r="B1" s="687"/>
      <x:c r="C1" s="687"/>
      <x:c r="D1" s="687"/>
      <x:c r="E1" s="687"/>
      <x:c r="F1" s="687"/>
      <x:c r="G1" s="687"/>
      <x:c r="H1" s="687"/>
      <x:c r="I1" s="687"/>
    </x:row>
    <x:row r="2" ht="36" customHeight="1">
      <x:c r="A2" s="691" t="str">
        <x:v>Metrics for usefulness, interruption, quality improvement, applied learning, fairness, trust and safe model evolution. Proposed pilot targets are hypotheses, not employee performance thresholds.</x:v>
      </x:c>
      <x:c r="B2" s="691"/>
      <x:c r="C2" s="691"/>
      <x:c r="D2" s="691"/>
      <x:c r="E2" s="691"/>
      <x:c r="F2" s="691"/>
      <x:c r="G2" s="691"/>
      <x:c r="H2" s="691"/>
      <x:c r="I2" s="691"/>
    </x:row>
    <x:row r="4" ht="30" customHeight="1">
      <x:c r="A4" s="703" t="str">
        <x:v>ID</x:v>
      </x:c>
      <x:c r="B4" s="704" t="str">
        <x:v>Metric</x:v>
      </x:c>
      <x:c r="C4" s="704" t="str">
        <x:v>Definition / formula</x:v>
      </x:c>
      <x:c r="D4" s="704" t="str">
        <x:v>Purpose</x:v>
      </x:c>
      <x:c r="E4" s="704" t="str">
        <x:v>Proposed target / interpretation</x:v>
      </x:c>
      <x:c r="F4" s="704" t="str">
        <x:v>Frequency</x:v>
      </x:c>
      <x:c r="G4" s="704" t="str">
        <x:v>Owner</x:v>
      </x:c>
      <x:c r="H4" s="704" t="str">
        <x:v>Misuse guardrail</x:v>
      </x:c>
      <x:c r="I4" s="705" t="str">
        <x:v>Status</x:v>
      </x:c>
    </x:row>
    <x:row r="5">
      <x:c r="A5" s="722" t="str">
        <x:v>CEM-001</x:v>
      </x:c>
      <x:c r="B5" s="723" t="str">
        <x:v>Intervention delivery rate</x:v>
      </x:c>
      <x:c r="C5" s="723" t="str">
        <x:v>Delivered eligible interventions / policy-approved candidates</x:v>
      </x:c>
      <x:c r="D5" s="723" t="str">
        <x:v>Operational reliability only.</x:v>
      </x:c>
      <x:c r="E5" s="723" t="str">
        <x:v>≥95% for scheduled non-suppressed interventions</x:v>
      </x:c>
      <x:c r="F5" s="723" t="str">
        <x:v>Weekly</x:v>
      </x:c>
      <x:c r="G5" s="723" t="str">
        <x:v>SRE/Product</x:v>
      </x:c>
      <x:c r="H5" s="723" t="str">
        <x:v>Do not treat high volume as success.</x:v>
      </x:c>
      <x:c r="I5" s="724" t="str">
        <x:v>Draft Complete</x:v>
      </x:c>
    </x:row>
    <x:row r="6">
      <x:c r="A6" s="730" t="str">
        <x:v>CEM-002</x:v>
      </x:c>
      <x:c r="B6" s="731" t="str">
        <x:v>Acceptance rate</x:v>
      </x:c>
      <x:c r="C6" s="731" t="str">
        <x:v>Accepted or meaningfully engaged interventions / delivered interventions</x:v>
      </x:c>
      <x:c r="D6" s="731" t="str">
        <x:v>Indicates relevance and timing.</x:v>
      </x:c>
      <x:c r="E6" s="731" t="str">
        <x:v>Pilot baseline; segment by mode/trigger</x:v>
      </x:c>
      <x:c r="F6" s="731" t="str">
        <x:v>Weekly/monthly</x:v>
      </x:c>
      <x:c r="G6" s="731" t="str">
        <x:v>Product/AI Evaluation</x:v>
      </x:c>
      <x:c r="H6" s="731" t="str">
        <x:v>Low acceptance may reflect interruption burden or poor context, not employee resistance.</x:v>
      </x:c>
      <x:c r="I6" s="732" t="str">
        <x:v>Draft Complete</x:v>
      </x:c>
    </x:row>
    <x:row r="7">
      <x:c r="A7" s="725" t="str">
        <x:v>CEM-003</x:v>
      </x:c>
      <x:c r="B7" s="114" t="str">
        <x:v>Usefulness rating</x:v>
      </x:c>
      <x:c r="C7" s="114" t="str">
        <x:v>Share rated useful or very useful, plus qualitative themes</x:v>
      </x:c>
      <x:c r="D7" s="114" t="str">
        <x:v>Employee-perceived value.</x:v>
      </x:c>
      <x:c r="E7" s="114" t="str">
        <x:v>≥70% pilot hypothesis</x:v>
      </x:c>
      <x:c r="F7" s="114" t="str">
        <x:v>Monthly</x:v>
      </x:c>
      <x:c r="G7" s="114" t="str">
        <x:v>Product/HR</x:v>
      </x:c>
      <x:c r="H7" s="114" t="str">
        <x:v>Anonymous/aggregated reporting where possible.</x:v>
      </x:c>
      <x:c r="I7" s="726" t="str">
        <x:v>Draft Complete</x:v>
      </x:c>
    </x:row>
    <x:row r="8">
      <x:c r="A8" s="730" t="str">
        <x:v>CEM-004</x:v>
      </x:c>
      <x:c r="B8" s="731" t="str">
        <x:v>Incorrect-context rate</x:v>
      </x:c>
      <x:c r="C8" s="731" t="str">
        <x:v>Interventions marked contextually wrong / delivered interventions</x:v>
      </x:c>
      <x:c r="D8" s="731" t="str">
        <x:v>Measures evidence/context quality.</x:v>
      </x:c>
      <x:c r="E8" s="731" t="str">
        <x:v>&lt;10% pilot hypothesis; critical modes lower</x:v>
      </x:c>
      <x:c r="F8" s="731" t="str">
        <x:v>Weekly</x:v>
      </x:c>
      <x:c r="G8" s="731" t="str">
        <x:v>AI Evaluation/Data</x:v>
      </x:c>
      <x:c r="H8" s="731" t="str">
        <x:v>Corrections must invalidate repeated triggers.</x:v>
      </x:c>
      <x:c r="I8" s="732" t="str">
        <x:v>Draft Complete</x:v>
      </x:c>
    </x:row>
    <x:row r="9">
      <x:c r="A9" s="725" t="str">
        <x:v>CEM-005</x:v>
      </x:c>
      <x:c r="B9" s="114" t="str">
        <x:v>Mistimed-intervention rate</x:v>
      </x:c>
      <x:c r="C9" s="114" t="str">
        <x:v>Interventions marked mistimed or snoozed due to focus/meeting / delivered</x:v>
      </x:c>
      <x:c r="D9" s="114" t="str">
        <x:v>Measures interruption policy.</x:v>
      </x:c>
      <x:c r="E9" s="114" t="str">
        <x:v>Trend downward; mode-specific target</x:v>
      </x:c>
      <x:c r="F9" s="114" t="str">
        <x:v>Weekly</x:v>
      </x:c>
      <x:c r="G9" s="114" t="str">
        <x:v>Product/UX</x:v>
      </x:c>
      <x:c r="H9" s="114" t="str">
        <x:v>Snooze is not negative employee behaviour.</x:v>
      </x:c>
      <x:c r="I9" s="726" t="str">
        <x:v>Draft Complete</x:v>
      </x:c>
    </x:row>
    <x:row r="10">
      <x:c r="A10" s="730" t="str">
        <x:v>CEM-006</x:v>
      </x:c>
      <x:c r="B10" s="731" t="str">
        <x:v>Interruption burden</x:v>
      </x:c>
      <x:c r="C10" s="731" t="str">
        <x:v>Median interventions per active work hour and employee-reported disruption</x:v>
      </x:c>
      <x:c r="D10" s="731" t="str">
        <x:v>Protects deep work.</x:v>
      </x:c>
      <x:c r="E10" s="731" t="str">
        <x:v>Configured maximum by mode; no universal employee target</x:v>
      </x:c>
      <x:c r="F10" s="731" t="str">
        <x:v>Weekly/monthly</x:v>
      </x:c>
      <x:c r="G10" s="731" t="str">
        <x:v>Product/HR</x:v>
      </x:c>
      <x:c r="H10" s="731" t="str">
        <x:v>Never use as employee productivity metric.</x:v>
      </x:c>
      <x:c r="I10" s="732" t="str">
        <x:v>Draft Complete</x:v>
      </x:c>
    </x:row>
    <x:row r="11">
      <x:c r="A11" s="725" t="str">
        <x:v>CEM-007</x:v>
      </x:c>
      <x:c r="B11" s="114" t="str">
        <x:v>Cooldown violation rate</x:v>
      </x:c>
      <x:c r="C11" s="114" t="str">
        <x:v>Repeated similar intervention delivered inside policy cooldown</x:v>
      </x:c>
      <x:c r="D11" s="114" t="str">
        <x:v>Policy quality.</x:v>
      </x:c>
      <x:c r="E11" s="114" t="str">
        <x:v>0</x:v>
      </x:c>
      <x:c r="F11" s="114" t="str">
        <x:v>Continuous</x:v>
      </x:c>
      <x:c r="G11" s="114" t="str">
        <x:v>Platform/QA</x:v>
      </x:c>
      <x:c r="H11" s="114" t="str">
        <x:v>Any violation is a system defect.</x:v>
      </x:c>
      <x:c r="I11" s="726" t="str">
        <x:v>Draft Complete</x:v>
      </x:c>
    </x:row>
    <x:row r="12">
      <x:c r="A12" s="730" t="str">
        <x:v>CEM-008</x:v>
      </x:c>
      <x:c r="B12" s="731" t="str">
        <x:v>Repeated-error reduction</x:v>
      </x:c>
      <x:c r="C12" s="731" t="str">
        <x:v>Comparable reviewed error recurrence before vs after intervention</x:v>
      </x:c>
      <x:c r="D12" s="731" t="str">
        <x:v>Outcome-based coaching effect.</x:v>
      </x:c>
      <x:c r="E12" s="731" t="str">
        <x:v>Improvement vs baseline/control where feasible</x:v>
      </x:c>
      <x:c r="F12" s="731" t="str">
        <x:v>Monthly/quarterly</x:v>
      </x:c>
      <x:c r="G12" s="731" t="str">
        <x:v>AI Evaluation/L&amp;D</x:v>
      </x:c>
      <x:c r="H12" s="731" t="str">
        <x:v>Adjust for task mix and external blockers.</x:v>
      </x:c>
      <x:c r="I12" s="732" t="str">
        <x:v>Draft Complete</x:v>
      </x:c>
    </x:row>
    <x:row r="13">
      <x:c r="A13" s="725" t="str">
        <x:v>CEM-009</x:v>
      </x:c>
      <x:c r="B13" s="114" t="str">
        <x:v>Verification completion uplift</x:v>
      </x:c>
      <x:c r="C13" s="114" t="str">
        <x:v>Change in required test/review/security-gate completion after coaching</x:v>
      </x:c>
      <x:c r="D13" s="114" t="str">
        <x:v>Measures quality behaviour.</x:v>
      </x:c>
      <x:c r="E13" s="114" t="str">
        <x:v>Positive uplift without excessive intervention burden</x:v>
      </x:c>
      <x:c r="F13" s="114" t="str">
        <x:v>Monthly</x:v>
      </x:c>
      <x:c r="G13" s="114" t="str">
        <x:v>Task Assurance/Product</x:v>
      </x:c>
      <x:c r="H13" s="114" t="str">
        <x:v>Do not infer causality from simple correlation alone.</x:v>
      </x:c>
      <x:c r="I13" s="726" t="str">
        <x:v>Draft Complete</x:v>
      </x:c>
    </x:row>
    <x:row r="14">
      <x:c r="A14" s="730" t="str">
        <x:v>CEM-010</x:v>
      </x:c>
      <x:c r="B14" s="731" t="str">
        <x:v>Applied-learning success</x:v>
      </x:c>
      <x:c r="C14" s="731" t="str">
        <x:v>Learning plans with later reviewed evidence of application / plans reaching practice stage</x:v>
      </x:c>
      <x:c r="D14" s="731" t="str">
        <x:v>Core Stage 9 outcome.</x:v>
      </x:c>
      <x:c r="E14" s="731" t="str">
        <x:v>Pilot target ≥60% within defined evidence window</x:v>
      </x:c>
      <x:c r="F14" s="731" t="str">
        <x:v>Monthly/quarterly</x:v>
      </x:c>
      <x:c r="G14" s="731" t="str">
        <x:v>L&amp;D/Capability</x:v>
      </x:c>
      <x:c r="H14" s="731" t="str">
        <x:v>Training completion alone excluded from numerator.</x:v>
      </x:c>
      <x:c r="I14" s="732" t="str">
        <x:v>Draft Complete</x:v>
      </x:c>
    </x:row>
    <x:row r="15">
      <x:c r="A15" s="725" t="str">
        <x:v>CEM-011</x:v>
      </x:c>
      <x:c r="B15" s="114" t="str">
        <x:v>Time to applied evidence</x:v>
      </x:c>
      <x:c r="C15" s="114" t="str">
        <x:v>Median time from learning assignment to reviewed real-work evidence</x:v>
      </x:c>
      <x:c r="D15" s="114" t="str">
        <x:v>Learning responsiveness.</x:v>
      </x:c>
      <x:c r="E15" s="114" t="str">
        <x:v>Capability-specific benchmark</x:v>
      </x:c>
      <x:c r="F15" s="114" t="str">
        <x:v>Monthly</x:v>
      </x:c>
      <x:c r="G15" s="114" t="str">
        <x:v>L&amp;D/Capability</x:v>
      </x:c>
      <x:c r="H15" s="114" t="str">
        <x:v>Longer time may reflect lack of opportunity, not failure.</x:v>
      </x:c>
      <x:c r="I15" s="726" t="str">
        <x:v>Draft Complete</x:v>
      </x:c>
    </x:row>
    <x:row r="16">
      <x:c r="A16" s="730" t="str">
        <x:v>CEM-012</x:v>
      </x:c>
      <x:c r="B16" s="731" t="str">
        <x:v>Independent-completion progression</x:v>
      </x:c>
      <x:c r="C16" s="731" t="str">
        <x:v>Change in comparable task evidence from directed/assisted to independent</x:v>
      </x:c>
      <x:c r="D16" s="731" t="str">
        <x:v>Capability development signal.</x:v>
      </x:c>
      <x:c r="E16" s="731" t="str">
        <x:v>Positive trend by capability cohort</x:v>
      </x:c>
      <x:c r="F16" s="731" t="str">
        <x:v>Quarterly</x:v>
      </x:c>
      <x:c r="G16" s="731" t="str">
        <x:v>Capability/HR</x:v>
      </x:c>
      <x:c r="H16" s="731" t="str">
        <x:v>Requires comparable tasks and review.</x:v>
      </x:c>
      <x:c r="I16" s="732" t="str">
        <x:v>Draft Complete</x:v>
      </x:c>
    </x:row>
    <x:row r="17">
      <x:c r="A17" s="725" t="str">
        <x:v>CEM-013</x:v>
      </x:c>
      <x:c r="B17" s="114" t="str">
        <x:v>Mentor-handoff appropriateness</x:v>
      </x:c>
      <x:c r="C17" s="114" t="str">
        <x:v>Mentor handoffs judged necessary/useful / handoffs</x:v>
      </x:c>
      <x:c r="D17" s="114" t="str">
        <x:v>Tests AI humility and escalation.</x:v>
      </x:c>
      <x:c r="E17" s="114" t="str">
        <x:v>High reviewer/employee agreement</x:v>
      </x:c>
      <x:c r="F17" s="114" t="str">
        <x:v>Monthly</x:v>
      </x:c>
      <x:c r="G17" s="114" t="str">
        <x:v>L&amp;D/AI Governance</x:v>
      </x:c>
      <x:c r="H17" s="114" t="str">
        <x:v>More handoffs may be correct in complex domains.</x:v>
      </x:c>
      <x:c r="I17" s="726" t="str">
        <x:v>Draft Complete</x:v>
      </x:c>
    </x:row>
    <x:row r="18">
      <x:c r="A18" s="730" t="str">
        <x:v>CEM-014</x:v>
      </x:c>
      <x:c r="B18" s="731" t="str">
        <x:v>Escalation false-positive rate</x:v>
      </x:c>
      <x:c r="C18" s="731" t="str">
        <x:v>Escalations later judged unnecessary or wrong-context</x:v>
      </x:c>
      <x:c r="D18" s="731" t="str">
        <x:v>Protects employee trust and manager burden.</x:v>
      </x:c>
      <x:c r="E18" s="731" t="str">
        <x:v>&lt;10% pilot hypothesis</x:v>
      </x:c>
      <x:c r="F18" s="731" t="str">
        <x:v>Monthly</x:v>
      </x:c>
      <x:c r="G18" s="731" t="str">
        <x:v>Governance/Product</x:v>
      </x:c>
      <x:c r="H18" s="731" t="str">
        <x:v>Severity-specific targets required.</x:v>
      </x:c>
      <x:c r="I18" s="732" t="str">
        <x:v>Draft Complete</x:v>
      </x:c>
    </x:row>
    <x:row r="19">
      <x:c r="A19" s="725" t="str">
        <x:v>CEM-015</x:v>
      </x:c>
      <x:c r="B19" s="114" t="str">
        <x:v>Employee trust indicator</x:v>
      </x:c>
      <x:c r="C19" s="114" t="str">
        <x:v>Pre/post survey and interview themes on fairness, privacy, usefulness and agency</x:v>
      </x:c>
      <x:c r="D19" s="114" t="str">
        <x:v>Governance and adoption outcome.</x:v>
      </x:c>
      <x:c r="E19" s="114" t="str">
        <x:v>No material decline; qualitative issues resolved</x:v>
      </x:c>
      <x:c r="F19" s="114" t="str">
        <x:v>Pilot/quarterly</x:v>
      </x:c>
      <x:c r="G19" s="114" t="str">
        <x:v>HR/DPO/Product</x:v>
      </x:c>
      <x:c r="H19" s="114" t="str">
        <x:v>Not tied to individual performance records.</x:v>
      </x:c>
      <x:c r="I19" s="726" t="str">
        <x:v>Draft Complete</x:v>
      </x:c>
    </x:row>
    <x:row r="20">
      <x:c r="A20" s="730" t="str">
        <x:v>CEM-016</x:v>
      </x:c>
      <x:c r="B20" s="731" t="str">
        <x:v>Reviewer agreement</x:v>
      </x:c>
      <x:c r="C20" s="731" t="str">
        <x:v>Agreement between domain reviewers on capability/coaching outcome labels</x:v>
      </x:c>
      <x:c r="D20" s="731" t="str">
        <x:v>Evaluation quality.</x:v>
      </x:c>
      <x:c r="E20" s="731" t="str">
        <x:v>≥80% on calibrated cases or defined adjudication threshold</x:v>
      </x:c>
      <x:c r="F20" s="731" t="str">
        <x:v>Monthly</x:v>
      </x:c>
      <x:c r="G20" s="731" t="str">
        <x:v>QA/AI Evaluation</x:v>
      </x:c>
      <x:c r="H20" s="731" t="str">
        <x:v>Disagreement informs rubric improvement.</x:v>
      </x:c>
      <x:c r="I20" s="732" t="str">
        <x:v>Draft Complete</x:v>
      </x:c>
    </x:row>
    <x:row r="21">
      <x:c r="A21" s="725" t="str">
        <x:v>CEM-017</x:v>
      </x:c>
      <x:c r="B21" s="114" t="str">
        <x:v>Finding overturn rate</x:v>
      </x:c>
      <x:c r="C21" s="114" t="str">
        <x:v>Material coaching/gap findings changed after employee correction/review</x:v>
      </x:c>
      <x:c r="D21" s="114" t="str">
        <x:v>Measures false-positive and context quality.</x:v>
      </x:c>
      <x:c r="E21" s="114" t="str">
        <x:v>Monitor by mode/trigger/model; target calibrated, not zero</x:v>
      </x:c>
      <x:c r="F21" s="114" t="str">
        <x:v>Monthly</x:v>
      </x:c>
      <x:c r="G21" s="114" t="str">
        <x:v>Governance/AI Evaluation</x:v>
      </x:c>
      <x:c r="H21" s="114" t="str">
        <x:v>Healthy corrections are valuable; zero may mean inaccessible challenge process.</x:v>
      </x:c>
      <x:c r="I21" s="726" t="str">
        <x:v>Draft Complete</x:v>
      </x:c>
    </x:row>
    <x:row r="22">
      <x:c r="A22" s="730" t="str">
        <x:v>CEM-018</x:v>
      </x:c>
      <x:c r="B22" s="731" t="str">
        <x:v>Fairness disparity</x:v>
      </x:c>
      <x:c r="C22" s="731" t="str">
        <x:v>Difference in error/usefulness/interruption rates across comparable coverage and approved groups</x:v>
      </x:c>
      <x:c r="D22" s="731" t="str">
        <x:v>Detect unequal effects.</x:v>
      </x:c>
      <x:c r="E22" s="731" t="str">
        <x:v>No unexplained material disparity</x:v>
      </x:c>
      <x:c r="F22" s="731" t="str">
        <x:v>Quarterly</x:v>
      </x:c>
      <x:c r="G22" s="731" t="str">
        <x:v>DPO/AI Governance</x:v>
      </x:c>
      <x:c r="H22" s="731" t="str">
        <x:v>Protected data access restricted and reviewed.</x:v>
      </x:c>
      <x:c r="I22" s="732" t="str">
        <x:v>Draft Complete</x:v>
      </x:c>
    </x:row>
    <x:row r="23">
      <x:c r="A23" s="725" t="str">
        <x:v>CEM-019</x:v>
      </x:c>
      <x:c r="B23" s="114" t="str">
        <x:v>Manager usefulness</x:v>
      </x:c>
      <x:c r="C23" s="114" t="str">
        <x:v>Managers rating reviewed development summaries actionable compared with prior process</x:v>
      </x:c>
      <x:c r="D23" s="114" t="str">
        <x:v>Operational value.</x:v>
      </x:c>
      <x:c r="E23" s="114" t="str">
        <x:v>≥80% pilot hypothesis</x:v>
      </x:c>
      <x:c r="F23" s="114" t="str">
        <x:v>Pilot/quarterly</x:v>
      </x:c>
      <x:c r="G23" s="114" t="str">
        <x:v>Product/Operations</x:v>
      </x:c>
      <x:c r="H23" s="114" t="str">
        <x:v>Managers do not receive raw private coaching.</x:v>
      </x:c>
      <x:c r="I23" s="726" t="str">
        <x:v>Draft Complete</x:v>
      </x:c>
    </x:row>
    <x:row r="24">
      <x:c r="A24" s="730" t="str">
        <x:v>CEM-020</x:v>
      </x:c>
      <x:c r="B24" s="731" t="str">
        <x:v>Coach content safety failure</x:v>
      </x:c>
      <x:c r="C24" s="731" t="str">
        <x:v>Generated interventions rejected for unsupported, punitive, sensitive or policy-violating content</x:v>
      </x:c>
      <x:c r="D24" s="731" t="str">
        <x:v>Safety/quality.</x:v>
      </x:c>
      <x:c r="E24" s="731" t="str">
        <x:v>0 delivered; rejection rate monitored</x:v>
      </x:c>
      <x:c r="F24" s="731" t="str">
        <x:v>Continuous</x:v>
      </x:c>
      <x:c r="G24" s="731" t="str">
        <x:v>AI Governance/CISO</x:v>
      </x:c>
      <x:c r="H24" s="731" t="str">
        <x:v>Rejected content is a system signal, not employee data.</x:v>
      </x:c>
      <x:c r="I24" s="732" t="str">
        <x:v>Draft Complete</x:v>
      </x:c>
    </x:row>
    <x:row r="25">
      <x:c r="A25" s="725" t="str">
        <x:v>CEM-021</x:v>
      </x:c>
      <x:c r="B25" s="114" t="str">
        <x:v>Model/skill regression rate</x:v>
      </x:c>
      <x:c r="C25" s="114" t="str">
        <x:v>New coach version worsens agreed effectiveness/safety metric vs prior version</x:v>
      </x:c>
      <x:c r="D25" s="114" t="str">
        <x:v>Safe improvement.</x:v>
      </x:c>
      <x:c r="E25" s="114" t="str">
        <x:v>No promotion if critical regression; rollback available</x:v>
      </x:c>
      <x:c r="F25" s="114" t="str">
        <x:v>Per release</x:v>
      </x:c>
      <x:c r="G25" s="114" t="str">
        <x:v>AI Platform/Skill Forge</x:v>
      </x:c>
      <x:c r="H25" s="114" t="str">
        <x:v>Use canary and controlled comparisons.</x:v>
      </x:c>
      <x:c r="I25" s="726" t="str">
        <x:v>Draft Complete</x:v>
      </x:c>
    </x:row>
    <x:row r="26">
      <x:c r="A26" s="733" t="str">
        <x:v>CEM-022</x:v>
      </x:c>
      <x:c r="B26" s="734" t="str">
        <x:v>Employee control utilisation</x:v>
      </x:c>
      <x:c r="C26" s="734" t="str">
        <x:v>Use of snooze, preferences, alternate format and mentor request</x:v>
      </x:c>
      <x:c r="D26" s="734" t="str">
        <x:v>Measures whether controls are usable.</x:v>
      </x:c>
      <x:c r="E26" s="734" t="str">
        <x:v>Monitor, no normative target</x:v>
      </x:c>
      <x:c r="F26" s="734" t="str">
        <x:v>Monthly</x:v>
      </x:c>
      <x:c r="G26" s="734" t="str">
        <x:v>Product/Accessibility</x:v>
      </x:c>
      <x:c r="H26" s="734" t="str">
        <x:v>High use may indicate valuable controls, not resistance.</x:v>
      </x:c>
      <x:c r="I26" s="735" t="str">
        <x:v>Draft Complete</x:v>
      </x:c>
    </x:row>
  </x:sheetData>
  <x:mergeCells>
    <x:mergeCell ref="A1:I1"/>
    <x:mergeCell ref="A2:I2"/>
  </x:mergeCells>
  <x:dataValidations count="1">
    <x:dataValidation type="list" sqref="I5:I26">
      <x:formula1>"Draft Complete,Needs Review,Approved,Deferred"</x:formula1>
    </x:dataValidation>
  </x:dataValidations>
  <x:pageMargins left="0.7" right="0.7" top="0.75" bottom="0.75" header="0.3" footer="0.3"/>
</x:worksheet>
</file>

<file path=xl/worksheets/sheet127.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56" hidden="0" customWidth="1"/>
    <x:col min="5" max="5" width="34" hidden="0" customWidth="1"/>
    <x:col min="6" max="6" width="46" hidden="0" customWidth="1"/>
    <x:col min="7" max="7" width="58" hidden="0" customWidth="1"/>
    <x:col min="8" max="8" width="20" hidden="0" customWidth="1"/>
    <x:col min="9" max="9" width="18" hidden="0" customWidth="1"/>
  </x:cols>
  <x:sheetData>
    <x:row r="1" ht="30" customHeight="1">
      <x:c r="A1" s="687" t="str">
        <x:v>Stage 9 — Manager and L&amp;D Reporting</x:v>
      </x:c>
      <x:c r="B1" s="687"/>
      <x:c r="C1" s="687"/>
      <x:c r="D1" s="687"/>
      <x:c r="E1" s="687"/>
      <x:c r="F1" s="687"/>
      <x:c r="G1" s="687"/>
      <x:c r="H1" s="687"/>
      <x:c r="I1" s="687"/>
    </x:row>
    <x:row r="2" ht="36" customHeight="1">
      <x:c r="A2" s="691" t="str">
        <x:v>Safe reporting model for development summaries, role readiness, learning application, blockers, coaching effectiveness and fairness. Raw private coaching content is excluded by default.</x:v>
      </x:c>
      <x:c r="B2" s="691"/>
      <x:c r="C2" s="691"/>
      <x:c r="D2" s="691"/>
      <x:c r="E2" s="691"/>
      <x:c r="F2" s="691"/>
      <x:c r="G2" s="691"/>
      <x:c r="H2" s="691"/>
      <x:c r="I2" s="691"/>
    </x:row>
    <x:row r="4" ht="30" customHeight="1">
      <x:c r="A4" s="703" t="str">
        <x:v>ID</x:v>
      </x:c>
      <x:c r="B4" s="704" t="str">
        <x:v>Report / view</x:v>
      </x:c>
      <x:c r="C4" s="704" t="str">
        <x:v>Audience</x:v>
      </x:c>
      <x:c r="D4" s="704" t="str">
        <x:v>Content</x:v>
      </x:c>
      <x:c r="E4" s="704" t="str">
        <x:v>Source</x:v>
      </x:c>
      <x:c r="F4" s="704" t="str">
        <x:v>Employee visibility / context</x:v>
      </x:c>
      <x:c r="G4" s="704" t="str">
        <x:v>Prohibited content / guardrail</x:v>
      </x:c>
      <x:c r="H4" s="704" t="str">
        <x:v>Cadence</x:v>
      </x:c>
      <x:c r="I4" s="705" t="str">
        <x:v>Status</x:v>
      </x:c>
    </x:row>
    <x:row r="5">
      <x:c r="A5" s="722" t="str">
        <x:v>MLR-001</x:v>
      </x:c>
      <x:c r="B5" s="723" t="str">
        <x:v>Employee development summary</x:v>
      </x:c>
      <x:c r="C5" s="723" t="str">
        <x:v>Employee, manager, L&amp;D as permitted</x:v>
      </x:c>
      <x:c r="D5" s="723" t="str">
        <x:v>Reviewed capability strengths, development areas, evidence freshness and active learning goals.</x:v>
      </x:c>
      <x:c r="E5" s="723" t="str">
        <x:v>Reviewed Stage 8/9 state only.</x:v>
      </x:c>
      <x:c r="F5" s="723" t="str">
        <x:v>Employee sees same material summary.</x:v>
      </x:c>
      <x:c r="G5" s="723" t="str">
        <x:v>No raw activity or private coaching text.</x:v>
      </x:c>
      <x:c r="H5" s="723" t="str">
        <x:v>Monthly/on demand</x:v>
      </x:c>
      <x:c r="I5" s="724" t="str">
        <x:v>Draft Complete</x:v>
      </x:c>
    </x:row>
    <x:row r="6">
      <x:c r="A6" s="730" t="str">
        <x:v>MLR-002</x:v>
      </x:c>
      <x:c r="B6" s="731" t="str">
        <x:v>Role-readiness summary</x:v>
      </x:c>
      <x:c r="C6" s="731" t="str">
        <x:v>Employee and authorised HR/manager</x:v>
      </x:c>
      <x:c r="D6" s="731" t="str">
        <x:v>Target role, critical capability coverage, support conditions, confidence and gaps.</x:v>
      </x:c>
      <x:c r="E6" s="731" t="str">
        <x:v>Role Readiness Model.</x:v>
      </x:c>
      <x:c r="F6" s="731" t="str">
        <x:v>Developmental/advisory label.</x:v>
      </x:c>
      <x:c r="G6" s="731" t="str">
        <x:v>No automatic employment decision.</x:v>
      </x:c>
      <x:c r="H6" s="731" t="str">
        <x:v>On review event</x:v>
      </x:c>
      <x:c r="I6" s="732" t="str">
        <x:v>Draft Complete</x:v>
      </x:c>
    </x:row>
    <x:row r="7">
      <x:c r="A7" s="725" t="str">
        <x:v>MLR-003</x:v>
      </x:c>
      <x:c r="B7" s="114" t="str">
        <x:v>Learning-plan progress</x:v>
      </x:c>
      <x:c r="C7" s="114" t="str">
        <x:v>Employee, L&amp;D, manager where role-relevant</x:v>
      </x:c>
      <x:c r="D7" s="114" t="str">
        <x:v>Plan status, completed content, practice due, applied evidence state and support needs.</x:v>
      </x:c>
      <x:c r="E7" s="114" t="str">
        <x:v>Learning Loop state.</x:v>
      </x:c>
      <x:c r="F7" s="114" t="str">
        <x:v>Employee can correct plan/status.</x:v>
      </x:c>
      <x:c r="G7" s="114" t="str">
        <x:v>Private reflection content excluded.</x:v>
      </x:c>
      <x:c r="H7" s="114" t="str">
        <x:v>Weekly/monthly</x:v>
      </x:c>
      <x:c r="I7" s="726" t="str">
        <x:v>Draft Complete</x:v>
      </x:c>
    </x:row>
    <x:row r="8">
      <x:c r="A8" s="730" t="str">
        <x:v>MLR-004</x:v>
      </x:c>
      <x:c r="B8" s="731" t="str">
        <x:v>Applied improvement</x:v>
      </x:c>
      <x:c r="C8" s="731" t="str">
        <x:v>Employee, L&amp;D, manager</x:v>
      </x:c>
      <x:c r="D8" s="731" t="str">
        <x:v>Reviewed evidence showing improvement after learning/coaching.</x:v>
      </x:c>
      <x:c r="E8" s="731" t="str">
        <x:v>Capability evidence/review.</x:v>
      </x:c>
      <x:c r="F8" s="731" t="str">
        <x:v>Show confidence and alternative factors.</x:v>
      </x:c>
      <x:c r="G8" s="731" t="str">
        <x:v>Do not claim causality without evidence.</x:v>
      </x:c>
      <x:c r="H8" s="731" t="str">
        <x:v>Monthly/quarterly</x:v>
      </x:c>
      <x:c r="I8" s="732" t="str">
        <x:v>Draft Complete</x:v>
      </x:c>
    </x:row>
    <x:row r="9">
      <x:c r="A9" s="725" t="str">
        <x:v>MLR-005</x:v>
      </x:c>
      <x:c r="B9" s="114" t="str">
        <x:v>Unresolved blocker summary</x:v>
      </x:c>
      <x:c r="C9" s="114" t="str">
        <x:v>Manager/team lead and employee</x:v>
      </x:c>
      <x:c r="D9" s="114" t="str">
        <x:v>Access, environment, requirement, dependency and support blockers.</x:v>
      </x:c>
      <x:c r="E9" s="114" t="str">
        <x:v>Stage 7 blocker state.</x:v>
      </x:c>
      <x:c r="F9" s="114" t="str">
        <x:v>Assign owner and SLA.</x:v>
      </x:c>
      <x:c r="G9" s="114" t="str">
        <x:v>External blocker not shown as person gap.</x:v>
      </x:c>
      <x:c r="H9" s="114" t="str">
        <x:v>Weekly</x:v>
      </x:c>
      <x:c r="I9" s="726" t="str">
        <x:v>Draft Complete</x:v>
      </x:c>
    </x:row>
    <x:row r="10">
      <x:c r="A10" s="730" t="str">
        <x:v>MLR-006</x:v>
      </x:c>
      <x:c r="B10" s="731" t="str">
        <x:v>Training/support recommendation</x:v>
      </x:c>
      <x:c r="C10" s="731" t="str">
        <x:v>Employee, L&amp;D, manager as appropriate</x:v>
      </x:c>
      <x:c r="D10" s="731" t="str">
        <x:v>Recommended artefact, practice, mentor or reassessment and rationale.</x:v>
      </x:c>
      <x:c r="E10" s="731" t="str">
        <x:v>Reviewed gap/plan.</x:v>
      </x:c>
      <x:c r="F10" s="731" t="str">
        <x:v>Employee preferences included.</x:v>
      </x:c>
      <x:c r="G10" s="731" t="str">
        <x:v>Recommendation is not disciplinary requirement unless separate policy.</x:v>
      </x:c>
      <x:c r="H10" s="731" t="str">
        <x:v>On plan creation</x:v>
      </x:c>
      <x:c r="I10" s="732" t="str">
        <x:v>Draft Complete</x:v>
      </x:c>
    </x:row>
    <x:row r="11">
      <x:c r="A11" s="725" t="str">
        <x:v>MLR-007</x:v>
      </x:c>
      <x:c r="B11" s="114" t="str">
        <x:v>Coaching interaction summary</x:v>
      </x:c>
      <x:c r="C11" s="114" t="str">
        <x:v>Employee only by default</x:v>
      </x:c>
      <x:c r="D11" s="114" t="str">
        <x:v>Modes delivered, usefulness feedback, snoozes and unresolved incorrect-context reports.</x:v>
      </x:c>
      <x:c r="E11" s="114" t="str">
        <x:v>Coaching events.</x:v>
      </x:c>
      <x:c r="F11" s="114" t="str">
        <x:v>Private self-management view.</x:v>
      </x:c>
      <x:c r="G11" s="114" t="str">
        <x:v>Manager receives no message-level detail by default.</x:v>
      </x:c>
      <x:c r="H11" s="114" t="str">
        <x:v>On demand</x:v>
      </x:c>
      <x:c r="I11" s="726" t="str">
        <x:v>Draft Complete</x:v>
      </x:c>
    </x:row>
    <x:row r="12">
      <x:c r="A12" s="730" t="str">
        <x:v>MLR-008</x:v>
      </x:c>
      <x:c r="B12" s="731" t="str">
        <x:v>Manager coaching summary</x:v>
      </x:c>
      <x:c r="C12" s="731" t="str">
        <x:v>Direct manager</x:v>
      </x:c>
      <x:c r="D12" s="731" t="str">
        <x:v>Reviewed themes: missing verification, support needed, successful improvement and escalations.</x:v>
      </x:c>
      <x:c r="E12" s="731" t="str">
        <x:v>Derived reviewed summaries.</x:v>
      </x:c>
      <x:c r="F12" s="731" t="str">
        <x:v>Employee response/dispute state included.</x:v>
      </x:c>
      <x:c r="G12" s="731" t="str">
        <x:v>No raw prompts, chat or private reflections.</x:v>
      </x:c>
      <x:c r="H12" s="731" t="str">
        <x:v>Weekly/monthly</x:v>
      </x:c>
      <x:c r="I12" s="732" t="str">
        <x:v>Draft Complete</x:v>
      </x:c>
    </x:row>
    <x:row r="13">
      <x:c r="A13" s="725" t="str">
        <x:v>MLR-009</x:v>
      </x:c>
      <x:c r="B13" s="114" t="str">
        <x:v>L&amp;D cohort summary</x:v>
      </x:c>
      <x:c r="C13" s="114" t="str">
        <x:v>L&amp;D authorised users</x:v>
      </x:c>
      <x:c r="D13" s="114" t="str">
        <x:v>Aggregated gap themes, learning demand, completion-to-application rates and content effectiveness.</x:v>
      </x:c>
      <x:c r="E13" s="114" t="str">
        <x:v>Aggregated/de-identified read model.</x:v>
      </x:c>
      <x:c r="F13" s="114" t="str">
        <x:v>Coverage and cohort-size safeguards.</x:v>
      </x:c>
      <x:c r="G13" s="114" t="str">
        <x:v>No individual raw evidence.</x:v>
      </x:c>
      <x:c r="H13" s="114" t="str">
        <x:v>Monthly/quarterly</x:v>
      </x:c>
      <x:c r="I13" s="726" t="str">
        <x:v>Draft Complete</x:v>
      </x:c>
    </x:row>
    <x:row r="14">
      <x:c r="A14" s="730" t="str">
        <x:v>MLR-010</x:v>
      </x:c>
      <x:c r="B14" s="731" t="str">
        <x:v>Capability heat map</x:v>
      </x:c>
      <x:c r="C14" s="731" t="str">
        <x:v>Leadership/HR under policy</x:v>
      </x:c>
      <x:c r="D14" s="731" t="str">
        <x:v>Aggregated capability coverage and confidence by role/team.</x:v>
      </x:c>
      <x:c r="E14" s="731" t="str">
        <x:v>Reviewed capability state.</x:v>
      </x:c>
      <x:c r="F14" s="731" t="str">
        <x:v>Minimum cohort size and coverage comparability.</x:v>
      </x:c>
      <x:c r="G14" s="731" t="str">
        <x:v>No public individual ranking.</x:v>
      </x:c>
      <x:c r="H14" s="731" t="str">
        <x:v>Quarterly</x:v>
      </x:c>
      <x:c r="I14" s="732" t="str">
        <x:v>Draft Complete</x:v>
      </x:c>
    </x:row>
    <x:row r="15">
      <x:c r="A15" s="725" t="str">
        <x:v>MLR-011</x:v>
      </x:c>
      <x:c r="B15" s="114" t="str">
        <x:v>Fairness and correction report</x:v>
      </x:c>
      <x:c r="C15" s="114" t="str">
        <x:v>DPO/AI Governance/HR</x:v>
      </x:c>
      <x:c r="D15" s="114" t="str">
        <x:v>Error, dispute, overturn, coverage and disparity metrics.</x:v>
      </x:c>
      <x:c r="E15" s="114" t="str">
        <x:v>Governance/evaluation data.</x:v>
      </x:c>
      <x:c r="F15" s="114" t="str">
        <x:v>Restricted and purpose-specific.</x:v>
      </x:c>
      <x:c r="G15" s="114" t="str">
        <x:v>No protected-group labels in general manager reports.</x:v>
      </x:c>
      <x:c r="H15" s="114" t="str">
        <x:v>Quarterly</x:v>
      </x:c>
      <x:c r="I15" s="726" t="str">
        <x:v>Draft Complete</x:v>
      </x:c>
    </x:row>
    <x:row r="16">
      <x:c r="A16" s="730" t="str">
        <x:v>MLR-012</x:v>
      </x:c>
      <x:c r="B16" s="731" t="str">
        <x:v>Coach effectiveness report</x:v>
      </x:c>
      <x:c r="C16" s="731" t="str">
        <x:v>Product/AI/L&amp;D/Governance</x:v>
      </x:c>
      <x:c r="D16" s="731" t="str">
        <x:v>Usefulness, interruption, repeated-error, applied-learning and safety metrics.</x:v>
      </x:c>
      <x:c r="E16" s="731" t="str">
        <x:v>Effectiveness metrics.</x:v>
      </x:c>
      <x:c r="F16" s="731" t="str">
        <x:v>Model/skill version comparison.</x:v>
      </x:c>
      <x:c r="G16" s="731" t="str">
        <x:v>No employee leaderboard.</x:v>
      </x:c>
      <x:c r="H16" s="731" t="str">
        <x:v>Monthly/release</x:v>
      </x:c>
      <x:c r="I16" s="732" t="str">
        <x:v>Draft Complete</x:v>
      </x:c>
    </x:row>
    <x:row r="17">
      <x:c r="A17" s="725" t="str">
        <x:v>MLR-013</x:v>
      </x:c>
      <x:c r="B17" s="114" t="str">
        <x:v>Mentor workload report</x:v>
      </x:c>
      <x:c r="C17" s="114" t="str">
        <x:v>L&amp;D/mentor programme owner</x:v>
      </x:c>
      <x:c r="D17" s="114" t="str">
        <x:v>Handoffs, active cases, wait times, capacity and outcomes.</x:v>
      </x:c>
      <x:c r="E17" s="114" t="str">
        <x:v>Mentor workflow.</x:v>
      </x:c>
      <x:c r="F17" s="114" t="str">
        <x:v>No private mentoring notes beyond agreed summary.</x:v>
      </x:c>
      <x:c r="G17" s="114" t="str">
        <x:v>Mentor confidentiality preserved.</x:v>
      </x:c>
      <x:c r="H17" s="114" t="str">
        <x:v>Monthly</x:v>
      </x:c>
      <x:c r="I17" s="726" t="str">
        <x:v>Draft Complete</x:v>
      </x:c>
    </x:row>
    <x:row r="18">
      <x:c r="A18" s="730" t="str">
        <x:v>MLR-014</x:v>
      </x:c>
      <x:c r="B18" s="731" t="str">
        <x:v>Content effectiveness report</x:v>
      </x:c>
      <x:c r="C18" s="731" t="str">
        <x:v>L&amp;D/Skill Forge</x:v>
      </x:c>
      <x:c r="D18" s="731" t="str">
        <x:v>Artefact use, practice success, applied evidence and revision recommendations.</x:v>
      </x:c>
      <x:c r="E18" s="731" t="str">
        <x:v>Learning artefact/version data.</x:v>
      </x:c>
      <x:c r="F18" s="731" t="str">
        <x:v>Content owner/action recommendations.</x:v>
      </x:c>
      <x:c r="G18" s="731" t="str">
        <x:v>Do not rank employees by content completion.</x:v>
      </x:c>
      <x:c r="H18" s="731" t="str">
        <x:v>Quarterly</x:v>
      </x:c>
      <x:c r="I18" s="732" t="str">
        <x:v>Draft Complete</x:v>
      </x:c>
    </x:row>
    <x:row r="19">
      <x:c r="A19" s="725" t="str">
        <x:v>MLR-015</x:v>
      </x:c>
      <x:c r="B19" s="114" t="str">
        <x:v>Evidence-quality report</x:v>
      </x:c>
      <x:c r="C19" s="114" t="str">
        <x:v>Data/AI Governance/Product</x:v>
      </x:c>
      <x:c r="D19" s="114" t="str">
        <x:v>Capability evidence coverage, stale evidence, reviewer agreement and unsupported conclusions.</x:v>
      </x:c>
      <x:c r="E19" s="114" t="str">
        <x:v>Stage 8 audit/evaluation.</x:v>
      </x:c>
      <x:c r="F19" s="114" t="str">
        <x:v>Improves system and assessment process.</x:v>
      </x:c>
      <x:c r="G19" s="114" t="str">
        <x:v>Not a manager performance view.</x:v>
      </x:c>
      <x:c r="H19" s="114" t="str">
        <x:v>Monthly</x:v>
      </x:c>
      <x:c r="I19" s="726" t="str">
        <x:v>Draft Complete</x:v>
      </x:c>
    </x:row>
    <x:row r="20">
      <x:c r="A20" s="730" t="str">
        <x:v>MLR-016</x:v>
      </x:c>
      <x:c r="B20" s="731" t="str">
        <x:v>Export policy</x:v>
      </x:c>
      <x:c r="C20" s="731" t="str">
        <x:v>Authorised users only</x:v>
      </x:c>
      <x:c r="D20" s="731" t="str">
        <x:v>Watermarked, scoped and time-limited exports with purpose and audit.</x:v>
      </x:c>
      <x:c r="E20" s="731" t="str">
        <x:v>Evidence Access Broker/report service.</x:v>
      </x:c>
      <x:c r="F20" s="731" t="str">
        <x:v>Employee access/export rights supported.</x:v>
      </x:c>
      <x:c r="G20" s="731" t="str">
        <x:v>No uncontrolled local copies.</x:v>
      </x:c>
      <x:c r="H20" s="731" t="str">
        <x:v>Per request</x:v>
      </x:c>
      <x:c r="I20" s="732" t="str">
        <x:v>Draft Complete</x:v>
      </x:c>
    </x:row>
    <x:row r="21">
      <x:c r="A21" s="725" t="str">
        <x:v>MLR-017</x:v>
      </x:c>
      <x:c r="B21" s="114" t="str">
        <x:v>Dispute marker</x:v>
      </x:c>
      <x:c r="C21" s="114" t="str">
        <x:v>All audiences viewing material finding</x:v>
      </x:c>
      <x:c r="D21" s="114" t="str">
        <x:v>Clearly display Under Review/Disputed and current employee response.</x:v>
      </x:c>
      <x:c r="E21" s="114" t="str">
        <x:v>Governance state.</x:v>
      </x:c>
      <x:c r="F21" s="114" t="str">
        <x:v>Prevents outdated finding use.</x:v>
      </x:c>
      <x:c r="G21" s="114" t="str">
        <x:v>Cannot hide active dispute.</x:v>
      </x:c>
      <x:c r="H21" s="114" t="str">
        <x:v>Real time</x:v>
      </x:c>
      <x:c r="I21" s="726" t="str">
        <x:v>Draft Complete</x:v>
      </x:c>
    </x:row>
    <x:row r="22">
      <x:c r="A22" s="733" t="str">
        <x:v>MLR-018</x:v>
      </x:c>
      <x:c r="B22" s="734" t="str">
        <x:v>Retention and deletion</x:v>
      </x:c>
      <x:c r="C22" s="734" t="str">
        <x:v>System policy</x:v>
      </x:c>
      <x:c r="D22" s="734" t="str">
        <x:v>Reports update/delete when underlying state is corrected, expired or removed under policy.</x:v>
      </x:c>
      <x:c r="E22" s="734" t="str">
        <x:v>Stage 4 retention/correction events.</x:v>
      </x:c>
      <x:c r="F22" s="734" t="str">
        <x:v>Preserve lawful audit lineage.</x:v>
      </x:c>
      <x:c r="G22" s="734" t="str">
        <x:v>No ghost copies in BI/export caches.</x:v>
      </x:c>
      <x:c r="H22" s="734" t="str">
        <x:v>Continuous</x:v>
      </x:c>
      <x:c r="I22" s="735"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48" hidden="0" customWidth="1"/>
    <x:col min="5" max="5" width="30" hidden="0" customWidth="1"/>
    <x:col min="6" max="6" width="36" hidden="0" customWidth="1"/>
    <x:col min="7" max="7" width="46" hidden="0" customWidth="1"/>
    <x:col min="8" max="8" width="38" hidden="0" customWidth="1"/>
    <x:col min="9" max="9" width="58" hidden="0" customWidth="1"/>
    <x:col min="10" max="10" width="12" hidden="0" customWidth="1"/>
    <x:col min="11" max="11" width="12" hidden="0" customWidth="1"/>
    <x:col min="12" max="12" width="18" hidden="0" customWidth="1"/>
  </x:cols>
  <x:sheetData>
    <x:row r="1" ht="30" customHeight="1">
      <x:c r="A1" s="687" t="str">
        <x:v>Stage 8–9 — APIs and Events</x:v>
      </x:c>
      <x:c r="B1" s="687"/>
      <x:c r="C1" s="687"/>
      <x:c r="D1" s="687"/>
      <x:c r="E1" s="687"/>
      <x:c r="F1" s="687"/>
      <x:c r="G1" s="687"/>
      <x:c r="H1" s="687"/>
      <x:c r="I1" s="687"/>
      <x:c r="J1" s="687"/>
      <x:c r="K1" s="687"/>
      <x:c r="L1" s="687"/>
    </x:row>
    <x:row r="2" ht="36" customHeight="1">
      <x:c r="A2" s="691" t="str">
        <x:v>Contracts for capability evidence, scoring recommendations, claims, baseline assessments, role readiness, coaching preferences, interventions, learning plans, practice, feedback, mentor handoff and reporting.</x:v>
      </x:c>
      <x:c r="B2" s="691"/>
      <x:c r="C2" s="691"/>
      <x:c r="D2" s="691"/>
      <x:c r="E2" s="691"/>
      <x:c r="F2" s="691"/>
      <x:c r="G2" s="691"/>
      <x:c r="H2" s="691"/>
      <x:c r="I2" s="691"/>
      <x:c r="J2" s="691"/>
      <x:c r="K2" s="691"/>
      <x:c r="L2" s="691"/>
    </x:row>
    <x:row r="4" ht="30" customHeight="1">
      <x:c r="A4" s="703" t="str">
        <x:v>ID</x:v>
      </x:c>
      <x:c r="B4" s="704" t="str">
        <x:v>Contract type</x:v>
      </x:c>
      <x:c r="C4" s="704" t="str">
        <x:v>Name / endpoint</x:v>
      </x:c>
      <x:c r="D4" s="704" t="str">
        <x:v>Purpose</x:v>
      </x:c>
      <x:c r="E4" s="704" t="str">
        <x:v>Caller / producer</x:v>
      </x:c>
      <x:c r="F4" s="704" t="str">
        <x:v>Owning service / consumer</x:v>
      </x:c>
      <x:c r="G4" s="704" t="str">
        <x:v>Input / payload</x:v>
      </x:c>
      <x:c r="H4" s="704" t="str">
        <x:v>Output / consumer</x:v>
      </x:c>
      <x:c r="I4" s="704" t="str">
        <x:v>Security / governance</x:v>
      </x:c>
      <x:c r="J4" s="704" t="str">
        <x:v>Stage</x:v>
      </x:c>
      <x:c r="K4" s="704" t="str">
        <x:v>Priority</x:v>
      </x:c>
      <x:c r="L4" s="705" t="str">
        <x:v>Status</x:v>
      </x:c>
    </x:row>
    <x:row r="5">
      <x:c r="A5" s="722" t="str">
        <x:v>S89-API-001</x:v>
      </x:c>
      <x:c r="B5" s="723" t="str">
        <x:v>REST</x:v>
      </x:c>
      <x:c r="C5" s="723" t="str">
        <x:v>POST /wi/v1/capability-evidence/qualify</x:v>
      </x:c>
      <x:c r="D5" s="723" t="str">
        <x:v>Create a qualified capability-evidence candidate from reviewed Stage 7 task evidence.</x:v>
      </x:c>
      <x:c r="E5" s="723" t="str">
        <x:v>Task Assurance/Capability</x:v>
      </x:c>
      <x:c r="F5" s="723" t="str">
        <x:v>Capability Domain</x:v>
      </x:c>
      <x:c r="G5" s="723" t="str">
        <x:v>TaskAssessment ref, capability, context vector, evidence refs</x:v>
      </x:c>
      <x:c r="H5" s="723" t="str">
        <x:v>CapabilityEvidence candidate</x:v>
      </x:c>
      <x:c r="I5" s="723" t="str">
        <x:v>Approved task contract/assessment required; no raw activity volume.</x:v>
      </x:c>
      <x:c r="J5" s="723" t="str">
        <x:v>Stage 8</x:v>
      </x:c>
      <x:c r="K5" s="723" t="str">
        <x:v>Critical</x:v>
      </x:c>
      <x:c r="L5" s="724" t="str">
        <x:v>Draft Complete</x:v>
      </x:c>
    </x:row>
    <x:row r="6">
      <x:c r="A6" s="730" t="str">
        <x:v>S89-API-002</x:v>
      </x:c>
      <x:c r="B6" s="731" t="str">
        <x:v>REST</x:v>
      </x:c>
      <x:c r="C6" s="731" t="str">
        <x:v>POST /wi/v1/capability-scoring/evaluate</x:v>
      </x:c>
      <x:c r="D6" s="731" t="str">
        <x:v>Request Python scoring recommendation for qualified evidence and current state.</x:v>
      </x:c>
      <x:c r="E6" s="731" t="str">
        <x:v>Capability Domain</x:v>
      </x:c>
      <x:c r="F6" s="731" t="str">
        <x:v>Capability Scoring Service</x:v>
      </x:c>
      <x:c r="G6" s="731" t="str">
        <x:v>Evidence vector, rubric, current state, role context</x:v>
      </x:c>
      <x:c r="H6" s="731" t="str">
        <x:v>Score/state recommendation</x:v>
      </x:c>
      <x:c r="I6" s="731" t="str">
        <x:v>Recommendation cannot directly write high-impact final state.</x:v>
      </x:c>
      <x:c r="J6" s="731" t="str">
        <x:v>Stage 8</x:v>
      </x:c>
      <x:c r="K6" s="731" t="str">
        <x:v>Critical</x:v>
      </x:c>
      <x:c r="L6" s="732" t="str">
        <x:v>Draft Complete</x:v>
      </x:c>
    </x:row>
    <x:row r="7">
      <x:c r="A7" s="725" t="str">
        <x:v>S89-API-003</x:v>
      </x:c>
      <x:c r="B7" s="114" t="str">
        <x:v>REST</x:v>
      </x:c>
      <x:c r="C7" s="114" t="str">
        <x:v>GET /wi/v1/persons/{personId}/capabilities</x:v>
      </x:c>
      <x:c r="D7" s="114" t="str">
        <x:v>Retrieve employee capability states, confidence, freshness and evidence summaries.</x:v>
      </x:c>
      <x:c r="E7" s="114" t="str">
        <x:v>Employee/authorised reviewer</x:v>
      </x:c>
      <x:c r="F7" s="114" t="str">
        <x:v>Capability Domain</x:v>
      </x:c>
      <x:c r="G7" s="114" t="str">
        <x:v>personId, filters</x:v>
      </x:c>
      <x:c r="H7" s="114" t="str">
        <x:v>Capability state list</x:v>
      </x:c>
      <x:c r="I7" s="114" t="str">
        <x:v>Employee self-access; manager/HR purpose-limited.</x:v>
      </x:c>
      <x:c r="J7" s="114" t="str">
        <x:v>Stage 8</x:v>
      </x:c>
      <x:c r="K7" s="114" t="str">
        <x:v>Critical</x:v>
      </x:c>
      <x:c r="L7" s="726" t="str">
        <x:v>Draft Complete</x:v>
      </x:c>
    </x:row>
    <x:row r="8">
      <x:c r="A8" s="730" t="str">
        <x:v>S89-API-004</x:v>
      </x:c>
      <x:c r="B8" s="731" t="str">
        <x:v>REST</x:v>
      </x:c>
      <x:c r="C8" s="731" t="str">
        <x:v>POST /wi/v1/capability-claims</x:v>
      </x:c>
      <x:c r="D8" s="731" t="str">
        <x:v>Create or update an employee capability claim.</x:v>
      </x:c>
      <x:c r="E8" s="731" t="str">
        <x:v>Employee/HR integration</x:v>
      </x:c>
      <x:c r="F8" s="731" t="str">
        <x:v>Capability Domain</x:v>
      </x:c>
      <x:c r="G8" s="731" t="str">
        <x:v>Claim statement, mapped capability, claimed level/context</x:v>
      </x:c>
      <x:c r="H8" s="731" t="str">
        <x:v>Claim record</x:v>
      </x:c>
      <x:c r="I8" s="731" t="str">
        <x:v>Claim is employee-visible and not verified evidence.</x:v>
      </x:c>
      <x:c r="J8" s="731" t="str">
        <x:v>Stage 8</x:v>
      </x:c>
      <x:c r="K8" s="731" t="str">
        <x:v>High</x:v>
      </x:c>
      <x:c r="L8" s="732" t="str">
        <x:v>Draft Complete</x:v>
      </x:c>
    </x:row>
    <x:row r="9">
      <x:c r="A9" s="725" t="str">
        <x:v>S89-API-005</x:v>
      </x:c>
      <x:c r="B9" s="114" t="str">
        <x:v>REST</x:v>
      </x:c>
      <x:c r="C9" s="114" t="str">
        <x:v>POST /wi/v1/capability-claims/{claimId}/reconcile</x:v>
      </x:c>
      <x:c r="D9" s="114" t="str">
        <x:v>Start claim-evidence search and neutral discrepancy workflow.</x:v>
      </x:c>
      <x:c r="E9" s="114" t="str">
        <x:v>Capability Domain/Reviewer</x:v>
      </x:c>
      <x:c r="F9" s="114" t="str">
        <x:v>Claim Reconciliation</x:v>
      </x:c>
      <x:c r="G9" s="114" t="str">
        <x:v>claimId, role/task scope</x:v>
      </x:c>
      <x:c r="H9" s="114" t="str">
        <x:v>Workflow ID/status</x:v>
      </x:c>
      <x:c r="I9" s="114" t="str">
        <x:v>No dishonesty conclusion; employee response route required.</x:v>
      </x:c>
      <x:c r="J9" s="114" t="str">
        <x:v>Stage 8</x:v>
      </x:c>
      <x:c r="K9" s="114" t="str">
        <x:v>Critical</x:v>
      </x:c>
      <x:c r="L9" s="726" t="str">
        <x:v>Draft Complete</x:v>
      </x:c>
    </x:row>
    <x:row r="10">
      <x:c r="A10" s="730" t="str">
        <x:v>S89-API-006</x:v>
      </x:c>
      <x:c r="B10" s="731" t="str">
        <x:v>REST</x:v>
      </x:c>
      <x:c r="C10" s="731" t="str">
        <x:v>POST /wi/v1/baseline-assessments</x:v>
      </x:c>
      <x:c r="D10" s="731" t="str">
        <x:v>Create baseline assessment plan for role/person.</x:v>
      </x:c>
      <x:c r="E10" s="731" t="str">
        <x:v>HR/L&amp;D/Employee</x:v>
      </x:c>
      <x:c r="F10" s="731" t="str">
        <x:v>Baseline Orchestrator</x:v>
      </x:c>
      <x:c r="G10" s="731" t="str">
        <x:v>personId, roleVersion, assessment scope, accessibility settings</x:v>
      </x:c>
      <x:c r="H10" s="731" t="str">
        <x:v>Assessment plan/workflow ID</x:v>
      </x:c>
      <x:c r="I10" s="731" t="str">
        <x:v>Employee briefing and policy required.</x:v>
      </x:c>
      <x:c r="J10" s="731" t="str">
        <x:v>Stage 8</x:v>
      </x:c>
      <x:c r="K10" s="731" t="str">
        <x:v>High</x:v>
      </x:c>
      <x:c r="L10" s="732" t="str">
        <x:v>Draft Complete</x:v>
      </x:c>
    </x:row>
    <x:row r="11">
      <x:c r="A11" s="725" t="str">
        <x:v>S89-API-007</x:v>
      </x:c>
      <x:c r="B11" s="114" t="str">
        <x:v>REST</x:v>
      </x:c>
      <x:c r="C11" s="114" t="str">
        <x:v>GET /wi/v1/baseline-assessments/{id}</x:v>
      </x:c>
      <x:c r="D11" s="114" t="str">
        <x:v>Get baseline progress, evidence coverage and limitations.</x:v>
      </x:c>
      <x:c r="E11" s="114" t="str">
        <x:v>Employee/Reviewer</x:v>
      </x:c>
      <x:c r="F11" s="114" t="str">
        <x:v>Baseline Orchestrator</x:v>
      </x:c>
      <x:c r="G11" s="114" t="str">
        <x:v>assessment ID</x:v>
      </x:c>
      <x:c r="H11" s="114" t="str">
        <x:v>Assessment status</x:v>
      </x:c>
      <x:c r="I11" s="114" t="str">
        <x:v>No permanent capability conclusion before review.</x:v>
      </x:c>
      <x:c r="J11" s="114" t="str">
        <x:v>Stage 8</x:v>
      </x:c>
      <x:c r="K11" s="114" t="str">
        <x:v>High</x:v>
      </x:c>
      <x:c r="L11" s="726" t="str">
        <x:v>Draft Complete</x:v>
      </x:c>
    </x:row>
    <x:row r="12">
      <x:c r="A12" s="730" t="str">
        <x:v>S89-API-008</x:v>
      </x:c>
      <x:c r="B12" s="731" t="str">
        <x:v>REST</x:v>
      </x:c>
      <x:c r="C12" s="731" t="str">
        <x:v>GET /wi/v1/persons/{personId}/role-readiness/{roleVersionId}</x:v>
      </x:c>
      <x:c r="D12" s="731" t="str">
        <x:v>Retrieve developmental role-readiness view.</x:v>
      </x:c>
      <x:c r="E12" s="731" t="str">
        <x:v>Employee/authorised HR/manager</x:v>
      </x:c>
      <x:c r="F12" s="731" t="str">
        <x:v>Role Readiness Service</x:v>
      </x:c>
      <x:c r="G12" s="731" t="str">
        <x:v>personId, roleVersionId</x:v>
      </x:c>
      <x:c r="H12" s="731" t="str">
        <x:v>Readiness package</x:v>
      </x:c>
      <x:c r="I12" s="731" t="str">
        <x:v>Critical floors/confidence/dispute shown; advisory by default.</x:v>
      </x:c>
      <x:c r="J12" s="731" t="str">
        <x:v>Stage 8</x:v>
      </x:c>
      <x:c r="K12" s="731" t="str">
        <x:v>Critical</x:v>
      </x:c>
      <x:c r="L12" s="732" t="str">
        <x:v>Draft Complete</x:v>
      </x:c>
    </x:row>
    <x:row r="13">
      <x:c r="A13" s="725" t="str">
        <x:v>S89-API-009</x:v>
      </x:c>
      <x:c r="B13" s="114" t="str">
        <x:v>REST</x:v>
      </x:c>
      <x:c r="C13" s="114" t="str">
        <x:v>POST /wi/v1/capability-reviews</x:v>
      </x:c>
      <x:c r="D13" s="114" t="str">
        <x:v>Open human review for evidence, state, discrepancy or readiness.</x:v>
      </x:c>
      <x:c r="E13" s="114" t="str">
        <x:v>Capability/Governance</x:v>
      </x:c>
      <x:c r="F13" s="114" t="str">
        <x:v>Workflow Runtime</x:v>
      </x:c>
      <x:c r="G13" s="114" t="str">
        <x:v>Finding package</x:v>
      </x:c>
      <x:c r="H13" s="114" t="str">
        <x:v>Review workflow ID</x:v>
      </x:c>
      <x:c r="I13" s="114" t="str">
        <x:v>Qualified reviewer and rationale required.</x:v>
      </x:c>
      <x:c r="J13" s="114" t="str">
        <x:v>Stage 8</x:v>
      </x:c>
      <x:c r="K13" s="114" t="str">
        <x:v>Critical</x:v>
      </x:c>
      <x:c r="L13" s="726" t="str">
        <x:v>Draft Complete</x:v>
      </x:c>
    </x:row>
    <x:row r="14">
      <x:c r="A14" s="730" t="str">
        <x:v>S89-API-010</x:v>
      </x:c>
      <x:c r="B14" s="731" t="str">
        <x:v>REST</x:v>
      </x:c>
      <x:c r="C14" s="731" t="str">
        <x:v>POST /wi/v1/capability-corrections</x:v>
      </x:c>
      <x:c r="D14" s="731" t="str">
        <x:v>Employee/reviewer correction to claim, evidence mapping, state or readiness.</x:v>
      </x:c>
      <x:c r="E14" s="731" t="str">
        <x:v>Employee/Reviewer</x:v>
      </x:c>
      <x:c r="F14" s="731" t="str">
        <x:v>Governance &amp; Capability</x:v>
      </x:c>
      <x:c r="G14" s="731" t="str">
        <x:v>Correction request + refs</x:v>
      </x:c>
      <x:c r="H14" s="731" t="str">
        <x:v>Correction record/version</x:v>
      </x:c>
      <x:c r="I14" s="731" t="str">
        <x:v>Original lineage preserved; material use marked disputed.</x:v>
      </x:c>
      <x:c r="J14" s="731" t="str">
        <x:v>Stage 8</x:v>
      </x:c>
      <x:c r="K14" s="731" t="str">
        <x:v>Critical</x:v>
      </x:c>
      <x:c r="L14" s="732" t="str">
        <x:v>Draft Complete</x:v>
      </x:c>
    </x:row>
    <x:row r="15">
      <x:c r="A15" s="725" t="str">
        <x:v>S89-API-011</x:v>
      </x:c>
      <x:c r="B15" s="114" t="str">
        <x:v>REST</x:v>
      </x:c>
      <x:c r="C15" s="114" t="str">
        <x:v>POST /wi/v1/reassessments</x:v>
      </x:c>
      <x:c r="D15" s="114" t="str">
        <x:v>Schedule fresh assessment for stale, disputed or insufficient evidence.</x:v>
      </x:c>
      <x:c r="E15" s="114" t="str">
        <x:v>Capability/Employee/Reviewer</x:v>
      </x:c>
      <x:c r="F15" s="114" t="str">
        <x:v>Baseline/Task Workflow</x:v>
      </x:c>
      <x:c r="G15" s="114" t="str">
        <x:v>person, capability/role, reason, task template</x:v>
      </x:c>
      <x:c r="H15" s="114" t="str">
        <x:v>Reassessment plan</x:v>
      </x:c>
      <x:c r="I15" s="114" t="str">
        <x:v>Representative and accessible assessment required.</x:v>
      </x:c>
      <x:c r="J15" s="114" t="str">
        <x:v>Stage 8</x:v>
      </x:c>
      <x:c r="K15" s="114" t="str">
        <x:v>High</x:v>
      </x:c>
      <x:c r="L15" s="726" t="str">
        <x:v>Draft Complete</x:v>
      </x:c>
    </x:row>
    <x:row r="16">
      <x:c r="A16" s="730" t="str">
        <x:v>S89-API-012</x:v>
      </x:c>
      <x:c r="B16" s="731" t="str">
        <x:v>REST</x:v>
      </x:c>
      <x:c r="C16" s="731" t="str">
        <x:v>GET /wi/v1/coaching/preferences</x:v>
      </x:c>
      <x:c r="D16" s="731" t="str">
        <x:v>Retrieve employee coaching preferences.</x:v>
      </x:c>
      <x:c r="E16" s="731" t="str">
        <x:v>Employee/Growth Coach</x:v>
      </x:c>
      <x:c r="F16" s="731" t="str">
        <x:v>Coaching Domain</x:v>
      </x:c>
      <x:c r="G16" s="731" t="str">
        <x:v>current employee context</x:v>
      </x:c>
      <x:c r="H16" s="731" t="str">
        <x:v>Preference profile</x:v>
      </x:c>
      <x:c r="I16" s="731" t="str">
        <x:v>Restricted accommodation details excluded from model output.</x:v>
      </x:c>
      <x:c r="J16" s="731" t="str">
        <x:v>Stage 9</x:v>
      </x:c>
      <x:c r="K16" s="731" t="str">
        <x:v>High</x:v>
      </x:c>
      <x:c r="L16" s="732" t="str">
        <x:v>Draft Complete</x:v>
      </x:c>
    </x:row>
    <x:row r="17">
      <x:c r="A17" s="725" t="str">
        <x:v>S89-API-013</x:v>
      </x:c>
      <x:c r="B17" s="114" t="str">
        <x:v>REST</x:v>
      </x:c>
      <x:c r="C17" s="114" t="str">
        <x:v>PUT /wi/v1/coaching/preferences</x:v>
      </x:c>
      <x:c r="D17" s="114" t="str">
        <x:v>Update channel, language, focus, cooldown, snooze and mentor preferences.</x:v>
      </x:c>
      <x:c r="E17" s="114" t="str">
        <x:v>Employee</x:v>
      </x:c>
      <x:c r="F17" s="114" t="str">
        <x:v>Coaching Domain</x:v>
      </x:c>
      <x:c r="G17" s="114" t="str">
        <x:v>Preference update</x:v>
      </x:c>
      <x:c r="H17" s="114" t="str">
        <x:v>Updated profile</x:v>
      </x:c>
      <x:c r="I17" s="114" t="str">
        <x:v>Preference use is not performance evidence.</x:v>
      </x:c>
      <x:c r="J17" s="114" t="str">
        <x:v>Stage 9</x:v>
      </x:c>
      <x:c r="K17" s="114" t="str">
        <x:v>Critical</x:v>
      </x:c>
      <x:c r="L17" s="726" t="str">
        <x:v>Draft Complete</x:v>
      </x:c>
    </x:row>
    <x:row r="18">
      <x:c r="A18" s="730" t="str">
        <x:v>S89-API-014</x:v>
      </x:c>
      <x:c r="B18" s="731" t="str">
        <x:v>REST</x:v>
      </x:c>
      <x:c r="C18" s="731" t="str">
        <x:v>POST /wi/v1/coaching/triggers/evaluate</x:v>
      </x:c>
      <x:c r="D18" s="731" t="str">
        <x:v>Evaluate task/capability events for intervention eligibility.</x:v>
      </x:c>
      <x:c r="E18" s="731" t="str">
        <x:v>Task/Capability events</x:v>
      </x:c>
      <x:c r="F18" s="731" t="str">
        <x:v>Trigger Engine</x:v>
      </x:c>
      <x:c r="G18" s="731" t="str">
        <x:v>Trigger context/evidence refs</x:v>
      </x:c>
      <x:c r="H18" s="731" t="str">
        <x:v>Trigger candidates</x:v>
      </x:c>
      <x:c r="I18" s="731" t="str">
        <x:v>Policy and confidence filter before delivery.</x:v>
      </x:c>
      <x:c r="J18" s="731" t="str">
        <x:v>Stage 9</x:v>
      </x:c>
      <x:c r="K18" s="731" t="str">
        <x:v>High</x:v>
      </x:c>
      <x:c r="L18" s="732" t="str">
        <x:v>Draft Complete</x:v>
      </x:c>
    </x:row>
    <x:row r="19">
      <x:c r="A19" s="725" t="str">
        <x:v>S89-API-015</x:v>
      </x:c>
      <x:c r="B19" s="114" t="str">
        <x:v>REST</x:v>
      </x:c>
      <x:c r="C19" s="114" t="str">
        <x:v>POST /wi/v1/coaching/interventions/generate</x:v>
      </x:c>
      <x:c r="D19" s="114" t="str">
        <x:v>Generate a proposed intervention using approved context.</x:v>
      </x:c>
      <x:c r="E19" s="114" t="str">
        <x:v>Coaching Orchestrator</x:v>
      </x:c>
      <x:c r="F19" s="114" t="str">
        <x:v>Python Coach Service</x:v>
      </x:c>
      <x:c r="G19" s="114" t="str">
        <x:v>Mode, context refs, policy, preferences, prior feedback</x:v>
      </x:c>
      <x:c r="H19" s="114" t="str">
        <x:v>Generated content candidate</x:v>
      </x:c>
      <x:c r="I19" s="114" t="str">
        <x:v>Safety validation required before delivery.</x:v>
      </x:c>
      <x:c r="J19" s="114" t="str">
        <x:v>Stage 9</x:v>
      </x:c>
      <x:c r="K19" s="114" t="str">
        <x:v>Critical</x:v>
      </x:c>
      <x:c r="L19" s="726" t="str">
        <x:v>Draft Complete</x:v>
      </x:c>
    </x:row>
    <x:row r="20">
      <x:c r="A20" s="730" t="str">
        <x:v>S89-API-016</x:v>
      </x:c>
      <x:c r="B20" s="731" t="str">
        <x:v>REST</x:v>
      </x:c>
      <x:c r="C20" s="731" t="str">
        <x:v>POST /wi/v1/coaching/interventions/{id}/deliver</x:v>
      </x:c>
      <x:c r="D20" s="731" t="str">
        <x:v>Schedule/deliver validated intervention.</x:v>
      </x:c>
      <x:c r="E20" s="731" t="str">
        <x:v>Coaching Orchestrator</x:v>
      </x:c>
      <x:c r="F20" s="731" t="str">
        <x:v>Notification/Device/UI</x:v>
      </x:c>
      <x:c r="G20" s="731" t="str">
        <x:v>Intervention ID, channel, timing</x:v>
      </x:c>
      <x:c r="H20" s="731" t="str">
        <x:v>Delivery/receipt state</x:v>
      </x:c>
      <x:c r="I20" s="731" t="str">
        <x:v>Private employee delivery by default; cooldown enforced.</x:v>
      </x:c>
      <x:c r="J20" s="731" t="str">
        <x:v>Stage 9</x:v>
      </x:c>
      <x:c r="K20" s="731" t="str">
        <x:v>Critical</x:v>
      </x:c>
      <x:c r="L20" s="732" t="str">
        <x:v>Draft Complete</x:v>
      </x:c>
    </x:row>
    <x:row r="21">
      <x:c r="A21" s="725" t="str">
        <x:v>S89-API-017</x:v>
      </x:c>
      <x:c r="B21" s="114" t="str">
        <x:v>REST</x:v>
      </x:c>
      <x:c r="C21" s="114" t="str">
        <x:v>POST /wi/v1/coaching/interventions/{id}/feedback</x:v>
      </x:c>
      <x:c r="D21" s="114" t="str">
        <x:v>Record useful/not useful/mistimed/incorrect-context/snooze feedback.</x:v>
      </x:c>
      <x:c r="E21" s="114" t="str">
        <x:v>Employee</x:v>
      </x:c>
      <x:c r="F21" s="114" t="str">
        <x:v>Coaching Domain</x:v>
      </x:c>
      <x:c r="G21" s="114" t="str">
        <x:v>Feedback rating/comment</x:v>
      </x:c>
      <x:c r="H21" s="114" t="str">
        <x:v>Feedback record</x:v>
      </x:c>
      <x:c r="I21" s="114" t="str">
        <x:v>Feedback is not punitive employee data.</x:v>
      </x:c>
      <x:c r="J21" s="114" t="str">
        <x:v>Stage 9</x:v>
      </x:c>
      <x:c r="K21" s="114" t="str">
        <x:v>Critical</x:v>
      </x:c>
      <x:c r="L21" s="726" t="str">
        <x:v>Draft Complete</x:v>
      </x:c>
    </x:row>
    <x:row r="22">
      <x:c r="A22" s="730" t="str">
        <x:v>S89-API-018</x:v>
      </x:c>
      <x:c r="B22" s="731" t="str">
        <x:v>REST</x:v>
      </x:c>
      <x:c r="C22" s="731" t="str">
        <x:v>POST /wi/v1/learning-plans</x:v>
      </x:c>
      <x:c r="D22" s="731" t="str">
        <x:v>Create reviewed learning plan from gap and employee goals.</x:v>
      </x:c>
      <x:c r="E22" s="731" t="str">
        <x:v>Capability/L&amp;D/Employee</x:v>
      </x:c>
      <x:c r="F22" s="731" t="str">
        <x:v>Learning Domain</x:v>
      </x:c>
      <x:c r="G22" s="731" t="str">
        <x:v>Gap refs, goals, artefacts, practice/evidence criteria</x:v>
      </x:c>
      <x:c r="H22" s="731" t="str">
        <x:v>Learning plan/version</x:v>
      </x:c>
      <x:c r="I22" s="731" t="str">
        <x:v>Employee review and high-impact human approval where required.</x:v>
      </x:c>
      <x:c r="J22" s="731" t="str">
        <x:v>Stage 9</x:v>
      </x:c>
      <x:c r="K22" s="731" t="str">
        <x:v>Critical</x:v>
      </x:c>
      <x:c r="L22" s="732" t="str">
        <x:v>Draft Complete</x:v>
      </x:c>
    </x:row>
    <x:row r="23">
      <x:c r="A23" s="725" t="str">
        <x:v>S89-API-019</x:v>
      </x:c>
      <x:c r="B23" s="114" t="str">
        <x:v>REST</x:v>
      </x:c>
      <x:c r="C23" s="114" t="str">
        <x:v>PATCH /wi/v1/learning-plans/{id}</x:v>
      </x:c>
      <x:c r="D23" s="114" t="str">
        <x:v>Update/pause/reschedule/complete plan.</x:v>
      </x:c>
      <x:c r="E23" s="114" t="str">
        <x:v>Employee/L&amp;D/Workflow</x:v>
      </x:c>
      <x:c r="F23" s="114" t="str">
        <x:v>Learning Domain</x:v>
      </x:c>
      <x:c r="G23" s="114" t="str">
        <x:v>State transition/reason</x:v>
      </x:c>
      <x:c r="H23" s="114" t="str">
        <x:v>Updated plan</x:v>
      </x:c>
      <x:c r="I23" s="114" t="str">
        <x:v>Pause/cancel not negative performance evidence.</x:v>
      </x:c>
      <x:c r="J23" s="114" t="str">
        <x:v>Stage 9</x:v>
      </x:c>
      <x:c r="K23" s="114" t="str">
        <x:v>High</x:v>
      </x:c>
      <x:c r="L23" s="726" t="str">
        <x:v>Draft Complete</x:v>
      </x:c>
    </x:row>
    <x:row r="24">
      <x:c r="A24" s="730" t="str">
        <x:v>S89-API-020</x:v>
      </x:c>
      <x:c r="B24" s="731" t="str">
        <x:v>REST</x:v>
      </x:c>
      <x:c r="C24" s="731" t="str">
        <x:v>POST /wi/v1/learning-plans/{id}/practice-tasks</x:v>
      </x:c>
      <x:c r="D24" s="731" t="str">
        <x:v>Assign practice or reassessment task.</x:v>
      </x:c>
      <x:c r="E24" s="731" t="str">
        <x:v>Learning Domain</x:v>
      </x:c>
      <x:c r="F24" s="731" t="str">
        <x:v>HumanOS Task Service</x:v>
      </x:c>
      <x:c r="G24" s="731" t="str">
        <x:v>Task template, criteria, support level</x:v>
      </x:c>
      <x:c r="H24" s="731" t="str">
        <x:v>Task/assessment refs</x:v>
      </x:c>
      <x:c r="I24" s="731" t="str">
        <x:v>Practice evidence separated from independent live-work evidence.</x:v>
      </x:c>
      <x:c r="J24" s="731" t="str">
        <x:v>Stage 9</x:v>
      </x:c>
      <x:c r="K24" s="731" t="str">
        <x:v>High</x:v>
      </x:c>
      <x:c r="L24" s="732" t="str">
        <x:v>Draft Complete</x:v>
      </x:c>
    </x:row>
    <x:row r="25">
      <x:c r="A25" s="725" t="str">
        <x:v>S89-API-021</x:v>
      </x:c>
      <x:c r="B25" s="114" t="str">
        <x:v>REST</x:v>
      </x:c>
      <x:c r="C25" s="114" t="str">
        <x:v>POST /wi/v1/learning-experiences</x:v>
      </x:c>
      <x:c r="D25" s="114" t="str">
        <x:v>Record learning interaction/completion using internal schema with optional xAPI mapping.</x:v>
      </x:c>
      <x:c r="E25" s="114" t="str">
        <x:v>LMS/internal content</x:v>
      </x:c>
      <x:c r="F25" s="114" t="str">
        <x:v>Learning Domain</x:v>
      </x:c>
      <x:c r="G25" s="114" t="str">
        <x:v>Actor/activity/result/context refs</x:v>
      </x:c>
      <x:c r="H25" s="114" t="str">
        <x:v>Learning experience record</x:v>
      </x:c>
      <x:c r="I25" s="114" t="str">
        <x:v>Learning activity is not capability proof.</x:v>
      </x:c>
      <x:c r="J25" s="114" t="str">
        <x:v>Stage 9</x:v>
      </x:c>
      <x:c r="K25" s="114" t="str">
        <x:v>Medium</x:v>
      </x:c>
      <x:c r="L25" s="726" t="str">
        <x:v>Draft Complete</x:v>
      </x:c>
    </x:row>
    <x:row r="26">
      <x:c r="A26" s="730" t="str">
        <x:v>S89-API-022</x:v>
      </x:c>
      <x:c r="B26" s="731" t="str">
        <x:v>REST</x:v>
      </x:c>
      <x:c r="C26" s="731" t="str">
        <x:v>POST /wi/v1/mentor-handoffs</x:v>
      </x:c>
      <x:c r="D26" s="731" t="str">
        <x:v>Create qualified mentor/expert handoff.</x:v>
      </x:c>
      <x:c r="E26" s="731" t="str">
        <x:v>Employee/Coach/Reviewer</x:v>
      </x:c>
      <x:c r="F26" s="731" t="str">
        <x:v>Workflow Runtime</x:v>
      </x:c>
      <x:c r="G26" s="731" t="str">
        <x:v>Reason, goals, evidence summary, information scope</x:v>
      </x:c>
      <x:c r="H26" s="731" t="str">
        <x:v>Handoff workflow</x:v>
      </x:c>
      <x:c r="I26" s="731" t="str">
        <x:v>Employee-aware privacy boundary; no raw private content by default.</x:v>
      </x:c>
      <x:c r="J26" s="731" t="str">
        <x:v>Stage 9</x:v>
      </x:c>
      <x:c r="K26" s="731" t="str">
        <x:v>High</x:v>
      </x:c>
      <x:c r="L26" s="732" t="str">
        <x:v>Draft Complete</x:v>
      </x:c>
    </x:row>
    <x:row r="27">
      <x:c r="A27" s="725" t="str">
        <x:v>S89-API-023</x:v>
      </x:c>
      <x:c r="B27" s="114" t="str">
        <x:v>REST</x:v>
      </x:c>
      <x:c r="C27" s="114" t="str">
        <x:v>GET /wi/v1/development-summaries/persons/{personId}</x:v>
      </x:c>
      <x:c r="D27" s="114" t="str">
        <x:v>Get employee/authorised manager/L&amp;D reviewed development summary.</x:v>
      </x:c>
      <x:c r="E27" s="114" t="str">
        <x:v>Employee/Manager/L&amp;D</x:v>
      </x:c>
      <x:c r="F27" s="114" t="str">
        <x:v>Reporting Service</x:v>
      </x:c>
      <x:c r="G27" s="114" t="str">
        <x:v>personId, audience/purpose</x:v>
      </x:c>
      <x:c r="H27" s="114" t="str">
        <x:v>Policy-filtered summary</x:v>
      </x:c>
      <x:c r="I27" s="114" t="str">
        <x:v>Audience-specific fields; employee response/dispute shown.</x:v>
      </x:c>
      <x:c r="J27" s="114" t="str">
        <x:v>Stage 9</x:v>
      </x:c>
      <x:c r="K27" s="114" t="str">
        <x:v>Critical</x:v>
      </x:c>
      <x:c r="L27" s="726" t="str">
        <x:v>Draft Complete</x:v>
      </x:c>
    </x:row>
    <x:row r="28">
      <x:c r="A28" s="730" t="str">
        <x:v>S89-EVT-001</x:v>
      </x:c>
      <x:c r="B28" s="731" t="str">
        <x:v>Event</x:v>
      </x:c>
      <x:c r="C28" s="731" t="str">
        <x:v>capability.evidence.approved.v1</x:v>
      </x:c>
      <x:c r="D28" s="731" t="str">
        <x:v>Qualified evidence approved/rejected/modified by reviewer.</x:v>
      </x:c>
      <x:c r="E28" s="731" t="str">
        <x:v>Capability Review</x:v>
      </x:c>
      <x:c r="F28" s="731" t="str">
        <x:v>Capability State/Analytics</x:v>
      </x:c>
      <x:c r="G28" s="731" t="str">
        <x:v>evidence ID, decision, dimensions, refs</x:v>
      </x:c>
      <x:c r="H28" s="731" t="str">
        <x:v>State update consumers</x:v>
      </x:c>
      <x:c r="I28" s="731" t="str">
        <x:v>No raw evidence content.</x:v>
      </x:c>
      <x:c r="J28" s="731" t="str">
        <x:v>Stage 8</x:v>
      </x:c>
      <x:c r="K28" s="731" t="str">
        <x:v>Critical</x:v>
      </x:c>
      <x:c r="L28" s="732" t="str">
        <x:v>Draft Complete</x:v>
      </x:c>
    </x:row>
    <x:row r="29">
      <x:c r="A29" s="725" t="str">
        <x:v>S89-EVT-002</x:v>
      </x:c>
      <x:c r="B29" s="114" t="str">
        <x:v>Event</x:v>
      </x:c>
      <x:c r="C29" s="114" t="str">
        <x:v>person.capability.state.updated.v1</x:v>
      </x:c>
      <x:c r="D29" s="114" t="str">
        <x:v>Versioned capability state changed.</x:v>
      </x:c>
      <x:c r="E29" s="114" t="str">
        <x:v>Capability Domain</x:v>
      </x:c>
      <x:c r="F29" s="114" t="str">
        <x:v>Role Readiness/Learning/Reporting</x:v>
      </x:c>
      <x:c r="G29" s="114" t="str">
        <x:v>old/new state, confidence, freshness, review ref</x:v>
      </x:c>
      <x:c r="H29" s="114" t="str">
        <x:v>Read models</x:v>
      </x:c>
      <x:c r="I29" s="114" t="str">
        <x:v>High-impact state requires review metadata.</x:v>
      </x:c>
      <x:c r="J29" s="114" t="str">
        <x:v>Stage 8</x:v>
      </x:c>
      <x:c r="K29" s="114" t="str">
        <x:v>Critical</x:v>
      </x:c>
      <x:c r="L29" s="726" t="str">
        <x:v>Draft Complete</x:v>
      </x:c>
    </x:row>
    <x:row r="30">
      <x:c r="A30" s="730" t="str">
        <x:v>S89-EVT-003</x:v>
      </x:c>
      <x:c r="B30" s="731" t="str">
        <x:v>Event</x:v>
      </x:c>
      <x:c r="C30" s="731" t="str">
        <x:v>claim.evidence.discrepancy.opened.v1</x:v>
      </x:c>
      <x:c r="D30" s="731" t="str">
        <x:v>Neutral claim-evidence discrepancy workflow opened.</x:v>
      </x:c>
      <x:c r="E30" s="731" t="str">
        <x:v>Claim Reconciliation</x:v>
      </x:c>
      <x:c r="F30" s="731" t="str">
        <x:v>Employee portal/Review</x:v>
      </x:c>
      <x:c r="G30" s="731" t="str">
        <x:v>claim, evidence summary, context state</x:v>
      </x:c>
      <x:c r="H30" s="731" t="str">
        <x:v>Workflow consumers</x:v>
      </x:c>
      <x:c r="I30" s="731" t="str">
        <x:v>No dishonesty label.</x:v>
      </x:c>
      <x:c r="J30" s="731" t="str">
        <x:v>Stage 8</x:v>
      </x:c>
      <x:c r="K30" s="731" t="str">
        <x:v>Critical</x:v>
      </x:c>
      <x:c r="L30" s="732" t="str">
        <x:v>Draft Complete</x:v>
      </x:c>
    </x:row>
    <x:row r="31">
      <x:c r="A31" s="725" t="str">
        <x:v>S89-EVT-004</x:v>
      </x:c>
      <x:c r="B31" s="114" t="str">
        <x:v>Event</x:v>
      </x:c>
      <x:c r="C31" s="114" t="str">
        <x:v>baseline.assessment.state.changed.v1</x:v>
      </x:c>
      <x:c r="D31" s="114" t="str">
        <x:v>Baseline assessment transitioned.</x:v>
      </x:c>
      <x:c r="E31" s="114" t="str">
        <x:v>Baseline Orchestrator</x:v>
      </x:c>
      <x:c r="F31" s="114" t="str">
        <x:v>Employee/Reviewer/Learning</x:v>
      </x:c>
      <x:c r="G31" s="114" t="str">
        <x:v>assessment ID/state/coverage</x:v>
      </x:c>
      <x:c r="H31" s="114" t="str">
        <x:v>Read models</x:v>
      </x:c>
      <x:c r="I31" s="114" t="str">
        <x:v>Provisional status visible.</x:v>
      </x:c>
      <x:c r="J31" s="114" t="str">
        <x:v>Stage 8</x:v>
      </x:c>
      <x:c r="K31" s="114" t="str">
        <x:v>High</x:v>
      </x:c>
      <x:c r="L31" s="726" t="str">
        <x:v>Draft Complete</x:v>
      </x:c>
    </x:row>
    <x:row r="32">
      <x:c r="A32" s="730" t="str">
        <x:v>S89-EVT-005</x:v>
      </x:c>
      <x:c r="B32" s="731" t="str">
        <x:v>Event</x:v>
      </x:c>
      <x:c r="C32" s="731" t="str">
        <x:v>role.readiness.assessed.v1</x:v>
      </x:c>
      <x:c r="D32" s="731" t="str">
        <x:v>New role-readiness version created.</x:v>
      </x:c>
      <x:c r="E32" s="731" t="str">
        <x:v>Role Readiness</x:v>
      </x:c>
      <x:c r="F32" s="731" t="str">
        <x:v>Employee/HR/Learning</x:v>
      </x:c>
      <x:c r="G32" s="731" t="str">
        <x:v>role, status, critical gaps, confidence</x:v>
      </x:c>
      <x:c r="H32" s="731" t="str">
        <x:v>Development views</x:v>
      </x:c>
      <x:c r="I32" s="731" t="str">
        <x:v>Advisory and review status included.</x:v>
      </x:c>
      <x:c r="J32" s="731" t="str">
        <x:v>Stage 8</x:v>
      </x:c>
      <x:c r="K32" s="731" t="str">
        <x:v>Critical</x:v>
      </x:c>
      <x:c r="L32" s="732" t="str">
        <x:v>Draft Complete</x:v>
      </x:c>
    </x:row>
    <x:row r="33">
      <x:c r="A33" s="725" t="str">
        <x:v>S89-EVT-006</x:v>
      </x:c>
      <x:c r="B33" s="114" t="str">
        <x:v>Event</x:v>
      </x:c>
      <x:c r="C33" s="114" t="str">
        <x:v>capability.gap.candidate.created.v1</x:v>
      </x:c>
      <x:c r="D33" s="114" t="str">
        <x:v>Potential personal development gap created.</x:v>
      </x:c>
      <x:c r="E33" s="114" t="str">
        <x:v>Gap Classifier</x:v>
      </x:c>
      <x:c r="F33" s="114" t="str">
        <x:v>Review/Learning</x:v>
      </x:c>
      <x:c r="G33" s="114" t="str">
        <x:v>gap type, evidence refs, blocker checks, confidence</x:v>
      </x:c>
      <x:c r="H33" s="114" t="str">
        <x:v>Learning/review workflow</x:v>
      </x:c>
      <x:c r="I33" s="114" t="str">
        <x:v>Candidate only until review.</x:v>
      </x:c>
      <x:c r="J33" s="114" t="str">
        <x:v>Stage 8</x:v>
      </x:c>
      <x:c r="K33" s="114" t="str">
        <x:v>High</x:v>
      </x:c>
      <x:c r="L33" s="726" t="str">
        <x:v>Draft Complete</x:v>
      </x:c>
    </x:row>
    <x:row r="34">
      <x:c r="A34" s="730" t="str">
        <x:v>S89-EVT-007</x:v>
      </x:c>
      <x:c r="B34" s="731" t="str">
        <x:v>Event</x:v>
      </x:c>
      <x:c r="C34" s="731" t="str">
        <x:v>coaching.trigger.detected.v1</x:v>
      </x:c>
      <x:c r="D34" s="731" t="str">
        <x:v>Evidence-linked coaching opportunity detected.</x:v>
      </x:c>
      <x:c r="E34" s="731" t="str">
        <x:v>Trigger Engine</x:v>
      </x:c>
      <x:c r="F34" s="731" t="str">
        <x:v>Policy/Selector</x:v>
      </x:c>
      <x:c r="G34" s="731" t="str">
        <x:v>trigger type, evidence refs, severity/confidence</x:v>
      </x:c>
      <x:c r="H34" s="731" t="str">
        <x:v>Intervention selector</x:v>
      </x:c>
      <x:c r="I34" s="731" t="str">
        <x:v>No content or performance conclusion.</x:v>
      </x:c>
      <x:c r="J34" s="731" t="str">
        <x:v>Stage 9</x:v>
      </x:c>
      <x:c r="K34" s="731" t="str">
        <x:v>High</x:v>
      </x:c>
      <x:c r="L34" s="732" t="str">
        <x:v>Draft Complete</x:v>
      </x:c>
    </x:row>
    <x:row r="35">
      <x:c r="A35" s="725" t="str">
        <x:v>S89-EVT-008</x:v>
      </x:c>
      <x:c r="B35" s="114" t="str">
        <x:v>Event</x:v>
      </x:c>
      <x:c r="C35" s="114" t="str">
        <x:v>coaching.intervention.delivered.v1</x:v>
      </x:c>
      <x:c r="D35" s="114" t="str">
        <x:v>Validated intervention delivered.</x:v>
      </x:c>
      <x:c r="E35" s="114" t="str">
        <x:v>Coaching Domain</x:v>
      </x:c>
      <x:c r="F35" s="114" t="str">
        <x:v>Feedback/Effectiveness/Audit</x:v>
      </x:c>
      <x:c r="G35" s="114" t="str">
        <x:v>mode, channel, version, timing</x:v>
      </x:c>
      <x:c r="H35" s="114" t="str">
        <x:v>Evaluation</x:v>
      </x:c>
      <x:c r="I35" s="114" t="str">
        <x:v>Private content referenced, not broadcast.</x:v>
      </x:c>
      <x:c r="J35" s="114" t="str">
        <x:v>Stage 9</x:v>
      </x:c>
      <x:c r="K35" s="114" t="str">
        <x:v>Critical</x:v>
      </x:c>
      <x:c r="L35" s="726" t="str">
        <x:v>Draft Complete</x:v>
      </x:c>
    </x:row>
    <x:row r="36">
      <x:c r="A36" s="730" t="str">
        <x:v>S89-EVT-009</x:v>
      </x:c>
      <x:c r="B36" s="731" t="str">
        <x:v>Event</x:v>
      </x:c>
      <x:c r="C36" s="731" t="str">
        <x:v>coaching.feedback.recorded.v1</x:v>
      </x:c>
      <x:c r="D36" s="731" t="str">
        <x:v>Employee feedback recorded.</x:v>
      </x:c>
      <x:c r="E36" s="731" t="str">
        <x:v>Coaching Domain</x:v>
      </x:c>
      <x:c r="F36" s="731" t="str">
        <x:v>Effectiveness/Skill Forge</x:v>
      </x:c>
      <x:c r="G36" s="731" t="str">
        <x:v>rating/category/comment ref</x:v>
      </x:c>
      <x:c r="H36" s="731" t="str">
        <x:v>Evaluation</x:v>
      </x:c>
      <x:c r="I36" s="731" t="str">
        <x:v>Feedback not used punitively.</x:v>
      </x:c>
      <x:c r="J36" s="731" t="str">
        <x:v>Stage 9</x:v>
      </x:c>
      <x:c r="K36" s="731" t="str">
        <x:v>High</x:v>
      </x:c>
      <x:c r="L36" s="732" t="str">
        <x:v>Draft Complete</x:v>
      </x:c>
    </x:row>
    <x:row r="37">
      <x:c r="A37" s="725" t="str">
        <x:v>S89-EVT-010</x:v>
      </x:c>
      <x:c r="B37" s="114" t="str">
        <x:v>Event</x:v>
      </x:c>
      <x:c r="C37" s="114" t="str">
        <x:v>learning.plan.activated.v1</x:v>
      </x:c>
      <x:c r="D37" s="114" t="str">
        <x:v>Reviewed learning plan becomes active.</x:v>
      </x:c>
      <x:c r="E37" s="114" t="str">
        <x:v>Learning Domain</x:v>
      </x:c>
      <x:c r="F37" s="114" t="str">
        <x:v>Employee/Task/Notification</x:v>
      </x:c>
      <x:c r="G37" s="114" t="str">
        <x:v>plan goals, artefact refs, practice criteria</x:v>
      </x:c>
      <x:c r="H37" s="114" t="str">
        <x:v>Workflow consumers</x:v>
      </x:c>
      <x:c r="I37" s="114" t="str">
        <x:v>Employee goals/preferences included.</x:v>
      </x:c>
      <x:c r="J37" s="114" t="str">
        <x:v>Stage 9</x:v>
      </x:c>
      <x:c r="K37" s="114" t="str">
        <x:v>High</x:v>
      </x:c>
      <x:c r="L37" s="726" t="str">
        <x:v>Draft Complete</x:v>
      </x:c>
    </x:row>
    <x:row r="38">
      <x:c r="A38" s="730" t="str">
        <x:v>S89-EVT-011</x:v>
      </x:c>
      <x:c r="B38" s="731" t="str">
        <x:v>Event</x:v>
      </x:c>
      <x:c r="C38" s="731" t="str">
        <x:v>learning.practice.completed.v1</x:v>
      </x:c>
      <x:c r="D38" s="731" t="str">
        <x:v>Practice/reassessment task completed.</x:v>
      </x:c>
      <x:c r="E38" s="731" t="str">
        <x:v>Task/Learning</x:v>
      </x:c>
      <x:c r="F38" s="731" t="str">
        <x:v>Capability Review</x:v>
      </x:c>
      <x:c r="G38" s="731" t="str">
        <x:v>task assessment/evidence refs, support level</x:v>
      </x:c>
      <x:c r="H38" s="731" t="str">
        <x:v>Applied-evidence workflow</x:v>
      </x:c>
      <x:c r="I38" s="731" t="str">
        <x:v>Practice success remains provisional.</x:v>
      </x:c>
      <x:c r="J38" s="731" t="str">
        <x:v>Stage 9</x:v>
      </x:c>
      <x:c r="K38" s="731" t="str">
        <x:v>High</x:v>
      </x:c>
      <x:c r="L38" s="732" t="str">
        <x:v>Draft Complete</x:v>
      </x:c>
    </x:row>
    <x:row r="39">
      <x:c r="A39" s="725" t="str">
        <x:v>S89-EVT-012</x:v>
      </x:c>
      <x:c r="B39" s="114" t="str">
        <x:v>Event</x:v>
      </x:c>
      <x:c r="C39" s="114" t="str">
        <x:v>learning.applied.evidence.observed.v1</x:v>
      </x:c>
      <x:c r="D39" s="114" t="str">
        <x:v>Later live-work evidence appears to show applied learning.</x:v>
      </x:c>
      <x:c r="E39" s="114" t="str">
        <x:v>Capability/Task</x:v>
      </x:c>
      <x:c r="F39" s="114" t="str">
        <x:v>Capability Review/Effectiveness</x:v>
      </x:c>
      <x:c r="G39" s="114" t="str">
        <x:v>evidence refs, learning plan, confidence</x:v>
      </x:c>
      <x:c r="H39" s="114" t="str">
        <x:v>Review workflow</x:v>
      </x:c>
      <x:c r="I39" s="114" t="str">
        <x:v>Causal attribution remains cautious.</x:v>
      </x:c>
      <x:c r="J39" s="114" t="str">
        <x:v>Stage 9</x:v>
      </x:c>
      <x:c r="K39" s="114" t="str">
        <x:v>Critical</x:v>
      </x:c>
      <x:c r="L39" s="726" t="str">
        <x:v>Draft Complete</x:v>
      </x:c>
    </x:row>
    <x:row r="40">
      <x:c r="A40" s="730" t="str">
        <x:v>S89-EVT-013</x:v>
      </x:c>
      <x:c r="B40" s="731" t="str">
        <x:v>Event</x:v>
      </x:c>
      <x:c r="C40" s="731" t="str">
        <x:v>coaching.effectiveness.assessed.v1</x:v>
      </x:c>
      <x:c r="D40" s="731" t="str">
        <x:v>Intervention/plan effectiveness reviewed.</x:v>
      </x:c>
      <x:c r="E40" s="731" t="str">
        <x:v>Effectiveness Evaluator</x:v>
      </x:c>
      <x:c r="F40" s="731" t="str">
        <x:v>Reporting/Skill Forge</x:v>
      </x:c>
      <x:c r="G40" s="731" t="str">
        <x:v>metrics, outcome, confidence, version</x:v>
      </x:c>
      <x:c r="H40" s="731" t="str">
        <x:v>Read models</x:v>
      </x:c>
      <x:c r="I40" s="731" t="str">
        <x:v>No employee ranking.</x:v>
      </x:c>
      <x:c r="J40" s="731" t="str">
        <x:v>Stage 9</x:v>
      </x:c>
      <x:c r="K40" s="731" t="str">
        <x:v>High</x:v>
      </x:c>
      <x:c r="L40" s="732" t="str">
        <x:v>Draft Complete</x:v>
      </x:c>
    </x:row>
    <x:row r="41">
      <x:c r="A41" s="727" t="str">
        <x:v>S89-EVT-014</x:v>
      </x:c>
      <x:c r="B41" s="728" t="str">
        <x:v>Event</x:v>
      </x:c>
      <x:c r="C41" s="728" t="str">
        <x:v>coaching.mentor.handoff.created.v1</x:v>
      </x:c>
      <x:c r="D41" s="728" t="str">
        <x:v>Human mentor/expert handoff created.</x:v>
      </x:c>
      <x:c r="E41" s="728" t="str">
        <x:v>Coaching/Workflow</x:v>
      </x:c>
      <x:c r="F41" s="728" t="str">
        <x:v>Mentor/L&amp;D/Employee</x:v>
      </x:c>
      <x:c r="G41" s="728" t="str">
        <x:v>reason, goals, scope, status</x:v>
      </x:c>
      <x:c r="H41" s="728" t="str">
        <x:v>Workflow</x:v>
      </x:c>
      <x:c r="I41" s="728" t="str">
        <x:v>Private information scope agreed.</x:v>
      </x:c>
      <x:c r="J41" s="728" t="str">
        <x:v>Stage 9</x:v>
      </x:c>
      <x:c r="K41" s="728" t="str">
        <x:v>High</x:v>
      </x:c>
      <x:c r="L41" s="729" t="str">
        <x:v>Draft Complete</x:v>
      </x:c>
    </x:row>
  </x:sheetData>
  <x:mergeCells>
    <x:mergeCell ref="A1:L1"/>
    <x:mergeCell ref="A2:L2"/>
  </x:mergeCells>
  <x:dataValidations count="3">
    <x:dataValidation type="list" sqref="J5:J41">
      <x:formula1>"Stage 8,Stage 9"</x:formula1>
    </x:dataValidation>
    <x:dataValidation type="list" sqref="K5:K41">
      <x:formula1>"Critical,High,Medium,Low"</x:formula1>
    </x:dataValidation>
    <x:dataValidation type="list" sqref="L5:L41">
      <x:formula1>"Draft Complete,Needs Review,Approved,Deferred"</x:formula1>
    </x:dataValidation>
  </x:dataValidations>
  <x:pageMargins left="0.7" right="0.7" top="0.75" bottom="0.75" header="0.3" footer="0.3"/>
</x:worksheet>
</file>

<file path=xl/worksheets/sheet129.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8 — Capability Graph and Baseline Assessment Backlog</x:v>
      </x:c>
      <x:c r="B1" s="687"/>
      <x:c r="C1" s="687"/>
      <x:c r="D1" s="687"/>
      <x:c r="E1" s="687"/>
      <x:c r="F1" s="687"/>
      <x:c r="G1" s="687"/>
      <x:c r="H1" s="687"/>
      <x:c r="I1" s="687"/>
      <x:c r="J1" s="687"/>
      <x:c r="K1" s="687"/>
      <x:c r="L1" s="687"/>
      <x:c r="M1" s="687"/>
      <x:c r="N1" s="687"/>
      <x:c r="O1" s="687"/>
    </x:row>
    <x:row r="2" ht="36" customHeight="1">
      <x:c r="A2" s="691" t="str">
        <x:v>Implementation-ready backlog for capability catalogue, evidence qualification, scoring recommendations, state, claim reconciliation, baseline assessment, role readiness and review.</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S8-BL-001</x:v>
      </x:c>
      <x:c r="B5" s="723" t="str">
        <x:v>Architecture</x:v>
      </x:c>
      <x:c r="C5" s="723" t="str">
        <x:v>Create Capability Domain service skeleton</x:v>
      </x:c>
      <x:c r="D5" s="723" t="str">
        <x:v>Create Java/Spring modules for catalogue, evidence, state, claims, baseline, readiness and review using HumanOS conventions.</x:v>
      </x:c>
      <x:c r="E5" s="723" t="str">
        <x:v>Capability Backend Lead</x:v>
      </x:c>
      <x:c r="F5" s="723" t="str">
        <x:v>Architecture/Data/Security</x:v>
      </x:c>
      <x:c r="G5" s="723" t="str">
        <x:v>Stages 2,4,7</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tests and dependency scans run.</x:v>
      </x:c>
      <x:c r="N5" s="723" t="str">
        <x:v>No duplicated HumanOS identity/role/task/workflow services.</x:v>
      </x:c>
      <x:c r="O5" s="724" t="str">
        <x:v>Capability Graph Architecture</x:v>
      </x:c>
    </x:row>
    <x:row r="6">
      <x:c r="A6" s="730" t="str">
        <x:v>S8-BL-002</x:v>
      </x:c>
      <x:c r="B6" s="731" t="str">
        <x:v>Schemas</x:v>
      </x:c>
      <x:c r="C6" s="731" t="str">
        <x:v>Publish capability evidence/state JSON Schemas</x:v>
      </x:c>
      <x:c r="D6" s="731" t="str">
        <x:v>Implement schemas for CapabilityEvidence, PersonCapabilityState, RoleReadiness, EmployeeClaim and review packages.</x:v>
      </x:c>
      <x:c r="E6" s="731" t="str">
        <x:v>Data Architect</x:v>
      </x:c>
      <x:c r="F6" s="731" t="str">
        <x:v>Backend/AI/QA</x:v>
      </x:c>
      <x:c r="G6" s="731" t="str">
        <x:v>S8-BL-001</x:v>
      </x:c>
      <x:c r="H6" s="731" t="str">
        <x:v>Critical</x:v>
      </x:c>
      <x:c r="I6" s="731" t="str">
        <x:v>Not Started</x:v>
      </x:c>
      <x:c r="J6" s="740" t="n">
        <x:f>IF(I6="Approved",1,IF(I6="Draft Complete",0.8,IF(I6="In Review",0.6,IF(I6="In Progress",0.4,IF(I6="Blocked",0,0)))))</x:f>
        <x:v>0</x:v>
      </x:c>
      <x:c r="K6" s="731" t="n">
        <x:v>8</x:v>
      </x:c>
      <x:c r="L6" s="731" t="str">
        <x:v>Schema package</x:v>
      </x:c>
      <x:c r="M6" s="731" t="str">
        <x:v>Positive/negative fixtures validate and preserve lineage.</x:v>
      </x:c>
      <x:c r="N6" s="731" t="str">
        <x:v>No raw evidence in state payloads.</x:v>
      </x:c>
      <x:c r="O6" s="732" t="str">
        <x:v>Capability Evidence Model</x:v>
      </x:c>
    </x:row>
    <x:row r="7">
      <x:c r="A7" s="725" t="str">
        <x:v>S8-BL-003</x:v>
      </x:c>
      <x:c r="B7" s="114" t="str">
        <x:v>Data</x:v>
      </x:c>
      <x:c r="C7" s="114" t="str">
        <x:v>Implement PostgreSQL logical schema and migrations</x:v>
      </x:c>
      <x:c r="D7" s="114" t="str">
        <x:v>Create versioned capability, evidence, claim, baseline, readiness, mapping and audit-link tables.</x:v>
      </x:c>
      <x:c r="E7" s="114" t="str">
        <x:v>Data Architect</x:v>
      </x:c>
      <x:c r="F7" s="114" t="str">
        <x:v>Backend/DBA/Security</x:v>
      </x:c>
      <x:c r="G7" s="114" t="str">
        <x:v>S8-BL-002</x:v>
      </x:c>
      <x:c r="H7" s="114" t="str">
        <x:v>Critical</x:v>
      </x:c>
      <x:c r="I7" s="114" t="str">
        <x:v>Not Started</x:v>
      </x:c>
      <x:c r="J7" s="135" t="n">
        <x:f>IF(I7="Approved",1,IF(I7="Draft Complete",0.8,IF(I7="In Review",0.6,IF(I7="In Progress",0.4,IF(I7="Blocked",0,0)))))</x:f>
        <x:v>0</x:v>
      </x:c>
      <x:c r="K7" s="114" t="n">
        <x:v>12</x:v>
      </x:c>
      <x:c r="L7" s="114" t="str">
        <x:v>DDL/migrations</x:v>
      </x:c>
      <x:c r="M7" s="114" t="str">
        <x:v>Constraints, tenant scope, versioning and query plans validated.</x:v>
      </x:c>
      <x:c r="N7" s="114" t="str">
        <x:v>RLS/default-deny where applicable.</x:v>
      </x:c>
      <x:c r="O7" s="726" t="str">
        <x:v>Capability Graph Architecture</x:v>
      </x:c>
    </x:row>
    <x:row r="8">
      <x:c r="A8" s="730" t="str">
        <x:v>S8-BL-004</x:v>
      </x:c>
      <x:c r="B8" s="731" t="str">
        <x:v>Catalogue</x:v>
      </x:c>
      <x:c r="C8" s="731" t="str">
        <x:v>Seed HumanOS capability catalogue and external mappings</x:v>
      </x:c>
      <x:c r="D8" s="731" t="str">
        <x:v>Load Stage 2 capabilities and create versioned mappings to SFIA 9, NICE 2.2.0, ESCO 1.2.1 and O*NET 30.3 where relevant.</x:v>
      </x:c>
      <x:c r="E8" s="731" t="str">
        <x:v>Capability Taxonomy Lead</x:v>
      </x:c>
      <x:c r="F8" s="731" t="str">
        <x:v>HR/Domain Experts/Data</x:v>
      </x:c>
      <x:c r="G8" s="731" t="str">
        <x:v>S8-BL-002</x:v>
      </x:c>
      <x:c r="H8" s="731" t="str">
        <x:v>High</x:v>
      </x:c>
      <x:c r="I8" s="731" t="str">
        <x:v>Not Started</x:v>
      </x:c>
      <x:c r="J8" s="740" t="n">
        <x:f>IF(I8="Approved",1,IF(I8="Draft Complete",0.8,IF(I8="In Review",0.6,IF(I8="In Progress",0.4,IF(I8="Blocked",0,0)))))</x:f>
        <x:v>0</x:v>
      </x:c>
      <x:c r="K8" s="731" t="n">
        <x:v>12</x:v>
      </x:c>
      <x:c r="L8" s="731" t="str">
        <x:v>Capability seed/mapping data</x:v>
      </x:c>
      <x:c r="M8" s="731" t="str">
        <x:v>Mappings include framework/version/confidence and do not overwrite internal semantics.</x:v>
      </x:c>
      <x:c r="N8" s="731" t="str">
        <x:v>Licence/source attribution maintained.</x:v>
      </x:c>
      <x:c r="O8" s="732" t="str">
        <x:v>Stage 8 Sources</x:v>
      </x:c>
    </x:row>
    <x:row r="9">
      <x:c r="A9" s="725" t="str">
        <x:v>S8-BL-005</x:v>
      </x:c>
      <x:c r="B9" s="114" t="str">
        <x:v>Evidence</x:v>
      </x:c>
      <x:c r="C9" s="114" t="str">
        <x:v>Implement capability evidence qualifier</x:v>
      </x:c>
      <x:c r="D9" s="114" t="str">
        <x:v>Convert reviewed Stage 7 assessments into evidence candidates with difficulty, quality, autonomy, coverage, blockers and dimensions.</x:v>
      </x:c>
      <x:c r="E9" s="114" t="str">
        <x:v>Capability Backend Lead</x:v>
      </x:c>
      <x:c r="F9" s="114" t="str">
        <x:v>Task Assurance/AI/Data</x:v>
      </x:c>
      <x:c r="G9" s="114" t="str">
        <x:v>S8-BL-002,S8-BL-003</x:v>
      </x:c>
      <x:c r="H9" s="114" t="str">
        <x:v>Critical</x:v>
      </x:c>
      <x:c r="I9" s="114" t="str">
        <x:v>Not Started</x:v>
      </x:c>
      <x:c r="J9" s="135" t="n">
        <x:f>IF(I9="Approved",1,IF(I9="Draft Complete",0.8,IF(I9="In Review",0.6,IF(I9="In Progress",0.4,IF(I9="Blocked",0,0)))))</x:f>
        <x:v>0</x:v>
      </x:c>
      <x:c r="K9" s="114" t="n">
        <x:v>14</x:v>
      </x:c>
      <x:c r="L9" s="114" t="str">
        <x:v>Evidence qualifier</x:v>
      </x:c>
      <x:c r="M9" s="114" t="str">
        <x:v>Raw activity volume cannot create evidence; blocker exclusions enforced.</x:v>
      </x:c>
      <x:c r="N9" s="114" t="str">
        <x:v>Evidence refs/content access policy.</x:v>
      </x:c>
      <x:c r="O9" s="726" t="str">
        <x:v>Capability Evidence Model</x:v>
      </x:c>
    </x:row>
    <x:row r="10">
      <x:c r="A10" s="730" t="str">
        <x:v>S8-BL-006</x:v>
      </x:c>
      <x:c r="B10" s="731" t="str">
        <x:v>Scoring</x:v>
      </x:c>
      <x:c r="C10" s="731" t="str">
        <x:v>Build Python multidimensional scoring recommender</x:v>
      </x:c>
      <x:c r="D10" s="731" t="str">
        <x:v>Implement factor vector, eligibility gates, confidence, recency, consistency and transition recommendations.</x:v>
      </x:c>
      <x:c r="E10" s="731" t="str">
        <x:v>AI Scoring Lead</x:v>
      </x:c>
      <x:c r="F10" s="731" t="str">
        <x:v>Capability/QA/DPO</x:v>
      </x:c>
      <x:c r="G10" s="731" t="str">
        <x:v>S8-BL-002,S8-BL-005</x:v>
      </x:c>
      <x:c r="H10" s="731" t="str">
        <x:v>Critical</x:v>
      </x:c>
      <x:c r="I10" s="731" t="str">
        <x:v>Not Started</x:v>
      </x:c>
      <x:c r="J10" s="740" t="n">
        <x:f>IF(I10="Approved",1,IF(I10="Draft Complete",0.8,IF(I10="In Review",0.6,IF(I10="In Progress",0.4,IF(I10="Blocked",0,0)))))</x:f>
        <x:v>0</x:v>
      </x:c>
      <x:c r="K10" s="731" t="n">
        <x:v>16</x:v>
      </x:c>
      <x:c r="L10" s="731" t="str">
        <x:v>Scoring service/eval harness</x:v>
      </x:c>
      <x:c r="M10" s="731" t="str">
        <x:v>Returns recommendation and reasons; cannot write final state.</x:v>
      </x:c>
      <x:c r="N10" s="731" t="str">
        <x:v>No protected/medical feature use.</x:v>
      </x:c>
      <x:c r="O10" s="732" t="str">
        <x:v>Capability Scoring Model</x:v>
      </x:c>
    </x:row>
    <x:row r="11">
      <x:c r="A11" s="725" t="str">
        <x:v>S8-BL-007</x:v>
      </x:c>
      <x:c r="B11" s="114" t="str">
        <x:v>State</x:v>
      </x:c>
      <x:c r="C11" s="114" t="str">
        <x:v>Implement PersonCapabilityState aggregate</x:v>
      </x:c>
      <x:c r="D11" s="114" t="str">
        <x:v>Versioned state transitions, emerging/stable evidence, confidence/freshness and review status.</x:v>
      </x:c>
      <x:c r="E11" s="114" t="str">
        <x:v>Capability Backend Lead</x:v>
      </x:c>
      <x:c r="F11" s="114" t="str">
        <x:v>Data/Workflow</x:v>
      </x:c>
      <x:c r="G11" s="114" t="str">
        <x:v>S8-BL-003,S8-BL-006</x:v>
      </x:c>
      <x:c r="H11" s="114" t="str">
        <x:v>Critical</x:v>
      </x:c>
      <x:c r="I11" s="114" t="str">
        <x:v>Not Started</x:v>
      </x:c>
      <x:c r="J11" s="135" t="n">
        <x:f>IF(I11="Approved",1,IF(I11="Draft Complete",0.8,IF(I11="In Review",0.6,IF(I11="In Progress",0.4,IF(I11="Blocked",0,0)))))</x:f>
        <x:v>0</x:v>
      </x:c>
      <x:c r="K11" s="114" t="n">
        <x:v>14</x:v>
      </x:c>
      <x:c r="L11" s="114" t="str">
        <x:v>Capability state service</x:v>
      </x:c>
      <x:c r="M11" s="114" t="str">
        <x:v>Every state traces to approved evidence and model/rule/review version.</x:v>
      </x:c>
      <x:c r="N11" s="114" t="str">
        <x:v>Employee self-access.</x:v>
      </x:c>
      <x:c r="O11" s="726" t="str">
        <x:v>Capability Graph Architecture</x:v>
      </x:c>
    </x:row>
    <x:row r="12">
      <x:c r="A12" s="730" t="str">
        <x:v>S8-BL-008</x:v>
      </x:c>
      <x:c r="B12" s="731" t="str">
        <x:v>Claims</x:v>
      </x:c>
      <x:c r="C12" s="731" t="str">
        <x:v>Implement claim-evidence reconciliation workflow</x:v>
      </x:c>
      <x:c r="D12" s="731" t="str">
        <x:v>Claims, evidence search, neutral discrepancy, employee response, review, training/reassessment and closure.</x:v>
      </x:c>
      <x:c r="E12" s="731" t="str">
        <x:v>Capability Product Lead</x:v>
      </x:c>
      <x:c r="F12" s="731" t="str">
        <x:v>HR/DPO/Workflow</x:v>
      </x:c>
      <x:c r="G12" s="731" t="str">
        <x:v>S8-BL-005,S8-BL-007</x:v>
      </x:c>
      <x:c r="H12" s="731" t="str">
        <x:v>Critical</x:v>
      </x:c>
      <x:c r="I12" s="731" t="str">
        <x:v>Not Started</x:v>
      </x:c>
      <x:c r="J12" s="740" t="n">
        <x:f>IF(I12="Approved",1,IF(I12="Draft Complete",0.8,IF(I12="In Review",0.6,IF(I12="In Progress",0.4,IF(I12="Blocked",0,0)))))</x:f>
        <x:v>0</x:v>
      </x:c>
      <x:c r="K12" s="731" t="n">
        <x:v>12</x:v>
      </x:c>
      <x:c r="L12" s="731" t="str">
        <x:v>Claim workflow</x:v>
      </x:c>
      <x:c r="M12" s="731" t="str">
        <x:v>No dishonesty label; employee response and appeal operational.</x:v>
      </x:c>
      <x:c r="N12" s="731" t="str">
        <x:v>High-impact review boundary.</x:v>
      </x:c>
      <x:c r="O12" s="732" t="str">
        <x:v>Claim Discrepancy Workflow</x:v>
      </x:c>
    </x:row>
    <x:row r="13">
      <x:c r="A13" s="725" t="str">
        <x:v>S8-BL-009</x:v>
      </x:c>
      <x:c r="B13" s="114" t="str">
        <x:v>Baseline</x:v>
      </x:c>
      <x:c r="C13" s="114" t="str">
        <x:v>Implement baseline assessment orchestrator</x:v>
      </x:c>
      <x:c r="D13" s="114" t="str">
        <x:v>Role/claim intake, self-assessment, diagnostics, simulations, supervised tasks, AI supervision and review.</x:v>
      </x:c>
      <x:c r="E13" s="114" t="str">
        <x:v>Assessment Product Lead</x:v>
      </x:c>
      <x:c r="F13" s="114" t="str">
        <x:v>Workflow/Domain Experts/L&amp;D</x:v>
      </x:c>
      <x:c r="G13" s="114" t="str">
        <x:v>S8-BL-004,S8-BL-005</x:v>
      </x:c>
      <x:c r="H13" s="114" t="str">
        <x:v>High</x:v>
      </x:c>
      <x:c r="I13" s="114" t="str">
        <x:v>Not Started</x:v>
      </x:c>
      <x:c r="J13" s="135" t="n">
        <x:f>IF(I13="Approved",1,IF(I13="Draft Complete",0.8,IF(I13="In Review",0.6,IF(I13="In Progress",0.4,IF(I13="Blocked",0,0)))))</x:f>
        <x:v>0</x:v>
      </x:c>
      <x:c r="K13" s="114" t="n">
        <x:v>16</x:v>
      </x:c>
      <x:c r="L13" s="114" t="str">
        <x:v>Baseline workflow</x:v>
      </x:c>
      <x:c r="M13" s="114" t="str">
        <x:v>Assessment is provisional, accessible and versioned.</x:v>
      </x:c>
      <x:c r="N13" s="114" t="str">
        <x:v>Employee briefing/consent-policy evidence.</x:v>
      </x:c>
      <x:c r="O13" s="726" t="str">
        <x:v>Baseline Assessment Model</x:v>
      </x:c>
    </x:row>
    <x:row r="14">
      <x:c r="A14" s="730" t="str">
        <x:v>S8-BL-010</x:v>
      </x:c>
      <x:c r="B14" s="731" t="str">
        <x:v>Readiness</x:v>
      </x:c>
      <x:c r="C14" s="731" t="str">
        <x:v>Implement Role Readiness service/read model</x:v>
      </x:c>
      <x:c r="D14" s="731" t="str">
        <x:v>Critical floors, coverage, level, confidence, freshness, support and dispute states.</x:v>
      </x:c>
      <x:c r="E14" s="731" t="str">
        <x:v>Role Readiness Lead</x:v>
      </x:c>
      <x:c r="F14" s="731" t="str">
        <x:v>HR/Product/Data</x:v>
      </x:c>
      <x:c r="G14" s="731" t="str">
        <x:v>S8-BL-007,S8-BL-009</x:v>
      </x:c>
      <x:c r="H14" s="731" t="str">
        <x:v>Critical</x:v>
      </x:c>
      <x:c r="I14" s="731" t="str">
        <x:v>Not Started</x:v>
      </x:c>
      <x:c r="J14" s="740" t="n">
        <x:f>IF(I14="Approved",1,IF(I14="Draft Complete",0.8,IF(I14="In Review",0.6,IF(I14="In Progress",0.4,IF(I14="Blocked",0,0)))))</x:f>
        <x:v>0</x:v>
      </x:c>
      <x:c r="K14" s="731" t="n">
        <x:v>14</x:v>
      </x:c>
      <x:c r="L14" s="731" t="str">
        <x:v>Role readiness service</x:v>
      </x:c>
      <x:c r="M14" s="731" t="str">
        <x:v>No READY when critical gap/insufficient evidence; score advisory only.</x:v>
      </x:c>
      <x:c r="N14" s="731" t="str">
        <x:v>No automatic employment action.</x:v>
      </x:c>
      <x:c r="O14" s="732" t="str">
        <x:v>Role Readiness Model</x:v>
      </x:c>
    </x:row>
    <x:row r="15">
      <x:c r="A15" s="725" t="str">
        <x:v>S8-BL-011</x:v>
      </x:c>
      <x:c r="B15" s="114" t="str">
        <x:v>Review</x:v>
      </x:c>
      <x:c r="C15" s="114" t="str">
        <x:v>Implement capability review, correction and appeal</x:v>
      </x:c>
      <x:c r="D15" s="114" t="str">
        <x:v>Finding package, reviewer assignment, decisions, versioning, employee correction and appeal.</x:v>
      </x:c>
      <x:c r="E15" s="114" t="str">
        <x:v>Governance Product Owner</x:v>
      </x:c>
      <x:c r="F15" s="114" t="str">
        <x:v>Workflow/HR/DPO/Backend</x:v>
      </x:c>
      <x:c r="G15" s="114" t="str">
        <x:v>S8-BL-007:S8-BL-010</x:v>
      </x:c>
      <x:c r="H15" s="114" t="str">
        <x:v>Critical</x:v>
      </x:c>
      <x:c r="I15" s="114" t="str">
        <x:v>Not Started</x:v>
      </x:c>
      <x:c r="J15" s="135" t="n">
        <x:f>IF(I15="Approved",1,IF(I15="Draft Complete",0.8,IF(I15="In Review",0.6,IF(I15="In Progress",0.4,IF(I15="Blocked",0,0)))))</x:f>
        <x:v>0</x:v>
      </x:c>
      <x:c r="K15" s="114" t="n">
        <x:v>14</x:v>
      </x:c>
      <x:c r="L15" s="114" t="str">
        <x:v>Review workflows</x:v>
      </x:c>
      <x:c r="M15" s="114" t="str">
        <x:v>Material negative/high-impact states require meaningful human review.</x:v>
      </x:c>
      <x:c r="N15" s="114" t="str">
        <x:v>Audit/purpose/access controls.</x:v>
      </x:c>
      <x:c r="O15" s="726" t="str">
        <x:v>Capability Review and Audit</x:v>
      </x:c>
    </x:row>
    <x:row r="16">
      <x:c r="A16" s="730" t="str">
        <x:v>S8-BL-012</x:v>
      </x:c>
      <x:c r="B16" s="731" t="str">
        <x:v>APIs/events</x:v>
      </x:c>
      <x:c r="C16" s="731" t="str">
        <x:v>Implement Stage 8 APIs and events</x:v>
      </x:c>
      <x:c r="D16" s="731" t="str">
        <x:v>Capability evidence, scoring, claims, baseline, readiness, review, corrections and reassessments.</x:v>
      </x:c>
      <x:c r="E16" s="731" t="str">
        <x:v>Backend/API Lead</x:v>
      </x:c>
      <x:c r="F16" s="731" t="str">
        <x:v>Data/Workflow/AI</x:v>
      </x:c>
      <x:c r="G16" s="731" t="str">
        <x:v>S8-BL-002:S8-BL-011</x:v>
      </x:c>
      <x:c r="H16" s="731" t="str">
        <x:v>High</x:v>
      </x:c>
      <x:c r="I16" s="731" t="str">
        <x:v>Not Started</x:v>
      </x:c>
      <x:c r="J16" s="740" t="n">
        <x:f>IF(I16="Approved",1,IF(I16="Draft Complete",0.8,IF(I16="In Review",0.6,IF(I16="In Progress",0.4,IF(I16="Blocked",0,0)))))</x:f>
        <x:v>0</x:v>
      </x:c>
      <x:c r="K16" s="731" t="n">
        <x:v>12</x:v>
      </x:c>
      <x:c r="L16" s="731" t="str">
        <x:v>OpenAPI/event package</x:v>
      </x:c>
      <x:c r="M16" s="731" t="str">
        <x:v>Contracts validate and event lineage/replay work.</x:v>
      </x:c>
      <x:c r="N16" s="731" t="str">
        <x:v>Sensitive data referenced not embedded.</x:v>
      </x:c>
      <x:c r="O16" s="732" t="str">
        <x:v>Stage 8-9 APIs and Events</x:v>
      </x:c>
    </x:row>
    <x:row r="17">
      <x:c r="A17" s="725" t="str">
        <x:v>S8-BL-013</x:v>
      </x:c>
      <x:c r="B17" s="114" t="str">
        <x:v>Employee UX</x:v>
      </x:c>
      <x:c r="C17" s="114" t="str">
        <x:v>Build capability/claim/readiness employee views</x:v>
      </x:c>
      <x:c r="D17" s="114" t="str">
        <x:v>Show evidence summaries, confidence/freshness, goals, dispute and reassessment.</x:v>
      </x:c>
      <x:c r="E17" s="114" t="str">
        <x:v>Product/Frontend Lead</x:v>
      </x:c>
      <x:c r="F17" s="114" t="str">
        <x:v>Backend/Accessibility/DPO</x:v>
      </x:c>
      <x:c r="G17" s="114" t="str">
        <x:v>S8-BL-007:S8-BL-012</x:v>
      </x:c>
      <x:c r="H17" s="114" t="str">
        <x:v>High</x:v>
      </x:c>
      <x:c r="I17" s="114" t="str">
        <x:v>Not Started</x:v>
      </x:c>
      <x:c r="J17" s="135" t="n">
        <x:f>IF(I17="Approved",1,IF(I17="Draft Complete",0.8,IF(I17="In Review",0.6,IF(I17="In Progress",0.4,IF(I17="Blocked",0,0)))))</x:f>
        <x:v>0</x:v>
      </x:c>
      <x:c r="K17" s="114" t="n">
        <x:v>12</x:v>
      </x:c>
      <x:c r="L17" s="114" t="str">
        <x:v>Employee capability UI</x:v>
      </x:c>
      <x:c r="M17" s="114" t="str">
        <x:v>Employee can inspect and challenge material state.</x:v>
      </x:c>
      <x:c r="N17" s="114" t="str">
        <x:v>Accessibility and privacy.</x:v>
      </x:c>
      <x:c r="O17" s="726" t="str">
        <x:v>Capability Review and Audit</x:v>
      </x:c>
    </x:row>
    <x:row r="18">
      <x:c r="A18" s="730" t="str">
        <x:v>S8-BL-014</x:v>
      </x:c>
      <x:c r="B18" s="731" t="str">
        <x:v>Evaluation</x:v>
      </x:c>
      <x:c r="C18" s="731" t="str">
        <x:v>Create scoring/fairness evaluation dataset</x:v>
      </x:c>
      <x:c r="D18" s="731" t="str">
        <x:v>Cases for blockers, accommodations, AI-assisted work, stale evidence, contradictions, single-task evidence and claims.</x:v>
      </x:c>
      <x:c r="E18" s="731" t="str">
        <x:v>AI Evaluation Lead</x:v>
      </x:c>
      <x:c r="F18" s="731" t="str">
        <x:v>Domain Experts/HR/DPO</x:v>
      </x:c>
      <x:c r="G18" s="731" t="str">
        <x:v>S8-BL-006,S8-BL-011</x:v>
      </x:c>
      <x:c r="H18" s="731" t="str">
        <x:v>Critical</x:v>
      </x:c>
      <x:c r="I18" s="731" t="str">
        <x:v>Not Started</x:v>
      </x:c>
      <x:c r="J18" s="740" t="n">
        <x:f>IF(I18="Approved",1,IF(I18="Draft Complete",0.8,IF(I18="In Review",0.6,IF(I18="In Progress",0.4,IF(I18="Blocked",0,0)))))</x:f>
        <x:v>0</x:v>
      </x:c>
      <x:c r="K18" s="731" t="n">
        <x:v>14</x:v>
      </x:c>
      <x:c r="L18" s="731" t="str">
        <x:v>Evaluation dataset/report</x:v>
      </x:c>
      <x:c r="M18" s="731" t="str">
        <x:v>Eligibility, calibration and fairness tests pass before pilot use.</x:v>
      </x:c>
      <x:c r="N18" s="731" t="str">
        <x:v>Restricted protected data handling.</x:v>
      </x:c>
      <x:c r="O18" s="732" t="str">
        <x:v>Capability Scoring Model</x:v>
      </x:c>
    </x:row>
    <x:row r="19">
      <x:c r="A19" s="725" t="str">
        <x:v>S8-BL-015</x:v>
      </x:c>
      <x:c r="B19" s="114" t="str">
        <x:v>Data governance</x:v>
      </x:c>
      <x:c r="C19" s="114" t="str">
        <x:v>Implement capability retention/access/audit controls</x:v>
      </x:c>
      <x:c r="D19" s="114" t="str">
        <x:v>Separate raw evidence, capability evidence, state, claims and review retention/access.</x:v>
      </x:c>
      <x:c r="E19" s="114" t="str">
        <x:v>DPO/Data Governance</x:v>
      </x:c>
      <x:c r="F19" s="114" t="str">
        <x:v>Security/Backend</x:v>
      </x:c>
      <x:c r="G19" s="114" t="str">
        <x:v>S8-BL-003,S8-BL-011</x:v>
      </x:c>
      <x:c r="H19" s="114" t="str">
        <x:v>Critical</x:v>
      </x:c>
      <x:c r="I19" s="114" t="str">
        <x:v>Not Started</x:v>
      </x:c>
      <x:c r="J19" s="135" t="n">
        <x:f>IF(I19="Approved",1,IF(I19="Draft Complete",0.8,IF(I19="In Review",0.6,IF(I19="In Progress",0.4,IF(I19="Blocked",0,0)))))</x:f>
        <x:v>0</x:v>
      </x:c>
      <x:c r="K19" s="114" t="n">
        <x:v>10</x:v>
      </x:c>
      <x:c r="L19" s="114" t="str">
        <x:v>Policy/retention implementation</x:v>
      </x:c>
      <x:c r="M19" s="114" t="str">
        <x:v>Deletion/correction propagates and all access is audited.</x:v>
      </x:c>
      <x:c r="N19" s="114" t="str">
        <x:v>No manager raw evidence default.</x:v>
      </x:c>
      <x:c r="O19" s="726" t="str">
        <x:v>Capability Review and Audit</x:v>
      </x:c>
    </x:row>
    <x:row r="20">
      <x:c r="A20" s="730" t="str">
        <x:v>S8-BL-016</x:v>
      </x:c>
      <x:c r="B20" s="731" t="str">
        <x:v>Validation</x:v>
      </x:c>
      <x:c r="C20" s="731" t="str">
        <x:v>Execute Stage 8 end-to-end validation</x:v>
      </x:c>
      <x:c r="D20" s="731" t="str">
        <x:v>Role→task→evidence→state→claim/readiness→review scenarios.</x:v>
      </x:c>
      <x:c r="E20" s="731" t="str">
        <x:v>QA Lead</x:v>
      </x:c>
      <x:c r="F20" s="731" t="str">
        <x:v>All Stage 8 owners</x:v>
      </x:c>
      <x:c r="G20" s="731" t="str">
        <x:v>S8-BL-001:S8-BL-015</x:v>
      </x:c>
      <x:c r="H20" s="731" t="str">
        <x:v>Critical</x:v>
      </x:c>
      <x:c r="I20" s="731" t="str">
        <x:v>Not Started</x:v>
      </x:c>
      <x:c r="J20" s="740" t="n">
        <x:f>IF(I20="Approved",1,IF(I20="Draft Complete",0.8,IF(I20="In Review",0.6,IF(I20="In Progress",0.4,IF(I20="Blocked",0,0)))))</x:f>
        <x:v>0</x:v>
      </x:c>
      <x:c r="K20" s="731" t="n">
        <x:v>16</x:v>
      </x:c>
      <x:c r="L20" s="731" t="str">
        <x:v>Stage 8 validation report</x:v>
      </x:c>
      <x:c r="M20" s="731" t="str">
        <x:v>All gate criteria and blocking fairness/security tests pass.</x:v>
      </x:c>
      <x:c r="N20" s="731" t="str">
        <x:v>Synthetic/consented data only.</x:v>
      </x:c>
      <x:c r="O20" s="732" t="str">
        <x:v>Stage 8 Gate</x:v>
      </x:c>
    </x:row>
    <x:row r="21">
      <x:c r="A21" s="727" t="str">
        <x:v>S8-BL-017</x:v>
      </x:c>
      <x:c r="B21" s="728" t="str">
        <x:v>Documentation</x:v>
      </x:c>
      <x:c r="C21" s="728" t="str">
        <x:v>Complete Stage 8 implementation package</x:v>
      </x:c>
      <x:c r="D21" s="728" t="str">
        <x:v>Architecture, schemas, APIs, models, workflows, tests, risks, ADRs and gate evidence.</x:v>
      </x:c>
      <x:c r="E21" s="728" t="str">
        <x:v>Programme Lead</x:v>
      </x:c>
      <x:c r="F21" s="728" t="str">
        <x:v>All owners</x:v>
      </x:c>
      <x:c r="G21" s="728" t="str">
        <x:v>S8-BL-001:S8-BL-016</x:v>
      </x:c>
      <x:c r="H21" s="728" t="str">
        <x:v>High</x:v>
      </x:c>
      <x:c r="I21" s="728" t="str">
        <x:v>Not Started</x:v>
      </x:c>
      <x:c r="J21" s="741" t="n">
        <x:f>IF(I21="Approved",1,IF(I21="Draft Complete",0.8,IF(I21="In Review",0.6,IF(I21="In Progress",0.4,IF(I21="Blocked",0,0)))))</x:f>
        <x:v>0</x:v>
      </x:c>
      <x:c r="K21" s="728" t="n">
        <x:v>5</x:v>
      </x:c>
      <x:c r="L21" s="728" t="str">
        <x:v>Stage 8 package</x:v>
      </x:c>
      <x:c r="M21" s="728" t="str">
        <x:v>Ready for Stage 8 gate and Stage 9 integration.</x:v>
      </x:c>
      <x:c r="N21" s="728" t="str">
        <x:v>Source/decision traceability complete.</x:v>
      </x:c>
      <x:c r="O21" s="729" t="str">
        <x:v>Stage 8 Gate</x:v>
      </x:c>
    </x:row>
  </x:sheetData>
  <x:mergeCells>
    <x:mergeCell ref="A1:O1"/>
    <x:mergeCell ref="A2:O2"/>
  </x:mergeCells>
  <x:dataValidations count="2">
    <x:dataValidation type="list" sqref="H5:H21">
      <x:formula1>"Critical,High,Medium,Low"</x:formula1>
    </x:dataValidation>
    <x:dataValidation type="list" sqref="I5:I21">
      <x:formula1>"Not Started,In Progress,Draft Complete,In Review,Approved,Blocked,Deferred"</x:formula1>
    </x:dataValidation>
  </x:dataValidations>
  <x:pageMargins left="0.7" right="0.7" top="0.75" bottom="0.75" header="0.3" footer="0.3"/>
</x:worksheet>
</file>

<file path=xl/worksheets/sheet130.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9 — Growth Coach and Learning Loop Backlog</x:v>
      </x:c>
      <x:c r="B1" s="687"/>
      <x:c r="C1" s="687"/>
      <x:c r="D1" s="687"/>
      <x:c r="E1" s="687"/>
      <x:c r="F1" s="687"/>
      <x:c r="G1" s="687"/>
      <x:c r="H1" s="687"/>
      <x:c r="I1" s="687"/>
      <x:c r="J1" s="687"/>
      <x:c r="K1" s="687"/>
      <x:c r="L1" s="687"/>
      <x:c r="M1" s="687"/>
      <x:c r="N1" s="687"/>
      <x:c r="O1" s="687"/>
    </x:row>
    <x:row r="2" ht="36" customHeight="1">
      <x:c r="A2" s="691" t="str">
        <x:v>Implementation-ready backlog for policy-controlled coaching, employee preferences, intervention selection/generation/delivery, learning plans, practice, mentor escalation, effectiveness and reporting.</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S9-BL-001</x:v>
      </x:c>
      <x:c r="B5" s="723" t="str">
        <x:v>Architecture</x:v>
      </x:c>
      <x:c r="C5" s="723" t="str">
        <x:v>Create Coaching and Learning service skeleton</x:v>
      </x:c>
      <x:c r="D5" s="723" t="str">
        <x:v>Create Java/Spring modules for preferences, policy, triggers, interventions, learning plans, feedback and effectiveness.</x:v>
      </x:c>
      <x:c r="E5" s="723" t="str">
        <x:v>Growth Coach Backend Lead</x:v>
      </x:c>
      <x:c r="F5" s="723" t="str">
        <x:v>Architecture/Workflow/Security</x:v>
      </x:c>
      <x:c r="G5" s="723" t="str">
        <x:v>Stages 7,8; HumanOS services</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and tests run.</x:v>
      </x:c>
      <x:c r="N5" s="723" t="str">
        <x:v>Separate coaching from capability final state.</x:v>
      </x:c>
      <x:c r="O5" s="724" t="str">
        <x:v>Growth Coach Architecture</x:v>
      </x:c>
    </x:row>
    <x:row r="6">
      <x:c r="A6" s="730" t="str">
        <x:v>S9-BL-002</x:v>
      </x:c>
      <x:c r="B6" s="731" t="str">
        <x:v>Preferences</x:v>
      </x:c>
      <x:c r="C6" s="731" t="str">
        <x:v>Implement employee coaching preferences</x:v>
      </x:c>
      <x:c r="D6" s="731" t="str">
        <x:v>Channel, language, focus windows, cooldown, snooze, alternate formats and mentor preference.</x:v>
      </x:c>
      <x:c r="E6" s="731" t="str">
        <x:v>Product/Backend Lead</x:v>
      </x:c>
      <x:c r="F6" s="731" t="str">
        <x:v>Frontend/Accessibility/DPO</x:v>
      </x:c>
      <x:c r="G6" s="731" t="str">
        <x:v>S9-BL-001</x:v>
      </x:c>
      <x:c r="H6" s="731" t="str">
        <x:v>Critical</x:v>
      </x:c>
      <x:c r="I6" s="731" t="str">
        <x:v>Not Started</x:v>
      </x:c>
      <x:c r="J6" s="740" t="n">
        <x:f>IF(I6="Approved",1,IF(I6="Draft Complete",0.8,IF(I6="In Review",0.6,IF(I6="In Progress",0.4,IF(I6="Blocked",0,0)))))</x:f>
        <x:v>0</x:v>
      </x:c>
      <x:c r="K6" s="731" t="n">
        <x:v>10</x:v>
      </x:c>
      <x:c r="L6" s="731" t="str">
        <x:v>Preference APIs/UI</x:v>
      </x:c>
      <x:c r="M6" s="731" t="str">
        <x:v>Employee can control non-mandatory coaching; restricted accommodation details protected.</x:v>
      </x:c>
      <x:c r="N6" s="731" t="str">
        <x:v>No punitive use.</x:v>
      </x:c>
      <x:c r="O6" s="732" t="str">
        <x:v>Intervention Policy</x:v>
      </x:c>
    </x:row>
    <x:row r="7">
      <x:c r="A7" s="725" t="str">
        <x:v>S9-BL-003</x:v>
      </x:c>
      <x:c r="B7" s="114" t="str">
        <x:v>Policy</x:v>
      </x:c>
      <x:c r="C7" s="114" t="str">
        <x:v>Implement coaching policy and intervention eligibility</x:v>
      </x:c>
      <x:c r="D7" s="114" t="str">
        <x:v>Purpose, evidence, mode, confidence, severity, privacy and escalation decisions.</x:v>
      </x:c>
      <x:c r="E7" s="114" t="str">
        <x:v>Policy/Security Lead</x:v>
      </x:c>
      <x:c r="F7" s="114" t="str">
        <x:v>Product/DPO/AI</x:v>
      </x:c>
      <x:c r="G7" s="114" t="str">
        <x:v>S9-BL-001,S9-BL-002</x:v>
      </x:c>
      <x:c r="H7" s="114" t="str">
        <x:v>Critical</x:v>
      </x:c>
      <x:c r="I7" s="114" t="str">
        <x:v>Not Started</x:v>
      </x:c>
      <x:c r="J7" s="135" t="n">
        <x:f>IF(I7="Approved",1,IF(I7="Draft Complete",0.8,IF(I7="In Review",0.6,IF(I7="In Progress",0.4,IF(I7="Blocked",0,0)))))</x:f>
        <x:v>0</x:v>
      </x:c>
      <x:c r="K7" s="114" t="n">
        <x:v>12</x:v>
      </x:c>
      <x:c r="L7" s="114" t="str">
        <x:v>Coaching policy engine</x:v>
      </x:c>
      <x:c r="M7" s="114" t="str">
        <x:v>No intervention bypasses policy; deterministic tests pass.</x:v>
      </x:c>
      <x:c r="N7" s="114" t="str">
        <x:v>Policy/audit required.</x:v>
      </x:c>
      <x:c r="O7" s="726" t="str">
        <x:v>Intervention Policy</x:v>
      </x:c>
    </x:row>
    <x:row r="8">
      <x:c r="A8" s="730" t="str">
        <x:v>S9-BL-004</x:v>
      </x:c>
      <x:c r="B8" s="731" t="str">
        <x:v>Context</x:v>
      </x:c>
      <x:c r="C8" s="731" t="str">
        <x:v>Implement minimised coaching context assembler</x:v>
      </x:c>
      <x:c r="D8" s="731" t="str">
        <x:v>Task/criterion, reviewed blocker/gap, capability summary, preferences and prior interventions.</x:v>
      </x:c>
      <x:c r="E8" s="731" t="str">
        <x:v>Backend/Data Lead</x:v>
      </x:c>
      <x:c r="F8" s="731" t="str">
        <x:v>Task/Capability/Evidence teams</x:v>
      </x:c>
      <x:c r="G8" s="731" t="str">
        <x:v>S9-BL-003</x:v>
      </x:c>
      <x:c r="H8" s="731" t="str">
        <x:v>Critical</x:v>
      </x:c>
      <x:c r="I8" s="731" t="str">
        <x:v>Not Started</x:v>
      </x:c>
      <x:c r="J8" s="740" t="n">
        <x:f>IF(I8="Approved",1,IF(I8="Draft Complete",0.8,IF(I8="In Review",0.6,IF(I8="In Progress",0.4,IF(I8="Blocked",0,0)))))</x:f>
        <x:v>0</x:v>
      </x:c>
      <x:c r="K8" s="731" t="n">
        <x:v>12</x:v>
      </x:c>
      <x:c r="L8" s="731" t="str">
        <x:v>Context assembler</x:v>
      </x:c>
      <x:c r="M8" s="731" t="str">
        <x:v>Raw screenshots/prompts/source excluded unless separately authorised.</x:v>
      </x:c>
      <x:c r="N8" s="731" t="str">
        <x:v>Purpose-limited context.</x:v>
      </x:c>
      <x:c r="O8" s="732" t="str">
        <x:v>Growth Coach Architecture</x:v>
      </x:c>
    </x:row>
    <x:row r="9">
      <x:c r="A9" s="725" t="str">
        <x:v>S9-BL-005</x:v>
      </x:c>
      <x:c r="B9" s="114" t="str">
        <x:v>Triggers</x:v>
      </x:c>
      <x:c r="C9" s="114" t="str">
        <x:v>Implement deterministic trigger engine</x:v>
      </x:c>
      <x:c r="D9" s="114" t="str">
        <x:v>Missing verification, gate failure, blocker, deadline and learning milestone triggers.</x:v>
      </x:c>
      <x:c r="E9" s="114" t="str">
        <x:v>Task Product Lead</x:v>
      </x:c>
      <x:c r="F9" s="114" t="str">
        <x:v>Backend/QA</x:v>
      </x:c>
      <x:c r="G9" s="114" t="str">
        <x:v>S9-BL-003,S9-BL-004</x:v>
      </x:c>
      <x:c r="H9" s="114" t="str">
        <x:v>High</x:v>
      </x:c>
      <x:c r="I9" s="114" t="str">
        <x:v>Not Started</x:v>
      </x:c>
      <x:c r="J9" s="135" t="n">
        <x:f>IF(I9="Approved",1,IF(I9="Draft Complete",0.8,IF(I9="In Review",0.6,IF(I9="In Progress",0.4,IF(I9="Blocked",0,0)))))</x:f>
        <x:v>0</x:v>
      </x:c>
      <x:c r="K9" s="114" t="n">
        <x:v>10</x:v>
      </x:c>
      <x:c r="L9" s="114" t="str">
        <x:v>Trigger engine</x:v>
      </x:c>
      <x:c r="M9" s="114" t="str">
        <x:v>Trigger evidence and reason codes validated.</x:v>
      </x:c>
      <x:c r="N9" s="114" t="str">
        <x:v>No accusation/off-task conclusion.</x:v>
      </x:c>
      <x:c r="O9" s="726" t="str">
        <x:v>Coaching Modes and Triggers</x:v>
      </x:c>
    </x:row>
    <x:row r="10">
      <x:c r="A10" s="730" t="str">
        <x:v>S9-BL-006</x:v>
      </x:c>
      <x:c r="B10" s="731" t="str">
        <x:v>AI selection</x:v>
      </x:c>
      <x:c r="C10" s="731" t="str">
        <x:v>Build intervention selector recommender</x:v>
      </x:c>
      <x:c r="D10" s="731" t="str">
        <x:v>Recommend mode/timing/content approach using evidence, preferences and prior outcomes.</x:v>
      </x:c>
      <x:c r="E10" s="731" t="str">
        <x:v>AI Coach Lead</x:v>
      </x:c>
      <x:c r="F10" s="731" t="str">
        <x:v>Product/AI Evaluation</x:v>
      </x:c>
      <x:c r="G10" s="731" t="str">
        <x:v>S9-BL-004,S9-BL-005</x:v>
      </x:c>
      <x:c r="H10" s="731" t="str">
        <x:v>Critical</x:v>
      </x:c>
      <x:c r="I10" s="731" t="str">
        <x:v>Not Started</x:v>
      </x:c>
      <x:c r="J10" s="740" t="n">
        <x:f>IF(I10="Approved",1,IF(I10="Draft Complete",0.8,IF(I10="In Review",0.6,IF(I10="In Progress",0.4,IF(I10="Blocked",0,0)))))</x:f>
        <x:v>0</x:v>
      </x:c>
      <x:c r="K10" s="731" t="n">
        <x:v>14</x:v>
      </x:c>
      <x:c r="L10" s="731" t="str">
        <x:v>Selector service</x:v>
      </x:c>
      <x:c r="M10" s="731" t="str">
        <x:v>Least-intrusive valid mode; low confidence defers/asks/handoffs.</x:v>
      </x:c>
      <x:c r="N10" s="731" t="str">
        <x:v>No high-impact direct action.</x:v>
      </x:c>
      <x:c r="O10" s="732" t="str">
        <x:v>Growth Coach Architecture</x:v>
      </x:c>
    </x:row>
    <x:row r="11">
      <x:c r="A11" s="725" t="str">
        <x:v>S9-BL-007</x:v>
      </x:c>
      <x:c r="B11" s="114" t="str">
        <x:v>Generation</x:v>
      </x:c>
      <x:c r="C11" s="114" t="str">
        <x:v>Build coaching generator and safety validator</x:v>
      </x:c>
      <x:c r="D11" s="114" t="str">
        <x:v>Evidence-linked content generation plus tone, privacy, grounding and prohibited-inference checks.</x:v>
      </x:c>
      <x:c r="E11" s="114" t="str">
        <x:v>AI Coach Lead</x:v>
      </x:c>
      <x:c r="F11" s="114" t="str">
        <x:v>Model Gateway/CISO/HR</x:v>
      </x:c>
      <x:c r="G11" s="114" t="str">
        <x:v>S9-BL-004,S9-BL-006</x:v>
      </x:c>
      <x:c r="H11" s="114" t="str">
        <x:v>Critical</x:v>
      </x:c>
      <x:c r="I11" s="114" t="str">
        <x:v>Not Started</x:v>
      </x:c>
      <x:c r="J11" s="135" t="n">
        <x:f>IF(I11="Approved",1,IF(I11="Draft Complete",0.8,IF(I11="In Review",0.6,IF(I11="In Progress",0.4,IF(I11="Blocked",0,0)))))</x:f>
        <x:v>0</x:v>
      </x:c>
      <x:c r="K11" s="114" t="n">
        <x:v>16</x:v>
      </x:c>
      <x:c r="L11" s="114" t="str">
        <x:v>Coach generation pipeline</x:v>
      </x:c>
      <x:c r="M11" s="114" t="str">
        <x:v>Unsafe/unsupported content never delivered; versions recorded.</x:v>
      </x:c>
      <x:c r="N11" s="114" t="str">
        <x:v>Sensitive provider routing.</x:v>
      </x:c>
      <x:c r="O11" s="726" t="str">
        <x:v>Intervention Policy</x:v>
      </x:c>
    </x:row>
    <x:row r="12">
      <x:c r="A12" s="730" t="str">
        <x:v>S9-BL-008</x:v>
      </x:c>
      <x:c r="B12" s="731" t="str">
        <x:v>Delivery</x:v>
      </x:c>
      <x:c r="C12" s="731" t="str">
        <x:v>Implement interrupt controller and delivery channels</x:v>
      </x:c>
      <x:c r="D12" s="731" t="str">
        <x:v>Focus-aware scheduling, cooldown, endpoint/HumanOS delivery, receipt and snooze.</x:v>
      </x:c>
      <x:c r="E12" s="731" t="str">
        <x:v>Product/Platform Lead</x:v>
      </x:c>
      <x:c r="F12" s="731" t="str">
        <x:v>Device/Notification/Frontend</x:v>
      </x:c>
      <x:c r="G12" s="731" t="str">
        <x:v>S9-BL-002,S9-BL-003,S9-BL-007</x:v>
      </x:c>
      <x:c r="H12" s="731" t="str">
        <x:v>Critical</x:v>
      </x:c>
      <x:c r="I12" s="731" t="str">
        <x:v>Not Started</x:v>
      </x:c>
      <x:c r="J12" s="740" t="n">
        <x:f>IF(I12="Approved",1,IF(I12="Draft Complete",0.8,IF(I12="In Review",0.6,IF(I12="In Progress",0.4,IF(I12="Blocked",0,0)))))</x:f>
        <x:v>0</x:v>
      </x:c>
      <x:c r="K12" s="731" t="n">
        <x:v>14</x:v>
      </x:c>
      <x:c r="L12" s="731" t="str">
        <x:v>Delivery service/UI</x:v>
      </x:c>
      <x:c r="M12" s="731" t="str">
        <x:v>No cooldown violations; employee status and controls visible.</x:v>
      </x:c>
      <x:c r="N12" s="731" t="str">
        <x:v>Private-first delivery.</x:v>
      </x:c>
      <x:c r="O12" s="732" t="str">
        <x:v>Growth Coach Architecture</x:v>
      </x:c>
    </x:row>
    <x:row r="13">
      <x:c r="A13" s="725" t="str">
        <x:v>S9-BL-009</x:v>
      </x:c>
      <x:c r="B13" s="114" t="str">
        <x:v>Feedback</x:v>
      </x:c>
      <x:c r="C13" s="114" t="str">
        <x:v>Implement coaching feedback and incorrect-context correction</x:v>
      </x:c>
      <x:c r="D13" s="114" t="str">
        <x:v>Useful, not useful, mistimed, wrong context, snooze and free-text feedback.</x:v>
      </x:c>
      <x:c r="E13" s="114" t="str">
        <x:v>Product/Backend Lead</x:v>
      </x:c>
      <x:c r="F13" s="114" t="str">
        <x:v>AI Evaluation/Governance</x:v>
      </x:c>
      <x:c r="G13" s="114" t="str">
        <x:v>S9-BL-008</x:v>
      </x:c>
      <x:c r="H13" s="114" t="str">
        <x:v>Critical</x:v>
      </x:c>
      <x:c r="I13" s="114" t="str">
        <x:v>Not Started</x:v>
      </x:c>
      <x:c r="J13" s="135" t="n">
        <x:f>IF(I13="Approved",1,IF(I13="Draft Complete",0.8,IF(I13="In Review",0.6,IF(I13="In Progress",0.4,IF(I13="Blocked",0,0)))))</x:f>
        <x:v>0</x:v>
      </x:c>
      <x:c r="K13" s="114" t="n">
        <x:v>8</x:v>
      </x:c>
      <x:c r="L13" s="114" t="str">
        <x:v>Feedback workflow</x:v>
      </x:c>
      <x:c r="M13" s="114" t="str">
        <x:v>Feedback cannot be used punitively and invalidates repeated wrong triggers.</x:v>
      </x:c>
      <x:c r="N13" s="114" t="str">
        <x:v>Private content retention.</x:v>
      </x:c>
      <x:c r="O13" s="726" t="str">
        <x:v>Coaching Effectiveness Metrics</x:v>
      </x:c>
    </x:row>
    <x:row r="14">
      <x:c r="A14" s="730" t="str">
        <x:v>S9-BL-010</x:v>
      </x:c>
      <x:c r="B14" s="731" t="str">
        <x:v>Learning plans</x:v>
      </x:c>
      <x:c r="C14" s="731" t="str">
        <x:v>Implement learning-plan domain and workflow</x:v>
      </x:c>
      <x:c r="D14" s="731" t="str">
        <x:v>Goals, artefacts, practice, evidence criteria, employee review, state transitions and versioning.</x:v>
      </x:c>
      <x:c r="E14" s="731" t="str">
        <x:v>L&amp;D Product Lead</x:v>
      </x:c>
      <x:c r="F14" s="731" t="str">
        <x:v>Backend/Workflow/Capability</x:v>
      </x:c>
      <x:c r="G14" s="731" t="str">
        <x:v>S9-BL-001,S8-BL-007</x:v>
      </x:c>
      <x:c r="H14" s="731" t="str">
        <x:v>Critical</x:v>
      </x:c>
      <x:c r="I14" s="731" t="str">
        <x:v>Not Started</x:v>
      </x:c>
      <x:c r="J14" s="740" t="n">
        <x:f>IF(I14="Approved",1,IF(I14="Draft Complete",0.8,IF(I14="In Review",0.6,IF(I14="In Progress",0.4,IF(I14="Blocked",0,0)))))</x:f>
        <x:v>0</x:v>
      </x:c>
      <x:c r="K14" s="731" t="n">
        <x:v>14</x:v>
      </x:c>
      <x:c r="L14" s="731" t="str">
        <x:v>Learning plan service</x:v>
      </x:c>
      <x:c r="M14" s="731" t="str">
        <x:v>Completion alone cannot update capability.</x:v>
      </x:c>
      <x:c r="N14" s="731" t="str">
        <x:v>Employee goals/accessibility.</x:v>
      </x:c>
      <x:c r="O14" s="732" t="str">
        <x:v>Learning Loop Model</x:v>
      </x:c>
    </x:row>
    <x:row r="15">
      <x:c r="A15" s="725" t="str">
        <x:v>S9-BL-011</x:v>
      </x:c>
      <x:c r="B15" s="114" t="str">
        <x:v>Catalogue</x:v>
      </x:c>
      <x:c r="C15" s="114" t="str">
        <x:v>Implement learning artefact catalogue and integrations</x:v>
      </x:c>
      <x:c r="D15" s="114" t="str">
        <x:v>Internal content, prompts/checklists, courses, licences, prerequisites and versioning.</x:v>
      </x:c>
      <x:c r="E15" s="114" t="str">
        <x:v>L&amp;D Platform Lead</x:v>
      </x:c>
      <x:c r="F15" s="114" t="str">
        <x:v>Procurement/Skill Forge/Data</x:v>
      </x:c>
      <x:c r="G15" s="114" t="str">
        <x:v>S9-BL-010</x:v>
      </x:c>
      <x:c r="H15" s="114" t="str">
        <x:v>High</x:v>
      </x:c>
      <x:c r="I15" s="114" t="str">
        <x:v>Not Started</x:v>
      </x:c>
      <x:c r="J15" s="135" t="n">
        <x:f>IF(I15="Approved",1,IF(I15="Draft Complete",0.8,IF(I15="In Review",0.6,IF(I15="In Progress",0.4,IF(I15="Blocked",0,0)))))</x:f>
        <x:v>0</x:v>
      </x:c>
      <x:c r="K15" s="114" t="n">
        <x:v>12</x:v>
      </x:c>
      <x:c r="L15" s="114" t="str">
        <x:v>Learning catalogue</x:v>
      </x:c>
      <x:c r="M15" s="114" t="str">
        <x:v>Content source/licence/quality and expected applied evidence recorded.</x:v>
      </x:c>
      <x:c r="N15" s="114" t="str">
        <x:v>External data sharing reviewed.</x:v>
      </x:c>
      <x:c r="O15" s="726" t="str">
        <x:v>Learning Artefacts</x:v>
      </x:c>
    </x:row>
    <x:row r="16">
      <x:c r="A16" s="730" t="str">
        <x:v>S9-BL-012</x:v>
      </x:c>
      <x:c r="B16" s="731" t="str">
        <x:v>Practice</x:v>
      </x:c>
      <x:c r="C16" s="731" t="str">
        <x:v>Implement practice/reassessment task orchestration</x:v>
      </x:c>
      <x:c r="D16" s="731" t="str">
        <x:v>Assign guided/challenge/live tasks with criteria, support and reviewer workflow.</x:v>
      </x:c>
      <x:c r="E16" s="731" t="str">
        <x:v>L&amp;D/Task Lead</x:v>
      </x:c>
      <x:c r="F16" s="731" t="str">
        <x:v>Task Service/Domain Reviewers</x:v>
      </x:c>
      <x:c r="G16" s="731" t="str">
        <x:v>S9-BL-010,S9-BL-011</x:v>
      </x:c>
      <x:c r="H16" s="731" t="str">
        <x:v>Critical</x:v>
      </x:c>
      <x:c r="I16" s="731" t="str">
        <x:v>Not Started</x:v>
      </x:c>
      <x:c r="J16" s="740" t="n">
        <x:f>IF(I16="Approved",1,IF(I16="Draft Complete",0.8,IF(I16="In Review",0.6,IF(I16="In Progress",0.4,IF(I16="Blocked",0,0)))))</x:f>
        <x:v>0</x:v>
      </x:c>
      <x:c r="K16" s="731" t="n">
        <x:v>14</x:v>
      </x:c>
      <x:c r="L16" s="731" t="str">
        <x:v>Practice workflow</x:v>
      </x:c>
      <x:c r="M16" s="731" t="str">
        <x:v>Practice evidence and independent live evidence remain distinct.</x:v>
      </x:c>
      <x:c r="N16" s="731" t="str">
        <x:v>Developmental use.</x:v>
      </x:c>
      <x:c r="O16" s="732" t="str">
        <x:v>Learning Loop Model</x:v>
      </x:c>
    </x:row>
    <x:row r="17">
      <x:c r="A17" s="725" t="str">
        <x:v>S9-BL-013</x:v>
      </x:c>
      <x:c r="B17" s="114" t="str">
        <x:v>Learning records</x:v>
      </x:c>
      <x:c r="C17" s="114" t="str">
        <x:v>Implement internal learning-event model with optional xAPI mapping</x:v>
      </x:c>
      <x:c r="D17" s="114" t="str">
        <x:v>Record activity/result/context while HumanOS remains source of learning/capability state.</x:v>
      </x:c>
      <x:c r="E17" s="114" t="str">
        <x:v>Learning Data Lead</x:v>
      </x:c>
      <x:c r="F17" s="114" t="str">
        <x:v>LMS/Data/Backend</x:v>
      </x:c>
      <x:c r="G17" s="114" t="str">
        <x:v>S9-BL-010,S9-BL-011</x:v>
      </x:c>
      <x:c r="H17" s="114" t="str">
        <x:v>Medium</x:v>
      </x:c>
      <x:c r="I17" s="114" t="str">
        <x:v>Not Started</x:v>
      </x:c>
      <x:c r="J17" s="135" t="n">
        <x:f>IF(I17="Approved",1,IF(I17="Draft Complete",0.8,IF(I17="In Review",0.6,IF(I17="In Progress",0.4,IF(I17="Blocked",0,0)))))</x:f>
        <x:v>0</x:v>
      </x:c>
      <x:c r="K17" s="114" t="n">
        <x:v>10</x:v>
      </x:c>
      <x:c r="L17" s="114" t="str">
        <x:v>Learning event adapter</x:v>
      </x:c>
      <x:c r="M17" s="114" t="str">
        <x:v>xAPI interoperability does not imply capability proof.</x:v>
      </x:c>
      <x:c r="N17" s="114" t="str">
        <x:v>Minimise external LRS sharing.</x:v>
      </x:c>
      <x:c r="O17" s="726" t="str">
        <x:v>Stage 8-9 Sources</x:v>
      </x:c>
    </x:row>
    <x:row r="18">
      <x:c r="A18" s="730" t="str">
        <x:v>S9-BL-014</x:v>
      </x:c>
      <x:c r="B18" s="731" t="str">
        <x:v>Mentor escalation</x:v>
      </x:c>
      <x:c r="C18" s="731" t="str">
        <x:v>Implement mentor/expert handoff workflow</x:v>
      </x:c>
      <x:c r="D18" s="731" t="str">
        <x:v>Qualified routing, information scope, goals, scheduling, agreed summary and outcome.</x:v>
      </x:c>
      <x:c r="E18" s="731" t="str">
        <x:v>L&amp;D/Workflow Lead</x:v>
      </x:c>
      <x:c r="F18" s="731" t="str">
        <x:v>Organisation/Directory/HR</x:v>
      </x:c>
      <x:c r="G18" s="731" t="str">
        <x:v>S9-BL-003,S9-BL-010</x:v>
      </x:c>
      <x:c r="H18" s="731" t="str">
        <x:v>High</x:v>
      </x:c>
      <x:c r="I18" s="731" t="str">
        <x:v>Not Started</x:v>
      </x:c>
      <x:c r="J18" s="740" t="n">
        <x:f>IF(I18="Approved",1,IF(I18="Draft Complete",0.8,IF(I18="In Review",0.6,IF(I18="In Progress",0.4,IF(I18="Blocked",0,0)))))</x:f>
        <x:v>0</x:v>
      </x:c>
      <x:c r="K18" s="731" t="n">
        <x:v>10</x:v>
      </x:c>
      <x:c r="L18" s="731" t="str">
        <x:v>Mentor workflow</x:v>
      </x:c>
      <x:c r="M18" s="731" t="str">
        <x:v>Private mentor content not exposed raw to manager.</x:v>
      </x:c>
      <x:c r="N18" s="731" t="str">
        <x:v>Employee-aware handoff.</x:v>
      </x:c>
      <x:c r="O18" s="732" t="str">
        <x:v>Growth Coach Architecture</x:v>
      </x:c>
    </x:row>
    <x:row r="19">
      <x:c r="A19" s="725" t="str">
        <x:v>S9-BL-015</x:v>
      </x:c>
      <x:c r="B19" s="114" t="str">
        <x:v>Effectiveness</x:v>
      </x:c>
      <x:c r="C19" s="114" t="str">
        <x:v>Implement coaching and learning effectiveness analytics</x:v>
      </x:c>
      <x:c r="D19" s="114" t="str">
        <x:v>Usefulness, interruption, repeated errors, verification uplift, applied evidence, fairness and regression.</x:v>
      </x:c>
      <x:c r="E19" s="114" t="str">
        <x:v>AI Evaluation Lead</x:v>
      </x:c>
      <x:c r="F19" s="114" t="str">
        <x:v>Product/L&amp;D/DPO/Data</x:v>
      </x:c>
      <x:c r="G19" s="114" t="str">
        <x:v>S9-BL-009:S9-BL-014</x:v>
      </x:c>
      <x:c r="H19" s="114" t="str">
        <x:v>Critical</x:v>
      </x:c>
      <x:c r="I19" s="114" t="str">
        <x:v>Not Started</x:v>
      </x:c>
      <x:c r="J19" s="135" t="n">
        <x:f>IF(I19="Approved",1,IF(I19="Draft Complete",0.8,IF(I19="In Review",0.6,IF(I19="In Progress",0.4,IF(I19="Blocked",0,0)))))</x:f>
        <x:v>0</x:v>
      </x:c>
      <x:c r="K19" s="114" t="n">
        <x:v>14</x:v>
      </x:c>
      <x:c r="L19" s="114" t="str">
        <x:v>Effectiveness read model/report</x:v>
      </x:c>
      <x:c r="M19" s="114" t="str">
        <x:v>Metrics are system quality measures, not employee scores.</x:v>
      </x:c>
      <x:c r="N19" s="114" t="str">
        <x:v>Cohort/coverage safeguards.</x:v>
      </x:c>
      <x:c r="O19" s="726" t="str">
        <x:v>Coaching Effectiveness Metrics</x:v>
      </x:c>
    </x:row>
    <x:row r="20">
      <x:c r="A20" s="730" t="str">
        <x:v>S9-BL-016</x:v>
      </x:c>
      <x:c r="B20" s="731" t="str">
        <x:v>Reporting</x:v>
      </x:c>
      <x:c r="C20" s="731" t="str">
        <x:v>Implement employee, manager and L&amp;D development views</x:v>
      </x:c>
      <x:c r="D20" s="731" t="str">
        <x:v>Role/capability progress, learning application, blockers, reviewed themes and disputes.</x:v>
      </x:c>
      <x:c r="E20" s="731" t="str">
        <x:v>Reporting Product Lead</x:v>
      </x:c>
      <x:c r="F20" s="731" t="str">
        <x:v>Frontend/Capability/Governance</x:v>
      </x:c>
      <x:c r="G20" s="731" t="str">
        <x:v>S9-BL-010,S9-BL-015</x:v>
      </x:c>
      <x:c r="H20" s="731" t="str">
        <x:v>Critical</x:v>
      </x:c>
      <x:c r="I20" s="731" t="str">
        <x:v>Not Started</x:v>
      </x:c>
      <x:c r="J20" s="740" t="n">
        <x:f>IF(I20="Approved",1,IF(I20="Draft Complete",0.8,IF(I20="In Review",0.6,IF(I20="In Progress",0.4,IF(I20="Blocked",0,0)))))</x:f>
        <x:v>0</x:v>
      </x:c>
      <x:c r="K20" s="731" t="n">
        <x:v>12</x:v>
      </x:c>
      <x:c r="L20" s="731" t="str">
        <x:v>Development reports</x:v>
      </x:c>
      <x:c r="M20" s="731" t="str">
        <x:v>No raw private coaching messages; employee sees material summary.</x:v>
      </x:c>
      <x:c r="N20" s="731" t="str">
        <x:v>Purpose-limited audience.</x:v>
      </x:c>
      <x:c r="O20" s="732" t="str">
        <x:v>Manager and L&amp;D Reporting</x:v>
      </x:c>
    </x:row>
    <x:row r="21">
      <x:c r="A21" s="725" t="str">
        <x:v>S9-BL-017</x:v>
      </x:c>
      <x:c r="B21" s="114" t="str">
        <x:v>Skill Forge handoff</x:v>
      </x:c>
      <x:c r="C21" s="114" t="str">
        <x:v>Publish generalised coach/content improvement candidates</x:v>
      </x:c>
      <x:c r="D21" s="114" t="str">
        <x:v>Convert reviewed outcomes and feedback into Stage 11 candidate observations.</x:v>
      </x:c>
      <x:c r="E21" s="114" t="str">
        <x:v>AI Platform Lead</x:v>
      </x:c>
      <x:c r="F21" s="114" t="str">
        <x:v>L&amp;D/Product/Governance</x:v>
      </x:c>
      <x:c r="G21" s="114" t="str">
        <x:v>S9-BL-015</x:v>
      </x:c>
      <x:c r="H21" s="114" t="str">
        <x:v>High</x:v>
      </x:c>
      <x:c r="I21" s="114" t="str">
        <x:v>Not Started</x:v>
      </x:c>
      <x:c r="J21" s="135" t="n">
        <x:f>IF(I21="Approved",1,IF(I21="Draft Complete",0.8,IF(I21="In Review",0.6,IF(I21="In Progress",0.4,IF(I21="Blocked",0,0)))))</x:f>
        <x:v>0</x:v>
      </x:c>
      <x:c r="K21" s="114" t="n">
        <x:v>8</x:v>
      </x:c>
      <x:c r="L21" s="114" t="str">
        <x:v>Skill observation events</x:v>
      </x:c>
      <x:c r="M21" s="114" t="str">
        <x:v>No confidential/personal data and no automatic activation.</x:v>
      </x:c>
      <x:c r="N21" s="114" t="str">
        <x:v>Governed self-improvement.</x:v>
      </x:c>
      <x:c r="O21" s="726" t="str">
        <x:v>Growth Coach Architecture</x:v>
      </x:c>
    </x:row>
    <x:row r="22">
      <x:c r="A22" s="730" t="str">
        <x:v>S9-BL-018</x:v>
      </x:c>
      <x:c r="B22" s="731" t="str">
        <x:v>Evaluation</x:v>
      </x:c>
      <x:c r="C22" s="731" t="str">
        <x:v>Create coaching safety/usefulness/interruption evaluation suite</x:v>
      </x:c>
      <x:c r="D22" s="731" t="str">
        <x:v>Test evidence grounding, tone, privacy, triggers, cooldowns, accommodations and escalation.</x:v>
      </x:c>
      <x:c r="E22" s="731" t="str">
        <x:v>QA/AI Evaluation Lead</x:v>
      </x:c>
      <x:c r="F22" s="731" t="str">
        <x:v>HR/DPO/CISO/Employees</x:v>
      </x:c>
      <x:c r="G22" s="731" t="str">
        <x:v>S9-BL-003:S9-BL-017</x:v>
      </x:c>
      <x:c r="H22" s="731" t="str">
        <x:v>Critical</x:v>
      </x:c>
      <x:c r="I22" s="731" t="str">
        <x:v>Not Started</x:v>
      </x:c>
      <x:c r="J22" s="740" t="n">
        <x:f>IF(I22="Approved",1,IF(I22="Draft Complete",0.8,IF(I22="In Review",0.6,IF(I22="In Progress",0.4,IF(I22="Blocked",0,0)))))</x:f>
        <x:v>0</x:v>
      </x:c>
      <x:c r="K22" s="731" t="n">
        <x:v>16</x:v>
      </x:c>
      <x:c r="L22" s="731" t="str">
        <x:v>Stage 9 evaluation report</x:v>
      </x:c>
      <x:c r="M22" s="731" t="str">
        <x:v>All blocking policy/safety/fairness tests pass.</x:v>
      </x:c>
      <x:c r="N22" s="731" t="str">
        <x:v>Consented/synthetic evaluation data.</x:v>
      </x:c>
      <x:c r="O22" s="732" t="str">
        <x:v>Stage 9 Gate</x:v>
      </x:c>
    </x:row>
    <x:row r="23">
      <x:c r="A23" s="727" t="str">
        <x:v>S9-BL-019</x:v>
      </x:c>
      <x:c r="B23" s="728" t="str">
        <x:v>Documentation</x:v>
      </x:c>
      <x:c r="C23" s="728" t="str">
        <x:v>Complete Stage 9 implementation package</x:v>
      </x:c>
      <x:c r="D23" s="728" t="str">
        <x:v>Architecture, policy, modes, loop, artefacts, metrics, reports, APIs, risks, ADRs and gate evidence.</x:v>
      </x:c>
      <x:c r="E23" s="728" t="str">
        <x:v>Programme Lead</x:v>
      </x:c>
      <x:c r="F23" s="728" t="str">
        <x:v>All owners</x:v>
      </x:c>
      <x:c r="G23" s="728" t="str">
        <x:v>S9-BL-001:S9-BL-018</x:v>
      </x:c>
      <x:c r="H23" s="728" t="str">
        <x:v>High</x:v>
      </x:c>
      <x:c r="I23" s="728" t="str">
        <x:v>Not Started</x:v>
      </x:c>
      <x:c r="J23" s="741" t="n">
        <x:f>IF(I23="Approved",1,IF(I23="Draft Complete",0.8,IF(I23="In Review",0.6,IF(I23="In Progress",0.4,IF(I23="Blocked",0,0)))))</x:f>
        <x:v>0</x:v>
      </x:c>
      <x:c r="K23" s="728" t="n">
        <x:v>5</x:v>
      </x:c>
      <x:c r="L23" s="728" t="str">
        <x:v>Stage 9 package</x:v>
      </x:c>
      <x:c r="M23" s="728" t="str">
        <x:v>Ready for Stage 9 gate and Stage 10/11 handoff.</x:v>
      </x:c>
      <x:c r="N23" s="728" t="str">
        <x:v>Source/decision traceability complete.</x:v>
      </x:c>
      <x:c r="O23" s="729" t="str">
        <x:v>Stage 9 Gate</x:v>
      </x:c>
    </x:row>
  </x:sheetData>
  <x:mergeCells>
    <x:mergeCell ref="A1:O1"/>
    <x:mergeCell ref="A2:O2"/>
  </x:mergeCells>
  <x:dataValidations count="2">
    <x:dataValidation type="list" sqref="H5:H23">
      <x:formula1>"Critical,High,Medium,Low"</x:formula1>
    </x:dataValidation>
    <x:dataValidation type="list" sqref="I5:I23">
      <x:formula1>"Not Started,In Progress,Draft Complete,In Review,Approved,Blocked,Deferred"</x:formula1>
    </x:dataValidation>
  </x:dataValidations>
  <x:pageMargins left="0.7" right="0.7" top="0.75" bottom="0.75" header="0.3" footer="0.3"/>
</x:worksheet>
</file>

<file path=xl/worksheets/sheet131.xml><?xml version="1.0" encoding="utf-8"?>
<x:worksheet xmlns:x="http://schemas.openxmlformats.org/spreadsheetml/2006/main">
  <x:sheetFormatPr defaultRowHeight="15"/>
  <x:cols>
    <x:col min="1" max="1" width="14" hidden="0" customWidth="1"/>
    <x:col min="2" max="2" width="62" hidden="0" customWidth="1"/>
    <x:col min="3" max="3" width="28" hidden="0" customWidth="1"/>
    <x:col min="4" max="4" width="12" hidden="0" customWidth="1"/>
    <x:col min="5" max="5" width="12" hidden="0" customWidth="1"/>
    <x:col min="6" max="6" width="12" hidden="0" customWidth="1"/>
    <x:col min="7" max="7" width="66" hidden="0" customWidth="1"/>
    <x:col min="8" max="8" width="30" hidden="0" customWidth="1"/>
    <x:col min="9" max="9" width="14" hidden="0" customWidth="1"/>
    <x:col min="10" max="10" width="36" hidden="0" customWidth="1"/>
  </x:cols>
  <x:sheetData>
    <x:row r="1" ht="30" customHeight="1">
      <x:c r="A1" s="687" t="str">
        <x:v>Stage 8–9 — Risk Register</x:v>
      </x:c>
      <x:c r="B1" s="687"/>
      <x:c r="C1" s="687"/>
      <x:c r="D1" s="687"/>
      <x:c r="E1" s="687"/>
      <x:c r="F1" s="687"/>
      <x:c r="G1" s="687"/>
      <x:c r="H1" s="687"/>
      <x:c r="I1" s="687"/>
      <x:c r="J1" s="687"/>
    </x:row>
    <x:row r="2" ht="36" customHeight="1">
      <x:c r="A2" s="691" t="str">
        <x:v>Capability, role-readiness, coaching, learning, privacy, fairness, analytics and self-improvement risks.</x:v>
      </x:c>
      <x:c r="B2" s="691"/>
      <x:c r="C2" s="691"/>
      <x:c r="D2" s="691"/>
      <x:c r="E2" s="691"/>
      <x:c r="F2" s="691"/>
      <x:c r="G2" s="691"/>
      <x:c r="H2" s="691"/>
      <x:c r="I2" s="691"/>
      <x:c r="J2" s="691"/>
    </x:row>
    <x:row r="4" ht="30" customHeight="1">
      <x:c r="A4" s="703" t="str">
        <x:v>Risk ID</x:v>
      </x:c>
      <x:c r="B4" s="704" t="str">
        <x:v>Risk</x:v>
      </x:c>
      <x:c r="C4" s="704" t="str">
        <x:v>Category</x:v>
      </x:c>
      <x:c r="D4" s="704" t="str">
        <x:v>Likelihood</x:v>
      </x:c>
      <x:c r="E4" s="704" t="str">
        <x:v>Impact</x:v>
      </x:c>
      <x:c r="F4" s="704" t="str">
        <x:v>Score</x:v>
      </x:c>
      <x:c r="G4" s="704" t="str">
        <x:v>Mitigation</x:v>
      </x:c>
      <x:c r="H4" s="704" t="str">
        <x:v>Owner</x:v>
      </x:c>
      <x:c r="I4" s="704" t="str">
        <x:v>Status</x:v>
      </x:c>
      <x:c r="J4" s="705" t="str">
        <x:v>Notes</x:v>
      </x:c>
    </x:row>
    <x:row r="5">
      <x:c r="A5" s="722" t="str">
        <x:v>S89-R-001</x:v>
      </x:c>
      <x:c r="B5" s="723" t="str">
        <x:v>Employee claims, CVs or job descriptions are treated as verified capability evidence.</x:v>
      </x:c>
      <x:c r="C5" s="723" t="str">
        <x:v>Capability/Fairness</x:v>
      </x:c>
      <x:c r="D5" s="723" t="n">
        <x:v>4</x:v>
      </x:c>
      <x:c r="E5" s="723" t="n">
        <x:v>5</x:v>
      </x:c>
      <x:c r="F5" s="723" t="n">
        <x:f>D5*E5</x:f>
        <x:v>20</x:v>
      </x:c>
      <x:c r="G5" s="723" t="str">
        <x:v>Separate requirement, claim and evidence entities; explicit eligibility rules and review.</x:v>
      </x:c>
      <x:c r="H5" s="723" t="str">
        <x:v>Capability Product/HR</x:v>
      </x:c>
      <x:c r="I5" s="723" t="str">
        <x:v>Open</x:v>
      </x:c>
      <x:c r="J5" s="724" t="str">
        <x:v>Blocking.</x:v>
      </x:c>
    </x:row>
    <x:row r="6">
      <x:c r="A6" s="730" t="str">
        <x:v>S89-R-002</x:v>
      </x:c>
      <x:c r="B6" s="731" t="str">
        <x:v>A single task success or failure permanently changes capability or role readiness.</x:v>
      </x:c>
      <x:c r="C6" s="731" t="str">
        <x:v>Capability/Fairness</x:v>
      </x:c>
      <x:c r="D6" s="731" t="n">
        <x:v>4</x:v>
      </x:c>
      <x:c r="E6" s="731" t="n">
        <x:v>5</x:v>
      </x:c>
      <x:c r="F6" s="731" t="n">
        <x:f>D6*E6</x:f>
        <x:v>20</x:v>
      </x:c>
      <x:c r="G6" s="731" t="str">
        <x:v>Emerging vs stable state; repeated comparable evidence; confidence and human review.</x:v>
      </x:c>
      <x:c r="H6" s="731" t="str">
        <x:v>Capability Lead/DPO</x:v>
      </x:c>
      <x:c r="I6" s="731" t="str">
        <x:v>Open</x:v>
      </x:c>
      <x:c r="J6" s="732" t="str">
        <x:v>Blocking.</x:v>
      </x:c>
    </x:row>
    <x:row r="7">
      <x:c r="A7" s="725" t="str">
        <x:v>S89-R-003</x:v>
      </x:c>
      <x:c r="B7" s="114" t="str">
        <x:v>External blockers, unclear requirements or missing access become negative capability evidence.</x:v>
      </x:c>
      <x:c r="C7" s="114" t="str">
        <x:v>Fairness/Management</x:v>
      </x:c>
      <x:c r="D7" s="114" t="n">
        <x:v>4</x:v>
      </x:c>
      <x:c r="E7" s="114" t="n">
        <x:v>5</x:v>
      </x:c>
      <x:c r="F7" s="114" t="n">
        <x:f>D7*E7</x:f>
        <x:v>20</x:v>
      </x:c>
      <x:c r="G7" s="114" t="str">
        <x:v>Blocker exclusions, context review and eligibility gate before negative evidence.</x:v>
      </x:c>
      <x:c r="H7" s="114" t="str">
        <x:v>Task/Capability/HR</x:v>
      </x:c>
      <x:c r="I7" s="114" t="str">
        <x:v>Open</x:v>
      </x:c>
      <x:c r="J7" s="726" t="str">
        <x:v>Blocking.</x:v>
      </x:c>
    </x:row>
    <x:row r="8">
      <x:c r="A8" s="730" t="str">
        <x:v>S89-R-004</x:v>
      </x:c>
      <x:c r="B8" s="731" t="str">
        <x:v>Accessibility accommodations or alternate workflows are penalised.</x:v>
      </x:c>
      <x:c r="C8" s="731" t="str">
        <x:v>Inclusion/Fairness</x:v>
      </x:c>
      <x:c r="D8" s="731" t="n">
        <x:v>3</x:v>
      </x:c>
      <x:c r="E8" s="731" t="n">
        <x:v>5</x:v>
      </x:c>
      <x:c r="F8" s="731" t="n">
        <x:f>D8*E8</x:f>
        <x:v>15</x:v>
      </x:c>
      <x:c r="G8" s="731" t="str">
        <x:v>Outcome/quality/autonomy focus, accommodation-safe context and no activity-volume comparison.</x:v>
      </x:c>
      <x:c r="H8" s="731" t="str">
        <x:v>HR/DPO/Product</x:v>
      </x:c>
      <x:c r="I8" s="731" t="str">
        <x:v>Open</x:v>
      </x:c>
      <x:c r="J8" s="732" t="str">
        <x:v>Blocking.</x:v>
      </x:c>
    </x:row>
    <x:row r="9">
      <x:c r="A9" s="725" t="str">
        <x:v>S89-R-005</x:v>
      </x:c>
      <x:c r="B9" s="114" t="str">
        <x:v>Capability scoring is opaque, overconfident or psychometrically unsupported.</x:v>
      </x:c>
      <x:c r="C9" s="114" t="str">
        <x:v>AI Governance</x:v>
      </x:c>
      <x:c r="D9" s="114" t="n">
        <x:v>4</x:v>
      </x:c>
      <x:c r="E9" s="114" t="n">
        <x:v>5</x:v>
      </x:c>
      <x:c r="F9" s="114" t="n">
        <x:f>D9*E9</x:f>
        <x:v>20</x:v>
      </x:c>
      <x:c r="G9" s="114" t="str">
        <x:v>Multidimensional vector, confidence separation, lineage, calibration, review and explicit default-weight status.</x:v>
      </x:c>
      <x:c r="H9" s="114" t="str">
        <x:v>AI Evaluation/Capability</x:v>
      </x:c>
      <x:c r="I9" s="114" t="str">
        <x:v>Open</x:v>
      </x:c>
      <x:c r="J9" s="726" t="str">
        <x:v>Blocking for high-impact use.</x:v>
      </x:c>
    </x:row>
    <x:row r="10">
      <x:c r="A10" s="730" t="str">
        <x:v>S89-R-006</x:v>
      </x:c>
      <x:c r="B10" s="731" t="str">
        <x:v>Role-readiness percentage hides a critical gap or insufficient evidence.</x:v>
      </x:c>
      <x:c r="C10" s="731" t="str">
        <x:v>Product/Employment</x:v>
      </x:c>
      <x:c r="D10" s="731" t="n">
        <x:v>4</x:v>
      </x:c>
      <x:c r="E10" s="731" t="n">
        <x:v>5</x:v>
      </x:c>
      <x:c r="F10" s="731" t="n">
        <x:f>D10*E10</x:f>
        <x:v>20</x:v>
      </x:c>
      <x:c r="G10" s="731" t="str">
        <x:v>Critical capability floor, status model, detailed gaps and advisory label.</x:v>
      </x:c>
      <x:c r="H10" s="731" t="str">
        <x:v>Role Readiness/HR</x:v>
      </x:c>
      <x:c r="I10" s="731" t="str">
        <x:v>Open</x:v>
      </x:c>
      <x:c r="J10" s="732" t="str">
        <x:v>Blocking.</x:v>
      </x:c>
    </x:row>
    <x:row r="11">
      <x:c r="A11" s="725" t="str">
        <x:v>S89-R-007</x:v>
      </x:c>
      <x:c r="B11" s="114" t="str">
        <x:v>Capability or readiness output is used automatically for dismissal, discipline, pay or promotion.</x:v>
      </x:c>
      <x:c r="C11" s="114" t="str">
        <x:v>Employment/Legal</x:v>
      </x:c>
      <x:c r="D11" s="114" t="n">
        <x:v>3</x:v>
      </x:c>
      <x:c r="E11" s="114" t="n">
        <x:v>5</x:v>
      </x:c>
      <x:c r="F11" s="114" t="n">
        <x:f>D11*E11</x:f>
        <x:v>15</x:v>
      </x:c>
      <x:c r="G11" s="114" t="str">
        <x:v>Separate HR decision workflow, meaningful human review, policy and audit.</x:v>
      </x:c>
      <x:c r="H11" s="114" t="str">
        <x:v>HR/Legal/DPO</x:v>
      </x:c>
      <x:c r="I11" s="114" t="str">
        <x:v>Open</x:v>
      </x:c>
      <x:c r="J11" s="726" t="str">
        <x:v>Blocking.</x:v>
      </x:c>
    </x:row>
    <x:row r="12">
      <x:c r="A12" s="730" t="str">
        <x:v>S89-R-008</x:v>
      </x:c>
      <x:c r="B12" s="731" t="str">
        <x:v>Evidence becomes stale while the system continues to present current capability.</x:v>
      </x:c>
      <x:c r="C12" s="731" t="str">
        <x:v>Data Quality</x:v>
      </x:c>
      <x:c r="D12" s="731" t="n">
        <x:v>4</x:v>
      </x:c>
      <x:c r="E12" s="731" t="n">
        <x:v>4</x:v>
      </x:c>
      <x:c r="F12" s="731" t="n">
        <x:f>D12*E12</x:f>
        <x:v>16</x:v>
      </x:c>
      <x:c r="G12" s="731" t="str">
        <x:v>Capability-specific recency/expiry, reassessment monitor and freshness in UI.</x:v>
      </x:c>
      <x:c r="H12" s="731" t="str">
        <x:v>Capability/Data</x:v>
      </x:c>
      <x:c r="I12" s="731" t="str">
        <x:v>Open</x:v>
      </x:c>
      <x:c r="J12" s="732" t="str"/>
    </x:row>
    <x:row r="13">
      <x:c r="A13" s="725" t="str">
        <x:v>S89-R-009</x:v>
      </x:c>
      <x:c r="B13" s="114" t="str">
        <x:v>External framework updates silently change internal capability meanings.</x:v>
      </x:c>
      <x:c r="C13" s="114" t="str">
        <x:v>Taxonomy/Data</x:v>
      </x:c>
      <x:c r="D13" s="114" t="n">
        <x:v>3</x:v>
      </x:c>
      <x:c r="E13" s="114" t="n">
        <x:v>4</x:v>
      </x:c>
      <x:c r="F13" s="114" t="n">
        <x:f>D13*E13</x:f>
        <x:v>12</x:v>
      </x:c>
      <x:c r="G13" s="114" t="str">
        <x:v>Versioned mappings, mapping confidence and no automatic internal semantic rewrite.</x:v>
      </x:c>
      <x:c r="H13" s="114" t="str">
        <x:v>Taxonomy Lead</x:v>
      </x:c>
      <x:c r="I13" s="114" t="str">
        <x:v>Open</x:v>
      </x:c>
      <x:c r="J13" s="726" t="str"/>
    </x:row>
    <x:row r="14">
      <x:c r="A14" s="730" t="str">
        <x:v>S89-R-010</x:v>
      </x:c>
      <x:c r="B14" s="731" t="str">
        <x:v>Training completion automatically increases capability or readiness.</x:v>
      </x:c>
      <x:c r="C14" s="731" t="str">
        <x:v>L&amp;D/Fairness</x:v>
      </x:c>
      <x:c r="D14" s="731" t="n">
        <x:v>4</x:v>
      </x:c>
      <x:c r="E14" s="731" t="n">
        <x:v>5</x:v>
      </x:c>
      <x:c r="F14" s="731" t="n">
        <x:f>D14*E14</x:f>
        <x:v>20</x:v>
      </x:c>
      <x:c r="G14" s="731" t="str">
        <x:v>Separate learning completion, practice, applied evidence and capability review states.</x:v>
      </x:c>
      <x:c r="H14" s="731" t="str">
        <x:v>L&amp;D/Capability</x:v>
      </x:c>
      <x:c r="I14" s="731" t="str">
        <x:v>Open</x:v>
      </x:c>
      <x:c r="J14" s="732" t="str">
        <x:v>Blocking.</x:v>
      </x:c>
    </x:row>
    <x:row r="15">
      <x:c r="A15" s="725" t="str">
        <x:v>S89-R-011</x:v>
      </x:c>
      <x:c r="B15" s="114" t="str">
        <x:v>Growth Coach interrupts deep work excessively and reduces productivity or trust.</x:v>
      </x:c>
      <x:c r="C15" s="114" t="str">
        <x:v>UX/Adoption</x:v>
      </x:c>
      <x:c r="D15" s="114" t="n">
        <x:v>4</x:v>
      </x:c>
      <x:c r="E15" s="114" t="n">
        <x:v>4</x:v>
      </x:c>
      <x:c r="F15" s="114" t="n">
        <x:f>D15*E15</x:f>
        <x:v>16</x:v>
      </x:c>
      <x:c r="G15" s="114" t="str">
        <x:v>Least intrusive mode, focus windows, cooldowns, snooze and interruption metrics.</x:v>
      </x:c>
      <x:c r="H15" s="114" t="str">
        <x:v>Product/UX/HR</x:v>
      </x:c>
      <x:c r="I15" s="114" t="str">
        <x:v>Open</x:v>
      </x:c>
      <x:c r="J15" s="726" t="str"/>
    </x:row>
    <x:row r="16">
      <x:c r="A16" s="730" t="str">
        <x:v>S89-R-012</x:v>
      </x:c>
      <x:c r="B16" s="731" t="str">
        <x:v>Coaching content is punitive, accusatory, manipulative or infers personality/mental state.</x:v>
      </x:c>
      <x:c r="C16" s="731" t="str">
        <x:v>AI Safety/Employment</x:v>
      </x:c>
      <x:c r="D16" s="731" t="n">
        <x:v>3</x:v>
      </x:c>
      <x:c r="E16" s="731" t="n">
        <x:v>5</x:v>
      </x:c>
      <x:c r="F16" s="731" t="n">
        <x:f>D16*E16</x:f>
        <x:v>15</x:v>
      </x:c>
      <x:c r="G16" s="731" t="str">
        <x:v>Safety validator, prohibited-language tests, evidence grounding and human escalation.</x:v>
      </x:c>
      <x:c r="H16" s="731" t="str">
        <x:v>AI Governance/HR/DPO</x:v>
      </x:c>
      <x:c r="I16" s="731" t="str">
        <x:v>Open</x:v>
      </x:c>
      <x:c r="J16" s="732" t="str">
        <x:v>Blocking.</x:v>
      </x:c>
    </x:row>
    <x:row r="17">
      <x:c r="A17" s="725" t="str">
        <x:v>S89-R-013</x:v>
      </x:c>
      <x:c r="B17" s="114" t="str">
        <x:v>Private coaching or reflection content is exposed to managers.</x:v>
      </x:c>
      <x:c r="C17" s="114" t="str">
        <x:v>Privacy/Trust</x:v>
      </x:c>
      <x:c r="D17" s="114" t="n">
        <x:v>3</x:v>
      </x:c>
      <x:c r="E17" s="114" t="n">
        <x:v>5</x:v>
      </x:c>
      <x:c r="F17" s="114" t="n">
        <x:f>D17*E17</x:f>
        <x:v>15</x:v>
      </x:c>
      <x:c r="G17" s="114" t="str">
        <x:v>Private-first delivery, audience-specific read models and raw-content access denial.</x:v>
      </x:c>
      <x:c r="H17" s="114" t="str">
        <x:v>DPO/Product/Security</x:v>
      </x:c>
      <x:c r="I17" s="114" t="str">
        <x:v>Open</x:v>
      </x:c>
      <x:c r="J17" s="726" t="str">
        <x:v>Blocking.</x:v>
      </x:c>
    </x:row>
    <x:row r="18">
      <x:c r="A18" s="730" t="str">
        <x:v>S89-R-014</x:v>
      </x:c>
      <x:c r="B18" s="731" t="str">
        <x:v>Employee snooze, dismissal or negative feedback is treated as poor performance.</x:v>
      </x:c>
      <x:c r="C18" s="731" t="str">
        <x:v>Employment/Misuse</x:v>
      </x:c>
      <x:c r="D18" s="731" t="n">
        <x:v>3</x:v>
      </x:c>
      <x:c r="E18" s="731" t="n">
        <x:v>5</x:v>
      </x:c>
      <x:c r="F18" s="731" t="n">
        <x:f>D18*E18</x:f>
        <x:v>15</x:v>
      </x:c>
      <x:c r="G18" s="731" t="str">
        <x:v>Metric deny-list and policy; feedback is system-quality data only.</x:v>
      </x:c>
      <x:c r="H18" s="731" t="str">
        <x:v>HR/Legal/Product</x:v>
      </x:c>
      <x:c r="I18" s="731" t="str">
        <x:v>Open</x:v>
      </x:c>
      <x:c r="J18" s="732" t="str">
        <x:v>Blocking.</x:v>
      </x:c>
    </x:row>
    <x:row r="19">
      <x:c r="A19" s="725" t="str">
        <x:v>S89-R-015</x:v>
      </x:c>
      <x:c r="B19" s="114" t="str">
        <x:v>Wrong-context coaching repeats after employee correction.</x:v>
      </x:c>
      <x:c r="C19" s="114" t="str">
        <x:v>Data Quality/Trust</x:v>
      </x:c>
      <x:c r="D19" s="114" t="n">
        <x:v>4</x:v>
      </x:c>
      <x:c r="E19" s="114" t="n">
        <x:v>4</x:v>
      </x:c>
      <x:c r="F19" s="114" t="n">
        <x:f>D19*E19</x:f>
        <x:v>16</x:v>
      </x:c>
      <x:c r="G19" s="114" t="str">
        <x:v>Correction invalidation, trigger rebuild and incorrect-context metric.</x:v>
      </x:c>
      <x:c r="H19" s="114" t="str">
        <x:v>Data/Product/AI</x:v>
      </x:c>
      <x:c r="I19" s="114" t="str">
        <x:v>Open</x:v>
      </x:c>
      <x:c r="J19" s="726" t="str"/>
    </x:row>
    <x:row r="20">
      <x:c r="A20" s="730" t="str">
        <x:v>S89-R-016</x:v>
      </x:c>
      <x:c r="B20" s="731" t="str">
        <x:v>AI model/provider retains sensitive task, capability or coaching context.</x:v>
      </x:c>
      <x:c r="C20" s="731" t="str">
        <x:v>Privacy/Vendor</x:v>
      </x:c>
      <x:c r="D20" s="731" t="n">
        <x:v>3</x:v>
      </x:c>
      <x:c r="E20" s="731" t="n">
        <x:v>5</x:v>
      </x:c>
      <x:c r="F20" s="731" t="n">
        <x:f>D20*E20</x:f>
        <x:v>15</x:v>
      </x:c>
      <x:c r="G20" s="731" t="str">
        <x:v>Model Gateway, minimised context, contractual no-training/retention, regional/private models.</x:v>
      </x:c>
      <x:c r="H20" s="731" t="str">
        <x:v>AI Platform/Legal/CISO</x:v>
      </x:c>
      <x:c r="I20" s="731" t="str">
        <x:v>Open</x:v>
      </x:c>
      <x:c r="J20" s="732" t="str">
        <x:v>Blocking.</x:v>
      </x:c>
    </x:row>
    <x:row r="21">
      <x:c r="A21" s="725" t="str">
        <x:v>S89-R-017</x:v>
      </x:c>
      <x:c r="B21" s="114" t="str">
        <x:v>Coaching-effectiveness analytics overclaim causal impact from correlation.</x:v>
      </x:c>
      <x:c r="C21" s="114" t="str">
        <x:v>Analytics/Product</x:v>
      </x:c>
      <x:c r="D21" s="114" t="n">
        <x:v>4</x:v>
      </x:c>
      <x:c r="E21" s="114" t="n">
        <x:v>4</x:v>
      </x:c>
      <x:c r="F21" s="114" t="n">
        <x:f>D21*E21</x:f>
        <x:v>16</x:v>
      </x:c>
      <x:c r="G21" s="114" t="str">
        <x:v>Longitudinal/comparable cohorts, caveats, controlled tests where feasible and human interpretation.</x:v>
      </x:c>
      <x:c r="H21" s="114" t="str">
        <x:v>AI Evaluation/Product</x:v>
      </x:c>
      <x:c r="I21" s="114" t="str">
        <x:v>Open</x:v>
      </x:c>
      <x:c r="J21" s="726" t="str"/>
    </x:row>
    <x:row r="22">
      <x:c r="A22" s="730" t="str">
        <x:v>S89-R-018</x:v>
      </x:c>
      <x:c r="B22" s="731" t="str">
        <x:v>Learning content is low quality, outdated, unlicensed or mismatched to the gap.</x:v>
      </x:c>
      <x:c r="C22" s="731" t="str">
        <x:v>L&amp;D/Procurement</x:v>
      </x:c>
      <x:c r="D22" s="731" t="n">
        <x:v>3</x:v>
      </x:c>
      <x:c r="E22" s="731" t="n">
        <x:v>4</x:v>
      </x:c>
      <x:c r="F22" s="731" t="n">
        <x:f>D22*E22</x:f>
        <x:v>12</x:v>
      </x:c>
      <x:c r="G22" s="731" t="str">
        <x:v>Versioned catalogue, source/licence/owner, review and applied-effectiveness monitoring.</x:v>
      </x:c>
      <x:c r="H22" s="731" t="str">
        <x:v>L&amp;D/Legal</x:v>
      </x:c>
      <x:c r="I22" s="731" t="str">
        <x:v>Open</x:v>
      </x:c>
      <x:c r="J22" s="732" t="str"/>
    </x:row>
    <x:row r="23">
      <x:c r="A23" s="725" t="str">
        <x:v>S89-R-019</x:v>
      </x:c>
      <x:c r="B23" s="114" t="str">
        <x:v>Mentor/expert escalation capacity is inadequate, creating delays or unequal support.</x:v>
      </x:c>
      <x:c r="C23" s="114" t="str">
        <x:v>Operations/L&amp;D</x:v>
      </x:c>
      <x:c r="D23" s="114" t="n">
        <x:v>3</x:v>
      </x:c>
      <x:c r="E23" s="114" t="n">
        <x:v>4</x:v>
      </x:c>
      <x:c r="F23" s="114" t="n">
        <x:f>D23*E23</x:f>
        <x:v>12</x:v>
      </x:c>
      <x:c r="G23" s="114" t="str">
        <x:v>Capacity reporting, prioritisation, qualified mentor pool and AI defer/observe mode.</x:v>
      </x:c>
      <x:c r="H23" s="114" t="str">
        <x:v>L&amp;D/Operations</x:v>
      </x:c>
      <x:c r="I23" s="114" t="str">
        <x:v>Open</x:v>
      </x:c>
      <x:c r="J23" s="726" t="str"/>
    </x:row>
    <x:row r="24">
      <x:c r="A24" s="730" t="str">
        <x:v>S89-R-020</x:v>
      </x:c>
      <x:c r="B24" s="731" t="str">
        <x:v>Capability/coaching models produce unequal errors across roles, tools, locations or evidence coverage.</x:v>
      </x:c>
      <x:c r="C24" s="731" t="str">
        <x:v>Fairness/AI</x:v>
      </x:c>
      <x:c r="D24" s="731" t="n">
        <x:v>4</x:v>
      </x:c>
      <x:c r="E24" s="731" t="n">
        <x:v>5</x:v>
      </x:c>
      <x:c r="F24" s="731" t="n">
        <x:f>D24*E24</x:f>
        <x:v>20</x:v>
      </x:c>
      <x:c r="G24" s="731" t="str">
        <x:v>Coverage-aware evaluation, subgroup/comparable-task analysis, correction and DPO review.</x:v>
      </x:c>
      <x:c r="H24" s="731" t="str">
        <x:v>DPO/AI Governance</x:v>
      </x:c>
      <x:c r="I24" s="731" t="str">
        <x:v>Open</x:v>
      </x:c>
      <x:c r="J24" s="732" t="str">
        <x:v>Blocking.</x:v>
      </x:c>
    </x:row>
    <x:row r="25">
      <x:c r="A25" s="727" t="str">
        <x:v>S89-R-021</x:v>
      </x:c>
      <x:c r="B25" s="728" t="str">
        <x:v>Private or confidential employee/project data leaks into reusable coaching or Skill Forge assets.</x:v>
      </x:c>
      <x:c r="C25" s="728" t="str">
        <x:v>Confidentiality/Self-improvement</x:v>
      </x:c>
      <x:c r="D25" s="728" t="n">
        <x:v>3</x:v>
      </x:c>
      <x:c r="E25" s="728" t="n">
        <x:v>5</x:v>
      </x:c>
      <x:c r="F25" s="728" t="n">
        <x:f>D25*E25</x:f>
        <x:v>15</x:v>
      </x:c>
      <x:c r="G25" s="728" t="str">
        <x:v>Generalisation, redaction, internal/open classification, approval and publication scans.</x:v>
      </x:c>
      <x:c r="H25" s="728" t="str">
        <x:v>AI Platform/Legal/CISO</x:v>
      </x:c>
      <x:c r="I25" s="728" t="str">
        <x:v>Open</x:v>
      </x:c>
      <x:c r="J25" s="729" t="str">
        <x:v>Blocking.</x:v>
      </x:c>
    </x:row>
  </x:sheetData>
  <x:mergeCells>
    <x:mergeCell ref="A1:J1"/>
    <x:mergeCell ref="A2:J2"/>
  </x:mergeCells>
  <x:conditionalFormatting sqref="F5:F25">
    <x:cfRule type="colorScale" priority="1">
      <x:colorScale>
        <x:cfvo type="min"/>
        <x:cfvo type="percentile" val="50"/>
        <x:cfvo type="max"/>
        <x:color rgb="FFE2F0D9"/>
        <x:color rgb="FFFFF2CC"/>
        <x:color rgb="FFFCE4D6"/>
      </x:colorScale>
    </x:cfRule>
  </x:conditionalFormatting>
  <x:dataValidations count="1">
    <x:dataValidation type="list" sqref="I5:I25">
      <x:formula1>"Open,Mitigating,Accepted,Closed,Blocked"</x:formula1>
    </x:dataValidation>
  </x:dataValidations>
  <x:pageMargins left="0.7" right="0.7" top="0.75" bottom="0.75" header="0.3" footer="0.3"/>
</x:worksheet>
</file>

<file path=xl/worksheets/sheet13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0" hidden="0" customWidth="1"/>
    <x:col min="5" max="5" width="62" hidden="0" customWidth="1"/>
    <x:col min="6" max="6" width="40" hidden="0" customWidth="1"/>
    <x:col min="7" max="7" width="44" hidden="0" customWidth="1"/>
    <x:col min="8" max="8" width="44" hidden="0" customWidth="1"/>
    <x:col min="9" max="9" width="36" hidden="0" customWidth="1"/>
    <x:col min="10" max="10" width="28" hidden="0" customWidth="1"/>
    <x:col min="11" max="11" width="32" hidden="0" customWidth="1"/>
  </x:cols>
  <x:sheetData>
    <x:row r="1" ht="30" customHeight="1">
      <x:c r="A1" s="687" t="str">
        <x:v>Stage 8–9 — Architecture and Product Decisions</x:v>
      </x:c>
      <x:c r="B1" s="687"/>
      <x:c r="C1" s="687"/>
      <x:c r="D1" s="687"/>
      <x:c r="E1" s="687"/>
      <x:c r="F1" s="687"/>
      <x:c r="G1" s="687"/>
      <x:c r="H1" s="687"/>
      <x:c r="I1" s="687"/>
      <x:c r="J1" s="687"/>
      <x:c r="K1" s="687"/>
    </x:row>
    <x:row r="2" ht="36" customHeight="1">
      <x:c r="A2" s="691" t="str">
        <x:v>Decision register for capability state, external mappings, baseline, role readiness, applied learning, coaching privacy, employee preferences, xAPI and governed improvement.</x:v>
      </x:c>
      <x:c r="B2" s="691"/>
      <x:c r="C2" s="691"/>
      <x:c r="D2" s="691"/>
      <x:c r="E2" s="691"/>
      <x:c r="F2" s="691"/>
      <x:c r="G2" s="691"/>
      <x:c r="H2" s="691"/>
      <x:c r="I2" s="691"/>
      <x:c r="J2" s="691"/>
      <x:c r="K2" s="691"/>
    </x:row>
    <x:row r="4" ht="30" customHeight="1">
      <x:c r="A4" s="703" t="str">
        <x:v>ADR</x:v>
      </x:c>
      <x:c r="B4" s="704" t="str">
        <x:v>Decision title</x:v>
      </x:c>
      <x:c r="C4" s="704" t="str">
        <x:v>Status</x:v>
      </x:c>
      <x:c r="D4" s="704" t="str">
        <x:v>Context</x:v>
      </x:c>
      <x:c r="E4" s="704" t="str">
        <x:v>Decision</x:v>
      </x:c>
      <x:c r="F4" s="704" t="str">
        <x:v>Alternatives</x:v>
      </x:c>
      <x:c r="G4" s="704" t="str">
        <x:v>Positive consequences</x:v>
      </x:c>
      <x:c r="H4" s="704" t="str">
        <x:v>Risk / trade-off</x:v>
      </x:c>
      <x:c r="I4" s="704" t="str">
        <x:v>Validation</x:v>
      </x:c>
      <x:c r="J4" s="704" t="str">
        <x:v>Owner</x:v>
      </x:c>
      <x:c r="K4" s="705" t="str">
        <x:v>Source</x:v>
      </x:c>
    </x:row>
    <x:row r="5">
      <x:c r="A5" s="722" t="str">
        <x:v>S89-ADR-001</x:v>
      </x:c>
      <x:c r="B5" s="723" t="str">
        <x:v>Capability vector, not one talent score</x:v>
      </x:c>
      <x:c r="C5" s="723" t="str">
        <x:v>Accepted</x:v>
      </x:c>
      <x:c r="D5" s="723" t="str">
        <x:v>Knowledge, execution, autonomy, quality and transfer can differ materially.</x:v>
      </x:c>
      <x:c r="E5" s="723" t="str">
        <x:v>Maintain multidimensional capability state plus separate confidence; optional summary indicators remain explanatory.</x:v>
      </x:c>
      <x:c r="F5" s="723" t="str">
        <x:v>Single score/rank.</x:v>
      </x:c>
      <x:c r="G5" s="723" t="str">
        <x:v>Explainability and better development plans.</x:v>
      </x:c>
      <x:c r="H5" s="723" t="str">
        <x:v>More complex UX/data.</x:v>
      </x:c>
      <x:c r="I5" s="723" t="str">
        <x:v>Reviewer and employee usability tests.</x:v>
      </x:c>
      <x:c r="J5" s="723" t="str">
        <x:v>Capability/HR</x:v>
      </x:c>
      <x:c r="K5" s="724" t="str">
        <x:v>Capability Scoring Model</x:v>
      </x:c>
    </x:row>
    <x:row r="6">
      <x:c r="A6" s="730" t="str">
        <x:v>S89-ADR-002</x:v>
      </x:c>
      <x:c r="B6" s="731" t="str">
        <x:v>Requirements, claims and evidence are separate</x:v>
      </x:c>
      <x:c r="C6" s="731" t="str">
        <x:v>Accepted</x:v>
      </x:c>
      <x:c r="D6" s="731" t="str">
        <x:v>Job descriptions and self-declarations have different epistemic status from observed work.</x:v>
      </x:c>
      <x:c r="E6" s="731" t="str">
        <x:v>Model RoleRequirement, EmployeeClaim and CapabilityEvidence separately.</x:v>
      </x:c>
      <x:c r="F6" s="731" t="str">
        <x:v>Combine in one skill profile field.</x:v>
      </x:c>
      <x:c r="G6" s="731" t="str">
        <x:v>Prevents unsupported conclusions.</x:v>
      </x:c>
      <x:c r="H6" s="731" t="str">
        <x:v>Additional entities/workflows.</x:v>
      </x:c>
      <x:c r="I6" s="731" t="str">
        <x:v>Traceability tests.</x:v>
      </x:c>
      <x:c r="J6" s="731" t="str">
        <x:v>Product/HR</x:v>
      </x:c>
      <x:c r="K6" s="732" t="str">
        <x:v>Stage 2/8 rules</x:v>
      </x:c>
    </x:row>
    <x:row r="7">
      <x:c r="A7" s="725" t="str">
        <x:v>S89-ADR-003</x:v>
      </x:c>
      <x:c r="B7" s="114" t="str">
        <x:v>Java owns state; Python recommends</x:v>
      </x:c>
      <x:c r="C7" s="114" t="str">
        <x:v>Accepted</x:v>
      </x:c>
      <x:c r="D7" s="114" t="str">
        <x:v>Durable capability and learning state requires governance; models need iteration.</x:v>
      </x:c>
      <x:c r="E7" s="114" t="str">
        <x:v>Java/Spring owns state/review/APIs; Python returns versioned scoring/coaching recommendations.</x:v>
      </x:c>
      <x:c r="F7" s="114" t="str">
        <x:v>Python writes final state; all-Java rules.</x:v>
      </x:c>
      <x:c r="G7" s="114" t="str">
        <x:v>Auditability and model agility.</x:v>
      </x:c>
      <x:c r="H7" s="114" t="str">
        <x:v>Contract/orchestration complexity.</x:v>
      </x:c>
      <x:c r="I7" s="114" t="str">
        <x:v>API and state-transition tests.</x:v>
      </x:c>
      <x:c r="J7" s="114" t="str">
        <x:v>CTO/AI</x:v>
      </x:c>
      <x:c r="K7" s="726" t="str">
        <x:v>Architecture constraint</x:v>
      </x:c>
    </x:row>
    <x:row r="8">
      <x:c r="A8" s="730" t="str">
        <x:v>S89-ADR-004</x:v>
      </x:c>
      <x:c r="B8" s="731" t="str">
        <x:v>External frameworks are mappings</x:v>
      </x:c>
      <x:c r="C8" s="731" t="str">
        <x:v>Accepted in principle</x:v>
      </x:c>
      <x:c r="D8" s="731" t="str">
        <x:v>SFIA, NICE, ESCO and O*NET offer useful structure but do not exactly represent Nessovo evidence semantics.</x:v>
      </x:c>
      <x:c r="E8" s="731" t="str">
        <x:v>Map/version external concepts to HumanOS capabilities; HumanOS remains authoritative.</x:v>
      </x:c>
      <x:c r="F8" s="731" t="str">
        <x:v>Adopt one external framework as system of record.</x:v>
      </x:c>
      <x:c r="G8" s="731" t="str">
        <x:v>Interoperability without lock-in.</x:v>
      </x:c>
      <x:c r="H8" s="731" t="str">
        <x:v>Mapping governance effort.</x:v>
      </x:c>
      <x:c r="I8" s="731" t="str">
        <x:v>Mapping coverage/review.</x:v>
      </x:c>
      <x:c r="J8" s="731" t="str">
        <x:v>Taxonomy Lead</x:v>
      </x:c>
      <x:c r="K8" s="732" t="str">
        <x:v>Stage 8 Sources</x:v>
      </x:c>
    </x:row>
    <x:row r="9">
      <x:c r="A9" s="725" t="str">
        <x:v>S89-ADR-005</x:v>
      </x:c>
      <x:c r="B9" s="114" t="str">
        <x:v>Critical capability floor</x:v>
      </x:c>
      <x:c r="C9" s="114" t="str">
        <x:v>Accepted</x:v>
      </x:c>
      <x:c r="D9" s="114" t="str">
        <x:v>A weighted average can hide missing critical role capability.</x:v>
      </x:c>
      <x:c r="E9" s="114" t="str">
        <x:v>READY status requires all critical capability floors and evidence thresholds.</x:v>
      </x:c>
      <x:c r="F9" s="114" t="str">
        <x:v>Readiness percentage only.</x:v>
      </x:c>
      <x:c r="G9" s="114" t="str">
        <x:v>Safer and more interpretable.</x:v>
      </x:c>
      <x:c r="H9" s="114" t="str">
        <x:v>May reduce simple executive summary.</x:v>
      </x:c>
      <x:c r="I9" s="114" t="str">
        <x:v>Role examples/tests.</x:v>
      </x:c>
      <x:c r="J9" s="114" t="str">
        <x:v>Role Readiness</x:v>
      </x:c>
      <x:c r="K9" s="726" t="str">
        <x:v>Role Readiness Model</x:v>
      </x:c>
    </x:row>
    <x:row r="10">
      <x:c r="A10" s="730" t="str">
        <x:v>S89-ADR-006</x:v>
      </x:c>
      <x:c r="B10" s="731" t="str">
        <x:v>Baseline assessment is provisional</x:v>
      </x:c>
      <x:c r="C10" s="731" t="str">
        <x:v>Accepted</x:v>
      </x:c>
      <x:c r="D10" s="731" t="str">
        <x:v>Simulation and onboarding evidence has limited context and consistency.</x:v>
      </x:c>
      <x:c r="E10" s="731" t="str">
        <x:v>Baseline creates provisional states with expiry; later live-work evidence confirms or changes them.</x:v>
      </x:c>
      <x:c r="F10" s="731" t="str">
        <x:v>Permanent onboarding score.</x:v>
      </x:c>
      <x:c r="G10" s="731" t="str">
        <x:v>Fairness and learning orientation.</x:v>
      </x:c>
      <x:c r="H10" s="731" t="str">
        <x:v>Requires ongoing evidence.</x:v>
      </x:c>
      <x:c r="I10" s="731" t="str">
        <x:v>Baseline follow-up tests.</x:v>
      </x:c>
      <x:c r="J10" s="731" t="str">
        <x:v>HR/Capability</x:v>
      </x:c>
      <x:c r="K10" s="732" t="str">
        <x:v>Baseline Assessment Model</x:v>
      </x:c>
    </x:row>
    <x:row r="11">
      <x:c r="A11" s="725" t="str">
        <x:v>S89-ADR-007</x:v>
      </x:c>
      <x:c r="B11" s="114" t="str">
        <x:v>Applied evidence required after learning</x:v>
      </x:c>
      <x:c r="C11" s="114" t="str">
        <x:v>Accepted</x:v>
      </x:c>
      <x:c r="D11" s="114" t="str">
        <x:v>Course completion does not prove workplace capability.</x:v>
      </x:c>
      <x:c r="E11" s="114" t="str">
        <x:v>Capability can improve only after reviewed practice/live-work application.</x:v>
      </x:c>
      <x:c r="F11" s="114" t="str">
        <x:v>LMS completion updates skill.</x:v>
      </x:c>
      <x:c r="G11" s="114" t="str">
        <x:v>Outcome-based development.</x:v>
      </x:c>
      <x:c r="H11" s="114" t="str">
        <x:v>Longer measurement cycle.</x:v>
      </x:c>
      <x:c r="I11" s="114" t="str">
        <x:v>Learning loop validation.</x:v>
      </x:c>
      <x:c r="J11" s="114" t="str">
        <x:v>L&amp;D/Capability</x:v>
      </x:c>
      <x:c r="K11" s="726" t="str">
        <x:v>Learning Loop Model</x:v>
      </x:c>
    </x:row>
    <x:row r="12">
      <x:c r="A12" s="730" t="str">
        <x:v>S89-ADR-008</x:v>
      </x:c>
      <x:c r="B12" s="731" t="str">
        <x:v>Private-first coaching</x:v>
      </x:c>
      <x:c r="C12" s="731" t="str">
        <x:v>Accepted</x:v>
      </x:c>
      <x:c r="D12" s="731" t="str">
        <x:v>Coaching effectiveness depends on trust and psychological safety.</x:v>
      </x:c>
      <x:c r="E12" s="731" t="str">
        <x:v>Deliver private coaching to employee; managers receive reviewed summaries, not raw exchanges.</x:v>
      </x:c>
      <x:c r="F12" s="731" t="str">
        <x:v>Manager-visible live coaching stream.</x:v>
      </x:c>
      <x:c r="G12" s="731" t="str">
        <x:v>Trust and developmental use.</x:v>
      </x:c>
      <x:c r="H12" s="731" t="str">
        <x:v>Less direct manager visibility.</x:v>
      </x:c>
      <x:c r="I12" s="731" t="str">
        <x:v>Employee/manager UX test.</x:v>
      </x:c>
      <x:c r="J12" s="731" t="str">
        <x:v>Product/HR/DPO</x:v>
      </x:c>
      <x:c r="K12" s="732" t="str">
        <x:v>ICF ethics/CIPD</x:v>
      </x:c>
    </x:row>
    <x:row r="13">
      <x:c r="A13" s="725" t="str">
        <x:v>S89-ADR-009</x:v>
      </x:c>
      <x:c r="B13" s="114" t="str">
        <x:v>Least intrusive intervention</x:v>
      </x:c>
      <x:c r="C13" s="114" t="str">
        <x:v>Accepted</x:v>
      </x:c>
      <x:c r="D13" s="114" t="str">
        <x:v>Frequent directive coaching can disrupt work and create dependency.</x:v>
      </x:c>
      <x:c r="E13" s="114" t="str">
        <x:v>Use Observe/Nudge before higher-burden modes when safe and effective.</x:v>
      </x:c>
      <x:c r="F13" s="114" t="str">
        <x:v>Always assist/teach immediately.</x:v>
      </x:c>
      <x:c r="G13" s="114" t="str">
        <x:v>Lower interruption and autonomy.</x:v>
      </x:c>
      <x:c r="H13" s="114" t="str">
        <x:v>Potentially slower support.</x:v>
      </x:c>
      <x:c r="I13" s="114" t="str">
        <x:v>Effectiveness/interruption metrics.</x:v>
      </x:c>
      <x:c r="J13" s="114" t="str">
        <x:v>Growth Coach</x:v>
      </x:c>
      <x:c r="K13" s="726" t="str">
        <x:v>Intervention Policy</x:v>
      </x:c>
    </x:row>
    <x:row r="14">
      <x:c r="A14" s="730" t="str">
        <x:v>S89-ADR-010</x:v>
      </x:c>
      <x:c r="B14" s="731" t="str">
        <x:v>Employee preferences are first-class state</x:v>
      </x:c>
      <x:c r="C14" s="731" t="str">
        <x:v>Accepted</x:v>
      </x:c>
      <x:c r="D14" s="731" t="str">
        <x:v>Timing/channel/accessibility preferences materially affect coaching usefulness.</x:v>
      </x:c>
      <x:c r="E14" s="731" t="str">
        <x:v>Store and enforce preferences, focus windows, snooze and mentor choices.</x:v>
      </x:c>
      <x:c r="F14" s="731" t="str">
        <x:v>One universal coach behaviour.</x:v>
      </x:c>
      <x:c r="G14" s="731" t="str">
        <x:v>Better accessibility and adoption.</x:v>
      </x:c>
      <x:c r="H14" s="731" t="str">
        <x:v>Preference complexity.</x:v>
      </x:c>
      <x:c r="I14" s="731" t="str">
        <x:v>Preference/policy tests.</x:v>
      </x:c>
      <x:c r="J14" s="731" t="str">
        <x:v>Product/Accessibility</x:v>
      </x:c>
      <x:c r="K14" s="732" t="str">
        <x:v>Growth Coach Architecture</x:v>
      </x:c>
    </x:row>
    <x:row r="15">
      <x:c r="A15" s="725" t="str">
        <x:v>S89-ADR-011</x:v>
      </x:c>
      <x:c r="B15" s="114" t="str">
        <x:v>xAPI is optional interoperability, not capability authority</x:v>
      </x:c>
      <x:c r="C15" s="114" t="str">
        <x:v>Accepted in principle</x:v>
      </x:c>
      <x:c r="D15" s="114" t="str">
        <x:v>Learning systems need event interoperability but xAPI statements record experiences, not verified capability.</x:v>
      </x:c>
      <x:c r="E15" s="114" t="str">
        <x:v>Map learning events to xAPI 2.0 where useful; HumanOS learning/capability state remains authoritative.</x:v>
      </x:c>
      <x:c r="F15" s="114" t="str">
        <x:v>Use LRS as capability source of truth; no xAPI.</x:v>
      </x:c>
      <x:c r="G15" s="114" t="str">
        <x:v>Integration without evidence inflation.</x:v>
      </x:c>
      <x:c r="H15" s="114" t="str">
        <x:v>Mapping and privacy controls.</x:v>
      </x:c>
      <x:c r="I15" s="114" t="str">
        <x:v>Learning adapter tests.</x:v>
      </x:c>
      <x:c r="J15" s="114" t="str">
        <x:v>L&amp;D/Data</x:v>
      </x:c>
      <x:c r="K15" s="726" t="str">
        <x:v>ADL xAPI</x:v>
      </x:c>
    </x:row>
    <x:row r="16">
      <x:c r="A16" s="730" t="str">
        <x:v>S89-ADR-012</x:v>
      </x:c>
      <x:c r="B16" s="731" t="str">
        <x:v>System-quality metrics, not employee rankings</x:v>
      </x:c>
      <x:c r="C16" s="731" t="str">
        <x:v>Accepted</x:v>
      </x:c>
      <x:c r="D16" s="731" t="str">
        <x:v>Coaching acceptance, snooze and completion can be misused.</x:v>
      </x:c>
      <x:c r="E16" s="731" t="str">
        <x:v>Use effectiveness metrics to improve coach/content/system; prohibit employee leaderboard/performance scoring.</x:v>
      </x:c>
      <x:c r="F16" s="731" t="str">
        <x:v>Rank employees by coaching metrics.</x:v>
      </x:c>
      <x:c r="G16" s="731" t="str">
        <x:v>Trust and valid measurement.</x:v>
      </x:c>
      <x:c r="H16" s="731" t="str">
        <x:v>Requires governance enforcement.</x:v>
      </x:c>
      <x:c r="I16" s="731" t="str">
        <x:v>Report deny-list tests.</x:v>
      </x:c>
      <x:c r="J16" s="731" t="str">
        <x:v>Product/HR/DPO</x:v>
      </x:c>
      <x:c r="K16" s="732" t="str">
        <x:v>Coaching Effectiveness Metrics</x:v>
      </x:c>
    </x:row>
    <x:row r="17">
      <x:c r="A17" s="727" t="str">
        <x:v>S89-ADR-013</x:v>
      </x:c>
      <x:c r="B17" s="728" t="str">
        <x:v>Feedback-driven but governed coach improvement</x:v>
      </x:c>
      <x:c r="C17" s="728" t="str">
        <x:v>Accepted</x:v>
      </x:c>
      <x:c r="D17" s="728" t="str">
        <x:v>Coach should improve from user feedback without uncontrolled self-modification.</x:v>
      </x:c>
      <x:c r="E17" s="728" t="str">
        <x:v>Send generalised candidate observations to Stage 11 Skill Forge; evaluate, approve, canary and rollback.</x:v>
      </x:c>
      <x:c r="F17" s="728" t="str">
        <x:v>Automatic live prompt mutation; manual-only improvement.</x:v>
      </x:c>
      <x:c r="G17" s="728" t="str">
        <x:v>Compounding learning with control.</x:v>
      </x:c>
      <x:c r="H17" s="728" t="str">
        <x:v>Slower promotion and eval cost.</x:v>
      </x:c>
      <x:c r="I17" s="728" t="str">
        <x:v>Stage 11 handoff tests.</x:v>
      </x:c>
      <x:c r="J17" s="728" t="str">
        <x:v>AI Platform</x:v>
      </x:c>
      <x:c r="K17" s="729" t="str">
        <x:v>Growth Coach Architecture</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13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8 — Capability Graph and Baseline Assessment Gate</x:v>
      </x:c>
      <x:c r="B1" s="687"/>
      <x:c r="C1" s="687"/>
      <x:c r="D1" s="687"/>
      <x:c r="E1" s="687"/>
      <x:c r="F1" s="687"/>
      <x:c r="G1" s="687"/>
      <x:c r="H1" s="687"/>
      <x:c r="I1" s="687"/>
    </x:row>
    <x:row r="2" ht="36" customHeight="1">
      <x:c r="A2" s="691" t="str">
        <x:v>Readiness criteria for capability evidence, state, claims, baseline assessment, role readiness and human review.</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S8-G-001</x:v>
      </x:c>
      <x:c r="B5" s="723" t="str">
        <x:v>Architecture</x:v>
      </x:c>
      <x:c r="C5" s="723" t="str">
        <x:v>Yes</x:v>
      </x:c>
      <x:c r="D5" s="723" t="str">
        <x:v>Capability catalogue, evidence qualification, scoring recommendation, state, claims, baseline, readiness and review boundaries are defined.</x:v>
      </x:c>
      <x:c r="E5" s="723" t="str">
        <x:v>Capability Graph Architecture</x:v>
      </x:c>
      <x:c r="F5" s="723" t="str">
        <x:v>Draft Ready</x:v>
      </x:c>
      <x:c r="G5" s="739" t="n">
        <x:f>IF(F5="Met",1,IF(F5="Draft Ready",0.8,IF(F5="In Review",0.6,IF(F5="Owner Input",0.3,IF(F5="Blocked",0,0)))))</x:f>
        <x:v>0.8</x:v>
      </x:c>
      <x:c r="H5" s="723" t="str">
        <x:v>No durable/evidence-linked capability architecture.</x:v>
      </x:c>
      <x:c r="I5" s="724" t="str">
        <x:v>CTO/Architecture</x:v>
      </x:c>
      <x:c r="K5" s="722" t="str">
        <x:v>Stage 8 readiness</x:v>
      </x:c>
      <x:c r="L5" s="743" t="n">
        <x:f>AVERAGE(G5:G18)</x:f>
        <x:v>0.7285714285714285</x:v>
      </x:c>
    </x:row>
    <x:row r="6">
      <x:c r="A6" s="730" t="str">
        <x:v>S8-G-002</x:v>
      </x:c>
      <x:c r="B6" s="731" t="str">
        <x:v>Evidence model</x:v>
      </x:c>
      <x:c r="C6" s="731" t="str">
        <x:v>Yes</x:v>
      </x:c>
      <x:c r="D6" s="731" t="str">
        <x:v>Capability evidence fields cover task, source, dimensions, quality, autonomy, coverage, blockers, recency, review and lineage.</x:v>
      </x:c>
      <x:c r="E6" s="731" t="str">
        <x:v>Capability Evidence Model</x:v>
      </x:c>
      <x:c r="F6" s="731" t="str">
        <x:v>Draft Ready</x:v>
      </x:c>
      <x:c r="G6" s="740" t="n">
        <x:f>IF(F6="Met",1,IF(F6="Draft Ready",0.8,IF(F6="In Review",0.6,IF(F6="Owner Input",0.3,IF(F6="Blocked",0,0)))))</x:f>
        <x:v>0.8</x:v>
      </x:c>
      <x:c r="H6" s="731" t="str">
        <x:v>Raw activity or claims can become evidence.</x:v>
      </x:c>
      <x:c r="I6" s="732" t="str">
        <x:v>Capability/Data/DPO</x:v>
      </x:c>
      <x:c r="K6" s="725" t="str">
        <x:v>Mandatory not started/blocked</x:v>
      </x:c>
      <x:c r="L6" s="726" t="n">
        <x:f>COUNTIFS(C5:C18,"Yes",F5:F18,"Not Started")+COUNTIFS(C5:C18,"Yes",F5:F18,"Blocked")</x:f>
        <x:v>1</x:v>
      </x:c>
    </x:row>
    <x:row r="7">
      <x:c r="A7" s="725" t="str">
        <x:v>S8-G-003</x:v>
      </x:c>
      <x:c r="B7" s="114" t="str">
        <x:v>Scoring model</x:v>
      </x:c>
      <x:c r="C7" s="114" t="str">
        <x:v>Yes</x:v>
      </x:c>
      <x:c r="D7" s="114" t="str">
        <x:v>Eligibility gates, multidimensional factors, confidence, recency, consistency and transition rules are defined.</x:v>
      </x:c>
      <x:c r="E7" s="114" t="str">
        <x:v>Capability Scoring Model</x:v>
      </x:c>
      <x:c r="F7" s="114" t="str">
        <x:v>Draft Ready</x:v>
      </x:c>
      <x:c r="G7" s="135" t="n">
        <x:f>IF(F7="Met",1,IF(F7="Draft Ready",0.8,IF(F7="In Review",0.6,IF(F7="Owner Input",0.3,IF(F7="Blocked",0,0)))))</x:f>
        <x:v>0.8</x:v>
      </x:c>
      <x:c r="H7" s="114" t="str">
        <x:v>Opaque or unqualified capability score.</x:v>
      </x:c>
      <x:c r="I7" s="726" t="str">
        <x:v>AI Governance/Capability</x:v>
      </x:c>
      <x:c r="K7" s="725" t="str">
        <x:v>Draft-ready/met items</x:v>
      </x:c>
      <x:c r="L7" s="726" t="n">
        <x:f>COUNTIF(F5:F18,"Met")+COUNTIF(F5:F18,"Draft Ready")</x:f>
        <x:v>12</x:v>
      </x:c>
    </x:row>
    <x:row r="8">
      <x:c r="A8" s="730" t="str">
        <x:v>S8-G-004</x:v>
      </x:c>
      <x:c r="B8" s="731" t="str">
        <x:v>Claim workflow</x:v>
      </x:c>
      <x:c r="C8" s="731" t="str">
        <x:v>Yes</x:v>
      </x:c>
      <x:c r="D8" s="731" t="str">
        <x:v>Neutral claim-evidence discrepancy, employee response, context review, reassessment and appeal are defined.</x:v>
      </x:c>
      <x:c r="E8" s="731" t="str">
        <x:v>Claim Discrepancy Workflow</x:v>
      </x:c>
      <x:c r="F8" s="731" t="str">
        <x:v>Draft Ready</x:v>
      </x:c>
      <x:c r="G8" s="740" t="n">
        <x:f>IF(F8="Met",1,IF(F8="Draft Ready",0.8,IF(F8="In Review",0.6,IF(F8="Owner Input",0.3,IF(F8="Blocked",0,0)))))</x:f>
        <x:v>0.8</x:v>
      </x:c>
      <x:c r="H8" s="731" t="str">
        <x:v>Discrepancy equated with dishonesty.</x:v>
      </x:c>
      <x:c r="I8" s="732" t="str">
        <x:v>HR/DPO</x:v>
      </x:c>
      <x:c r="K8" s="727" t="str">
        <x:v>Formal decision count</x:v>
      </x:c>
      <x:c r="L8" s="729" t="n">
        <x:v>0</x:v>
      </x:c>
    </x:row>
    <x:row r="9">
      <x:c r="A9" s="725" t="str">
        <x:v>S8-G-005</x:v>
      </x:c>
      <x:c r="B9" s="114" t="str">
        <x:v>Baseline model</x:v>
      </x:c>
      <x:c r="C9" s="114" t="str">
        <x:v>Yes</x:v>
      </x:c>
      <x:c r="D9" s="114" t="str">
        <x:v>Self-assessment, diagnostics, representative tasks, live evidence, AI supervision and employee review are defined.</x:v>
      </x:c>
      <x:c r="E9" s="114" t="str">
        <x:v>Baseline Assessment Model</x:v>
      </x:c>
      <x:c r="F9" s="114" t="str">
        <x:v>Draft Ready</x:v>
      </x:c>
      <x:c r="G9" s="135" t="n">
        <x:f>IF(F9="Met",1,IF(F9="Draft Ready",0.8,IF(F9="In Review",0.6,IF(F9="Owner Input",0.3,IF(F9="Blocked",0,0)))))</x:f>
        <x:v>0.8</x:v>
      </x:c>
      <x:c r="H9" s="114" t="str">
        <x:v>Baseline becomes permanent label.</x:v>
      </x:c>
      <x:c r="I9" s="726" t="str">
        <x:v>HR/Capability/Product</x:v>
      </x:c>
    </x:row>
    <x:row r="10">
      <x:c r="A10" s="730" t="str">
        <x:v>S8-G-006</x:v>
      </x:c>
      <x:c r="B10" s="731" t="str">
        <x:v>Role readiness</x:v>
      </x:c>
      <x:c r="C10" s="731" t="str">
        <x:v>Yes</x:v>
      </x:c>
      <x:c r="D10" s="731" t="str">
        <x:v>Critical floors, confidence, freshness, support, readiness statuses and advisory boundary are defined.</x:v>
      </x:c>
      <x:c r="E10" s="731" t="str">
        <x:v>Role Readiness Model</x:v>
      </x:c>
      <x:c r="F10" s="731" t="str">
        <x:v>Draft Ready</x:v>
      </x:c>
      <x:c r="G10" s="740" t="n">
        <x:f>IF(F10="Met",1,IF(F10="Draft Ready",0.8,IF(F10="In Review",0.6,IF(F10="Owner Input",0.3,IF(F10="Blocked",0,0)))))</x:f>
        <x:v>0.8</x:v>
      </x:c>
      <x:c r="H10" s="731" t="str">
        <x:v>Single percentage hides critical gap.</x:v>
      </x:c>
      <x:c r="I10" s="732" t="str">
        <x:v>HR/Role Readiness</x:v>
      </x:c>
    </x:row>
    <x:row r="11">
      <x:c r="A11" s="725" t="str">
        <x:v>S8-G-007</x:v>
      </x:c>
      <x:c r="B11" s="114" t="str">
        <x:v>Review and audit</x:v>
      </x:c>
      <x:c r="C11" s="114" t="str">
        <x:v>Yes</x:v>
      </x:c>
      <x:c r="D11" s="114" t="str">
        <x:v>Meaningful review, employee access/correction/dispute, versioning, retention and audit are defined.</x:v>
      </x:c>
      <x:c r="E11" s="114" t="str">
        <x:v>Capability Review and Audit</x:v>
      </x:c>
      <x:c r="F11" s="114" t="str">
        <x:v>Draft Ready</x:v>
      </x:c>
      <x:c r="G11" s="135" t="n">
        <x:f>IF(F11="Met",1,IF(F11="Draft Ready",0.8,IF(F11="In Review",0.6,IF(F11="Owner Input",0.3,IF(F11="Blocked",0,0)))))</x:f>
        <x:v>0.8</x:v>
      </x:c>
      <x:c r="H11" s="114" t="str">
        <x:v>High-impact state bypasses review.</x:v>
      </x:c>
      <x:c r="I11" s="726" t="str">
        <x:v>DPO/HR/Governance</x:v>
      </x:c>
    </x:row>
    <x:row r="12">
      <x:c r="A12" s="730" t="str">
        <x:v>S8-G-008</x:v>
      </x:c>
      <x:c r="B12" s="731" t="str">
        <x:v>External mappings</x:v>
      </x:c>
      <x:c r="C12" s="731" t="str">
        <x:v>Yes</x:v>
      </x:c>
      <x:c r="D12" s="731" t="str">
        <x:v>SFIA/NICE/ESCO/O*NET mapping strategy is versioned and HumanOS remains authoritative.</x:v>
      </x:c>
      <x:c r="E12" s="731" t="str">
        <x:v>Architecture/Backlog/Sources</x:v>
      </x:c>
      <x:c r="F12" s="731" t="str">
        <x:v>Draft Ready</x:v>
      </x:c>
      <x:c r="G12" s="740" t="n">
        <x:f>IF(F12="Met",1,IF(F12="Draft Ready",0.8,IF(F12="In Review",0.6,IF(F12="Owner Input",0.3,IF(F12="Blocked",0,0)))))</x:f>
        <x:v>0.8</x:v>
      </x:c>
      <x:c r="H12" s="731" t="str">
        <x:v>External framework silently rewrites internal state.</x:v>
      </x:c>
      <x:c r="I12" s="732" t="str">
        <x:v>Taxonomy/Architecture</x:v>
      </x:c>
    </x:row>
    <x:row r="13">
      <x:c r="A13" s="725" t="str">
        <x:v>S8-G-009</x:v>
      </x:c>
      <x:c r="B13" s="114" t="str">
        <x:v>Fairness</x:v>
      </x:c>
      <x:c r="C13" s="114" t="str">
        <x:v>Yes</x:v>
      </x:c>
      <x:c r="D13" s="114" t="str">
        <x:v>Single-task limits, blocker exclusions, accessibility, AI-use neutrality and insufficient evidence are represented.</x:v>
      </x:c>
      <x:c r="E13" s="114" t="str">
        <x:v>Scoring/Evidence/Risks</x:v>
      </x:c>
      <x:c r="F13" s="114" t="str">
        <x:v>Draft Ready</x:v>
      </x:c>
      <x:c r="G13" s="135" t="n">
        <x:f>IF(F13="Met",1,IF(F13="Draft Ready",0.8,IF(F13="In Review",0.6,IF(F13="Owner Input",0.3,IF(F13="Blocked",0,0)))))</x:f>
        <x:v>0.8</x:v>
      </x:c>
      <x:c r="H13" s="114" t="str">
        <x:v>Invalid negative capability inference.</x:v>
      </x:c>
      <x:c r="I13" s="726" t="str">
        <x:v>DPO/AI Governance</x:v>
      </x:c>
    </x:row>
    <x:row r="14">
      <x:c r="A14" s="730" t="str">
        <x:v>S8-G-010</x:v>
      </x:c>
      <x:c r="B14" s="731" t="str">
        <x:v>APIs/events</x:v>
      </x:c>
      <x:c r="C14" s="731" t="str">
        <x:v>Yes</x:v>
      </x:c>
      <x:c r="D14" s="731" t="str">
        <x:v>Capability evidence, scoring, claims, baseline, readiness, review and correction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S8-G-011</x:v>
      </x:c>
      <x:c r="B15" s="114" t="str">
        <x:v>Backlog</x:v>
      </x:c>
      <x:c r="C15" s="114" t="str">
        <x:v>Yes</x:v>
      </x:c>
      <x:c r="D15" s="114" t="str">
        <x:v>Stage 8 backlog includes owners, dependencies, effort, tests, deliverables and privacy impact.</x:v>
      </x:c>
      <x:c r="E15" s="114" t="str">
        <x:v>Stage 8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S8-G-012</x:v>
      </x:c>
      <x:c r="B16" s="731" t="str">
        <x:v>Evaluation</x:v>
      </x:c>
      <x:c r="C16" s="731" t="str">
        <x:v>Yes</x:v>
      </x:c>
      <x:c r="D16" s="731" t="str">
        <x:v>Scoring, fairness, blockers, accommodations, stale evidence, contradiction and claim cases are planned.</x:v>
      </x:c>
      <x:c r="E16" s="731" t="str">
        <x:v>Backlog/Risks/Worked Models</x:v>
      </x:c>
      <x:c r="F16" s="731" t="str">
        <x:v>Draft Ready</x:v>
      </x:c>
      <x:c r="G16" s="740" t="n">
        <x:f>IF(F16="Met",1,IF(F16="Draft Ready",0.8,IF(F16="In Review",0.6,IF(F16="Owner Input",0.3,IF(F16="Blocked",0,0)))))</x:f>
        <x:v>0.8</x:v>
      </x:c>
      <x:c r="H16" s="731" t="str">
        <x:v>No calibration or fairness evaluation.</x:v>
      </x:c>
      <x:c r="I16" s="732" t="str">
        <x:v>AI Evaluation/QA</x:v>
      </x:c>
    </x:row>
    <x:row r="17">
      <x:c r="A17" s="725" t="str">
        <x:v>S8-G-013</x:v>
      </x:c>
      <x:c r="B17" s="114" t="str">
        <x:v>HumanOS fit</x:v>
      </x:c>
      <x:c r="C17" s="114" t="str">
        <x:v>Yes</x:v>
      </x:c>
      <x:c r="D17" s="114" t="str">
        <x:v>Existing identity, organisation, role/task, workflow, policy, audit and evidence services remain authoritative.</x:v>
      </x:c>
      <x:c r="E17" s="114" t="str">
        <x:v>Architecture/ADRs</x:v>
      </x:c>
      <x:c r="F17" s="114" t="str">
        <x:v>In Review</x:v>
      </x:c>
      <x:c r="G17" s="135" t="n">
        <x:f>IF(F17="Met",1,IF(F17="Draft Ready",0.8,IF(F17="In Review",0.6,IF(F17="Owner Input",0.3,IF(F17="Blocked",0,0)))))</x:f>
        <x:v>0.6</x:v>
      </x:c>
      <x:c r="H17" s="114" t="str">
        <x:v>Duplicated HumanOS foundation.</x:v>
      </x:c>
      <x:c r="I17" s="726" t="str">
        <x:v>Enterprise Architect</x:v>
      </x:c>
    </x:row>
    <x:row r="18">
      <x:c r="A18" s="733" t="str">
        <x:v>S8-G-014</x:v>
      </x:c>
      <x:c r="B18" s="734" t="str">
        <x:v>Formal decision</x:v>
      </x:c>
      <x:c r="C18" s="734" t="str">
        <x:v>Yes</x:v>
      </x:c>
      <x:c r="D18" s="734" t="str">
        <x:v>CTO, Product, HR, DPO, Architecture, AI Governance and domain reviewers record Stage 8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9 — Growth Coach and Learning Loop Gate</x:v>
      </x:c>
      <x:c r="B1" s="687"/>
      <x:c r="C1" s="687"/>
      <x:c r="D1" s="687"/>
      <x:c r="E1" s="687"/>
      <x:c r="F1" s="687"/>
      <x:c r="G1" s="687"/>
      <x:c r="H1" s="687"/>
      <x:c r="I1" s="687"/>
    </x:row>
    <x:row r="2" ht="36" customHeight="1">
      <x:c r="A2" s="691" t="str">
        <x:v>Readiness criteria for policy-controlled coaching, employee controls, learning application, effectiveness and safe reporting.</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S9-G-001</x:v>
      </x:c>
      <x:c r="B5" s="723" t="str">
        <x:v>Architecture</x:v>
      </x:c>
      <x:c r="C5" s="723" t="str">
        <x:v>Yes</x:v>
      </x:c>
      <x:c r="D5" s="723" t="str">
        <x:v>Policy, preferences, context, triggers, selector, generation, validation, delivery, feedback, learning and reporting boundaries are defined.</x:v>
      </x:c>
      <x:c r="E5" s="723" t="str">
        <x:v>Growth Coach Architecture</x:v>
      </x:c>
      <x:c r="F5" s="723" t="str">
        <x:v>Draft Ready</x:v>
      </x:c>
      <x:c r="G5" s="739" t="n">
        <x:f>IF(F5="Met",1,IF(F5="Draft Ready",0.8,IF(F5="In Review",0.6,IF(F5="Owner Input",0.3,IF(F5="Blocked",0,0)))))</x:f>
        <x:v>0.8</x:v>
      </x:c>
      <x:c r="H5" s="723" t="str">
        <x:v>No governed coaching architecture.</x:v>
      </x:c>
      <x:c r="I5" s="724" t="str">
        <x:v>CTO/Product/Architecture</x:v>
      </x:c>
      <x:c r="K5" s="722" t="str">
        <x:v>Stage 9 readiness</x:v>
      </x:c>
      <x:c r="L5" s="743" t="n">
        <x:f>AVERAGE(G5:G18)</x:f>
        <x:v>0.7428571428571429</x:v>
      </x:c>
    </x:row>
    <x:row r="6">
      <x:c r="A6" s="730" t="str">
        <x:v>S9-G-002</x:v>
      </x:c>
      <x:c r="B6" s="731" t="str">
        <x:v>Modes and triggers</x:v>
      </x:c>
      <x:c r="C6" s="731" t="str">
        <x:v>Yes</x:v>
      </x:c>
      <x:c r="D6" s="731" t="str">
        <x:v>Observe, Nudge, Assist, Teach, Escalate, Reflect, Practice and Mentor Handoff with evidence triggers are defined.</x:v>
      </x:c>
      <x:c r="E6" s="731" t="str">
        <x:v>Coaching Modes and Triggers</x:v>
      </x:c>
      <x:c r="F6" s="731" t="str">
        <x:v>Draft Ready</x:v>
      </x:c>
      <x:c r="G6" s="740" t="n">
        <x:f>IF(F6="Met",1,IF(F6="Draft Ready",0.8,IF(F6="In Review",0.6,IF(F6="Owner Input",0.3,IF(F6="Blocked",0,0)))))</x:f>
        <x:v>0.8</x:v>
      </x:c>
      <x:c r="H6" s="731" t="str">
        <x:v>Intervention purpose/mode ambiguous.</x:v>
      </x:c>
      <x:c r="I6" s="732" t="str">
        <x:v>Product/L&amp;D</x:v>
      </x:c>
      <x:c r="K6" s="725" t="str">
        <x:v>Mandatory not started/blocked</x:v>
      </x:c>
      <x:c r="L6" s="726" t="n">
        <x:f>COUNTIFS(C5:C18,"Yes",F5:F18,"Not Started")+COUNTIFS(C5:C18,"Yes",F5:F18,"Blocked")</x:f>
        <x:v>1</x:v>
      </x:c>
    </x:row>
    <x:row r="7">
      <x:c r="A7" s="725" t="str">
        <x:v>S9-G-003</x:v>
      </x:c>
      <x:c r="B7" s="114" t="str">
        <x:v>Intervention policy</x:v>
      </x:c>
      <x:c r="C7" s="114" t="str">
        <x:v>Yes</x:v>
      </x:c>
      <x:c r="D7" s="114" t="str">
        <x:v>Confidence, least-intrusive mode, focus/cooldown, employee controls, tone, privacy and escalation policies are defined.</x:v>
      </x:c>
      <x:c r="E7" s="114" t="str">
        <x:v>Intervention Policy</x:v>
      </x:c>
      <x:c r="F7" s="114" t="str">
        <x:v>Draft Ready</x:v>
      </x:c>
      <x:c r="G7" s="135" t="n">
        <x:f>IF(F7="Met",1,IF(F7="Draft Ready",0.8,IF(F7="In Review",0.6,IF(F7="Owner Input",0.3,IF(F7="Blocked",0,0)))))</x:f>
        <x:v>0.8</x:v>
      </x:c>
      <x:c r="H7" s="114" t="str">
        <x:v>Coaching can spam, manipulate or bypass policy.</x:v>
      </x:c>
      <x:c r="I7" s="726" t="str">
        <x:v>DPO/HR/AI Governance</x:v>
      </x:c>
      <x:c r="K7" s="725" t="str">
        <x:v>Draft-ready/met items</x:v>
      </x:c>
      <x:c r="L7" s="726" t="n">
        <x:f>COUNTIF(F5:F18,"Met")+COUNTIF(F5:F18,"Draft Ready")</x:f>
        <x:v>13</x:v>
      </x:c>
    </x:row>
    <x:row r="8">
      <x:c r="A8" s="730" t="str">
        <x:v>S9-G-004</x:v>
      </x:c>
      <x:c r="B8" s="731" t="str">
        <x:v>Privacy and employee agency</x:v>
      </x:c>
      <x:c r="C8" s="731" t="str">
        <x:v>Yes</x:v>
      </x:c>
      <x:c r="D8" s="731" t="str">
        <x:v>Private-first delivery, preference controls, correction, no punitive feedback use and manager summary limits are defined.</x:v>
      </x:c>
      <x:c r="E8" s="731" t="str">
        <x:v>Policy/Reporting/Architecture</x:v>
      </x:c>
      <x:c r="F8" s="731" t="str">
        <x:v>Draft Ready</x:v>
      </x:c>
      <x:c r="G8" s="740" t="n">
        <x:f>IF(F8="Met",1,IF(F8="Draft Ready",0.8,IF(F8="In Review",0.6,IF(F8="Owner Input",0.3,IF(F8="Blocked",0,0)))))</x:f>
        <x:v>0.8</x:v>
      </x:c>
      <x:c r="H8" s="731" t="str">
        <x:v>Private coaching exposed or employee controls absent.</x:v>
      </x:c>
      <x:c r="I8" s="732" t="str">
        <x:v>DPO/Product/HR</x:v>
      </x:c>
      <x:c r="K8" s="727" t="str">
        <x:v>Formal decision count</x:v>
      </x:c>
      <x:c r="L8" s="729" t="n">
        <x:v>0</x:v>
      </x:c>
    </x:row>
    <x:row r="9">
      <x:c r="A9" s="725" t="str">
        <x:v>S9-G-005</x:v>
      </x:c>
      <x:c r="B9" s="114" t="str">
        <x:v>Learning loop</x:v>
      </x:c>
      <x:c r="C9" s="114" t="str">
        <x:v>Yes</x:v>
      </x:c>
      <x:c r="D9" s="114" t="str">
        <x:v>Gap review, plan, content, practice, applied evidence and capability review states are defined.</x:v>
      </x:c>
      <x:c r="E9" s="114" t="str">
        <x:v>Learning Loop Model</x:v>
      </x:c>
      <x:c r="F9" s="114" t="str">
        <x:v>Draft Ready</x:v>
      </x:c>
      <x:c r="G9" s="135" t="n">
        <x:f>IF(F9="Met",1,IF(F9="Draft Ready",0.8,IF(F9="In Review",0.6,IF(F9="Owner Input",0.3,IF(F9="Blocked",0,0)))))</x:f>
        <x:v>0.8</x:v>
      </x:c>
      <x:c r="H9" s="114" t="str">
        <x:v>Training completion treated as capability.</x:v>
      </x:c>
      <x:c r="I9" s="726" t="str">
        <x:v>L&amp;D/Capability</x:v>
      </x:c>
    </x:row>
    <x:row r="10">
      <x:c r="A10" s="730" t="str">
        <x:v>S9-G-006</x:v>
      </x:c>
      <x:c r="B10" s="731" t="str">
        <x:v>Learning artefacts</x:v>
      </x:c>
      <x:c r="C10" s="731" t="str">
        <x:v>Yes</x:v>
      </x:c>
      <x:c r="D10" s="731" t="str">
        <x:v>Content/practice types define appropriate use, evidence and guardrails.</x:v>
      </x:c>
      <x:c r="E10" s="731" t="str">
        <x:v>Learning Artefacts</x:v>
      </x:c>
      <x:c r="F10" s="731" t="str">
        <x:v>Draft Ready</x:v>
      </x:c>
      <x:c r="G10" s="740" t="n">
        <x:f>IF(F10="Met",1,IF(F10="Draft Ready",0.8,IF(F10="In Review",0.6,IF(F10="Owner Input",0.3,IF(F10="Blocked",0,0)))))</x:f>
        <x:v>0.8</x:v>
      </x:c>
      <x:c r="H10" s="731" t="str">
        <x:v>Unversioned or ineffective content assigned.</x:v>
      </x:c>
      <x:c r="I10" s="732" t="str">
        <x:v>L&amp;D/Domain Experts</x:v>
      </x:c>
    </x:row>
    <x:row r="11">
      <x:c r="A11" s="725" t="str">
        <x:v>S9-G-007</x:v>
      </x:c>
      <x:c r="B11" s="114" t="str">
        <x:v>Applied-evidence rule</x:v>
      </x:c>
      <x:c r="C11" s="114" t="str">
        <x:v>Yes</x:v>
      </x:c>
      <x:c r="D11" s="114" t="str">
        <x:v>Capability improvement requires later reviewed application evidence.</x:v>
      </x:c>
      <x:c r="E11" s="114" t="str">
        <x:v>Learning Loop/ADRs</x:v>
      </x:c>
      <x:c r="F11" s="114" t="str">
        <x:v>Draft Ready</x:v>
      </x:c>
      <x:c r="G11" s="135" t="n">
        <x:f>IF(F11="Met",1,IF(F11="Draft Ready",0.8,IF(F11="In Review",0.6,IF(F11="Owner Input",0.3,IF(F11="Blocked",0,0)))))</x:f>
        <x:v>0.8</x:v>
      </x:c>
      <x:c r="H11" s="114" t="str">
        <x:v>Course completion auto-updates capability.</x:v>
      </x:c>
      <x:c r="I11" s="726" t="str">
        <x:v>Capability/L&amp;D</x:v>
      </x:c>
    </x:row>
    <x:row r="12">
      <x:c r="A12" s="730" t="str">
        <x:v>S9-G-008</x:v>
      </x:c>
      <x:c r="B12" s="731" t="str">
        <x:v>Effectiveness metrics</x:v>
      </x:c>
      <x:c r="C12" s="731" t="str">
        <x:v>Yes</x:v>
      </x:c>
      <x:c r="D12" s="731" t="str">
        <x:v>Usefulness, interruption, errors, verification, applied learning, trust, fairness and safety metrics are defined.</x:v>
      </x:c>
      <x:c r="E12" s="731" t="str">
        <x:v>Coaching Effectiveness Metrics</x:v>
      </x:c>
      <x:c r="F12" s="731" t="str">
        <x:v>Draft Ready</x:v>
      </x:c>
      <x:c r="G12" s="740" t="n">
        <x:f>IF(F12="Met",1,IF(F12="Draft Ready",0.8,IF(F12="In Review",0.6,IF(F12="Owner Input",0.3,IF(F12="Blocked",0,0)))))</x:f>
        <x:v>0.8</x:v>
      </x:c>
      <x:c r="H12" s="731" t="str">
        <x:v>No system-quality measurement or metrics used as employee scores.</x:v>
      </x:c>
      <x:c r="I12" s="732" t="str">
        <x:v>AI Evaluation/Product</x:v>
      </x:c>
    </x:row>
    <x:row r="13">
      <x:c r="A13" s="725" t="str">
        <x:v>S9-G-009</x:v>
      </x:c>
      <x:c r="B13" s="114" t="str">
        <x:v>Reporting</x:v>
      </x:c>
      <x:c r="C13" s="114" t="str">
        <x:v>Yes</x:v>
      </x:c>
      <x:c r="D13" s="114" t="str">
        <x:v>Employee, manager and L&amp;D views are purpose-limited and exclude private raw coaching by default.</x:v>
      </x:c>
      <x:c r="E13" s="114" t="str">
        <x:v>Manager and L&amp;D Reporting</x:v>
      </x:c>
      <x:c r="F13" s="114" t="str">
        <x:v>Draft Ready</x:v>
      </x:c>
      <x:c r="G13" s="135" t="n">
        <x:f>IF(F13="Met",1,IF(F13="Draft Ready",0.8,IF(F13="In Review",0.6,IF(F13="Owner Input",0.3,IF(F13="Blocked",0,0)))))</x:f>
        <x:v>0.8</x:v>
      </x:c>
      <x:c r="H13" s="114" t="str">
        <x:v>Manager receives private coaching transcript.</x:v>
      </x:c>
      <x:c r="I13" s="726" t="str">
        <x:v>DPO/HR/Product</x:v>
      </x:c>
    </x:row>
    <x:row r="14">
      <x:c r="A14" s="730" t="str">
        <x:v>S9-G-010</x:v>
      </x:c>
      <x:c r="B14" s="731" t="str">
        <x:v>APIs/events</x:v>
      </x:c>
      <x:c r="C14" s="731" t="str">
        <x:v>Yes</x:v>
      </x:c>
      <x:c r="D14" s="731" t="str">
        <x:v>Preferences, triggers, interventions, feedback, learning plans, practice, mentor and development summary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S9-G-011</x:v>
      </x:c>
      <x:c r="B15" s="114" t="str">
        <x:v>Backlog</x:v>
      </x:c>
      <x:c r="C15" s="114" t="str">
        <x:v>Yes</x:v>
      </x:c>
      <x:c r="D15" s="114" t="str">
        <x:v>Stage 9 backlog includes owners, dependencies, effort, tests, deliverables and privacy impact.</x:v>
      </x:c>
      <x:c r="E15" s="114" t="str">
        <x:v>Stage 9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S9-G-012</x:v>
      </x:c>
      <x:c r="B16" s="731" t="str">
        <x:v>Evaluation</x:v>
      </x:c>
      <x:c r="C16" s="731" t="str">
        <x:v>Yes</x:v>
      </x:c>
      <x:c r="D16" s="731" t="str">
        <x:v>Safety, grounding, interruption, accommodations, privacy, effectiveness and feedback tests are planned.</x:v>
      </x:c>
      <x:c r="E16" s="731" t="str">
        <x:v>Backlog/Risks/Metrics</x:v>
      </x:c>
      <x:c r="F16" s="731" t="str">
        <x:v>Draft Ready</x:v>
      </x:c>
      <x:c r="G16" s="740" t="n">
        <x:f>IF(F16="Met",1,IF(F16="Draft Ready",0.8,IF(F16="In Review",0.6,IF(F16="Owner Input",0.3,IF(F16="Blocked",0,0)))))</x:f>
        <x:v>0.8</x:v>
      </x:c>
      <x:c r="H16" s="731" t="str">
        <x:v>Coach deployed without safety/usefulness evaluation.</x:v>
      </x:c>
      <x:c r="I16" s="732" t="str">
        <x:v>QA/AI Evaluation</x:v>
      </x:c>
    </x:row>
    <x:row r="17">
      <x:c r="A17" s="725" t="str">
        <x:v>S9-G-013</x:v>
      </x:c>
      <x:c r="B17" s="114" t="str">
        <x:v>Skill Forge boundary</x:v>
      </x:c>
      <x:c r="C17" s="114" t="str">
        <x:v>Yes</x:v>
      </x:c>
      <x:c r="D17" s="114" t="str">
        <x:v>Feedback/outcomes become candidate observations only; evaluation, approval, canary and rollback remain Stage 11.</x:v>
      </x:c>
      <x:c r="E17" s="114" t="str">
        <x:v>Architecture/ADRs</x:v>
      </x:c>
      <x:c r="F17" s="114" t="str">
        <x:v>Draft Ready</x:v>
      </x:c>
      <x:c r="G17" s="135" t="n">
        <x:f>IF(F17="Met",1,IF(F17="Draft Ready",0.8,IF(F17="In Review",0.6,IF(F17="Owner Input",0.3,IF(F17="Blocked",0,0)))))</x:f>
        <x:v>0.8</x:v>
      </x:c>
      <x:c r="H17" s="114" t="str">
        <x:v>Coach self-modifies production behaviour automatically.</x:v>
      </x:c>
      <x:c r="I17" s="726" t="str">
        <x:v>AI Platform/Governance</x:v>
      </x:c>
    </x:row>
    <x:row r="18">
      <x:c r="A18" s="733" t="str">
        <x:v>S9-G-014</x:v>
      </x:c>
      <x:c r="B18" s="734" t="str">
        <x:v>Formal decision</x:v>
      </x:c>
      <x:c r="C18" s="734" t="str">
        <x:v>Yes</x:v>
      </x:c>
      <x:c r="D18" s="734" t="str">
        <x:v>CTO, Product, HR/L&amp;D, DPO, CISO, AI Governance and employee-experience representatives record Stage 9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5.xml><?xml version="1.0" encoding="utf-8"?>
<x:worksheet xmlns:x="http://schemas.openxmlformats.org/spreadsheetml/2006/main">
  <x:sheetFormatPr defaultRowHeight="15"/>
  <x:cols>
    <x:col min="1" max="1" width="14" hidden="0" customWidth="1"/>
    <x:col min="2" max="2" width="40" hidden="0" customWidth="1"/>
    <x:col min="3" max="3" width="26" hidden="0" customWidth="1"/>
    <x:col min="4" max="4" width="58" hidden="0" customWidth="1"/>
    <x:col min="5" max="5" width="70" hidden="0" customWidth="1"/>
    <x:col min="6" max="6" width="12" hidden="0" customWidth="1"/>
    <x:col min="7" max="7" width="50" hidden="0" customWidth="1"/>
  </x:cols>
  <x:sheetData>
    <x:row r="1" ht="30" customHeight="1">
      <x:c r="A1" s="687" t="str">
        <x:v>Stage 8–9 — Source Register</x:v>
      </x:c>
      <x:c r="B1" s="687"/>
      <x:c r="C1" s="687"/>
      <x:c r="D1" s="687"/>
      <x:c r="E1" s="687"/>
      <x:c r="F1" s="687"/>
      <x:c r="G1" s="687"/>
    </x:row>
    <x:row r="2" ht="36" customHeight="1">
      <x:c r="A2" s="691" t="str">
        <x:v>Current skills, occupation, learning, coaching, AI-governance and contract sources used for the Capability Graph and Growth Coach design.</x:v>
      </x:c>
      <x:c r="B2" s="691"/>
      <x:c r="C2" s="691"/>
      <x:c r="D2" s="691"/>
      <x:c r="E2" s="691"/>
      <x:c r="F2" s="691"/>
      <x:c r="G2" s="691"/>
    </x:row>
    <x:row r="4" ht="30" customHeight="1">
      <x:c r="A4" s="703" t="str">
        <x:v>Source ID</x:v>
      </x:c>
      <x:c r="B4" s="704" t="str">
        <x:v>Source</x:v>
      </x:c>
      <x:c r="C4" s="704" t="str">
        <x:v>Type</x:v>
      </x:c>
      <x:c r="D4" s="704" t="str">
        <x:v>Supports</x:v>
      </x:c>
      <x:c r="E4" s="704" t="str">
        <x:v>Source URL</x:v>
      </x:c>
      <x:c r="F4" s="704" t="str">
        <x:v>Priority</x:v>
      </x:c>
      <x:c r="G4" s="705" t="str">
        <x:v>Use / note</x:v>
      </x:c>
    </x:row>
    <x:row r="5">
      <x:c r="A5" s="722" t="str">
        <x:v>S89-SRC-001</x:v>
      </x:c>
      <x:c r="B5" s="723" t="str">
        <x:v>SFIA 9</x:v>
      </x:c>
      <x:c r="C5" s="723" t="str">
        <x:v>Skills/responsibility framework</x:v>
      </x:c>
      <x:c r="D5" s="723" t="str">
        <x:v>Seven responsibility levels and professional skills framework for business and technology roles.</x:v>
      </x:c>
      <x:c r="E5" s="723" t="str">
        <x:v>https://sfia-online.org/en/sfia-9</x:v>
      </x:c>
      <x:c r="F5" s="723" t="str">
        <x:v>High</x:v>
      </x:c>
      <x:c r="G5" s="724" t="str">
        <x:v>Use as versioned mapping/reference, not HumanOS source of evidence.</x:v>
      </x:c>
    </x:row>
    <x:row r="6">
      <x:c r="A6" s="730" t="str">
        <x:v>S89-SRC-002</x:v>
      </x:c>
      <x:c r="B6" s="731" t="str">
        <x:v>SFIA 9 — Complexity</x:v>
      </x:c>
      <x:c r="C6" s="731" t="str">
        <x:v>Responsibility attribute</x:v>
      </x:c>
      <x:c r="D6" s="731" t="str">
        <x:v>Progression of work complexity across levels.</x:v>
      </x:c>
      <x:c r="E6" s="731" t="str">
        <x:v>https://sfia-online.org/en/sfia-9/responsibilities/generic-attributes-business-skills-behaviours/complexity</x:v>
      </x:c>
      <x:c r="F6" s="731" t="str">
        <x:v>High</x:v>
      </x:c>
      <x:c r="G6" s="732" t="str">
        <x:v>Supports complexity dimension and level descriptors.</x:v>
      </x:c>
    </x:row>
    <x:row r="7">
      <x:c r="A7" s="725" t="str">
        <x:v>S89-SRC-003</x:v>
      </x:c>
      <x:c r="B7" s="114" t="str">
        <x:v>NICE Framework Current Versions</x:v>
      </x:c>
      <x:c r="C7" s="114" t="str">
        <x:v>Workforce framework</x:v>
      </x:c>
      <x:c r="D7" s="114" t="str">
        <x:v>Current Work Roles, Competency Areas and Task/Knowledge/Skill components.</x:v>
      </x:c>
      <x:c r="E7" s="114" t="str">
        <x:v>https://www.nist.gov/itl/applied-cybersecurity/nice/nice-framework-resource-center/nice-framework-current-versions</x:v>
      </x:c>
      <x:c r="F7" s="114" t="str">
        <x:v>High</x:v>
      </x:c>
      <x:c r="G7" s="726" t="str">
        <x:v>Current component version 2.2.0; use for software/cyber mappings.</x:v>
      </x:c>
    </x:row>
    <x:row r="8">
      <x:c r="A8" s="730" t="str">
        <x:v>S89-SRC-004</x:v>
      </x:c>
      <x:c r="B8" s="731" t="str">
        <x:v>NICE Framework Components v2.2.0 release</x:v>
      </x:c>
      <x:c r="C8" s="731" t="str">
        <x:v>Official release</x:v>
      </x:c>
      <x:c r="D8" s="731" t="str">
        <x:v>April 2026 update including new/updated work roles and competency areas.</x:v>
      </x:c>
      <x:c r="E8" s="731" t="str">
        <x:v>https://www.nist.gov/news-events/news/2026/04/nice-releases-nice-framework-components-v220</x:v>
      </x:c>
      <x:c r="F8" s="731" t="str">
        <x:v>High</x:v>
      </x:c>
      <x:c r="G8" s="732" t="str">
        <x:v>Version/change reference.</x:v>
      </x:c>
    </x:row>
    <x:row r="9">
      <x:c r="A9" s="725" t="str">
        <x:v>S89-SRC-005</x:v>
      </x:c>
      <x:c r="B9" s="114" t="str">
        <x:v>ESCO v1.2.1</x:v>
      </x:c>
      <x:c r="C9" s="114" t="str">
        <x:v>EU skills/occupations taxonomy</x:v>
      </x:c>
      <x:c r="D9" s="114" t="str">
        <x:v>Current multilingual skills, competences and occupations classification and API/download formats.</x:v>
      </x:c>
      <x:c r="E9" s="114" t="str">
        <x:v>https://esco.ec.europa.eu/en/about-esco/escopedia/escopedia/esco-v121</x:v>
      </x:c>
      <x:c r="F9" s="114" t="str">
        <x:v>High</x:v>
      </x:c>
      <x:c r="G9" s="726" t="str">
        <x:v>Current version 1.2.1; future-vertical mapping.</x:v>
      </x:c>
    </x:row>
    <x:row r="10">
      <x:c r="A10" s="730" t="str">
        <x:v>S89-SRC-006</x:v>
      </x:c>
      <x:c r="B10" s="731" t="str">
        <x:v>What is ESCO?</x:v>
      </x:c>
      <x:c r="C10" s="731" t="str">
        <x:v>EU classification overview</x:v>
      </x:c>
      <x:c r="D10" s="731" t="str">
        <x:v>Electronic occupation-skill relationships for employment and training systems.</x:v>
      </x:c>
      <x:c r="E10" s="731" t="str">
        <x:v>https://esco.ec.europa.eu/uk/node/8</x:v>
      </x:c>
      <x:c r="F10" s="731" t="str">
        <x:v>Medium</x:v>
      </x:c>
      <x:c r="G10" s="732" t="str">
        <x:v>Mapping/interoperability rationale.</x:v>
      </x:c>
    </x:row>
    <x:row r="11">
      <x:c r="A11" s="725" t="str">
        <x:v>S89-SRC-007</x:v>
      </x:c>
      <x:c r="B11" s="114" t="str">
        <x:v>O*NET Database Releases</x:v>
      </x:c>
      <x:c r="C11" s="114" t="str">
        <x:v>Occupational database</x:v>
      </x:c>
      <x:c r="D11" s="114" t="str">
        <x:v>Current O*NET production release and formats/licensing.</x:v>
      </x:c>
      <x:c r="E11" s="114" t="str">
        <x:v>https://www.onetcenter.org/db_releases.html</x:v>
      </x:c>
      <x:c r="F11" s="114" t="str">
        <x:v>High</x:v>
      </x:c>
      <x:c r="G11" s="726" t="str">
        <x:v>Current release 30.3 in May 2026; cross-vertical reference.</x:v>
      </x:c>
    </x:row>
    <x:row r="12">
      <x:c r="A12" s="730" t="str">
        <x:v>S89-SRC-008</x:v>
      </x:c>
      <x:c r="B12" s="731" t="str">
        <x:v>O*NET What's New</x:v>
      </x:c>
      <x:c r="C12" s="731" t="str">
        <x:v>Occupational data updates</x:v>
      </x:c>
      <x:c r="D12" s="731" t="str">
        <x:v>Current job zone, occupation and data-format updates.</x:v>
      </x:c>
      <x:c r="E12" s="731" t="str">
        <x:v>https://www.onetcenter.org/whatsnew.html</x:v>
      </x:c>
      <x:c r="F12" s="731" t="str">
        <x:v>Medium</x:v>
      </x:c>
      <x:c r="G12" s="732" t="str">
        <x:v>Version/change-monitoring reference.</x:v>
      </x:c>
    </x:row>
    <x:row r="13">
      <x:c r="A13" s="725" t="str">
        <x:v>S89-SRC-009</x:v>
      </x:c>
      <x:c r="B13" s="114" t="str">
        <x:v>ADL xAPI Specification</x:v>
      </x:c>
      <x:c r="C13" s="114" t="str">
        <x:v>Learning interoperability standard</x:v>
      </x:c>
      <x:c r="D13" s="114" t="str">
        <x:v>xAPI 2.0 model for communicating learner activities and experiences.</x:v>
      </x:c>
      <x:c r="E13" s="114" t="str">
        <x:v>https://github.com/adlnet/xAPI-Spec</x:v>
      </x:c>
      <x:c r="F13" s="114" t="str">
        <x:v>High</x:v>
      </x:c>
      <x:c r="G13" s="726" t="str">
        <x:v>Optional learning-event interoperability; not capability authority.</x:v>
      </x:c>
    </x:row>
    <x:row r="14">
      <x:c r="A14" s="730" t="str">
        <x:v>S89-SRC-010</x:v>
      </x:c>
      <x:c r="B14" s="731" t="str">
        <x:v>ADL Learning Record Store</x:v>
      </x:c>
      <x:c r="C14" s="731" t="str">
        <x:v>Open-source learning infrastructure</x:v>
      </x:c>
      <x:c r="D14" s="731" t="str">
        <x:v>Learning Record Store implementation supporting xAPI 2.0.</x:v>
      </x:c>
      <x:c r="E14" s="731" t="str">
        <x:v>https://github.com/adlnet/ADL_LRS</x:v>
      </x:c>
      <x:c r="F14" s="731" t="str">
        <x:v>Medium</x:v>
      </x:c>
      <x:c r="G14" s="732" t="str">
        <x:v>Reference for LMS/LRS integrations, not required core component.</x:v>
      </x:c>
    </x:row>
    <x:row r="15">
      <x:c r="A15" s="725" t="str">
        <x:v>S89-SRC-011</x:v>
      </x:c>
      <x:c r="B15" s="114" t="str">
        <x:v>2025 ICF Core Competencies</x:v>
      </x:c>
      <x:c r="C15" s="114" t="str">
        <x:v>Coaching standard</x:v>
      </x:c>
      <x:c r="D15" s="114" t="str">
        <x:v>Ethical practice, trust, communication and cultivating learning/growth.</x:v>
      </x:c>
      <x:c r="E15" s="114" t="str">
        <x:v>https://coachingfederation.org/credentialing/coaching-competencies/icf-core-competencies/</x:v>
      </x:c>
      <x:c r="F15" s="114" t="str">
        <x:v>High</x:v>
      </x:c>
      <x:c r="G15" s="726" t="str">
        <x:v>Coaching-quality and employee-agency reference.</x:v>
      </x:c>
    </x:row>
    <x:row r="16">
      <x:c r="A16" s="730" t="str">
        <x:v>S89-SRC-012</x:v>
      </x:c>
      <x:c r="B16" s="731" t="str">
        <x:v>ICF Code of Ethics</x:v>
      </x:c>
      <x:c r="C16" s="731" t="str">
        <x:v>Coaching ethics</x:v>
      </x:c>
      <x:c r="D16" s="731" t="str">
        <x:v>Current ethical framework effective April 1, 2025, including confidentiality and professional conduct.</x:v>
      </x:c>
      <x:c r="E16" s="731" t="str">
        <x:v>https://coachingfederation.org/credentialing/coaching-ethics/icf-code-of-ethics/</x:v>
      </x:c>
      <x:c r="F16" s="731" t="str">
        <x:v>Critical</x:v>
      </x:c>
      <x:c r="G16" s="732" t="str">
        <x:v>Private-first coaching and information-sharing boundary.</x:v>
      </x:c>
    </x:row>
    <x:row r="17">
      <x:c r="A17" s="725" t="str">
        <x:v>S89-SRC-013</x:v>
      </x:c>
      <x:c r="B17" s="114" t="str">
        <x:v>ICF Mentor Coaching Handbook</x:v>
      </x:c>
      <x:c r="C17" s="114" t="str">
        <x:v>Mentor-coaching guidance</x:v>
      </x:c>
      <x:c r="D17" s="114" t="str">
        <x:v>Evidence-based, unbiased and competency-aligned feedback for coach development.</x:v>
      </x:c>
      <x:c r="E17" s="114" t="str">
        <x:v>https://coachingfederation.org/resource/mentor-coaching-handbook/</x:v>
      </x:c>
      <x:c r="F17" s="114" t="str">
        <x:v>Medium</x:v>
      </x:c>
      <x:c r="G17" s="726" t="str">
        <x:v>Human mentor handoff and review practice.</x:v>
      </x:c>
    </x:row>
    <x:row r="18">
      <x:c r="A18" s="730" t="str">
        <x:v>S89-SRC-014</x:v>
      </x:c>
      <x:c r="B18" s="731" t="str">
        <x:v>CIPD Coaching and Mentoring Factsheet</x:v>
      </x:c>
      <x:c r="C18" s="731" t="str">
        <x:v>HR/L&amp;D guidance</x:v>
      </x:c>
      <x:c r="D18" s="731" t="str">
        <x:v>Coaching/mentoring linked to organisational learning strategy, gap identification and success evaluation.</x:v>
      </x:c>
      <x:c r="E18" s="731" t="str">
        <x:v>https://www.cipd.org/en/knowledge/factsheets/coaching-mentoring-factsheet/</x:v>
      </x:c>
      <x:c r="F18" s="731" t="str">
        <x:v>High</x:v>
      </x:c>
      <x:c r="G18" s="732" t="str">
        <x:v>Workplace coaching/L&amp;D design reference.</x:v>
      </x:c>
    </x:row>
    <x:row r="19">
      <x:c r="A19" s="725" t="str">
        <x:v>S89-SRC-015</x:v>
      </x:c>
      <x:c r="B19" s="114" t="str">
        <x:v>NIST AI RMF</x:v>
      </x:c>
      <x:c r="C19" s="114" t="str">
        <x:v>AI governance framework</x:v>
      </x:c>
      <x:c r="D19" s="114" t="str">
        <x:v>Rights-preserving AI risk management across design, deployment and evaluation.</x:v>
      </x:c>
      <x:c r="E19" s="114" t="str">
        <x:v>https://www.nist.gov/itl/ai-risk-management-framework</x:v>
      </x:c>
      <x:c r="F19" s="114" t="str">
        <x:v>High</x:v>
      </x:c>
      <x:c r="G19" s="726" t="str">
        <x:v>Scoring/coaching evaluation and governance.</x:v>
      </x:c>
    </x:row>
    <x:row r="20">
      <x:c r="A20" s="730" t="str">
        <x:v>S89-SRC-016</x:v>
      </x:c>
      <x:c r="B20" s="731" t="str">
        <x:v>NIST AI Resource Center</x:v>
      </x:c>
      <x:c r="C20" s="731" t="str">
        <x:v>AI TEVV resource</x:v>
      </x:c>
      <x:c r="D20" s="731" t="str">
        <x:v>Testing, evaluation, verification and validation resources supporting AI RMF.</x:v>
      </x:c>
      <x:c r="E20" s="731" t="str">
        <x:v>https://airc.nist.gov/</x:v>
      </x:c>
      <x:c r="F20" s="731" t="str">
        <x:v>High</x:v>
      </x:c>
      <x:c r="G20" s="732" t="str">
        <x:v>Evaluator and coaching-effectiveness measurement.</x:v>
      </x:c>
    </x:row>
    <x:row r="21">
      <x:c r="A21" s="725" t="str">
        <x:v>S89-SRC-017</x:v>
      </x:c>
      <x:c r="B21" s="114" t="str">
        <x:v>NIST AI Metrology Center</x:v>
      </x:c>
      <x:c r="C21" s="114" t="str">
        <x:v>AI measurement resource</x:v>
      </x:c>
      <x:c r="D21" s="114" t="str">
        <x:v>Metrics, methods and tools for trustworthy AI evaluation.</x:v>
      </x:c>
      <x:c r="E21" s="114" t="str">
        <x:v>https://airc.nist.gov/metrology/</x:v>
      </x:c>
      <x:c r="F21" s="114" t="str">
        <x:v>Medium</x:v>
      </x:c>
      <x:c r="G21" s="726" t="str">
        <x:v>Measurement-method selection and calibration.</x:v>
      </x:c>
    </x:row>
    <x:row r="22">
      <x:c r="A22" s="730" t="str">
        <x:v>S89-SRC-018</x:v>
      </x:c>
      <x:c r="B22" s="731" t="str">
        <x:v>ICO Human Review Guidance</x:v>
      </x:c>
      <x:c r="C22" s="731" t="str">
        <x:v>Regulator guidance</x:v>
      </x:c>
      <x:c r="D22" s="731" t="str">
        <x:v>Meaningful human review, reviewer competence, authority and independence.</x:v>
      </x:c>
      <x:c r="E22" s="731" t="str">
        <x:v>https://ico.org.uk/for-organisations/advice-and-services/audits/data-protection-audit-framework/toolkits/artificial-intelligence/human-review/</x:v>
      </x:c>
      <x:c r="F22" s="731" t="str">
        <x:v>Critical</x:v>
      </x:c>
      <x:c r="G22" s="732" t="str">
        <x:v>Capability/readiness review boundary.</x:v>
      </x:c>
    </x:row>
    <x:row r="23">
      <x:c r="A23" s="725" t="str">
        <x:v>S89-SRC-019</x:v>
      </x:c>
      <x:c r="B23" s="114" t="str">
        <x:v>HumanOS Stage 2 Ontology</x:v>
      </x:c>
      <x:c r="C23" s="114" t="str">
        <x:v>Internal workbook</x:v>
      </x:c>
      <x:c r="D23" s="114" t="str">
        <x:v>Capability levels, evidence scoring, role/task contracts and fairness rules.</x:v>
      </x:c>
      <x:c r="E23" s="114" t="str">
        <x:v>Internal workbook: Stage 2 sheets</x:v>
      </x:c>
      <x:c r="F23" s="114" t="str">
        <x:v>Critical</x:v>
      </x:c>
      <x:c r="G23" s="726" t="str">
        <x:v>Authoritative internal model.</x:v>
      </x:c>
    </x:row>
    <x:row r="24">
      <x:c r="A24" s="730" t="str">
        <x:v>S89-SRC-020</x:v>
      </x:c>
      <x:c r="B24" s="731" t="str">
        <x:v>HumanOS Stage 7 Task Assurance</x:v>
      </x:c>
      <x:c r="C24" s="731" t="str">
        <x:v>Internal workbook</x:v>
      </x:c>
      <x:c r="D24" s="731" t="str">
        <x:v>Reviewed task evidence, blockers, provenance, criteria and corrections.</x:v>
      </x:c>
      <x:c r="E24" s="731" t="str">
        <x:v>Internal workbook: Stage 7 sheets</x:v>
      </x:c>
      <x:c r="F24" s="731" t="str">
        <x:v>Critical</x:v>
      </x:c>
      <x:c r="G24" s="732" t="str">
        <x:v>Primary upstream evidence source.</x:v>
      </x:c>
    </x:row>
    <x:row r="25">
      <x:c r="A25" s="725" t="str">
        <x:v>S89-SRC-021</x:v>
      </x:c>
      <x:c r="B25" s="114" t="str">
        <x:v>OpenAPI 3.1.1</x:v>
      </x:c>
      <x:c r="C25" s="114" t="str">
        <x:v>API standard</x:v>
      </x:c>
      <x:c r="D25" s="114" t="str">
        <x:v>Language-neutral HTTP API contracts.</x:v>
      </x:c>
      <x:c r="E25" s="114" t="str">
        <x:v>https://spec.openapis.org/oas/v3.1.1.html</x:v>
      </x:c>
      <x:c r="F25" s="114" t="str">
        <x:v>High</x:v>
      </x:c>
      <x:c r="G25" s="726" t="str">
        <x:v>Stage 8/9 service APIs.</x:v>
      </x:c>
    </x:row>
    <x:row r="26">
      <x:c r="A26" s="730" t="str">
        <x:v>S89-SRC-022</x:v>
      </x:c>
      <x:c r="B26" s="731" t="str">
        <x:v>JSON Schema 2020-12</x:v>
      </x:c>
      <x:c r="C26" s="731" t="str">
        <x:v>Schema standard</x:v>
      </x:c>
      <x:c r="D26" s="731" t="str">
        <x:v>Validation for capability, evidence, coaching and learning payloads.</x:v>
      </x:c>
      <x:c r="E26" s="731" t="str">
        <x:v>https://json-schema.org/draft/2020-12/json-schema-validation</x:v>
      </x:c>
      <x:c r="F26" s="731" t="str">
        <x:v>High</x:v>
      </x:c>
      <x:c r="G26" s="732" t="str">
        <x:v>Contract validation.</x:v>
      </x:c>
    </x:row>
    <x:row r="27">
      <x:c r="A27" s="727" t="str">
        <x:v>S89-SRC-023</x:v>
      </x:c>
      <x:c r="B27" s="728" t="str">
        <x:v>CloudEvents</x:v>
      </x:c>
      <x:c r="C27" s="728" t="str">
        <x:v>Event standard</x:v>
      </x:c>
      <x:c r="D27" s="728" t="str">
        <x:v>Portable event context and metadata.</x:v>
      </x:c>
      <x:c r="E27" s="728" t="str">
        <x:v>https://cloudevents.io/</x:v>
      </x:c>
      <x:c r="F27" s="728" t="str">
        <x:v>High</x:v>
      </x:c>
      <x:c r="G27" s="729" t="str">
        <x:v>Stage 8/9 event envelopes.</x:v>
      </x:c>
    </x:row>
  </x:sheetData>
  <x:mergeCells>
    <x:mergeCell ref="A1:G1"/>
    <x:mergeCell ref="A2:G2"/>
  </x:mergeCells>
  <x:dataValidations count="1">
    <x:dataValidation type="list" sqref="F5:F27">
      <x:formula1>"Critical,High,Medium,Low"</x:formula1>
    </x:dataValidation>
  </x:dataValidations>
  <x:pageMargins left="0.7" right="0.7" top="0.75" bottom="0.75" header="0.3" footer="0.3"/>
</x:worksheet>
</file>

<file path=xl/worksheets/sheet136.xml><?xml version="1.0" encoding="utf-8"?>
<x:worksheet xmlns:x="http://schemas.openxmlformats.org/spreadsheetml/2006/main">
  <x:sheetFormatPr defaultRowHeight="15"/>
  <x:cols>
    <x:col min="1" max="1" width="38" hidden="0" customWidth="1"/>
    <x:col min="2" max="2" width="18" hidden="0" customWidth="1"/>
    <x:col min="3" max="3" width="4" hidden="0" customWidth="1"/>
    <x:col min="4" max="4" width="20" hidden="0" customWidth="1"/>
    <x:col min="5" max="5" width="18"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809" t="str">
        <x:v>Stage 10–11 Dashboard — Human Experience and Skill Forge</x:v>
      </x:c>
      <x:c r="B1" s="809"/>
      <x:c r="C1" s="809"/>
      <x:c r="D1" s="809"/>
      <x:c r="E1" s="809"/>
      <x:c r="F1" s="809"/>
      <x:c r="G1" s="809"/>
      <x:c r="H1" s="809"/>
      <x:c r="I1" s="809"/>
      <x:c r="J1" s="809"/>
    </x:row>
    <x:row r="2" ht="38" customHeight="1">
      <x:c r="A2" s="813" t="str">
        <x:v>Specification status for Stage 10 employee/manager/reviewer experiences and Stage 11 governed Skill Forge. Implementation backlogs remain unstarted until separate formal gates and resourcing are approved.</x:v>
      </x:c>
      <x:c r="B2" s="813"/>
      <x:c r="C2" s="813"/>
      <x:c r="D2" s="813"/>
      <x:c r="E2" s="813"/>
      <x:c r="F2" s="813"/>
      <x:c r="G2" s="813"/>
      <x:c r="H2" s="813"/>
      <x:c r="I2" s="813"/>
      <x:c r="J2" s="813"/>
    </x:row>
    <x:row r="4" ht="30" customHeight="1">
      <x:c r="A4" s="825" t="str">
        <x:v>Metric</x:v>
      </x:c>
      <x:c r="B4" s="827" t="str">
        <x:v>Value</x:v>
      </x:c>
      <x:c r="D4" s="825" t="str">
        <x:v>Workstream</x:v>
      </x:c>
      <x:c r="E4" s="827" t="str">
        <x:v>Readiness %</x:v>
      </x:c>
    </x:row>
    <x:row r="5">
      <x:c r="A5" s="844" t="str">
        <x:v>Stage 10 gate readiness</x:v>
      </x:c>
      <x:c r="B5" s="861" t="n">
        <x:f>'Stage 10 Gate'!L5</x:f>
        <x:v>0.7444444444444446</x:v>
      </x:c>
      <x:c r="D5" s="844" t="str">
        <x:v>Stage 10 gate</x:v>
      </x:c>
      <x:c r="E5" s="869" t="n">
        <x:f>B5*100</x:f>
        <x:v>74.44444444444446</x:v>
      </x:c>
    </x:row>
    <x:row r="6">
      <x:c r="A6" s="847" t="str">
        <x:v>Stage 11 gate readiness</x:v>
      </x:c>
      <x:c r="B6" s="862" t="n">
        <x:f>'Stage 11 Gate'!L5</x:f>
        <x:v>0.7444444444444446</x:v>
      </x:c>
      <x:c r="D6" s="847" t="str">
        <x:v>Stage 11 gate</x:v>
      </x:c>
      <x:c r="E6" s="870" t="n">
        <x:f>B6*100</x:f>
        <x:v>74.44444444444446</x:v>
      </x:c>
    </x:row>
    <x:row r="7">
      <x:c r="A7" s="847" t="str">
        <x:v>Stage 10 backlog maturity</x:v>
      </x:c>
      <x:c r="B7" s="862" t="n">
        <x:f>AVERAGE('Stage 10 Backlog'!J5:J26)</x:f>
        <x:v>0</x:v>
      </x:c>
      <x:c r="D7" s="847" t="str">
        <x:v>Stage 10 backlog</x:v>
      </x:c>
      <x:c r="E7" s="870" t="n">
        <x:f>B7*100</x:f>
        <x:v>0</x:v>
      </x:c>
    </x:row>
    <x:row r="8">
      <x:c r="A8" s="847" t="str">
        <x:v>Stage 11 backlog maturity</x:v>
      </x:c>
      <x:c r="B8" s="862" t="n">
        <x:f>AVERAGE('Stage 11 Backlog'!J5:J28)</x:f>
        <x:v>0</x:v>
      </x:c>
      <x:c r="D8" s="849" t="str">
        <x:v>Stage 11 backlog</x:v>
      </x:c>
      <x:c r="E8" s="871" t="n">
        <x:f>B8*100</x:f>
        <x:v>0</x:v>
      </x:c>
    </x:row>
    <x:row r="9">
      <x:c r="A9" s="847" t="str">
        <x:v>Stage 10 mandatory not started/blocked</x:v>
      </x:c>
      <x:c r="B9" s="848" t="n">
        <x:f>'Stage 10 Gate'!L6</x:f>
        <x:v>1</x:v>
      </x:c>
    </x:row>
    <x:row r="10">
      <x:c r="A10" s="847" t="str">
        <x:v>Stage 11 mandatory not started/blocked</x:v>
      </x:c>
      <x:c r="B10" s="848" t="n">
        <x:f>'Stage 11 Gate'!L6</x:f>
        <x:v>1</x:v>
      </x:c>
    </x:row>
    <x:row r="11">
      <x:c r="A11" s="847" t="str">
        <x:v>Stage 10–11 risks open</x:v>
      </x:c>
      <x:c r="B11" s="848" t="n">
        <x:f>COUNTIF('Stage 10-11 Risks'!I5:I34,"Open")+COUNTIF('Stage 10-11 Risks'!I5:I34,"Mitigating")</x:f>
        <x:v>30</x:v>
      </x:c>
    </x:row>
    <x:row r="12">
      <x:c r="A12" s="847" t="str">
        <x:v>Stage 10–11 source count</x:v>
      </x:c>
      <x:c r="B12" s="848" t="n">
        <x:f>COUNTA('Stage 10-11 Sources'!A5:A100)</x:f>
        <x:v>30</x:v>
      </x:c>
    </x:row>
    <x:row r="13">
      <x:c r="A13" s="847" t="str">
        <x:v>Stage 10–11 ADRs accepted/in principle</x:v>
      </x:c>
      <x:c r="B13" s="848" t="n">
        <x:f>COUNTIF('Stage 10-11 ADRs'!C5:C100,"Accepted in principle")+COUNTIF('Stage 10-11 ADRs'!C5:C100,"Accepted")</x:f>
        <x:v>18</x:v>
      </x:c>
    </x:row>
    <x:row r="14">
      <x:c r="A14" s="847" t="str">
        <x:v>Employee workspace modules</x:v>
      </x:c>
      <x:c r="B14" s="848" t="n">
        <x:f>COUNTA('Employee Workspace'!A5:A100)</x:f>
        <x:v>20</x:v>
      </x:c>
    </x:row>
    <x:row r="15">
      <x:c r="A15" s="847" t="str">
        <x:v>Manager console modules</x:v>
      </x:c>
      <x:c r="B15" s="848" t="n">
        <x:f>COUNTA('Manager Console'!A5:A100)</x:f>
        <x:v>16</x:v>
      </x:c>
    </x:row>
    <x:row r="16">
      <x:c r="A16" s="847" t="str">
        <x:v>Reviewer/governance modules</x:v>
      </x:c>
      <x:c r="B16" s="848" t="n">
        <x:f>COUNTA('Review and Governance Console'!A5:A100)</x:f>
        <x:v>18</x:v>
      </x:c>
    </x:row>
    <x:row r="17">
      <x:c r="A17" s="847" t="str">
        <x:v>User journeys</x:v>
      </x:c>
      <x:c r="B17" s="848" t="n">
        <x:f>COUNTA('User Journeys and Acceptance Tests'!A5:A100)</x:f>
        <x:v>18</x:v>
      </x:c>
    </x:row>
    <x:row r="18">
      <x:c r="A18" s="847" t="str">
        <x:v>Skill observation fields</x:v>
      </x:c>
      <x:c r="B18" s="848" t="n">
        <x:f>COUNTA('Skill Observation Model'!A5:A100)</x:f>
        <x:v>24</x:v>
      </x:c>
    </x:row>
    <x:row r="19">
      <x:c r="A19" s="847" t="str">
        <x:v>Skill package fields</x:v>
      </x:c>
      <x:c r="B19" s="848" t="n">
        <x:f>COUNTA('Skill Package Contract'!A5:A100)</x:f>
        <x:v>40</x:v>
      </x:c>
    </x:row>
    <x:row r="20" ht="24" customHeight="1">
      <x:c r="A20" s="847" t="str">
        <x:v>Skill lifecycle states</x:v>
      </x:c>
      <x:c r="B20" s="848" t="n">
        <x:f>COUNTA('Skill Lifecycle'!A5:A100)</x:f>
        <x:v>18</x:v>
      </x:c>
      <x:c r="D20" s="873" t="str">
        <x:v>Current interpretation</x:v>
      </x:c>
      <x:c r="E20" s="873"/>
      <x:c r="F20" s="873"/>
      <x:c r="G20" s="873"/>
      <x:c r="H20" s="873"/>
      <x:c r="I20" s="873"/>
      <x:c r="J20" s="873"/>
    </x:row>
    <x:row r="21" ht="30" customHeight="1">
      <x:c r="A21" s="847" t="str">
        <x:v>Proposal/evaluation controls</x:v>
      </x:c>
      <x:c r="B21" s="848" t="n">
        <x:f>COUNTA('Skill Proposal and Evaluation'!A5:A100)</x:f>
        <x:v>36</x:v>
      </x:c>
      <x:c r="D21" s="825" t="str">
        <x:v>#</x:v>
      </x:c>
      <x:c r="E21" s="827" t="str">
        <x:v>Interpretation</x:v>
      </x:c>
    </x:row>
    <x:row r="22">
      <x:c r="A22" s="849" t="str">
        <x:v>Canary/rollback controls</x:v>
      </x:c>
      <x:c r="B22" s="851" t="n">
        <x:f>COUNTA('Canary Promotion and Rollback'!A5:A100)</x:f>
        <x:v>28</x:v>
      </x:c>
      <x:c r="D22" s="844" t="str">
        <x:v>1</x:v>
      </x:c>
      <x:c r="E22" s="846" t="str">
        <x:v>Stage 10 is specification-complete across employee, manager, reviewer, capability, evidence, coaching, privacy, read-model, accessibility and journey layers.</x:v>
      </x:c>
      <x:c r="F22" s="279"/>
      <x:c r="G22" s="279"/>
      <x:c r="H22" s="279"/>
      <x:c r="I22" s="279"/>
      <x:c r="J22" s="279"/>
    </x:row>
    <x:row r="23">
      <x:c r="D23" s="847" t="str">
        <x:v>2</x:v>
      </x:c>
      <x:c r="E23" s="848" t="str">
        <x:v>Stage 11 is specification-complete across observations, package contracts, evaluation, confidentiality, source/licence, signing, canary, monitoring and rollback.</x:v>
      </x:c>
      <x:c r="F23" s="279"/>
      <x:c r="G23" s="279"/>
      <x:c r="H23" s="279"/>
      <x:c r="I23" s="279"/>
      <x:c r="J23" s="279"/>
    </x:row>
    <x:row r="24">
      <x:c r="D24" s="847" t="str">
        <x:v>3</x:v>
      </x:c>
      <x:c r="E24" s="848" t="str">
        <x:v>Manager experiences are exception-led and summary-first; raw evidence remains grant-controlled and fully audited.</x:v>
      </x:c>
      <x:c r="F24" s="279"/>
      <x:c r="G24" s="279"/>
      <x:c r="H24" s="279"/>
      <x:c r="I24" s="279"/>
      <x:c r="J24" s="279"/>
    </x:row>
    <x:row r="25">
      <x:c r="D25" s="847" t="str">
        <x:v>4</x:v>
      </x:c>
      <x:c r="E25" s="848" t="str">
        <x:v>Skill Forge observations cannot change production. Active packages must be source-backed, evaluated, reviewed, signed, canaried and reversible.</x:v>
      </x:c>
      <x:c r="F25" s="279"/>
      <x:c r="G25" s="279"/>
      <x:c r="H25" s="279"/>
      <x:c r="I25" s="279"/>
      <x:c r="J25" s="279"/>
    </x:row>
    <x:row r="26">
      <x:c r="D26" s="849" t="str">
        <x:v>5</x:v>
      </x:c>
      <x:c r="E26" s="851" t="str">
        <x:v>The remaining programme stage is Stage 12: security hardening, controlled internal pilot and the proceed/modify/restrict/stop rollout decision.</x:v>
      </x:c>
      <x:c r="F26" s="279"/>
      <x:c r="G26" s="279"/>
      <x:c r="H26" s="279"/>
      <x:c r="I26" s="279"/>
      <x:c r="J26" s="279"/>
    </x:row>
  </x:sheetData>
  <x:mergeCells>
    <x:mergeCell ref="A1:J1"/>
    <x:mergeCell ref="A2:J2"/>
    <x:mergeCell ref="D20:J20"/>
    <x:mergeCell ref="E22:J22"/>
    <x:mergeCell ref="E23:J23"/>
    <x:mergeCell ref="E24:J24"/>
    <x:mergeCell ref="E25:J25"/>
    <x:mergeCell ref="E26:J26"/>
  </x:mergeCells>
  <x:conditionalFormatting sqref="B5:B8">
    <x:cfRule type="dataBar" priority="1">
      <x:dataBar>
        <x:cfvo type="min"/>
        <x:cfvo type="max"/>
        <x:color rgb="FFA02B93"/>
      </x:dataBar>
      <x:extLst>
        <x:ext xmlns:x14="http://schemas.microsoft.com/office/spreadsheetml/2009/9/main" uri="{B025F937-C7B1-47D3-B67F-A62EFF666E3E}">
          <x14:id>{E2E4823A-C295-2C38-50AD-4E52D4DF23A8}</x14:id>
        </x:ext>
      </x:extLst>
    </x:cfRule>
  </x:conditionalFormatting>
  <x:pageMargins left="0.7" right="0.7" top="0.75" bottom="0.75" header="0.3" footer="0.3"/>
  <x:drawing xmlns:r="http://schemas.openxmlformats.org/officeDocument/2006/relationships" r:id="Rc72fa5ad432d4784"/>
  <x:extLst>
    <x:ext xmlns:x14="http://schemas.microsoft.com/office/spreadsheetml/2009/9/main" xmlns:xm="http://schemas.microsoft.com/office/excel/2006/main" uri="{78C0D931-6437-407d-A8EE-F0AAD7539E65}">
      <x14:conditionalFormattings>
        <x14:conditionalFormatting>
          <x14:cfRule type="dataBar" priority="1" id="{E2E4823A-C295-2C38-50AD-4E52D4DF23A8}">
            <x14:dataBar gradient="1">
              <x14:cfvo type="min"/>
              <x14:cfvo type="max"/>
              <x14:fillColor rgb="FFA02B93"/>
            </x14:dataBar>
          </x14:cfRule>
          <xm:sqref>B5:B8</xm:sqref>
        </x14:conditionalFormatting>
      </x14:conditionalFormattings>
    </x:ext>
  </x:extLst>
</x:worksheet>
</file>

<file path=xl/worksheets/sheet137.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2" hidden="0" customWidth="1"/>
    <x:col min="5" max="5" width="48" hidden="0" customWidth="1"/>
    <x:col min="6" max="6" width="38" hidden="0" customWidth="1"/>
    <x:col min="7" max="7" width="60" hidden="0" customWidth="1"/>
    <x:col min="8" max="8" width="12" hidden="0" customWidth="1"/>
    <x:col min="9" max="9" width="18" hidden="0" customWidth="1"/>
    <x:col min="10" max="10" width="34" hidden="0" customWidth="1"/>
    <x:col min="11" max="11" width="44" hidden="0" customWidth="1"/>
  </x:cols>
  <x:sheetData>
    <x:row r="1" ht="30" customHeight="1">
      <x:c r="A1" s="809" t="str">
        <x:v>Stage 10 — Experience Architecture</x:v>
      </x:c>
      <x:c r="B1" s="809"/>
      <x:c r="C1" s="809"/>
      <x:c r="D1" s="809"/>
      <x:c r="E1" s="809"/>
      <x:c r="F1" s="809"/>
      <x:c r="G1" s="809"/>
      <x:c r="H1" s="809"/>
      <x:c r="I1" s="809"/>
      <x:c r="J1" s="809"/>
      <x:c r="K1" s="809"/>
    </x:row>
    <x:row r="2" ht="38" customHeight="1">
      <x:c r="A2" s="813" t="str">
        <x:v>Audience-specific HumanOS experiences built from reviewed, policy-filtered read models. The design targets WCAG 2.2 AA and explicitly excludes live surveillance, public ranking and raw-telemetry-driven performance scoring.</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Consumes / integrates</x:v>
      </x:c>
      <x:c r="F4" s="826" t="str">
        <x:v>Publishes / exposes</x:v>
      </x:c>
      <x:c r="G4" s="826" t="str">
        <x:v>Security / experience rule</x:v>
      </x:c>
      <x:c r="H4" s="826" t="str">
        <x:v>Priority</x:v>
      </x:c>
      <x:c r="I4" s="826" t="str">
        <x:v>Status</x:v>
      </x:c>
      <x:c r="J4" s="826" t="str">
        <x:v>Source / basis</x:v>
      </x:c>
      <x:c r="K4" s="827" t="str">
        <x:v>Implementation note</x:v>
      </x:c>
    </x:row>
    <x:row r="5">
      <x:c r="A5" s="844" t="str">
        <x:v>S10-ARC-001</x:v>
      </x:c>
      <x:c r="B5" s="845" t="str">
        <x:v>HumanOS Experience Shell</x:v>
      </x:c>
      <x:c r="C5" s="845" t="str">
        <x:v>Provide authenticated navigation, tenant/person context, design tokens, localisation, accessibility preferences and global support.</x:v>
      </x:c>
      <x:c r="D5" s="845" t="str">
        <x:v>Existing HumanOS frontend stack; TypeScript/React only if already standard</x:v>
      </x:c>
      <x:c r="E5" s="845" t="str">
        <x:v>IAM/Organisation, feature flags, notifications</x:v>
      </x:c>
      <x:c r="F5" s="845" t="str">
        <x:v>All Work Intelligence experience modules</x:v>
      </x:c>
      <x:c r="G5" s="845" t="str">
        <x:v>Reuse existing design system; do not introduce a parallel frontend framework.</x:v>
      </x:c>
      <x:c r="H5" s="845" t="str">
        <x:v>Critical</x:v>
      </x:c>
      <x:c r="I5" s="845" t="str">
        <x:v>Draft Complete</x:v>
      </x:c>
      <x:c r="J5" s="845" t="str">
        <x:v>WCAG 2.2 / HumanOS foundation</x:v>
      </x:c>
      <x:c r="K5" s="846" t="str">
        <x:v>Reuse existing HumanOS capability; split only for proven boundary.</x:v>
      </x:c>
    </x:row>
    <x:row r="6">
      <x:c r="A6" s="852" t="str">
        <x:v>S10-ARC-002</x:v>
      </x:c>
      <x:c r="B6" s="853" t="str">
        <x:v>Employee Experience BFF</x:v>
      </x:c>
      <x:c r="C6" s="853" t="str">
        <x:v>Aggregate task, evidence, capability, coaching, learning, privacy and review state for the employee workspace.</x:v>
      </x:c>
      <x:c r="D6" s="853" t="str">
        <x:v>Java/Spring Boot BFF</x:v>
      </x:c>
      <x:c r="E6" s="853" t="str">
        <x:v>Task, Evidence, Task Assurance, Capability, Coaching, Workflow, Policy, Audit</x:v>
      </x:c>
      <x:c r="F6" s="853" t="str">
        <x:v>EmployeeWorkspaceReadModel API</x:v>
      </x:c>
      <x:c r="G6" s="853" t="str">
        <x:v>Employee self-access is the default scope; raw content still requires evidence policy.</x:v>
      </x:c>
      <x:c r="H6" s="853" t="str">
        <x:v>Critical</x:v>
      </x:c>
      <x:c r="I6" s="853" t="str">
        <x:v>Draft Complete</x:v>
      </x:c>
      <x:c r="J6" s="853" t="str">
        <x:v>HumanOS services</x:v>
      </x:c>
      <x:c r="K6" s="854" t="str">
        <x:v>Reuse existing HumanOS capability; split only for proven boundary.</x:v>
      </x:c>
    </x:row>
    <x:row r="7">
      <x:c r="A7" s="847" t="str">
        <x:v>S10-ARC-003</x:v>
      </x:c>
      <x:c r="B7" s="114" t="str">
        <x:v>Manager Experience BFF</x:v>
      </x:c>
      <x:c r="C7" s="114" t="str">
        <x:v>Aggregate exception-led task, blocker, quality, review and development summaries for authorised direct reports.</x:v>
      </x:c>
      <x:c r="D7" s="114" t="str">
        <x:v>Java/Spring Boot BFF</x:v>
      </x:c>
      <x:c r="E7" s="114" t="str">
        <x:v>Organisation, Tasks, Task Assurance, Capability, Learning, Governance</x:v>
      </x:c>
      <x:c r="F7" s="114" t="str">
        <x:v>ManagerExceptionReadModel API</x:v>
      </x:c>
      <x:c r="G7" s="114" t="str">
        <x:v>No default raw screenshots, keystrokes, prompts or private coaching messages.</x:v>
      </x:c>
      <x:c r="H7" s="114" t="str">
        <x:v>Critical</x:v>
      </x:c>
      <x:c r="I7" s="114" t="str">
        <x:v>Draft Complete</x:v>
      </x:c>
      <x:c r="J7" s="114" t="str">
        <x:v>ICO monitoring guidance</x:v>
      </x:c>
      <x:c r="K7" s="848" t="str">
        <x:v>Reuse existing HumanOS capability; split only for proven boundary.</x:v>
      </x:c>
    </x:row>
    <x:row r="8">
      <x:c r="A8" s="852" t="str">
        <x:v>S10-ARC-004</x:v>
      </x:c>
      <x:c r="B8" s="853" t="str">
        <x:v>Reviewer Experience BFF</x:v>
      </x:c>
      <x:c r="C8" s="853" t="str">
        <x:v>Assemble finding packages, evidence references, completeness, corrections, employee response and reviewer workflow.</x:v>
      </x:c>
      <x:c r="D8" s="853" t="str">
        <x:v>Java/Spring Boot BFF</x:v>
      </x:c>
      <x:c r="E8" s="853" t="str">
        <x:v>Task Assurance, Evidence, Workflow, Audit, Policy</x:v>
      </x:c>
      <x:c r="F8" s="853" t="str">
        <x:v>ReviewCaseReadModel API</x:v>
      </x:c>
      <x:c r="G8" s="853" t="str">
        <x:v>Reviewer receives only task/case-scoped evidence permitted by grant.</x:v>
      </x:c>
      <x:c r="H8" s="853" t="str">
        <x:v>Critical</x:v>
      </x:c>
      <x:c r="I8" s="853" t="str">
        <x:v>Draft Complete</x:v>
      </x:c>
      <x:c r="J8" s="853" t="str">
        <x:v>ICO human review</x:v>
      </x:c>
      <x:c r="K8" s="854" t="str">
        <x:v>Reuse existing HumanOS capability; split only for proven boundary.</x:v>
      </x:c>
    </x:row>
    <x:row r="9">
      <x:c r="A9" s="847" t="str">
        <x:v>S10-ARC-005</x:v>
      </x:c>
      <x:c r="B9" s="114" t="str">
        <x:v>Governance Experience BFF</x:v>
      </x:c>
      <x:c r="C9" s="114" t="str">
        <x:v>Provide DPO/HR/security access logs, policy state, retention, legal hold, disputes, model/skill versions and audit.</x:v>
      </x:c>
      <x:c r="D9" s="114" t="str">
        <x:v>Java/Spring Boot BFF</x:v>
      </x:c>
      <x:c r="E9" s="114" t="str">
        <x:v>Policy, Audit, Retention, Workflow, Model Gateway, Skill Forge</x:v>
      </x:c>
      <x:c r="F9" s="114" t="str">
        <x:v>GovernanceReadModel API</x:v>
      </x:c>
      <x:c r="G9" s="114" t="str">
        <x:v>Restricted role and purpose; no general employee-performance browsing.</x:v>
      </x:c>
      <x:c r="H9" s="114" t="str">
        <x:v>Critical</x:v>
      </x:c>
      <x:c r="I9" s="114" t="str">
        <x:v>Draft Complete</x:v>
      </x:c>
      <x:c r="J9" s="114" t="str">
        <x:v>Stage 0/4 controls</x:v>
      </x:c>
      <x:c r="K9" s="848" t="str">
        <x:v>Reuse existing HumanOS capability; split only for proven boundary.</x:v>
      </x:c>
    </x:row>
    <x:row r="10">
      <x:c r="A10" s="852" t="str">
        <x:v>S10-ARC-006</x:v>
      </x:c>
      <x:c r="B10" s="853" t="str">
        <x:v>Read Model Projectors</x:v>
      </x:c>
      <x:c r="C10" s="853" t="str">
        <x:v>Build audience-specific, policy-filtered materialised views from reviewed domain events.</x:v>
      </x:c>
      <x:c r="D10" s="853" t="str">
        <x:v>Java/Kafka consumers</x:v>
      </x:c>
      <x:c r="E10" s="853" t="str">
        <x:v>Kafka-compatible event bus + PostgreSQL read models</x:v>
      </x:c>
      <x:c r="F10" s="853" t="str">
        <x:v>Employee/manager/reviewer/governance read models</x:v>
      </x:c>
      <x:c r="G10" s="853" t="str">
        <x:v>Read models derive from reviewed state and evidence refs—not unrestricted raw telemetry.</x:v>
      </x:c>
      <x:c r="H10" s="853" t="str">
        <x:v>Critical</x:v>
      </x:c>
      <x:c r="I10" s="853" t="str">
        <x:v>Draft Complete</x:v>
      </x:c>
      <x:c r="J10" s="853" t="str">
        <x:v>Stage 4/7/8/9</x:v>
      </x:c>
      <x:c r="K10" s="854" t="str">
        <x:v>Reuse existing HumanOS capability; split only for proven boundary.</x:v>
      </x:c>
    </x:row>
    <x:row r="11">
      <x:c r="A11" s="847" t="str">
        <x:v>S10-ARC-007</x:v>
      </x:c>
      <x:c r="B11" s="114" t="str">
        <x:v>Evidence Timeline Experience</x:v>
      </x:c>
      <x:c r="C11" s="114" t="str">
        <x:v>Present event, episode, artefact, visual and provenance evidence with gaps, corrections and versions.</x:v>
      </x:c>
      <x:c r="D11" s="114" t="str">
        <x:v>Frontend module + Evidence/Replay APIs</x:v>
      </x:c>
      <x:c r="E11" s="114" t="str">
        <x:v>Stage 4 Replay, Stage 6 semantic events, Stage 7 episodes/provenance</x:v>
      </x:c>
      <x:c r="F11" s="114" t="str">
        <x:v>Timeline UI and evidence-detail routes</x:v>
      </x:c>
      <x:c r="G11" s="114" t="str">
        <x:v>Semantic/authoritative evidence is visually prioritised over screenshots and AI inference.</x:v>
      </x:c>
      <x:c r="H11" s="114" t="str">
        <x:v>Critical</x:v>
      </x:c>
      <x:c r="I11" s="114" t="str">
        <x:v>Draft Complete</x:v>
      </x:c>
      <x:c r="J11" s="114" t="str">
        <x:v>Evidence hierarchy</x:v>
      </x:c>
      <x:c r="K11" s="848" t="str">
        <x:v>Reuse existing HumanOS capability; split only for proven boundary.</x:v>
      </x:c>
    </x:row>
    <x:row r="12">
      <x:c r="A12" s="852" t="str">
        <x:v>S10-ARC-008</x:v>
      </x:c>
      <x:c r="B12" s="853" t="str">
        <x:v>Capability Character Experience</x:v>
      </x:c>
      <x:c r="C12" s="853" t="str">
        <x:v>Present professional game-inspired capability levels, confidence, freshness, target-role path and learning quests.</x:v>
      </x:c>
      <x:c r="D12" s="853" t="str">
        <x:v>Frontend module + Capability APIs</x:v>
      </x:c>
      <x:c r="E12" s="853" t="str">
        <x:v>Stage 8 Capability/Readiness/Learning</x:v>
      </x:c>
      <x:c r="F12" s="853" t="str">
        <x:v>CapabilityCharacterReadModel</x:v>
      </x:c>
      <x:c r="G12" s="853" t="str">
        <x:v>Private developmental view; no childish styling, public ranking or permanent labels.</x:v>
      </x:c>
      <x:c r="H12" s="853" t="str">
        <x:v>High</x:v>
      </x:c>
      <x:c r="I12" s="853" t="str">
        <x:v>Draft Complete</x:v>
      </x:c>
      <x:c r="J12" s="853" t="str">
        <x:v>Stage 8 model</x:v>
      </x:c>
      <x:c r="K12" s="854" t="str">
        <x:v>Reuse existing HumanOS capability; split only for proven boundary.</x:v>
      </x:c>
    </x:row>
    <x:row r="13">
      <x:c r="A13" s="847" t="str">
        <x:v>S10-ARC-009</x:v>
      </x:c>
      <x:c r="B13" s="114" t="str">
        <x:v>Coaching and Learning Experience</x:v>
      </x:c>
      <x:c r="C13" s="114" t="str">
        <x:v>Deliver private coaching, preferences, learning plans, practice, mentor handoff and applied-learning evidence.</x:v>
      </x:c>
      <x:c r="D13" s="114" t="str">
        <x:v>Frontend module + Coaching/Learning APIs</x:v>
      </x:c>
      <x:c r="E13" s="114" t="str">
        <x:v>Stage 9 Coaching/Learning/Notification</x:v>
      </x:c>
      <x:c r="F13" s="114" t="str">
        <x:v>CoachingLearningReadModel</x:v>
      </x:c>
      <x:c r="G13" s="114" t="str">
        <x:v>Private-first; managers receive reviewed development summaries only.</x:v>
      </x:c>
      <x:c r="H13" s="114" t="str">
        <x:v>Critical</x:v>
      </x:c>
      <x:c r="I13" s="114" t="str">
        <x:v>Draft Complete</x:v>
      </x:c>
      <x:c r="J13" s="114" t="str">
        <x:v>ICF/CIPD principles</x:v>
      </x:c>
      <x:c r="K13" s="848" t="str">
        <x:v>Reuse existing HumanOS capability; split only for proven boundary.</x:v>
      </x:c>
    </x:row>
    <x:row r="14">
      <x:c r="A14" s="852" t="str">
        <x:v>S10-ARC-010</x:v>
      </x:c>
      <x:c r="B14" s="853" t="str">
        <x:v>Privacy and Access Centre</x:v>
      </x:c>
      <x:c r="C14" s="853" t="str">
        <x:v>Show active monitoring, sensors, policy version, exclusions, access history, retention, exports and rights workflows.</x:v>
      </x:c>
      <x:c r="D14" s="853" t="str">
        <x:v>Frontend module + Policy/Audit/Retention APIs</x:v>
      </x:c>
      <x:c r="E14" s="853" t="str">
        <x:v>Device Control, Policy, Audit, Evidence Access, Retention</x:v>
      </x:c>
      <x:c r="F14" s="853" t="str">
        <x:v>PrivacyCentreReadModel</x:v>
      </x:c>
      <x:c r="G14" s="853" t="str">
        <x:v>Monitoring state and reasons must remain clear and current.</x:v>
      </x:c>
      <x:c r="H14" s="853" t="str">
        <x:v>Critical</x:v>
      </x:c>
      <x:c r="I14" s="853" t="str">
        <x:v>Draft Complete</x:v>
      </x:c>
      <x:c r="J14" s="853" t="str">
        <x:v>ICO/GOV.UK monitoring guidance</x:v>
      </x:c>
      <x:c r="K14" s="854" t="str">
        <x:v>Reuse existing HumanOS capability; split only for proven boundary.</x:v>
      </x:c>
    </x:row>
    <x:row r="15">
      <x:c r="A15" s="847" t="str">
        <x:v>S10-ARC-011</x:v>
      </x:c>
      <x:c r="B15" s="114" t="str">
        <x:v>Notification and Inbox Service</x:v>
      </x:c>
      <x:c r="C15" s="114" t="str">
        <x:v>Deliver actionable private events, digests, review deadlines, blockers, coaching and policy changes.</x:v>
      </x:c>
      <x:c r="D15" s="114" t="str">
        <x:v>Existing HumanOS Notification Service + frontend inbox</x:v>
      </x:c>
      <x:c r="E15" s="114" t="str">
        <x:v>Workflow/domain events and employee preferences</x:v>
      </x:c>
      <x:c r="F15" s="114" t="str">
        <x:v>Notification state APIs/events</x:v>
      </x:c>
      <x:c r="G15" s="114" t="str">
        <x:v>Use status messages and summaries; prevent notification spam and privacy leaks.</x:v>
      </x:c>
      <x:c r="H15" s="114" t="str">
        <x:v>High</x:v>
      </x:c>
      <x:c r="I15" s="114" t="str">
        <x:v>Draft Complete</x:v>
      </x:c>
      <x:c r="J15" s="114" t="str">
        <x:v>WCAG status messages / notification patterns</x:v>
      </x:c>
      <x:c r="K15" s="848" t="str">
        <x:v>Reuse existing HumanOS capability; split only for proven boundary.</x:v>
      </x:c>
    </x:row>
    <x:row r="16">
      <x:c r="A16" s="852" t="str">
        <x:v>S10-ARC-012</x:v>
      </x:c>
      <x:c r="B16" s="853" t="str">
        <x:v>Search and Navigation</x:v>
      </x:c>
      <x:c r="C16" s="853" t="str">
        <x:v>Provide scoped search across tasks, evidence summaries, reviews, capabilities and learning.</x:v>
      </x:c>
      <x:c r="D16" s="853" t="str">
        <x:v>Existing HumanOS search or PostgreSQL/OpenSearch read index</x:v>
      </x:c>
      <x:c r="E16" s="853" t="str">
        <x:v>Policy-filtered read models</x:v>
      </x:c>
      <x:c r="F16" s="853" t="str">
        <x:v>Search API</x:v>
      </x:c>
      <x:c r="G16" s="853" t="str">
        <x:v>Search index excludes raw private coaching and unrestricted evidence content.</x:v>
      </x:c>
      <x:c r="H16" s="853" t="str">
        <x:v>High</x:v>
      </x:c>
      <x:c r="I16" s="853" t="str">
        <x:v>Draft Complete</x:v>
      </x:c>
      <x:c r="J16" s="853" t="str">
        <x:v>Data minimisation</x:v>
      </x:c>
      <x:c r="K16" s="854" t="str">
        <x:v>Reuse existing HumanOS capability; split only for proven boundary.</x:v>
      </x:c>
    </x:row>
    <x:row r="17">
      <x:c r="A17" s="847" t="str">
        <x:v>S10-ARC-013</x:v>
      </x:c>
      <x:c r="B17" s="114" t="str">
        <x:v>Export Job Service</x:v>
      </x:c>
      <x:c r="C17" s="114" t="str">
        <x:v>Produce scoped, watermarked, time-limited and auditable reports/evidence packages.</x:v>
      </x:c>
      <x:c r="D17" s="114" t="str">
        <x:v>Java/Spring async job + Object/File Service</x:v>
      </x:c>
      <x:c r="E17" s="114" t="str">
        <x:v>Audience read models, access grants, audit</x:v>
      </x:c>
      <x:c r="F17" s="114" t="str">
        <x:v>ExportJob APIs/events</x:v>
      </x:c>
      <x:c r="G17" s="114" t="str">
        <x:v>No uncontrolled bulk raw export; scope and purpose required.</x:v>
      </x:c>
      <x:c r="H17" s="114" t="str">
        <x:v>High</x:v>
      </x:c>
      <x:c r="I17" s="114" t="str">
        <x:v>Draft Complete</x:v>
      </x:c>
      <x:c r="J17" s="114" t="str">
        <x:v>Stage 4 access controls</x:v>
      </x:c>
      <x:c r="K17" s="848" t="str">
        <x:v>Reuse existing HumanOS capability; split only for proven boundary.</x:v>
      </x:c>
    </x:row>
    <x:row r="18">
      <x:c r="A18" s="852" t="str">
        <x:v>S10-ARC-014</x:v>
      </x:c>
      <x:c r="B18" s="853" t="str">
        <x:v>Accessibility Foundation</x:v>
      </x:c>
      <x:c r="C18" s="853" t="str">
        <x:v>Implement WCAG 2.2 AA target, semantic HTML, ARIA patterns, keyboard use, focus management and assistive-technology testing.</x:v>
      </x:c>
      <x:c r="D18" s="853" t="str">
        <x:v>Design system + frontend QA pipeline</x:v>
      </x:c>
      <x:c r="E18" s="853" t="str">
        <x:v>W3C WCAG/APG and HumanOS components</x:v>
      </x:c>
      <x:c r="F18" s="853" t="str">
        <x:v>Accessibility test reports</x:v>
      </x:c>
      <x:c r="G18" s="853" t="str">
        <x:v>Using accessible components does not by itself prove the complete service is accessible.</x:v>
      </x:c>
      <x:c r="H18" s="853" t="str">
        <x:v>Critical</x:v>
      </x:c>
      <x:c r="I18" s="853" t="str">
        <x:v>Draft Complete</x:v>
      </x:c>
      <x:c r="J18" s="853" t="str">
        <x:v>W3C WCAG 2.2/APG</x:v>
      </x:c>
      <x:c r="K18" s="854" t="str">
        <x:v>Reuse existing HumanOS capability; split only for proven boundary.</x:v>
      </x:c>
    </x:row>
    <x:row r="19">
      <x:c r="A19" s="847" t="str">
        <x:v>S10-ARC-015</x:v>
      </x:c>
      <x:c r="B19" s="114" t="str">
        <x:v>Localisation and Content System</x:v>
      </x:c>
      <x:c r="C19" s="114" t="str">
        <x:v>Support UK English first, localisation keys, time zones, plain-language explanations and culturally reviewed messages.</x:v>
      </x:c>
      <x:c r="D19" s="114" t="str">
        <x:v>Frontend i18n/content registry</x:v>
      </x:c>
      <x:c r="E19" s="114" t="str">
        <x:v>Organisation/user locale and content versions</x:v>
      </x:c>
      <x:c r="F19" s="114" t="str">
        <x:v>Localised content bundles</x:v>
      </x:c>
      <x:c r="G19" s="114" t="str">
        <x:v>Legal/policy text is versioned by jurisdiction; no machine-only translation for consequential notices.</x:v>
      </x:c>
      <x:c r="H19" s="114" t="str">
        <x:v>High</x:v>
      </x:c>
      <x:c r="I19" s="114" t="str">
        <x:v>Draft Complete</x:v>
      </x:c>
      <x:c r="J19" s="114" t="str">
        <x:v>WCAG understandable / jurisdiction packs</x:v>
      </x:c>
      <x:c r="K19" s="848" t="str">
        <x:v>Reuse existing HumanOS capability; split only for proven boundary.</x:v>
      </x:c>
    </x:row>
    <x:row r="20">
      <x:c r="A20" s="852" t="str">
        <x:v>S10-ARC-016</x:v>
      </x:c>
      <x:c r="B20" s="853" t="str">
        <x:v>Partial and Degraded State Handler</x:v>
      </x:c>
      <x:c r="C20" s="853" t="str">
        <x:v>Represent missing adapters, stale read models, policy outages, telemetry gaps and unavailable evidence safely.</x:v>
      </x:c>
      <x:c r="D20" s="853" t="str">
        <x:v>Frontend state machine + BFF status fields</x:v>
      </x:c>
      <x:c r="E20" s="853" t="str">
        <x:v>Coverage/completeness/health events</x:v>
      </x:c>
      <x:c r="F20" s="853" t="str">
        <x:v>Degraded-state UI</x:v>
      </x:c>
      <x:c r="G20" s="853" t="str">
        <x:v>Never convert missing data into zero activity or negative outcome.</x:v>
      </x:c>
      <x:c r="H20" s="853" t="str">
        <x:v>Critical</x:v>
      </x:c>
      <x:c r="I20" s="853" t="str">
        <x:v>Draft Complete</x:v>
      </x:c>
      <x:c r="J20" s="853" t="str">
        <x:v>Stage 4/6/7 completeness</x:v>
      </x:c>
      <x:c r="K20" s="854" t="str">
        <x:v>Reuse existing HumanOS capability; split only for proven boundary.</x:v>
      </x:c>
    </x:row>
    <x:row r="21">
      <x:c r="A21" s="847" t="str">
        <x:v>S10-ARC-017</x:v>
      </x:c>
      <x:c r="B21" s="114" t="str">
        <x:v>Feature Flag and Experiment Layer</x:v>
      </x:c>
      <x:c r="C21" s="114" t="str">
        <x:v>Control audience, cohort, canary, kill switch and rollback for new UI/report features.</x:v>
      </x:c>
      <x:c r="D21" s="114" t="str">
        <x:v>OpenFeature-compatible abstraction using existing HumanOS flag provider</x:v>
      </x:c>
      <x:c r="E21" s="114" t="str">
        <x:v>Tenant/user/task-safe evaluation context</x:v>
      </x:c>
      <x:c r="F21" s="114" t="str">
        <x:v>Flag evaluation and audit</x:v>
      </x:c>
      <x:c r="G21" s="114" t="str">
        <x:v>Minimise PII in evaluation context; emergency disable must be immediate.</x:v>
      </x:c>
      <x:c r="H21" s="114" t="str">
        <x:v>High</x:v>
      </x:c>
      <x:c r="I21" s="114" t="str">
        <x:v>Draft Complete</x:v>
      </x:c>
      <x:c r="J21" s="114" t="str">
        <x:v>OpenFeature</x:v>
      </x:c>
      <x:c r="K21" s="848" t="str">
        <x:v>Reuse existing HumanOS capability; split only for proven boundary.</x:v>
      </x:c>
    </x:row>
    <x:row r="22">
      <x:c r="A22" s="852" t="str">
        <x:v>S10-ARC-018</x:v>
      </x:c>
      <x:c r="B22" s="853" t="str">
        <x:v>Frontend Operational Telemetry</x:v>
      </x:c>
      <x:c r="C22" s="853" t="str">
        <x:v>Measure latency, errors, accessibility failures and journey completion without recording raw evidence or private coaching content.</x:v>
      </x:c>
      <x:c r="D22" s="853" t="str">
        <x:v>OpenTelemetry + privacy allowlist</x:v>
      </x:c>
      <x:c r="E22" s="853" t="str">
        <x:v>Frontend/BFF operational events</x:v>
      </x:c>
      <x:c r="F22" s="853" t="str">
        <x:v>Operational dashboards</x:v>
      </x:c>
      <x:c r="G22" s="853" t="str">
        <x:v>No screenshots, prompts, source code or private reflections in traces/logs.</x:v>
      </x:c>
      <x:c r="H22" s="853" t="str">
        <x:v>Critical</x:v>
      </x:c>
      <x:c r="I22" s="853" t="str">
        <x:v>Draft Complete</x:v>
      </x:c>
      <x:c r="J22" s="853" t="str">
        <x:v>OpenTelemetry sensitive-data guidance</x:v>
      </x:c>
      <x:c r="K22" s="854" t="str">
        <x:v>Reuse existing HumanOS capability; split only for proven boundary.</x:v>
      </x:c>
    </x:row>
    <x:row r="23">
      <x:c r="A23" s="847" t="str">
        <x:v>S10-ARC-019</x:v>
      </x:c>
      <x:c r="B23" s="114" t="str">
        <x:v>Support and Incident Entry</x:v>
      </x:c>
      <x:c r="C23" s="114" t="str">
        <x:v>Provide persistent help, privacy contact, technical issue report and urgent capture-disable route.</x:v>
      </x:c>
      <x:c r="D23" s="114" t="str">
        <x:v>Frontend + Workflow/Notification</x:v>
      </x:c>
      <x:c r="E23" s="114" t="str">
        <x:v>Support, DPO, CISO and device control</x:v>
      </x:c>
      <x:c r="F23" s="114" t="str">
        <x:v>SupportCase APIs</x:v>
      </x:c>
      <x:c r="G23" s="114" t="str">
        <x:v>Consistent help must be discoverable and accessible.</x:v>
      </x:c>
      <x:c r="H23" s="114" t="str">
        <x:v>High</x:v>
      </x:c>
      <x:c r="I23" s="114" t="str">
        <x:v>Draft Complete</x:v>
      </x:c>
      <x:c r="J23" s="114" t="str">
        <x:v>WCAG 3.2.6 / Stage 0 stop authority</x:v>
      </x:c>
      <x:c r="K23" s="848" t="str">
        <x:v>Reuse existing HumanOS capability; split only for proven boundary.</x:v>
      </x:c>
    </x:row>
    <x:row r="24">
      <x:c r="A24" s="855" t="str">
        <x:v>S10-ARC-020</x:v>
      </x:c>
      <x:c r="B24" s="856" t="str">
        <x:v>Experience Analytics Governance</x:v>
      </x:c>
      <x:c r="C24" s="856" t="str">
        <x:v>Track aggregate usability, accessibility, correction, trust and report-usefulness metrics.</x:v>
      </x:c>
      <x:c r="D24" s="856" t="str">
        <x:v>Analytics read model</x:v>
      </x:c>
      <x:c r="E24" s="856" t="str">
        <x:v>Journey events, feedback, review outcomes</x:v>
      </x:c>
      <x:c r="F24" s="856" t="str">
        <x:v>Experience KPI datasets</x:v>
      </x:c>
      <x:c r="G24" s="856" t="str">
        <x:v>No employee productivity ranking or behavioural profiling.</x:v>
      </x:c>
      <x:c r="H24" s="856" t="str">
        <x:v>High</x:v>
      </x:c>
      <x:c r="I24" s="856" t="str">
        <x:v>Draft Complete</x:v>
      </x:c>
      <x:c r="J24" s="856" t="str">
        <x:v>Product governance</x:v>
      </x:c>
      <x:c r="K24" s="857" t="str">
        <x:v>Reuse existing HumanOS capability; split only for proven boundary.</x:v>
      </x:c>
    </x:row>
    <x:row r="28" ht="24" customHeight="1">
      <x:c r="A28" s="1083" t="str">
        <x:v>Architecture Amendment A-01 — AI Route and Endpoint UX</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Consumes / integrates</x:v>
      </x:c>
      <x:c r="F29" s="944" t="str">
        <x:v>Publishes / exposes</x:v>
      </x:c>
      <x:c r="G29" s="944" t="str">
        <x:v>Security / experience rule</x:v>
      </x:c>
      <x:c r="H29" s="944" t="str">
        <x:v>Priority</x:v>
      </x:c>
      <x:c r="I29" s="944" t="str">
        <x:v>Status</x:v>
      </x:c>
      <x:c r="J29" s="944" t="str">
        <x:v>Source / basis</x:v>
      </x:c>
      <x:c r="K29" s="945" t="str">
        <x:v>Implementation note</x:v>
      </x:c>
    </x:row>
    <x:row r="30">
      <x:c r="A30" s="1019" t="str">
        <x:v>S10-A01-001</x:v>
      </x:c>
      <x:c r="B30" s="1020" t="str">
        <x:v>AI Route Health Experience</x:v>
      </x:c>
      <x:c r="C30" s="1020" t="str">
        <x:v>Show approved route availability, local/CLI sign-in, model missing, quota, provider outage and no-AI continuation.</x:v>
      </x:c>
      <x:c r="D30" s="1020" t="str">
        <x:v>Existing HumanOS frontend + BFF</x:v>
      </x:c>
      <x:c r="E30" s="1020" t="str">
        <x:v>AI route/connector/broker health and canonical errors</x:v>
      </x:c>
      <x:c r="F30" s="1020" t="str">
        <x:v>Employee/reviewer route health read models</x:v>
      </x:c>
      <x:c r="G30" s="1020" t="str">
        <x:v>Actionable, accessible and non-blaming; manager view excludes personal subscription details.</x:v>
      </x:c>
      <x:c r="H30" s="1020" t="str">
        <x:v>High</x:v>
      </x:c>
      <x:c r="I30" s="1020" t="str">
        <x:v>Draft Complete</x:v>
      </x:c>
      <x:c r="J30" s="1020" t="str">
        <x:v>A-01 Fallback Policy</x:v>
      </x:c>
      <x:c r="K30" s="1021" t="str">
        <x:v>Reuse notification/privacy patterns.</x:v>
      </x:c>
    </x:row>
    <x:row r="31">
      <x:c r="A31" s="1022" t="str">
        <x:v>S10-A01-002</x:v>
      </x:c>
      <x:c r="B31" s="1023" t="str">
        <x:v>Fallback Approval and Explanation</x:v>
      </x:c>
      <x:c r="C31" s="1023" t="str">
        <x:v>Show material local/cloud/provider/region fallback before execution when policy requires and record decision.</x:v>
      </x:c>
      <x:c r="D31" s="1023" t="str">
        <x:v>Frontend + AI Experience BFF</x:v>
      </x:c>
      <x:c r="E31" s="1023" t="str">
        <x:v>AIJobRequest fallback policy and candidate route</x:v>
      </x:c>
      <x:c r="F31" s="1023" t="str">
        <x:v>Fallback approval/denial event</x:v>
      </x:c>
      <x:c r="G31" s="1023" t="str">
        <x:v>No silent material route change; manual/no-AI option remains.</x:v>
      </x:c>
      <x:c r="H31" s="1023" t="str">
        <x:v>Critical</x:v>
      </x:c>
      <x:c r="I31" s="1023" t="str">
        <x:v>Draft Complete</x:v>
      </x:c>
      <x:c r="J31" s="1023" t="str">
        <x:v>A-01 privacy controls</x:v>
      </x:c>
      <x:c r="K31" s="1024" t="str">
        <x:v>Add to employee coaching/task journeys.</x:v>
      </x:c>
    </x:row>
    <x:row r="32">
      <x:c r="A32" s="1028" t="str">
        <x:v>S10-A01-003</x:v>
      </x:c>
      <x:c r="B32" s="1029" t="str">
        <x:v>AI Route Lineage View</x:v>
      </x:c>
      <x:c r="C32" s="1029" t="str">
        <x:v>Expose actual model/deployment/task/effort/qualification/fallback/limitations in employee/reviewer/governance contexts.</x:v>
      </x:c>
      <x:c r="D32" s="1029" t="str">
        <x:v>Frontend + lineage read model</x:v>
      </x:c>
      <x:c r="E32" s="1029" t="str">
        <x:v>Stage 4 AI inference lineage</x:v>
      </x:c>
      <x:c r="F32" s="1029" t="str">
        <x:v>Route explanation API</x:v>
      </x:c>
      <x:c r="G32" s="1029" t="str">
        <x:v>No raw prompt/output or credential exposure.</x:v>
      </x:c>
      <x:c r="H32" s="1029" t="str">
        <x:v>High</x:v>
      </x:c>
      <x:c r="I32" s="1029" t="str">
        <x:v>Draft Complete</x:v>
      </x:c>
      <x:c r="J32" s="1029" t="str">
        <x:v>A-01 AI Execution Contract</x:v>
      </x:c>
      <x:c r="K32" s="1030" t="str">
        <x:v>Audience-specific detail levels.</x:v>
      </x:c>
    </x:row>
  </x:sheetData>
  <x:mergeCells>
    <x:mergeCell ref="A1:K1"/>
    <x:mergeCell ref="A2:K2"/>
    <x:mergeCell ref="A28:K28"/>
  </x:mergeCells>
  <x:dataValidations count="2">
    <x:dataValidation type="list" sqref="H5:H24">
      <x:formula1>"Critical,High,Medium,Low"</x:formula1>
    </x:dataValidation>
    <x:dataValidation type="list" sqref="I5:I24">
      <x:formula1>"Draft Complete,Needs Review,Approved,Deferred"</x:formula1>
    </x:dataValidation>
  </x:dataValidations>
  <x:pageMargins left="0.7" right="0.7" top="0.75" bottom="0.75" header="0.3" footer="0.3"/>
</x:worksheet>
</file>

<file path=xl/worksheets/sheet138.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4" hidden="0" customWidth="1"/>
    <x:col min="5" max="5" width="34" hidden="0" customWidth="1"/>
    <x:col min="6" max="6" width="48" hidden="0" customWidth="1"/>
    <x:col min="7" max="7" width="30" hidden="0" customWidth="1"/>
    <x:col min="8" max="8" width="44" hidden="0" customWidth="1"/>
    <x:col min="9" max="9" width="48" hidden="0" customWidth="1"/>
    <x:col min="10" max="10" width="52" hidden="0" customWidth="1"/>
    <x:col min="11" max="11" width="18" hidden="0" customWidth="1"/>
  </x:cols>
  <x:sheetData>
    <x:row r="1" ht="30" customHeight="1">
      <x:c r="A1" s="809" t="str">
        <x:v>Stage 10 — Employee Workspace</x:v>
      </x:c>
      <x:c r="B1" s="809"/>
      <x:c r="C1" s="809"/>
      <x:c r="D1" s="809"/>
      <x:c r="E1" s="809"/>
      <x:c r="F1" s="809"/>
      <x:c r="G1" s="809"/>
      <x:c r="H1" s="809"/>
      <x:c r="I1" s="809"/>
      <x:c r="J1" s="809"/>
      <x:c r="K1" s="809"/>
    </x:row>
    <x:row r="2" ht="38" customHeight="1">
      <x:c r="A2" s="813" t="str">
        <x:v>Employee-owned workspace for tasks, evidence, capability, coaching, learning, privacy and review. Every material finding exposes confidence, gaps, lineage and correction rights.</x:v>
      </x:c>
      <x:c r="B2" s="813"/>
      <x:c r="C2" s="813"/>
      <x:c r="D2" s="813"/>
      <x:c r="E2" s="813"/>
      <x:c r="F2" s="813"/>
      <x:c r="G2" s="813"/>
      <x:c r="H2" s="813"/>
      <x:c r="I2" s="813"/>
      <x:c r="J2" s="813"/>
      <x:c r="K2" s="813"/>
    </x:row>
    <x:row r="4" ht="30" customHeight="1">
      <x:c r="A4" s="825" t="str">
        <x:v>ID</x:v>
      </x:c>
      <x:c r="B4" s="826" t="str">
        <x:v>Module / screen</x:v>
      </x:c>
      <x:c r="C4" s="826" t="str">
        <x:v>Audience</x:v>
      </x:c>
      <x:c r="D4" s="826" t="str">
        <x:v>Content</x:v>
      </x:c>
      <x:c r="E4" s="826" t="str">
        <x:v>Data source</x:v>
      </x:c>
      <x:c r="F4" s="826" t="str">
        <x:v>Primary actions</x:v>
      </x:c>
      <x:c r="G4" s="826" t="str">
        <x:v>Access scope</x:v>
      </x:c>
      <x:c r="H4" s="826" t="str">
        <x:v>Loading / degraded state</x:v>
      </x:c>
      <x:c r="I4" s="826" t="str">
        <x:v>Accessibility requirement</x:v>
      </x:c>
      <x:c r="J4" s="826" t="str">
        <x:v>Prohibited use</x:v>
      </x:c>
      <x:c r="K4" s="827" t="str">
        <x:v>Status</x:v>
      </x:c>
    </x:row>
    <x:row r="5">
      <x:c r="A5" s="844" t="str">
        <x:v>EMP-001</x:v>
      </x:c>
      <x:c r="B5" s="845" t="str">
        <x:v>Today / assigned work</x:v>
      </x:c>
      <x:c r="C5" s="845" t="str">
        <x:v>Employee</x:v>
      </x:c>
      <x:c r="D5" s="845" t="str">
        <x:v>Tasks, daily plan, deadlines, blockers and active task.</x:v>
      </x:c>
      <x:c r="E5" s="845" t="str">
        <x:v>Task/Project read model</x:v>
      </x:c>
      <x:c r="F5" s="845" t="str">
        <x:v>Start/switch/pause/stop task; open criteria; report blocker.</x:v>
      </x:c>
      <x:c r="G5" s="845" t="str">
        <x:v>Own tasks only.</x:v>
      </x:c>
      <x:c r="H5" s="845" t="str">
        <x:v>Show stale/unavailable source state.</x:v>
      </x:c>
      <x:c r="I5" s="845" t="str">
        <x:v>Keyboard navigation, headings, list/table alternatives.</x:v>
      </x:c>
      <x:c r="J5" s="845" t="str">
        <x:v>No productivity ranking or forced time interpretation.</x:v>
      </x:c>
      <x:c r="K5" s="846" t="str">
        <x:v>Draft Complete</x:v>
      </x:c>
    </x:row>
    <x:row r="6">
      <x:c r="A6" s="852" t="str">
        <x:v>EMP-002</x:v>
      </x:c>
      <x:c r="B6" s="853" t="str">
        <x:v>Monitoring status bar</x:v>
      </x:c>
      <x:c r="C6" s="853" t="str">
        <x:v>Employee</x:v>
      </x:c>
      <x:c r="D6" s="853" t="str">
        <x:v>Current work/task session, sensors active, policy version, last sync and exclusions.</x:v>
      </x:c>
      <x:c r="E6" s="853" t="str">
        <x:v>Device Control/Policy/Health</x:v>
      </x:c>
      <x:c r="F6" s="853" t="str">
        <x:v>Pause/private where allowed; open details; report issue.</x:v>
      </x:c>
      <x:c r="G6" s="853" t="str">
        <x:v>Own device/session.</x:v>
      </x:c>
      <x:c r="H6" s="853" t="str">
        <x:v>Fail-safe warning if policy or sensor unavailable.</x:v>
      </x:c>
      <x:c r="I6" s="853" t="str">
        <x:v>Persistent text+icon, screen-reader live status.</x:v>
      </x:c>
      <x:c r="J6" s="853" t="str">
        <x:v>No hidden capture state.</x:v>
      </x:c>
      <x:c r="K6" s="854" t="str">
        <x:v>Draft Complete</x:v>
      </x:c>
    </x:row>
    <x:row r="7">
      <x:c r="A7" s="847" t="str">
        <x:v>EMP-003</x:v>
      </x:c>
      <x:c r="B7" s="114" t="str">
        <x:v>Task execution contract</x:v>
      </x:c>
      <x:c r="C7" s="114" t="str">
        <x:v>Employee</x:v>
      </x:c>
      <x:c r="D7" s="114" t="str">
        <x:v>Objective, acceptance criteria, quality gates, evidence requirements and version.</x:v>
      </x:c>
      <x:c r="E7" s="114" t="str">
        <x:v>Stage 2 TaskContract</x:v>
      </x:c>
      <x:c r="F7" s="114" t="str">
        <x:v>Ask clarification; acknowledge change; open evidence.</x:v>
      </x:c>
      <x:c r="G7" s="114" t="str">
        <x:v>Assigned task.</x:v>
      </x:c>
      <x:c r="H7" s="114" t="str">
        <x:v>Show missing/invalid contract and suspend assurance.</x:v>
      </x:c>
      <x:c r="I7" s="114" t="str">
        <x:v>Structured headings/checklist; non-colour status.</x:v>
      </x:c>
      <x:c r="J7" s="114" t="str">
        <x:v>No assessment against undefined task.</x:v>
      </x:c>
      <x:c r="K7" s="848" t="str">
        <x:v>Draft Complete</x:v>
      </x:c>
    </x:row>
    <x:row r="8">
      <x:c r="A8" s="852" t="str">
        <x:v>EMP-004</x:v>
      </x:c>
      <x:c r="B8" s="853" t="str">
        <x:v>Task progress and assurance</x:v>
      </x:c>
      <x:c r="C8" s="853" t="str">
        <x:v>Employee</x:v>
      </x:c>
      <x:c r="D8" s="853" t="str">
        <x:v>Criterion states, blockers, completeness, confidence and next actions.</x:v>
      </x:c>
      <x:c r="E8" s="853" t="str">
        <x:v>Stage 7 TaskAssessment</x:v>
      </x:c>
      <x:c r="F8" s="853" t="str">
        <x:v>Add evidence/bookmark; correct context; request review.</x:v>
      </x:c>
      <x:c r="G8" s="853" t="str">
        <x:v>Own task.</x:v>
      </x:c>
      <x:c r="H8" s="853" t="str">
        <x:v>Show latest reviewed version and gaps.</x:v>
      </x:c>
      <x:c r="I8" s="853" t="str">
        <x:v>Accessible status tags and summary lists.</x:v>
      </x:c>
      <x:c r="J8" s="853" t="str">
        <x:v>AI recommendation clearly distinguished from fact/review.</x:v>
      </x:c>
      <x:c r="K8" s="854" t="str">
        <x:v>Draft Complete</x:v>
      </x:c>
    </x:row>
    <x:row r="9">
      <x:c r="A9" s="847" t="str">
        <x:v>EMP-005</x:v>
      </x:c>
      <x:c r="B9" s="114" t="str">
        <x:v>Evidence timeline</x:v>
      </x:c>
      <x:c r="C9" s="114" t="str">
        <x:v>Employee</x:v>
      </x:c>
      <x:c r="D9" s="114" t="str">
        <x:v>Events, episodes, artefacts, visual states, semantic evidence, gaps and corrections.</x:v>
      </x:c>
      <x:c r="E9" s="114" t="str">
        <x:v>Stage 4/6/7 Evidence/Replay</x:v>
      </x:c>
      <x:c r="F9" s="114" t="str">
        <x:v>Filter; inspect; bookmark; correct; request raw access/export.</x:v>
      </x:c>
      <x:c r="G9" s="114" t="str">
        <x:v>Own approved sessions/tasks.</x:v>
      </x:c>
      <x:c r="H9" s="114" t="str">
        <x:v>Gap markers and partial-data warning.</x:v>
      </x:c>
      <x:c r="I9" s="114" t="str">
        <x:v>Timeline has table/list alternative; no drag-only operation.</x:v>
      </x:c>
      <x:c r="J9" s="114" t="str">
        <x:v>Do not default to screenshot firehose.</x:v>
      </x:c>
      <x:c r="K9" s="848" t="str">
        <x:v>Draft Complete</x:v>
      </x:c>
    </x:row>
    <x:row r="10">
      <x:c r="A10" s="852" t="str">
        <x:v>EMP-006</x:v>
      </x:c>
      <x:c r="B10" s="853" t="str">
        <x:v>Human–AI provenance</x:v>
      </x:c>
      <x:c r="C10" s="853" t="str">
        <x:v>Employee</x:v>
      </x:c>
      <x:c r="D10" s="853" t="str">
        <x:v>Human direction, agent sessions, tool calls, generated changes, review and accepted/rejected output.</x:v>
      </x:c>
      <x:c r="E10" s="853" t="str">
        <x:v>Stage 6/7 provenance</x:v>
      </x:c>
      <x:c r="F10" s="853" t="str">
        <x:v>Inspect origin; correct attribution; open agent session.</x:v>
      </x:c>
      <x:c r="G10" s="853" t="str">
        <x:v>Own tasks/evidence.</x:v>
      </x:c>
      <x:c r="H10" s="853" t="str">
        <x:v>UNKNOWN/MIXED shown when uncertain.</x:v>
      </x:c>
      <x:c r="I10" s="853" t="str">
        <x:v>Text description for graph; keyboard traversable.</x:v>
      </x:c>
      <x:c r="J10" s="853" t="str">
        <x:v>No manual-typing superiority metric.</x:v>
      </x:c>
      <x:c r="K10" s="854" t="str">
        <x:v>Draft Complete</x:v>
      </x:c>
    </x:row>
    <x:row r="11">
      <x:c r="A11" s="847" t="str">
        <x:v>EMP-007</x:v>
      </x:c>
      <x:c r="B11" s="114" t="str">
        <x:v>Corrections and disputes</x:v>
      </x:c>
      <x:c r="C11" s="114" t="str">
        <x:v>Employee</x:v>
      </x:c>
      <x:c r="D11" s="114" t="str">
        <x:v>Active corrections, disputes, reviewer status, SLA and prior decisions.</x:v>
      </x:c>
      <x:c r="E11" s="114" t="str">
        <x:v>Governance Workflow</x:v>
      </x:c>
      <x:c r="F11" s="114" t="str">
        <x:v>Submit/update correction; attach explanation; appeal.</x:v>
      </x:c>
      <x:c r="G11" s="114" t="str">
        <x:v>Own cases.</x:v>
      </x:c>
      <x:c r="H11" s="114" t="str">
        <x:v>Show service outage and alternative contact.</x:v>
      </x:c>
      <x:c r="I11" s="114" t="str">
        <x:v>Form errors summarised; review before submit.</x:v>
      </x:c>
      <x:c r="J11" s="114" t="str">
        <x:v>No silent rejection or hidden unresolved status.</x:v>
      </x:c>
      <x:c r="K11" s="848" t="str">
        <x:v>Draft Complete</x:v>
      </x:c>
    </x:row>
    <x:row r="12">
      <x:c r="A12" s="852" t="str">
        <x:v>EMP-008</x:v>
      </x:c>
      <x:c r="B12" s="853" t="str">
        <x:v>Capability character overview</x:v>
      </x:c>
      <x:c r="C12" s="853" t="str">
        <x:v>Employee</x:v>
      </x:c>
      <x:c r="D12" s="853" t="str">
        <x:v>Private capability levels, confidence, freshness, strengths, emerging areas and target role.</x:v>
      </x:c>
      <x:c r="E12" s="853" t="str">
        <x:v>Stage 8 Capability/Readiness</x:v>
      </x:c>
      <x:c r="F12" s="853" t="str">
        <x:v>Inspect evidence; set goal; request reassessment; dispute.</x:v>
      </x:c>
      <x:c r="G12" s="853" t="str">
        <x:v>Own capability profile.</x:v>
      </x:c>
      <x:c r="H12" s="853" t="str">
        <x:v>Stale/insufficient evidence visually explicit.</x:v>
      </x:c>
      <x:c r="I12" s="853" t="str">
        <x:v>Charts accompanied by text/table; no colour-only levels.</x:v>
      </x:c>
      <x:c r="J12" s="853" t="str">
        <x:v>No public leaderboard or permanent label.</x:v>
      </x:c>
      <x:c r="K12" s="854" t="str">
        <x:v>Draft Complete</x:v>
      </x:c>
    </x:row>
    <x:row r="13">
      <x:c r="A13" s="847" t="str">
        <x:v>EMP-009</x:v>
      </x:c>
      <x:c r="B13" s="114" t="str">
        <x:v>Skill tree and quests</x:v>
      </x:c>
      <x:c r="C13" s="114" t="str">
        <x:v>Employee</x:v>
      </x:c>
      <x:c r="D13" s="114" t="str">
        <x:v>Role capability branches, learning quests, practice, mastery contributions and progress.</x:v>
      </x:c>
      <x:c r="E13" s="114" t="str">
        <x:v>Stage 8/9 Capability/Learning</x:v>
      </x:c>
      <x:c r="F13" s="114" t="str">
        <x:v>Choose goal; accept/modify plan; start practice.</x:v>
      </x:c>
      <x:c r="G13" s="114" t="str">
        <x:v>Own development plan.</x:v>
      </x:c>
      <x:c r="H13" s="114" t="str">
        <x:v>Unavailable content/provider fallback.</x:v>
      </x:c>
      <x:c r="I13" s="114" t="str">
        <x:v>Tree has linear list and keyboard mode.</x:v>
      </x:c>
      <x:c r="J13" s="114" t="str">
        <x:v>Game-inspired, professional—not childish or manipulative.</x:v>
      </x:c>
      <x:c r="K13" s="848" t="str">
        <x:v>Draft Complete</x:v>
      </x:c>
    </x:row>
    <x:row r="14">
      <x:c r="A14" s="852" t="str">
        <x:v>EMP-010</x:v>
      </x:c>
      <x:c r="B14" s="853" t="str">
        <x:v>Role readiness path</x:v>
      </x:c>
      <x:c r="C14" s="853" t="str">
        <x:v>Employee</x:v>
      </x:c>
      <x:c r="D14" s="853" t="str">
        <x:v>Critical requirements, met/developing/unknown states, support conditions and evidence freshness.</x:v>
      </x:c>
      <x:c r="E14" s="853" t="str">
        <x:v>Stage 8 RoleReadiness</x:v>
      </x:c>
      <x:c r="F14" s="853" t="str">
        <x:v>Inspect gap; set target; request review/reassessment.</x:v>
      </x:c>
      <x:c r="G14" s="853" t="str">
        <x:v>Own current/target role.</x:v>
      </x:c>
      <x:c r="H14" s="853" t="str">
        <x:v>Display advisory/disputed/under-review status.</x:v>
      </x:c>
      <x:c r="I14" s="853" t="str">
        <x:v>Plain-language explanation of percentage/status.</x:v>
      </x:c>
      <x:c r="J14" s="853" t="str">
        <x:v>No automatic promise or denial of promotion.</x:v>
      </x:c>
      <x:c r="K14" s="854" t="str">
        <x:v>Draft Complete</x:v>
      </x:c>
    </x:row>
    <x:row r="15">
      <x:c r="A15" s="847" t="str">
        <x:v>EMP-011</x:v>
      </x:c>
      <x:c r="B15" s="114" t="str">
        <x:v>Private coaching inbox</x:v>
      </x:c>
      <x:c r="C15" s="114" t="str">
        <x:v>Employee</x:v>
      </x:c>
      <x:c r="D15" s="114" t="str">
        <x:v>Evidence-linked interventions, rationale, mode, confidence and source version.</x:v>
      </x:c>
      <x:c r="E15" s="114" t="str">
        <x:v>Stage 9 Coaching</x:v>
      </x:c>
      <x:c r="F15" s="114" t="str">
        <x:v>Accept, dismiss, snooze, report wrong context, ask why.</x:v>
      </x:c>
      <x:c r="G15" s="114" t="str">
        <x:v>Own interventions.</x:v>
      </x:c>
      <x:c r="H15" s="114" t="str">
        <x:v>Offline queue and stale-context cancellation.</x:v>
      </x:c>
      <x:c r="I15" s="114" t="str">
        <x:v>Accessible notification list and actions.</x:v>
      </x:c>
      <x:c r="J15" s="114" t="str">
        <x:v>Dismissal/snooze not performance evidence.</x:v>
      </x:c>
      <x:c r="K15" s="848" t="str">
        <x:v>Draft Complete</x:v>
      </x:c>
    </x:row>
    <x:row r="16">
      <x:c r="A16" s="852" t="str">
        <x:v>EMP-012</x:v>
      </x:c>
      <x:c r="B16" s="853" t="str">
        <x:v>Coaching preferences</x:v>
      </x:c>
      <x:c r="C16" s="853" t="str">
        <x:v>Employee</x:v>
      </x:c>
      <x:c r="D16" s="853" t="str">
        <x:v>Channels, language, focus windows, cooldown, alternate format and mentor preference.</x:v>
      </x:c>
      <x:c r="E16" s="853" t="str">
        <x:v>Stage 9 Preferences</x:v>
      </x:c>
      <x:c r="F16" s="853" t="str">
        <x:v>Edit/save/reset preferences.</x:v>
      </x:c>
      <x:c r="G16" s="853" t="str">
        <x:v>Own preferences.</x:v>
      </x:c>
      <x:c r="H16" s="853" t="str">
        <x:v>Default-safe preferences if service unavailable.</x:v>
      </x:c>
      <x:c r="I16" s="853" t="str">
        <x:v>Accessible authentication; redundant entry avoided.</x:v>
      </x:c>
      <x:c r="J16" s="853" t="str">
        <x:v>Sensitive accommodation detail not displayed broadly.</x:v>
      </x:c>
      <x:c r="K16" s="854" t="str">
        <x:v>Draft Complete</x:v>
      </x:c>
    </x:row>
    <x:row r="17">
      <x:c r="A17" s="847" t="str">
        <x:v>EMP-013</x:v>
      </x:c>
      <x:c r="B17" s="114" t="str">
        <x:v>Learning plan</x:v>
      </x:c>
      <x:c r="C17" s="114" t="str">
        <x:v>Employee</x:v>
      </x:c>
      <x:c r="D17" s="114" t="str">
        <x:v>Goals, artefacts, practice tasks, expected evidence, status and reviewer.</x:v>
      </x:c>
      <x:c r="E17" s="114" t="str">
        <x:v>Stage 9 Learning</x:v>
      </x:c>
      <x:c r="F17" s="114" t="str">
        <x:v>Accept/modify/pause/reschedule; request help.</x:v>
      </x:c>
      <x:c r="G17" s="114" t="str">
        <x:v>Own plan.</x:v>
      </x:c>
      <x:c r="H17" s="114" t="str">
        <x:v>Show source/licence/content unavailable state.</x:v>
      </x:c>
      <x:c r="I17" s="114" t="str">
        <x:v>Progress/status text; no hidden required actions.</x:v>
      </x:c>
      <x:c r="J17" s="114" t="str">
        <x:v>Completion not presented as capability increase.</x:v>
      </x:c>
      <x:c r="K17" s="848" t="str">
        <x:v>Draft Complete</x:v>
      </x:c>
    </x:row>
    <x:row r="18">
      <x:c r="A18" s="852" t="str">
        <x:v>EMP-014</x:v>
      </x:c>
      <x:c r="B18" s="853" t="str">
        <x:v>Applied learning evidence</x:v>
      </x:c>
      <x:c r="C18" s="853" t="str">
        <x:v>Employee</x:v>
      </x:c>
      <x:c r="D18" s="853" t="str">
        <x:v>Practice results and later real-work evidence linked to learning goal.</x:v>
      </x:c>
      <x:c r="E18" s="853" t="str">
        <x:v>Stage 8/9 Capability/Learning</x:v>
      </x:c>
      <x:c r="F18" s="853" t="str">
        <x:v>Inspect; explain context; request review.</x:v>
      </x:c>
      <x:c r="G18" s="853" t="str">
        <x:v>Own evidence.</x:v>
      </x:c>
      <x:c r="H18" s="853" t="str">
        <x:v>Show causal uncertainty and review state.</x:v>
      </x:c>
      <x:c r="I18" s="853" t="str">
        <x:v>Accessible evidence summary.</x:v>
      </x:c>
      <x:c r="J18" s="853" t="str">
        <x:v>Do not claim coaching caused improvement without evidence.</x:v>
      </x:c>
      <x:c r="K18" s="854" t="str">
        <x:v>Draft Complete</x:v>
      </x:c>
    </x:row>
    <x:row r="19">
      <x:c r="A19" s="847" t="str">
        <x:v>EMP-015</x:v>
      </x:c>
      <x:c r="B19" s="114" t="str">
        <x:v>Mentor handoff</x:v>
      </x:c>
      <x:c r="C19" s="114" t="str">
        <x:v>Employee</x:v>
      </x:c>
      <x:c r="D19" s="114" t="str">
        <x:v>Reason, goals, information scope, mentor, schedule and agreed summary.</x:v>
      </x:c>
      <x:c r="E19" s="114" t="str">
        <x:v>Workflow/Organisation</x:v>
      </x:c>
      <x:c r="F19" s="114" t="str">
        <x:v>Approve scope; request/change mentor; schedule.</x:v>
      </x:c>
      <x:c r="G19" s="114" t="str">
        <x:v>Own handoff.</x:v>
      </x:c>
      <x:c r="H19" s="114" t="str">
        <x:v>Alternative support contact if unavailable.</x:v>
      </x:c>
      <x:c r="I19" s="114" t="str">
        <x:v>Clear consent and scope controls.</x:v>
      </x:c>
      <x:c r="J19" s="114" t="str">
        <x:v>Private mentor notes excluded from manager view.</x:v>
      </x:c>
      <x:c r="K19" s="848" t="str">
        <x:v>Draft Complete</x:v>
      </x:c>
    </x:row>
    <x:row r="20">
      <x:c r="A20" s="852" t="str">
        <x:v>EMP-016</x:v>
      </x:c>
      <x:c r="B20" s="853" t="str">
        <x:v>Privacy centre</x:v>
      </x:c>
      <x:c r="C20" s="853" t="str">
        <x:v>Employee</x:v>
      </x:c>
      <x:c r="D20" s="853" t="str">
        <x:v>What is monitored, why, policy/notice, exclusions, retention and data locations.</x:v>
      </x:c>
      <x:c r="E20" s="853" t="str">
        <x:v>Policy/Retention/Jurisdiction</x:v>
      </x:c>
      <x:c r="F20" s="853" t="str">
        <x:v>Read/download notice; report concern; view changes.</x:v>
      </x:c>
      <x:c r="G20" s="853" t="str">
        <x:v>Own policy context.</x:v>
      </x:c>
      <x:c r="H20" s="853" t="str">
        <x:v>Show effective/expired policy status.</x:v>
      </x:c>
      <x:c r="I20" s="853" t="str">
        <x:v>Plain language, consistent help and accessible documents.</x:v>
      </x:c>
      <x:c r="J20" s="853" t="str">
        <x:v>No buried or ambiguous monitoring notice.</x:v>
      </x:c>
      <x:c r="K20" s="854" t="str">
        <x:v>Draft Complete</x:v>
      </x:c>
    </x:row>
    <x:row r="21">
      <x:c r="A21" s="847" t="str">
        <x:v>EMP-017</x:v>
      </x:c>
      <x:c r="B21" s="114" t="str">
        <x:v>Evidence access history</x:v>
      </x:c>
      <x:c r="C21" s="114" t="str">
        <x:v>Employee</x:v>
      </x:c>
      <x:c r="D21" s="114" t="str">
        <x:v>Who accessed own evidence, purpose, scope, date and result.</x:v>
      </x:c>
      <x:c r="E21" s="114" t="str">
        <x:v>Audit/Access Broker</x:v>
      </x:c>
      <x:c r="F21" s="114" t="str">
        <x:v>Inspect grant; report concern; request export.</x:v>
      </x:c>
      <x:c r="G21" s="114" t="str">
        <x:v>Own subject-access history.</x:v>
      </x:c>
      <x:c r="H21" s="114" t="str">
        <x:v>Show delayed audit ingestion notice.</x:v>
      </x:c>
      <x:c r="I21" s="114" t="str">
        <x:v>Accessible table with filters.</x:v>
      </x:c>
      <x:c r="J21" s="114" t="str">
        <x:v>No hidden manager/admin raw access.</x:v>
      </x:c>
      <x:c r="K21" s="848" t="str">
        <x:v>Draft Complete</x:v>
      </x:c>
    </x:row>
    <x:row r="22">
      <x:c r="A22" s="852" t="str">
        <x:v>EMP-018</x:v>
      </x:c>
      <x:c r="B22" s="853" t="str">
        <x:v>Retention/deletion/export</x:v>
      </x:c>
      <x:c r="C22" s="853" t="str">
        <x:v>Employee</x:v>
      </x:c>
      <x:c r="D22" s="853" t="str">
        <x:v>Retention classes, expiry, holds, deletion/export requests and status.</x:v>
      </x:c>
      <x:c r="E22" s="853" t="str">
        <x:v>Retention/Export Service</x:v>
      </x:c>
      <x:c r="F22" s="853" t="str">
        <x:v>Request export/correction/deletion where permitted.</x:v>
      </x:c>
      <x:c r="G22" s="853" t="str">
        <x:v>Own records.</x:v>
      </x:c>
      <x:c r="H22" s="853" t="str">
        <x:v>Explain legal/dispute hold and unavailable action.</x:v>
      </x:c>
      <x:c r="I22" s="853" t="str">
        <x:v>Check-answers confirmation before submit.</x:v>
      </x:c>
      <x:c r="J22" s="853" t="str">
        <x:v>Do not promise deletion where lawful hold applies.</x:v>
      </x:c>
      <x:c r="K22" s="854" t="str">
        <x:v>Draft Complete</x:v>
      </x:c>
    </x:row>
    <x:row r="23">
      <x:c r="A23" s="847" t="str">
        <x:v>EMP-019</x:v>
      </x:c>
      <x:c r="B23" s="114" t="str">
        <x:v>Notification centre</x:v>
      </x:c>
      <x:c r="C23" s="114" t="str">
        <x:v>Employee</x:v>
      </x:c>
      <x:c r="D23" s="114" t="str">
        <x:v>Task, review, coaching, policy, learning and access notifications.</x:v>
      </x:c>
      <x:c r="E23" s="114" t="str">
        <x:v>Notification Service</x:v>
      </x:c>
      <x:c r="F23" s="114" t="str">
        <x:v>Filter; mark read; action; preference.</x:v>
      </x:c>
      <x:c r="G23" s="114" t="str">
        <x:v>Own notifications.</x:v>
      </x:c>
      <x:c r="H23" s="114" t="str">
        <x:v>Digest/fallback if real-time unavailable.</x:v>
      </x:c>
      <x:c r="I23" s="114" t="str">
        <x:v>ARIA status messages and keyboard control.</x:v>
      </x:c>
      <x:c r="J23" s="114" t="str">
        <x:v>No sensitive detail in lock-screen/email preview.</x:v>
      </x:c>
      <x:c r="K23" s="848" t="str">
        <x:v>Draft Complete</x:v>
      </x:c>
    </x:row>
    <x:row r="24">
      <x:c r="A24" s="855" t="str">
        <x:v>EMP-020</x:v>
      </x:c>
      <x:c r="B24" s="856" t="str">
        <x:v>Support and safety</x:v>
      </x:c>
      <x:c r="C24" s="856" t="str">
        <x:v>Employee</x:v>
      </x:c>
      <x:c r="D24" s="856" t="str">
        <x:v>Technical support, privacy/DPO, HR, security and emergency capture-stop contacts.</x:v>
      </x:c>
      <x:c r="E24" s="856" t="str">
        <x:v>Support/Workflow/Device Control</x:v>
      </x:c>
      <x:c r="F24" s="856" t="str">
        <x:v>Open case; request disable; see SLA/status.</x:v>
      </x:c>
      <x:c r="G24" s="856" t="str">
        <x:v>Own cases and general contacts.</x:v>
      </x:c>
      <x:c r="H24" s="856" t="str">
        <x:v>Alternative contact when service down.</x:v>
      </x:c>
      <x:c r="I24" s="856" t="str">
        <x:v>Consistent help placement.</x:v>
      </x:c>
      <x:c r="J24" s="856" t="str">
        <x:v>No retaliation for raising concern.</x:v>
      </x:c>
      <x:c r="K24" s="857" t="str">
        <x:v>Draft Complete</x:v>
      </x:c>
    </x:row>
  </x:sheetData>
  <x:mergeCells>
    <x:mergeCell ref="A1:K1"/>
    <x:mergeCell ref="A2:K2"/>
  </x:mergeCells>
  <x:dataValidations count="1">
    <x:dataValidation type="list" sqref="K5:K24">
      <x:formula1>"Draft Complete,Needs Review,Approved,Deferred"</x:formula1>
    </x:dataValidation>
  </x:dataValidations>
  <x:pageMargins left="0.7" right="0.7" top="0.75" bottom="0.75" header="0.3" footer="0.3"/>
</x:worksheet>
</file>

<file path=xl/worksheets/sheet139.xml><?xml version="1.0" encoding="utf-8"?>
<x:worksheet xmlns:x="http://schemas.openxmlformats.org/spreadsheetml/2006/main">
  <x:sheetFormatPr defaultRowHeight="15"/>
  <x:cols>
    <x:col min="1" max="1" width="12" hidden="0" customWidth="1"/>
    <x:col min="2" max="2" width="32" hidden="0" customWidth="1"/>
    <x:col min="3" max="3" width="22" hidden="0" customWidth="1"/>
    <x:col min="4" max="4" width="58" hidden="0" customWidth="1"/>
    <x:col min="5" max="5" width="36" hidden="0" customWidth="1"/>
    <x:col min="6" max="6" width="46" hidden="0" customWidth="1"/>
    <x:col min="7" max="7" width="32" hidden="0" customWidth="1"/>
    <x:col min="8" max="8" width="42" hidden="0" customWidth="1"/>
    <x:col min="9" max="9" width="60" hidden="0" customWidth="1"/>
    <x:col min="10" max="10" width="18" hidden="0" customWidth="1"/>
  </x:cols>
  <x:sheetData>
    <x:row r="1" ht="30" customHeight="1">
      <x:c r="A1" s="809" t="str">
        <x:v>Stage 10 — Manager Console</x:v>
      </x:c>
      <x:c r="B1" s="809"/>
      <x:c r="C1" s="809"/>
      <x:c r="D1" s="809"/>
      <x:c r="E1" s="809"/>
      <x:c r="F1" s="809"/>
      <x:c r="G1" s="809"/>
      <x:c r="H1" s="809"/>
      <x:c r="I1" s="809"/>
      <x:c r="J1" s="809"/>
    </x:row>
    <x:row r="2" ht="38" customHeight="1">
      <x:c r="A2" s="813" t="str">
        <x:v>Exception-led manager experience focused on outcomes, blockers, quality, reviews and employee development. It deliberately excludes continuous live surveillance and simplistic productivity metrics.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MGR-001</x:v>
      </x:c>
      <x:c r="B5" s="845" t="str">
        <x:v>Team exception overview</x:v>
      </x:c>
      <x:c r="C5" s="845" t="str">
        <x:v>Direct manager/team lead</x:v>
      </x:c>
      <x:c r="D5" s="845" t="str">
        <x:v>Tasks needing attention: blockers, failed/missing quality gates, overdue reviews, disputed findings and capacity risks.</x:v>
      </x:c>
      <x:c r="E5" s="845" t="str">
        <x:v>ManagerExceptionReadModel</x:v>
      </x:c>
      <x:c r="F5" s="845" t="str">
        <x:v>Prioritise support and reviews.</x:v>
      </x:c>
      <x:c r="G5" s="845" t="str">
        <x:v>Assigned direct reports/teams.</x:v>
      </x:c>
      <x:c r="H5" s="845" t="str">
        <x:v>Show data freshness and coverage.</x:v>
      </x:c>
      <x:c r="I5" s="845" t="str">
        <x:v>No all-day live activity feed or universal productivity score.</x:v>
      </x:c>
      <x:c r="J5" s="846" t="str">
        <x:v>Draft Complete</x:v>
      </x:c>
    </x:row>
    <x:row r="6">
      <x:c r="A6" s="852" t="str">
        <x:v>MGR-002</x:v>
      </x:c>
      <x:c r="B6" s="853" t="str">
        <x:v>Task assurance board</x:v>
      </x:c>
      <x:c r="C6" s="853" t="str">
        <x:v>Manager</x:v>
      </x:c>
      <x:c r="D6" s="853" t="str">
        <x:v>Objective, current criterion states, blockers, confidence, evidence completeness and reviewer status.</x:v>
      </x:c>
      <x:c r="E6" s="853" t="str">
        <x:v>Stage 7 reviewed task assessments</x:v>
      </x:c>
      <x:c r="F6" s="853" t="str">
        <x:v>Open task; assign owner; resolve blocker; request review.</x:v>
      </x:c>
      <x:c r="G6" s="853" t="str">
        <x:v>Team tasks only.</x:v>
      </x:c>
      <x:c r="H6" s="853" t="str">
        <x:v>Stale/insufficient evidence prominent.</x:v>
      </x:c>
      <x:c r="I6" s="853" t="str">
        <x:v>Do not treat AI recommendation as fact.</x:v>
      </x:c>
      <x:c r="J6" s="854" t="str">
        <x:v>Draft Complete</x:v>
      </x:c>
    </x:row>
    <x:row r="7">
      <x:c r="A7" s="847" t="str">
        <x:v>MGR-003</x:v>
      </x:c>
      <x:c r="B7" s="114" t="str">
        <x:v>Blocker queue</x:v>
      </x:c>
      <x:c r="C7" s="114" t="str">
        <x:v>Manager</x:v>
      </x:c>
      <x:c r="D7" s="114" t="str">
        <x:v>Requirement, access, environment, dependency and support blockers with owners/SLA.</x:v>
      </x:c>
      <x:c r="E7" s="114" t="str">
        <x:v>Stage 7 Blocker Model</x:v>
      </x:c>
      <x:c r="F7" s="114" t="str">
        <x:v>Assign/escalate/resolve blocker.</x:v>
      </x:c>
      <x:c r="G7" s="114" t="str">
        <x:v>Own team/project.</x:v>
      </x:c>
      <x:c r="H7" s="114" t="str">
        <x:v>Outage/dependency state shown.</x:v>
      </x:c>
      <x:c r="I7" s="114" t="str">
        <x:v>External blocker cannot appear as employee gap.</x:v>
      </x:c>
      <x:c r="J7" s="848" t="str">
        <x:v>Draft Complete</x:v>
      </x:c>
    </x:row>
    <x:row r="8">
      <x:c r="A8" s="852" t="str">
        <x:v>MGR-004</x:v>
      </x:c>
      <x:c r="B8" s="853" t="str">
        <x:v>Quality gate exceptions</x:v>
      </x:c>
      <x:c r="C8" s="853" t="str">
        <x:v>Manager/technical lead</x:v>
      </x:c>
      <x:c r="D8" s="853" t="str">
        <x:v>Failed or missing tests, security, review, deployment and acceptance gates.</x:v>
      </x:c>
      <x:c r="E8" s="853" t="str">
        <x:v>Deterministic Task Assurance</x:v>
      </x:c>
      <x:c r="F8" s="853" t="str">
        <x:v>Assign reviewer; request evidence; reopen task.</x:v>
      </x:c>
      <x:c r="G8" s="853" t="str">
        <x:v>Project/task scope.</x:v>
      </x:c>
      <x:c r="H8" s="853" t="str">
        <x:v>Show source-system availability.</x:v>
      </x:c>
      <x:c r="I8" s="853" t="str">
        <x:v>No judgement based on code volume or time.</x:v>
      </x:c>
      <x:c r="J8" s="854" t="str">
        <x:v>Draft Complete</x:v>
      </x:c>
    </x:row>
    <x:row r="9">
      <x:c r="A9" s="847" t="str">
        <x:v>MGR-005</x:v>
      </x:c>
      <x:c r="B9" s="114" t="str">
        <x:v>Review workload</x:v>
      </x:c>
      <x:c r="C9" s="114" t="str">
        <x:v>Manager/reviewer lead</x:v>
      </x:c>
      <x:c r="D9" s="114" t="str">
        <x:v>Pending reviews, reviewer conflicts, due dates and escalation.</x:v>
      </x:c>
      <x:c r="E9" s="114" t="str">
        <x:v>Workflow/Organisation</x:v>
      </x:c>
      <x:c r="F9" s="114" t="str">
        <x:v>Assign/reassign reviewer; escalate overdue case.</x:v>
      </x:c>
      <x:c r="G9" s="114" t="str">
        <x:v>Authorised reviewers/team.</x:v>
      </x:c>
      <x:c r="H9" s="114" t="str">
        <x:v>Show reviewer unavailable status.</x:v>
      </x:c>
      <x:c r="I9" s="114" t="str">
        <x:v>Cannot self-approve conflicted/high-impact case.</x:v>
      </x:c>
      <x:c r="J9" s="848" t="str">
        <x:v>Draft Complete</x:v>
      </x:c>
    </x:row>
    <x:row r="10">
      <x:c r="A10" s="852" t="str">
        <x:v>MGR-006</x:v>
      </x:c>
      <x:c r="B10" s="853" t="str">
        <x:v>Employee response and dispute status</x:v>
      </x:c>
      <x:c r="C10" s="853" t="str">
        <x:v>Manager</x:v>
      </x:c>
      <x:c r="D10" s="853" t="str">
        <x:v>Material employee explanation, correction status and active dispute marker.</x:v>
      </x:c>
      <x:c r="E10" s="853" t="str">
        <x:v>Governance read model</x:v>
      </x:c>
      <x:c r="F10" s="853" t="str">
        <x:v>Respond; pause reliance; route review.</x:v>
      </x:c>
      <x:c r="G10" s="853" t="str">
        <x:v>Direct-report cases with policy.</x:v>
      </x:c>
      <x:c r="H10" s="853" t="str">
        <x:v>Unresolved status always visible.</x:v>
      </x:c>
      <x:c r="I10" s="853" t="str">
        <x:v>Cannot hide or suppress employee response.</x:v>
      </x:c>
      <x:c r="J10" s="854" t="str">
        <x:v>Draft Complete</x:v>
      </x:c>
    </x:row>
    <x:row r="11">
      <x:c r="A11" s="847" t="str">
        <x:v>MGR-007</x:v>
      </x:c>
      <x:c r="B11" s="114" t="str">
        <x:v>Development summary</x:v>
      </x:c>
      <x:c r="C11" s="114" t="str">
        <x:v>Manager</x:v>
      </x:c>
      <x:c r="D11" s="114" t="str">
        <x:v>Reviewed strengths, support needs, applied improvement and active learning goals.</x:v>
      </x:c>
      <x:c r="E11" s="114" t="str">
        <x:v>Stage 8/9 reviewed summaries</x:v>
      </x:c>
      <x:c r="F11" s="114" t="str">
        <x:v>Offer opportunity/support; discuss in 1:1.</x:v>
      </x:c>
      <x:c r="G11" s="114" t="str">
        <x:v>Direct reports.</x:v>
      </x:c>
      <x:c r="H11" s="114" t="str">
        <x:v>Show evidence confidence/freshness.</x:v>
      </x:c>
      <x:c r="I11" s="114" t="str">
        <x:v>No raw private coaching, reflections or mentor notes.</x:v>
      </x:c>
      <x:c r="J11" s="848" t="str">
        <x:v>Draft Complete</x:v>
      </x:c>
    </x:row>
    <x:row r="12">
      <x:c r="A12" s="852" t="str">
        <x:v>MGR-008</x:v>
      </x:c>
      <x:c r="B12" s="853" t="str">
        <x:v>Role readiness summary</x:v>
      </x:c>
      <x:c r="C12" s="853" t="str">
        <x:v>Authorised manager/HR</x:v>
      </x:c>
      <x:c r="D12" s="853" t="str">
        <x:v>Target role, critical requirements, support conditions, confidence and gaps.</x:v>
      </x:c>
      <x:c r="E12" s="853" t="str">
        <x:v>Stage 8 RoleReadiness</x:v>
      </x:c>
      <x:c r="F12" s="853" t="str">
        <x:v>Discuss development; request reassessment/review.</x:v>
      </x:c>
      <x:c r="G12" s="853" t="str">
        <x:v>Policy-authorised role planning.</x:v>
      </x:c>
      <x:c r="H12" s="853" t="str">
        <x:v>Under-review/disputed status visible.</x:v>
      </x:c>
      <x:c r="I12" s="853" t="str">
        <x:v>Cannot automatically promote, reject, discipline or change pay.</x:v>
      </x:c>
      <x:c r="J12" s="854" t="str">
        <x:v>Draft Complete</x:v>
      </x:c>
    </x:row>
    <x:row r="13">
      <x:c r="A13" s="847" t="str">
        <x:v>MGR-009</x:v>
      </x:c>
      <x:c r="B13" s="114" t="str">
        <x:v>Learning and support actions</x:v>
      </x:c>
      <x:c r="C13" s="114" t="str">
        <x:v>Manager/L&amp;D</x:v>
      </x:c>
      <x:c r="D13" s="114" t="str">
        <x:v>Reviewed learning-plan milestones, practice due, support needed and applied evidence state.</x:v>
      </x:c>
      <x:c r="E13" s="114" t="str">
        <x:v>Stage 9 Learning</x:v>
      </x:c>
      <x:c r="F13" s="114" t="str">
        <x:v>Approve time/resources; assign mentor opportunity.</x:v>
      </x:c>
      <x:c r="G13" s="114" t="str">
        <x:v>Direct reports.</x:v>
      </x:c>
      <x:c r="H13" s="114" t="str">
        <x:v>Show workload/capacity constraints.</x:v>
      </x:c>
      <x:c r="I13" s="114" t="str">
        <x:v>No course-completion ranking.</x:v>
      </x:c>
      <x:c r="J13" s="848" t="str">
        <x:v>Draft Complete</x:v>
      </x:c>
    </x:row>
    <x:row r="14">
      <x:c r="A14" s="852" t="str">
        <x:v>MGR-010</x:v>
      </x:c>
      <x:c r="B14" s="853" t="str">
        <x:v>Workload and capacity signals</x:v>
      </x:c>
      <x:c r="C14" s="853" t="str">
        <x:v>Manager</x:v>
      </x:c>
      <x:c r="D14" s="853" t="str">
        <x:v>Assigned tasks, due dates, blockers and work-in-progress—not surveillance activity.</x:v>
      </x:c>
      <x:c r="E14" s="853" t="str">
        <x:v>Task/Project + reviewed exceptions</x:v>
      </x:c>
      <x:c r="F14" s="853" t="str">
        <x:v>Rebalance tasks; negotiate deadline.</x:v>
      </x:c>
      <x:c r="G14" s="853" t="str">
        <x:v>Team/project.</x:v>
      </x:c>
      <x:c r="H14" s="853" t="str">
        <x:v>Missing task attribution shown.</x:v>
      </x:c>
      <x:c r="I14" s="853" t="str">
        <x:v>No keyboard/mouse/time-online utilisation score.</x:v>
      </x:c>
      <x:c r="J14" s="854" t="str">
        <x:v>Draft Complete</x:v>
      </x:c>
    </x:row>
    <x:row r="15">
      <x:c r="A15" s="847" t="str">
        <x:v>MGR-011</x:v>
      </x:c>
      <x:c r="B15" s="114" t="str">
        <x:v>Raw evidence access request</x:v>
      </x:c>
      <x:c r="C15" s="114" t="str">
        <x:v>Manager</x:v>
      </x:c>
      <x:c r="D15" s="114" t="str">
        <x:v>Purpose, task/person scope, evidence classes, time limit and reason.</x:v>
      </x:c>
      <x:c r="E15" s="114" t="str">
        <x:v>Evidence Access Broker</x:v>
      </x:c>
      <x:c r="F15" s="114" t="str">
        <x:v>Submit grant request; review decision.</x:v>
      </x:c>
      <x:c r="G15" s="114" t="str">
        <x:v>Narrow case/task scope.</x:v>
      </x:c>
      <x:c r="H15" s="114" t="str">
        <x:v>Show policy service unavailable.</x:v>
      </x:c>
      <x:c r="I15" s="114" t="str">
        <x:v>Raw access is not self-service default and is fully audited.</x:v>
      </x:c>
      <x:c r="J15" s="848" t="str">
        <x:v>Draft Complete</x:v>
      </x:c>
    </x:row>
    <x:row r="16">
      <x:c r="A16" s="852" t="str">
        <x:v>MGR-012</x:v>
      </x:c>
      <x:c r="B16" s="853" t="str">
        <x:v>Access history for own requests</x:v>
      </x:c>
      <x:c r="C16" s="853" t="str">
        <x:v>Manager</x:v>
      </x:c>
      <x:c r="D16" s="853" t="str">
        <x:v>Requested, approved, denied, expired and viewed evidence grants.</x:v>
      </x:c>
      <x:c r="E16" s="853" t="str">
        <x:v>Audit/Access Broker</x:v>
      </x:c>
      <x:c r="F16" s="853" t="str">
        <x:v>Inspect rationale; revoke unneeded grant.</x:v>
      </x:c>
      <x:c r="G16" s="853" t="str">
        <x:v>Own requests.</x:v>
      </x:c>
      <x:c r="H16" s="853" t="str">
        <x:v>Delayed audit state indicated.</x:v>
      </x:c>
      <x:c r="I16" s="853" t="str">
        <x:v>Cannot browse evidence outside grant.</x:v>
      </x:c>
      <x:c r="J16" s="854" t="str">
        <x:v>Draft Complete</x:v>
      </x:c>
    </x:row>
    <x:row r="17">
      <x:c r="A17" s="847" t="str">
        <x:v>MGR-013</x:v>
      </x:c>
      <x:c r="B17" s="114" t="str">
        <x:v>Team trend summary</x:v>
      </x:c>
      <x:c r="C17" s="114" t="str">
        <x:v>Manager</x:v>
      </x:c>
      <x:c r="D17" s="114" t="str">
        <x:v>Aggregated blocker, quality, learning and support themes with minimum cohort safeguards.</x:v>
      </x:c>
      <x:c r="E17" s="114" t="str">
        <x:v>Reporting analytics</x:v>
      </x:c>
      <x:c r="F17" s="114" t="str">
        <x:v>Initiate process improvement.</x:v>
      </x:c>
      <x:c r="G17" s="114" t="str">
        <x:v>Team aggregate.</x:v>
      </x:c>
      <x:c r="H17" s="114" t="str">
        <x:v>Insufficient cohort/coverage hides comparison.</x:v>
      </x:c>
      <x:c r="I17" s="114" t="str">
        <x:v>No individual leaderboard or protected-trait inference.</x:v>
      </x:c>
      <x:c r="J17" s="848" t="str">
        <x:v>Draft Complete</x:v>
      </x:c>
    </x:row>
    <x:row r="18">
      <x:c r="A18" s="852" t="str">
        <x:v>MGR-014</x:v>
      </x:c>
      <x:c r="B18" s="853" t="str">
        <x:v>Process-quality actions</x:v>
      </x:c>
      <x:c r="C18" s="853" t="str">
        <x:v>Manager</x:v>
      </x:c>
      <x:c r="D18" s="853" t="str">
        <x:v>Poor task contracts, recurring access/environment failures and review bottlenecks.</x:v>
      </x:c>
      <x:c r="E18" s="853" t="str">
        <x:v>Task/Blocker analytics</x:v>
      </x:c>
      <x:c r="F18" s="853" t="str">
        <x:v>Create process improvement task.</x:v>
      </x:c>
      <x:c r="G18" s="853" t="str">
        <x:v>Team/project.</x:v>
      </x:c>
      <x:c r="H18" s="853" t="str">
        <x:v>Show uncertainty and source period.</x:v>
      </x:c>
      <x:c r="I18" s="853" t="str">
        <x:v>Do not attribute organisational failure to employees.</x:v>
      </x:c>
      <x:c r="J18" s="854" t="str">
        <x:v>Draft Complete</x:v>
      </x:c>
    </x:row>
    <x:row r="19">
      <x:c r="A19" s="847" t="str">
        <x:v>MGR-015</x:v>
      </x:c>
      <x:c r="B19" s="114" t="str">
        <x:v>Notification/inbox</x:v>
      </x:c>
      <x:c r="C19" s="114" t="str">
        <x:v>Manager</x:v>
      </x:c>
      <x:c r="D19" s="114" t="str">
        <x:v>High-priority blocker, review, security and deadline exceptions.</x:v>
      </x:c>
      <x:c r="E19" s="114" t="str">
        <x:v>Notification Service</x:v>
      </x:c>
      <x:c r="F19" s="114" t="str">
        <x:v>Action, delegate, snooze within policy.</x:v>
      </x:c>
      <x:c r="G19" s="114" t="str">
        <x:v>Own scope.</x:v>
      </x:c>
      <x:c r="H19" s="114" t="str">
        <x:v>Digest and escalation fallback.</x:v>
      </x:c>
      <x:c r="I19" s="114" t="str">
        <x:v>No raw evidence in email/push preview.</x:v>
      </x:c>
      <x:c r="J19" s="848" t="str">
        <x:v>Draft Complete</x:v>
      </x:c>
    </x:row>
    <x:row r="20">
      <x:c r="A20" s="855" t="str">
        <x:v>MGR-016</x:v>
      </x:c>
      <x:c r="B20" s="856" t="str">
        <x:v>Manager guidance</x:v>
      </x:c>
      <x:c r="C20" s="856" t="str">
        <x:v>Manager</x:v>
      </x:c>
      <x:c r="D20" s="856" t="str">
        <x:v>How to interpret confidence, evidence gaps, disputes and prohibited uses.</x:v>
      </x:c>
      <x:c r="E20" s="856" t="str">
        <x:v>Policy/content registry</x:v>
      </x:c>
      <x:c r="F20" s="856" t="str">
        <x:v>Open policy; complete training; ask governance.</x:v>
      </x:c>
      <x:c r="G20" s="856" t="str">
        <x:v>All authorised managers.</x:v>
      </x:c>
      <x:c r="H20" s="856" t="str">
        <x:v>Version/availability shown.</x:v>
      </x:c>
      <x:c r="I20" s="856" t="str">
        <x:v>No use before required manager training/acknowledgement.</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0.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58" hidden="0" customWidth="1"/>
    <x:col min="5" max="5" width="38" hidden="0" customWidth="1"/>
    <x:col min="6" max="6" width="48" hidden="0" customWidth="1"/>
    <x:col min="7" max="7" width="32" hidden="0" customWidth="1"/>
    <x:col min="8" max="8" width="42" hidden="0" customWidth="1"/>
    <x:col min="9" max="9" width="58" hidden="0" customWidth="1"/>
    <x:col min="10" max="10" width="18" hidden="0" customWidth="1"/>
  </x:cols>
  <x:sheetData>
    <x:row r="1" ht="30" customHeight="1">
      <x:c r="A1" s="809" t="str">
        <x:v>Stage 10 — Review and Governance Console</x:v>
      </x:c>
      <x:c r="B1" s="809"/>
      <x:c r="C1" s="809"/>
      <x:c r="D1" s="809"/>
      <x:c r="E1" s="809"/>
      <x:c r="F1" s="809"/>
      <x:c r="G1" s="809"/>
      <x:c r="H1" s="809"/>
      <x:c r="I1" s="809"/>
      <x:c r="J1" s="809"/>
    </x:row>
    <x:row r="2" ht="38" customHeight="1">
      <x:c r="A2" s="813" t="str">
        <x:v>Case-based experience for meaningful human review, employee challenge, raw-evidence grants, access audits, retention, policy, lineage and emergency controls.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RGC-001</x:v>
      </x:c>
      <x:c r="B5" s="845" t="str">
        <x:v>Case queue</x:v>
      </x:c>
      <x:c r="C5" s="845" t="str">
        <x:v>Domain reviewer/HR/DPO/security by role</x:v>
      </x:c>
      <x:c r="D5" s="845" t="str">
        <x:v>Pending task, capability, dispute, access and retention cases with severity/SLA/conflict.</x:v>
      </x:c>
      <x:c r="E5" s="845" t="str">
        <x:v>Workflow read model</x:v>
      </x:c>
      <x:c r="F5" s="845" t="str">
        <x:v>Claim, assign, recuse, escalate.</x:v>
      </x:c>
      <x:c r="G5" s="845" t="str">
        <x:v>Role/purpose/case scope.</x:v>
      </x:c>
      <x:c r="H5" s="845" t="str">
        <x:v>Queue freshness/status shown.</x:v>
      </x:c>
      <x:c r="I5" s="845" t="str">
        <x:v>No broad employee browsing.</x:v>
      </x:c>
      <x:c r="J5" s="846" t="str">
        <x:v>Draft Complete</x:v>
      </x:c>
    </x:row>
    <x:row r="6">
      <x:c r="A6" s="852" t="str">
        <x:v>RGC-002</x:v>
      </x:c>
      <x:c r="B6" s="853" t="str">
        <x:v>Finding package</x:v>
      </x:c>
      <x:c r="C6" s="853" t="str">
        <x:v>Qualified reviewer</x:v>
      </x:c>
      <x:c r="D6" s="853" t="str">
        <x:v>Finding summary, evidence refs/classes, confidence, missing evidence, alternatives, model/rule version and impact class.</x:v>
      </x:c>
      <x:c r="E6" s="853" t="str">
        <x:v>Stage 7/8 finding package</x:v>
      </x:c>
      <x:c r="F6" s="853" t="str">
        <x:v>Approve, modify, reject, request evidence, mark insufficient.</x:v>
      </x:c>
      <x:c r="G6" s="853" t="str">
        <x:v>Assigned case.</x:v>
      </x:c>
      <x:c r="H6" s="853" t="str">
        <x:v>Unavailable evidence clearly flagged.</x:v>
      </x:c>
      <x:c r="I6" s="853" t="str">
        <x:v>Reviewer must not rubber-stamp recommendation.</x:v>
      </x:c>
      <x:c r="J6" s="854" t="str">
        <x:v>Draft Complete</x:v>
      </x:c>
    </x:row>
    <x:row r="7">
      <x:c r="A7" s="847" t="str">
        <x:v>RGC-003</x:v>
      </x:c>
      <x:c r="B7" s="114" t="str">
        <x:v>Evidence source hierarchy</x:v>
      </x:c>
      <x:c r="C7" s="114" t="str">
        <x:v>Reviewer</x:v>
      </x:c>
      <x:c r="D7" s="114" t="str">
        <x:v>Authoritative artefacts, semantic events, OS/UI/visual and AI inference separated.</x:v>
      </x:c>
      <x:c r="E7" s="114" t="str">
        <x:v>Evidence/Provenance</x:v>
      </x:c>
      <x:c r="F7" s="114" t="str">
        <x:v>Inspect source; compare contradictions.</x:v>
      </x:c>
      <x:c r="G7" s="114" t="str">
        <x:v>Case/task grant.</x:v>
      </x:c>
      <x:c r="H7" s="114" t="str">
        <x:v>Source unavailable status.</x:v>
      </x:c>
      <x:c r="I7" s="114" t="str">
        <x:v>Lower-reliability evidence cannot silently override higher.</x:v>
      </x:c>
      <x:c r="J7" s="848" t="str">
        <x:v>Draft Complete</x:v>
      </x:c>
    </x:row>
    <x:row r="8">
      <x:c r="A8" s="852" t="str">
        <x:v>RGC-004</x:v>
      </x:c>
      <x:c r="B8" s="853" t="str">
        <x:v>Telemetry completeness</x:v>
      </x:c>
      <x:c r="C8" s="853" t="str">
        <x:v>Reviewer</x:v>
      </x:c>
      <x:c r="D8" s="853" t="str">
        <x:v>Known gaps, unsupported adapters, excluded periods and coverage score.</x:v>
      </x:c>
      <x:c r="E8" s="853" t="str">
        <x:v>Stage 4/6/7</x:v>
      </x:c>
      <x:c r="F8" s="853" t="str">
        <x:v>Mark insufficient; request context.</x:v>
      </x:c>
      <x:c r="G8" s="853" t="str">
        <x:v>Case/session.</x:v>
      </x:c>
      <x:c r="H8" s="853" t="str">
        <x:v>Gap timeline visible.</x:v>
      </x:c>
      <x:c r="I8" s="853" t="str">
        <x:v>Missing data cannot become inactivity/failure.</x:v>
      </x:c>
      <x:c r="J8" s="854" t="str">
        <x:v>Draft Complete</x:v>
      </x:c>
    </x:row>
    <x:row r="9">
      <x:c r="A9" s="847" t="str">
        <x:v>RGC-005</x:v>
      </x:c>
      <x:c r="B9" s="114" t="str">
        <x:v>Employee response</x:v>
      </x:c>
      <x:c r="C9" s="114" t="str">
        <x:v>Reviewer</x:v>
      </x:c>
      <x:c r="D9" s="114" t="str">
        <x:v>Correction, explanation, evidence and dispute history.</x:v>
      </x:c>
      <x:c r="E9" s="114" t="str">
        <x:v>Governance Workflow</x:v>
      </x:c>
      <x:c r="F9" s="114" t="str">
        <x:v>Acknowledge; incorporate; request clarification.</x:v>
      </x:c>
      <x:c r="G9" s="114" t="str">
        <x:v>Assigned case.</x:v>
      </x:c>
      <x:c r="H9" s="114" t="str">
        <x:v>Response-not-yet-due status.</x:v>
      </x:c>
      <x:c r="I9" s="114" t="str">
        <x:v>Cannot decide without considering material response.</x:v>
      </x:c>
      <x:c r="J9" s="848" t="str">
        <x:v>Draft Complete</x:v>
      </x:c>
    </x:row>
    <x:row r="10">
      <x:c r="A10" s="852" t="str">
        <x:v>RGC-006</x:v>
      </x:c>
      <x:c r="B10" s="853" t="str">
        <x:v>Reviewer independence/conflict</x:v>
      </x:c>
      <x:c r="C10" s="853" t="str">
        <x:v>Review lead</x:v>
      </x:c>
      <x:c r="D10" s="853" t="str">
        <x:v>Reviewer role, domain competence, reporting relationship and declared conflict.</x:v>
      </x:c>
      <x:c r="E10" s="853" t="str">
        <x:v>Organisation/Workflow</x:v>
      </x:c>
      <x:c r="F10" s="853" t="str">
        <x:v>Assign/recuse/reassign.</x:v>
      </x:c>
      <x:c r="G10" s="853" t="str">
        <x:v>Case administration.</x:v>
      </x:c>
      <x:c r="H10" s="853" t="str">
        <x:v>Unavailable reviewer status.</x:v>
      </x:c>
      <x:c r="I10" s="853" t="str">
        <x:v>Conflicted reviewer cannot finalise prohibited cases.</x:v>
      </x:c>
      <x:c r="J10" s="854" t="str">
        <x:v>Draft Complete</x:v>
      </x:c>
    </x:row>
    <x:row r="11">
      <x:c r="A11" s="847" t="str">
        <x:v>RGC-007</x:v>
      </x:c>
      <x:c r="B11" s="114" t="str">
        <x:v>Decision composer</x:v>
      </x:c>
      <x:c r="C11" s="114" t="str">
        <x:v>Reviewer</x:v>
      </x:c>
      <x:c r="D11" s="114" t="str">
        <x:v>Decision, rationale, evidence relied upon, rejected evidence and next action.</x:v>
      </x:c>
      <x:c r="E11" s="114" t="str">
        <x:v>Workflow/Task/Capability domains</x:v>
      </x:c>
      <x:c r="F11" s="114" t="str">
        <x:v>Save draft; review check; submit.</x:v>
      </x:c>
      <x:c r="G11" s="114" t="str">
        <x:v>Assigned case.</x:v>
      </x:c>
      <x:c r="H11" s="114" t="str">
        <x:v>Validation errors and missing rationale shown.</x:v>
      </x:c>
      <x:c r="I11" s="114" t="str">
        <x:v>High-impact decision requires complete check-answers step.</x:v>
      </x:c>
      <x:c r="J11" s="848" t="str">
        <x:v>Draft Complete</x:v>
      </x:c>
    </x:row>
    <x:row r="12">
      <x:c r="A12" s="852" t="str">
        <x:v>RGC-008</x:v>
      </x:c>
      <x:c r="B12" s="853" t="str">
        <x:v>Appeal view</x:v>
      </x:c>
      <x:c r="C12" s="853" t="str">
        <x:v>Independent reviewer/HR/DPO</x:v>
      </x:c>
      <x:c r="D12" s="853" t="str">
        <x:v>Original package, decision, appeal grounds, new evidence and procedural history.</x:v>
      </x:c>
      <x:c r="E12" s="853" t="str">
        <x:v>Governance Workflow</x:v>
      </x:c>
      <x:c r="F12" s="853" t="str">
        <x:v>Uphold, modify, overturn, reassess.</x:v>
      </x:c>
      <x:c r="G12" s="853" t="str">
        <x:v>Appeal case.</x:v>
      </x:c>
      <x:c r="H12" s="853" t="str">
        <x:v>Missing original evidence noted.</x:v>
      </x:c>
      <x:c r="I12" s="853" t="str">
        <x:v>Appeal reviewer independence required.</x:v>
      </x:c>
      <x:c r="J12" s="854" t="str">
        <x:v>Draft Complete</x:v>
      </x:c>
    </x:row>
    <x:row r="13">
      <x:c r="A13" s="847" t="str">
        <x:v>RGC-009</x:v>
      </x:c>
      <x:c r="B13" s="114" t="str">
        <x:v>Raw evidence grant</x:v>
      </x:c>
      <x:c r="C13" s="114" t="str">
        <x:v>Authorised approver</x:v>
      </x:c>
      <x:c r="D13" s="114" t="str">
        <x:v>Requester, subject, task, purpose, evidence classes, duration and risk.</x:v>
      </x:c>
      <x:c r="E13" s="114" t="str">
        <x:v>Evidence Access Broker</x:v>
      </x:c>
      <x:c r="F13" s="114" t="str">
        <x:v>Approve/deny/narrow/revoke.</x:v>
      </x:c>
      <x:c r="G13" s="114" t="str">
        <x:v>Purpose-limited.</x:v>
      </x:c>
      <x:c r="H13" s="114" t="str">
        <x:v>Policy/region outage shown.</x:v>
      </x:c>
      <x:c r="I13" s="114" t="str">
        <x:v>No unlimited or curiosity access.</x:v>
      </x:c>
      <x:c r="J13" s="848" t="str">
        <x:v>Draft Complete</x:v>
      </x:c>
    </x:row>
    <x:row r="14">
      <x:c r="A14" s="852" t="str">
        <x:v>RGC-010</x:v>
      </x:c>
      <x:c r="B14" s="853" t="str">
        <x:v>Raw evidence viewer</x:v>
      </x:c>
      <x:c r="C14" s="853" t="str">
        <x:v>Authorised reviewer</x:v>
      </x:c>
      <x:c r="D14" s="853" t="str">
        <x:v>Watermarked visual/text/artefact evidence with purpose/grant countdown.</x:v>
      </x:c>
      <x:c r="E14" s="853" t="str">
        <x:v>Evidence Access Broker</x:v>
      </x:c>
      <x:c r="F14" s="853" t="str">
        <x:v>View; annotate; close access.</x:v>
      </x:c>
      <x:c r="G14" s="853" t="str">
        <x:v>Active grant only.</x:v>
      </x:c>
      <x:c r="H14" s="853" t="str">
        <x:v>Object unavailable/expired state.</x:v>
      </x:c>
      <x:c r="I14" s="853" t="str">
        <x:v>No download unless separately authorised; every view audited.</x:v>
      </x:c>
      <x:c r="J14" s="854" t="str">
        <x:v>Draft Complete</x:v>
      </x:c>
    </x:row>
    <x:row r="15">
      <x:c r="A15" s="847" t="str">
        <x:v>RGC-011</x:v>
      </x:c>
      <x:c r="B15" s="114" t="str">
        <x:v>Access audit</x:v>
      </x:c>
      <x:c r="C15" s="114" t="str">
        <x:v>DPO/security/audit</x:v>
      </x:c>
      <x:c r="D15" s="114" t="str">
        <x:v>Who accessed what, when, why, grant and export events.</x:v>
      </x:c>
      <x:c r="E15" s="114" t="str">
        <x:v>Audit Service</x:v>
      </x:c>
      <x:c r="F15" s="114" t="str">
        <x:v>Investigate; revoke; open incident.</x:v>
      </x:c>
      <x:c r="G15" s="114" t="str">
        <x:v>Governance purpose.</x:v>
      </x:c>
      <x:c r="H15" s="114" t="str">
        <x:v>Delayed event status.</x:v>
      </x:c>
      <x:c r="I15" s="114" t="str">
        <x:v>No deletion or alteration by viewer.</x:v>
      </x:c>
      <x:c r="J15" s="848" t="str">
        <x:v>Draft Complete</x:v>
      </x:c>
    </x:row>
    <x:row r="16">
      <x:c r="A16" s="852" t="str">
        <x:v>RGC-012</x:v>
      </x:c>
      <x:c r="B16" s="853" t="str">
        <x:v>Retention/legal hold</x:v>
      </x:c>
      <x:c r="C16" s="853" t="str">
        <x:v>DPO/legal/data governance</x:v>
      </x:c>
      <x:c r="D16" s="853" t="str">
        <x:v>Retention class, expiry, deletion state, dispute/legal hold and scope.</x:v>
      </x:c>
      <x:c r="E16" s="853" t="str">
        <x:v>Retention Service</x:v>
      </x:c>
      <x:c r="F16" s="853" t="str">
        <x:v>Apply/release hold; approve deletion; inspect propagation.</x:v>
      </x:c>
      <x:c r="G16" s="853" t="str">
        <x:v>Authorised governance.</x:v>
      </x:c>
      <x:c r="H16" s="853" t="str">
        <x:v>Downstream deletion lag shown.</x:v>
      </x:c>
      <x:c r="I16" s="853" t="str">
        <x:v>Blanket immutable retention prohibited.</x:v>
      </x:c>
      <x:c r="J16" s="854" t="str">
        <x:v>Draft Complete</x:v>
      </x:c>
    </x:row>
    <x:row r="17">
      <x:c r="A17" s="847" t="str">
        <x:v>RGC-013</x:v>
      </x:c>
      <x:c r="B17" s="114" t="str">
        <x:v>Model/skill/policy lineage</x:v>
      </x:c>
      <x:c r="C17" s="114" t="str">
        <x:v>AI governance/reviewer</x:v>
      </x:c>
      <x:c r="D17" s="114" t="str">
        <x:v>Model, prompt, skill, evaluator, adapter and policy versions used.</x:v>
      </x:c>
      <x:c r="E17" s="114" t="str">
        <x:v>Model Gateway/Skill Forge/Policy/Audit</x:v>
      </x:c>
      <x:c r="F17" s="114" t="str">
        <x:v>Open version/eval/approval history.</x:v>
      </x:c>
      <x:c r="G17" s="114" t="str">
        <x:v>Case/system governance.</x:v>
      </x:c>
      <x:c r="H17" s="114" t="str">
        <x:v>Version unavailable warning.</x:v>
      </x:c>
      <x:c r="I17" s="114" t="str">
        <x:v>No finding without reproducible lineage.</x:v>
      </x:c>
      <x:c r="J17" s="848" t="str">
        <x:v>Draft Complete</x:v>
      </x:c>
    </x:row>
    <x:row r="18">
      <x:c r="A18" s="852" t="str">
        <x:v>RGC-014</x:v>
      </x:c>
      <x:c r="B18" s="853" t="str">
        <x:v>Fairness and calibration</x:v>
      </x:c>
      <x:c r="C18" s="853" t="str">
        <x:v>DPO/AI governance</x:v>
      </x:c>
      <x:c r="D18" s="853" t="str">
        <x:v>Error, overturn, confidence calibration, coverage and subgroup-safe analyses.</x:v>
      </x:c>
      <x:c r="E18" s="853" t="str">
        <x:v>Evaluation Analytics</x:v>
      </x:c>
      <x:c r="F18" s="853" t="str">
        <x:v>Open remediation; pause model/skill.</x:v>
      </x:c>
      <x:c r="G18" s="853" t="str">
        <x:v>Restricted aggregate.</x:v>
      </x:c>
      <x:c r="H18" s="853" t="str">
        <x:v>Small cohort suppression.</x:v>
      </x:c>
      <x:c r="I18" s="853" t="str">
        <x:v>No protected-data exposure to general managers.</x:v>
      </x:c>
      <x:c r="J18" s="854" t="str">
        <x:v>Draft Complete</x:v>
      </x:c>
    </x:row>
    <x:row r="19">
      <x:c r="A19" s="847" t="str">
        <x:v>RGC-015</x:v>
      </x:c>
      <x:c r="B19" s="114" t="str">
        <x:v>Monitoring policy administration</x:v>
      </x:c>
      <x:c r="C19" s="114" t="str">
        <x:v>DPO/HR/security</x:v>
      </x:c>
      <x:c r="D19" s="114" t="str">
        <x:v>Policy versions, notices, exclusions, jurisdiction packs and worker consultation history.</x:v>
      </x:c>
      <x:c r="E19" s="114" t="str">
        <x:v>Policy Service/Audit</x:v>
      </x:c>
      <x:c r="F19" s="114" t="str">
        <x:v>Draft/review/approve/retire policy.</x:v>
      </x:c>
      <x:c r="G19" s="114" t="str">
        <x:v>Governance roles.</x:v>
      </x:c>
      <x:c r="H19" s="114" t="str">
        <x:v>Expired/effective dates visible.</x:v>
      </x:c>
      <x:c r="I19" s="114" t="str">
        <x:v>Policy changes cannot be silently deployed.</x:v>
      </x:c>
      <x:c r="J19" s="848" t="str">
        <x:v>Draft Complete</x:v>
      </x:c>
    </x:row>
    <x:row r="20">
      <x:c r="A20" s="852" t="str">
        <x:v>RGC-016</x:v>
      </x:c>
      <x:c r="B20" s="853" t="str">
        <x:v>Incident/kill switch</x:v>
      </x:c>
      <x:c r="C20" s="853" t="str">
        <x:v>DPO/CISO/executive sponsor</x:v>
      </x:c>
      <x:c r="D20" s="853" t="str">
        <x:v>Capture or feature risk, affected scope, actions and communications.</x:v>
      </x:c>
      <x:c r="E20" s="853" t="str">
        <x:v>Device Control/Feature Flags/Incident Workflow</x:v>
      </x:c>
      <x:c r="F20" s="853" t="str">
        <x:v>Pause sensor/feature/pilot; notify; investigate.</x:v>
      </x:c>
      <x:c r="G20" s="853" t="str">
        <x:v>Authorised stop roles.</x:v>
      </x:c>
      <x:c r="H20" s="853" t="str">
        <x:v>Control-plane outage fallback shown.</x:v>
      </x:c>
      <x:c r="I20" s="853" t="str">
        <x:v>Rapid stop must not require product-owner approval.</x:v>
      </x:c>
      <x:c r="J20" s="854" t="str">
        <x:v>Draft Complete</x:v>
      </x:c>
    </x:row>
    <x:row r="21">
      <x:c r="A21" s="847" t="str">
        <x:v>RGC-017</x:v>
      </x:c>
      <x:c r="B21" s="114" t="str">
        <x:v>Governance reporting</x:v>
      </x:c>
      <x:c r="C21" s="114" t="str">
        <x:v>DPO/HR/CISO/leadership</x:v>
      </x:c>
      <x:c r="D21" s="114" t="str">
        <x:v>Access misuse, disputes, incidents, model/skill changes, retention and policy compliance.</x:v>
      </x:c>
      <x:c r="E21" s="114" t="str">
        <x:v>Governance read model</x:v>
      </x:c>
      <x:c r="F21" s="114" t="str">
        <x:v>Export reviewed report; assign remediation.</x:v>
      </x:c>
      <x:c r="G21" s="114" t="str">
        <x:v>Restricted aggregate.</x:v>
      </x:c>
      <x:c r="H21" s="114" t="str">
        <x:v>Data freshness and caveats shown.</x:v>
      </x:c>
      <x:c r="I21" s="114" t="str">
        <x:v>No employee ranking.</x:v>
      </x:c>
      <x:c r="J21" s="848" t="str">
        <x:v>Draft Complete</x:v>
      </x:c>
    </x:row>
    <x:row r="22">
      <x:c r="A22" s="855" t="str">
        <x:v>RGC-018</x:v>
      </x:c>
      <x:c r="B22" s="856" t="str">
        <x:v>Audit-ready export</x:v>
      </x:c>
      <x:c r="C22" s="856" t="str">
        <x:v>Auditor/governance</x:v>
      </x:c>
      <x:c r="D22" s="856" t="str">
        <x:v>Scoped evidence of policy, decision, review, access and system version.</x:v>
      </x:c>
      <x:c r="E22" s="856" t="str">
        <x:v>Export Service/Audit</x:v>
      </x:c>
      <x:c r="F22" s="856" t="str">
        <x:v>Generate signed/watermarked package.</x:v>
      </x:c>
      <x:c r="G22" s="856" t="str">
        <x:v>Approved audit scope.</x:v>
      </x:c>
      <x:c r="H22" s="856" t="str">
        <x:v>Job status and partial failure shown.</x:v>
      </x:c>
      <x:c r="I22" s="856" t="str">
        <x:v>Export excludes unnecessary raw employee content.</x:v>
      </x:c>
      <x:c r="J22" s="857" t="str">
        <x:v>Draft Complete</x:v>
      </x:c>
    </x:row>
  </x:sheetData>
  <x:mergeCells>
    <x:mergeCell ref="A1:J1"/>
    <x:mergeCell ref="A2:J2"/>
  </x:mergeCells>
  <x:dataValidations count="1">
    <x:dataValidation type="list" sqref="J5:J22">
      <x:formula1>"Draft Complete,Needs Review,Approved,Deferred"</x:formula1>
    </x:dataValidation>
  </x:dataValidations>
  <x:pageMargins left="0.7" right="0.7" top="0.75" bottom="0.75" header="0.3" footer="0.3"/>
</x:worksheet>
</file>

<file path=xl/worksheets/sheet141.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6" hidden="0" customWidth="1"/>
    <x:col min="5" max="5" width="38" hidden="0" customWidth="1"/>
    <x:col min="6" max="6" width="30" hidden="0" customWidth="1"/>
    <x:col min="7" max="7" width="44" hidden="0" customWidth="1"/>
    <x:col min="8" max="8" width="48" hidden="0" customWidth="1"/>
    <x:col min="9" max="9" width="56" hidden="0" customWidth="1"/>
    <x:col min="10" max="10" width="18" hidden="0" customWidth="1"/>
  </x:cols>
  <x:sheetData>
    <x:row r="1" ht="30" customHeight="1">
      <x:c r="A1" s="809" t="str">
        <x:v>Stage 10 — Capability Character and Skill Tree UX</x:v>
      </x:c>
      <x:c r="B1" s="809"/>
      <x:c r="C1" s="809"/>
      <x:c r="D1" s="809"/>
      <x:c r="E1" s="809"/>
      <x:c r="F1" s="809"/>
      <x:c r="G1" s="809"/>
      <x:c r="H1" s="809"/>
      <x:c r="I1" s="809"/>
      <x:c r="J1" s="809"/>
    </x:row>
    <x:row r="2" ht="38" customHeight="1">
      <x:c r="A2" s="813" t="str">
        <x:v>Professional, private and evidence-linked capability experience. It borrows motivational structure from games without public ranking, childish language or manipulative mechanics.</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CCUX-001</x:v>
      </x:c>
      <x:c r="B5" s="845" t="str">
        <x:v>Character overview</x:v>
      </x:c>
      <x:c r="C5" s="845" t="str">
        <x:v>Employee</x:v>
      </x:c>
      <x:c r="D5" s="845" t="str">
        <x:v>Current role, target role, private progress summary and active development goals.</x:v>
      </x:c>
      <x:c r="E5" s="845" t="str">
        <x:v>CapabilityCharacterReadModel</x:v>
      </x:c>
      <x:c r="F5" s="845" t="str">
        <x:v>Own profile only.</x:v>
      </x:c>
      <x:c r="G5" s="845" t="str">
        <x:v>Show insufficient/stale/disputed state.</x:v>
      </x:c>
      <x:c r="H5" s="845" t="str">
        <x:v>Heading-first layout; text alternative to visuals.</x:v>
      </x:c>
      <x:c r="I5" s="845" t="str">
        <x:v>No public or comparative ranking.</x:v>
      </x:c>
      <x:c r="J5" s="846" t="str">
        <x:v>Draft Complete</x:v>
      </x:c>
    </x:row>
    <x:row r="6">
      <x:c r="A6" s="852" t="str">
        <x:v>CCUX-002</x:v>
      </x:c>
      <x:c r="B6" s="853" t="str">
        <x:v>Capability branches</x:v>
      </x:c>
      <x:c r="C6" s="853" t="str">
        <x:v>Employee</x:v>
      </x:c>
      <x:c r="D6" s="853" t="str">
        <x:v>Role capability families and individual capabilities organised as a professional skill tree.</x:v>
      </x:c>
      <x:c r="E6" s="853" t="str">
        <x:v>Capability catalogue/role contract</x:v>
      </x:c>
      <x:c r="F6" s="853" t="str">
        <x:v>Own current/target roles.</x:v>
      </x:c>
      <x:c r="G6" s="853" t="str">
        <x:v>Unavailable mapping shown as unmapped/under review.</x:v>
      </x:c>
      <x:c r="H6" s="853" t="str">
        <x:v>Tree has nested-list/table alternative and keyboard navigation.</x:v>
      </x:c>
      <x:c r="I6" s="853" t="str">
        <x:v>No fantasy labels that obscure meaning.</x:v>
      </x:c>
      <x:c r="J6" s="854" t="str">
        <x:v>Draft Complete</x:v>
      </x:c>
    </x:row>
    <x:row r="7">
      <x:c r="A7" s="847" t="str">
        <x:v>CCUX-003</x:v>
      </x:c>
      <x:c r="B7" s="114" t="str">
        <x:v>Level display</x:v>
      </x:c>
      <x:c r="C7" s="114" t="str">
        <x:v>Employee</x:v>
      </x:c>
      <x:c r="D7" s="114" t="str">
        <x:v>Level 0–5 label, observable descriptor and evidence scope.</x:v>
      </x:c>
      <x:c r="E7" s="114" t="str">
        <x:v>PersonCapabilityState/CapabilityLevel</x:v>
      </x:c>
      <x:c r="F7" s="114" t="str">
        <x:v>Own capability.</x:v>
      </x:c>
      <x:c r="G7" s="114" t="str">
        <x:v>Provisional/under-review status visible.</x:v>
      </x:c>
      <x:c r="H7" s="114" t="str">
        <x:v>Text label plus optional visual meter.</x:v>
      </x:c>
      <x:c r="I7" s="114" t="str">
        <x:v>No permanent badge or status without freshness/confidence.</x:v>
      </x:c>
      <x:c r="J7" s="848" t="str">
        <x:v>Draft Complete</x:v>
      </x:c>
    </x:row>
    <x:row r="8">
      <x:c r="A8" s="852" t="str">
        <x:v>CCUX-004</x:v>
      </x:c>
      <x:c r="B8" s="853" t="str">
        <x:v>Confidence and freshness</x:v>
      </x:c>
      <x:c r="C8" s="853" t="str">
        <x:v>Employee</x:v>
      </x:c>
      <x:c r="D8" s="853" t="str">
        <x:v>Confidence, evidence count, source diversity, recency and expiry/reassessment date.</x:v>
      </x:c>
      <x:c r="E8" s="853" t="str">
        <x:v>Capability state/evidence</x:v>
      </x:c>
      <x:c r="F8" s="853" t="str">
        <x:v>Own capability.</x:v>
      </x:c>
      <x:c r="G8" s="853" t="str">
        <x:v>Low coverage/stale evidence warning.</x:v>
      </x:c>
      <x:c r="H8" s="853" t="str">
        <x:v>Accessible summary and details.</x:v>
      </x:c>
      <x:c r="I8" s="853" t="str">
        <x:v>No false precision beyond validated calibration.</x:v>
      </x:c>
      <x:c r="J8" s="854" t="str">
        <x:v>Draft Complete</x:v>
      </x:c>
    </x:row>
    <x:row r="9">
      <x:c r="A9" s="847" t="str">
        <x:v>CCUX-005</x:v>
      </x:c>
      <x:c r="B9" s="114" t="str">
        <x:v>Evidence drawer</x:v>
      </x:c>
      <x:c r="C9" s="114" t="str">
        <x:v>Employee</x:v>
      </x:c>
      <x:c r="D9" s="114" t="str">
        <x:v>Reviewed task/evidence summaries supporting level and dimensions.</x:v>
      </x:c>
      <x:c r="E9" s="114" t="str">
        <x:v>Capability evidence/Evidence Access</x:v>
      </x:c>
      <x:c r="F9" s="114" t="str">
        <x:v>Own evidence; raw content by policy.</x:v>
      </x:c>
      <x:c r="G9" s="114" t="str">
        <x:v>Unavailable/expired evidence explained.</x:v>
      </x:c>
      <x:c r="H9" s="114" t="str">
        <x:v>Summary list; focus returns after close.</x:v>
      </x:c>
      <x:c r="I9" s="114" t="str">
        <x:v>No raw evidence firehose.</x:v>
      </x:c>
      <x:c r="J9" s="848" t="str">
        <x:v>Draft Complete</x:v>
      </x:c>
    </x:row>
    <x:row r="10">
      <x:c r="A10" s="852" t="str">
        <x:v>CCUX-006</x:v>
      </x:c>
      <x:c r="B10" s="853" t="str">
        <x:v>Dimension profile</x:v>
      </x:c>
      <x:c r="C10" s="853" t="str">
        <x:v>Employee</x:v>
      </x:c>
      <x:c r="D10" s="853" t="str">
        <x:v>Knowledge, execution, autonomy, complexity, quality, transfer, recovery and mentoring.</x:v>
      </x:c>
      <x:c r="E10" s="853" t="str">
        <x:v>Capability scoring/read model</x:v>
      </x:c>
      <x:c r="F10" s="853" t="str">
        <x:v>Own capability.</x:v>
      </x:c>
      <x:c r="G10" s="853" t="str">
        <x:v>Unknown dimensions shown as unknown, not zero.</x:v>
      </x:c>
      <x:c r="H10" s="853" t="str">
        <x:v>Radar chart only with text/table equivalent.</x:v>
      </x:c>
      <x:c r="I10" s="853" t="str">
        <x:v>No single score hiding dimensions.</x:v>
      </x:c>
      <x:c r="J10" s="854" t="str">
        <x:v>Draft Complete</x:v>
      </x:c>
    </x:row>
    <x:row r="11">
      <x:c r="A11" s="847" t="str">
        <x:v>CCUX-007</x:v>
      </x:c>
      <x:c r="B11" s="114" t="str">
        <x:v>Emerging evidence</x:v>
      </x:c>
      <x:c r="C11" s="114" t="str">
        <x:v>Employee</x:v>
      </x:c>
      <x:c r="D11" s="114" t="str">
        <x:v>One or two positive evidence episodes not yet stable enough for level update.</x:v>
      </x:c>
      <x:c r="E11" s="114" t="str">
        <x:v>Capability evidence</x:v>
      </x:c>
      <x:c r="F11" s="114" t="str">
        <x:v>Own capability.</x:v>
      </x:c>
      <x:c r="G11" s="114" t="str">
        <x:v>Show provisional/next evidence needed.</x:v>
      </x:c>
      <x:c r="H11" s="114" t="str">
        <x:v>Plain-language status.</x:v>
      </x:c>
      <x:c r="I11" s="114" t="str">
        <x:v>No premature promotion of level.</x:v>
      </x:c>
      <x:c r="J11" s="848" t="str">
        <x:v>Draft Complete</x:v>
      </x:c>
    </x:row>
    <x:row r="12">
      <x:c r="A12" s="852" t="str">
        <x:v>CCUX-008</x:v>
      </x:c>
      <x:c r="B12" s="853" t="str">
        <x:v>Strengths</x:v>
      </x:c>
      <x:c r="C12" s="853" t="str">
        <x:v>Employee</x:v>
      </x:c>
      <x:c r="D12" s="853" t="str">
        <x:v>Reviewed consistently demonstrated capabilities and examples.</x:v>
      </x:c>
      <x:c r="E12" s="853" t="str">
        <x:v>Capability state</x:v>
      </x:c>
      <x:c r="F12" s="853" t="str">
        <x:v>Own profile.</x:v>
      </x:c>
      <x:c r="G12" s="853" t="str">
        <x:v>Stale evidence warning.</x:v>
      </x:c>
      <x:c r="H12" s="853" t="str">
        <x:v>Accessible cards/list.</x:v>
      </x:c>
      <x:c r="I12" s="853" t="str">
        <x:v>No superiority ranking against colleagues.</x:v>
      </x:c>
      <x:c r="J12" s="854" t="str">
        <x:v>Draft Complete</x:v>
      </x:c>
    </x:row>
    <x:row r="13">
      <x:c r="A13" s="847" t="str">
        <x:v>CCUX-009</x:v>
      </x:c>
      <x:c r="B13" s="114" t="str">
        <x:v>Development areas</x:v>
      </x:c>
      <x:c r="C13" s="114" t="str">
        <x:v>Employee</x:v>
      </x:c>
      <x:c r="D13" s="114" t="str">
        <x:v>Reviewed gaps, missing evidence and support needs separated by cause.</x:v>
      </x:c>
      <x:c r="E13" s="114" t="str">
        <x:v>Capability/Gap review</x:v>
      </x:c>
      <x:c r="F13" s="114" t="str">
        <x:v>Own profile.</x:v>
      </x:c>
      <x:c r="G13" s="114" t="str">
        <x:v>Context-insufficient/blocked state visible.</x:v>
      </x:c>
      <x:c r="H13" s="114" t="str">
        <x:v>Supportive language and next actions.</x:v>
      </x:c>
      <x:c r="I13" s="114" t="str">
        <x:v>No accusatory deficit language.</x:v>
      </x:c>
      <x:c r="J13" s="848" t="str">
        <x:v>Draft Complete</x:v>
      </x:c>
    </x:row>
    <x:row r="14">
      <x:c r="A14" s="852" t="str">
        <x:v>CCUX-010</x:v>
      </x:c>
      <x:c r="B14" s="853" t="str">
        <x:v>Target-role path</x:v>
      </x:c>
      <x:c r="C14" s="853" t="str">
        <x:v>Employee</x:v>
      </x:c>
      <x:c r="D14" s="853" t="str">
        <x:v>Critical requirements, current state, evidence gap, learning/practice and review path.</x:v>
      </x:c>
      <x:c r="E14" s="853" t="str">
        <x:v>RoleReadiness/Learning</x:v>
      </x:c>
      <x:c r="F14" s="853" t="str">
        <x:v>Own target role.</x:v>
      </x:c>
      <x:c r="G14" s="853" t="str">
        <x:v>Advisory/under-review state shown.</x:v>
      </x:c>
      <x:c r="H14" s="853" t="str">
        <x:v>Linear checklist alternative.</x:v>
      </x:c>
      <x:c r="I14" s="853" t="str">
        <x:v>No automatic promise or denial of role change.</x:v>
      </x:c>
      <x:c r="J14" s="854" t="str">
        <x:v>Draft Complete</x:v>
      </x:c>
    </x:row>
    <x:row r="15">
      <x:c r="A15" s="847" t="str">
        <x:v>CCUX-011</x:v>
      </x:c>
      <x:c r="B15" s="114" t="str">
        <x:v>Learning quests</x:v>
      </x:c>
      <x:c r="C15" s="114" t="str">
        <x:v>Employee</x:v>
      </x:c>
      <x:c r="D15" s="114" t="str">
        <x:v>Voluntary/approved micro-lessons, practice and reassessment tied to development goals.</x:v>
      </x:c>
      <x:c r="E15" s="114" t="str">
        <x:v>Learning plan</x:v>
      </x:c>
      <x:c r="F15" s="114" t="str">
        <x:v>Own plan.</x:v>
      </x:c>
      <x:c r="G15" s="114" t="str">
        <x:v>Unavailable content alternative.</x:v>
      </x:c>
      <x:c r="H15" s="114" t="str">
        <x:v>Progress state text and accessible actions.</x:v>
      </x:c>
      <x:c r="I15" s="114" t="str">
        <x:v>No manipulative streaks or public competition.</x:v>
      </x:c>
      <x:c r="J15" s="848" t="str">
        <x:v>Draft Complete</x:v>
      </x:c>
    </x:row>
    <x:row r="16">
      <x:c r="A16" s="852" t="str">
        <x:v>CCUX-012</x:v>
      </x:c>
      <x:c r="B16" s="853" t="str">
        <x:v>Mastery contributions</x:v>
      </x:c>
      <x:c r="C16" s="853" t="str">
        <x:v>Employee</x:v>
      </x:c>
      <x:c r="D16" s="853" t="str">
        <x:v>Mentoring, standards, reusable methods and Skill Forge contributions.</x:v>
      </x:c>
      <x:c r="E16" s="853" t="str">
        <x:v>Capability/Skill Forge candidate data</x:v>
      </x:c>
      <x:c r="F16" s="853" t="str">
        <x:v>Own contributions.</x:v>
      </x:c>
      <x:c r="G16" s="853" t="str">
        <x:v>Candidate/approved state differentiated.</x:v>
      </x:c>
      <x:c r="H16" s="853" t="str">
        <x:v>Accessible list and evidence links.</x:v>
      </x:c>
      <x:c r="I16" s="853" t="str">
        <x:v>No credit from raw volume or title alone.</x:v>
      </x:c>
      <x:c r="J16" s="854" t="str">
        <x:v>Draft Complete</x:v>
      </x:c>
    </x:row>
    <x:row r="17">
      <x:c r="A17" s="847" t="str">
        <x:v>CCUX-013</x:v>
      </x:c>
      <x:c r="B17" s="114" t="str">
        <x:v>Claim comparison</x:v>
      </x:c>
      <x:c r="C17" s="114" t="str">
        <x:v>Employee</x:v>
      </x:c>
      <x:c r="D17" s="114" t="str">
        <x:v>Declared claim vs observed/reviewed evidence and neutral discrepancy status.</x:v>
      </x:c>
      <x:c r="E17" s="114" t="str">
        <x:v>Claim reconciliation</x:v>
      </x:c>
      <x:c r="F17" s="114" t="str">
        <x:v>Own claims.</x:v>
      </x:c>
      <x:c r="G17" s="114" t="str">
        <x:v>Active response/review status.</x:v>
      </x:c>
      <x:c r="H17" s="114" t="str">
        <x:v>Side-by-side summary with explanation.</x:v>
      </x:c>
      <x:c r="I17" s="114" t="str">
        <x:v>Never use dishonesty terminology.</x:v>
      </x:c>
      <x:c r="J17" s="848" t="str">
        <x:v>Draft Complete</x:v>
      </x:c>
    </x:row>
    <x:row r="18">
      <x:c r="A18" s="852" t="str">
        <x:v>CCUX-014</x:v>
      </x:c>
      <x:c r="B18" s="853" t="str">
        <x:v>Reassessment request</x:v>
      </x:c>
      <x:c r="C18" s="853" t="str">
        <x:v>Employee</x:v>
      </x:c>
      <x:c r="D18" s="853" t="str">
        <x:v>Reason, task options, accessibility needs and reviewer.</x:v>
      </x:c>
      <x:c r="E18" s="853" t="str">
        <x:v>Capability workflow</x:v>
      </x:c>
      <x:c r="F18" s="853" t="str">
        <x:v>Own capability/role.</x:v>
      </x:c>
      <x:c r="G18" s="853" t="str">
        <x:v>Scheduling unavailable alternative.</x:v>
      </x:c>
      <x:c r="H18" s="853" t="str">
        <x:v>Check-answers flow before submit.</x:v>
      </x:c>
      <x:c r="I18" s="853" t="str">
        <x:v>No punitive reassessment framing.</x:v>
      </x:c>
      <x:c r="J18" s="854" t="str">
        <x:v>Draft Complete</x:v>
      </x:c>
    </x:row>
    <x:row r="19">
      <x:c r="A19" s="847" t="str">
        <x:v>CCUX-015</x:v>
      </x:c>
      <x:c r="B19" s="114" t="str">
        <x:v>Progress history</x:v>
      </x:c>
      <x:c r="C19" s="114" t="str">
        <x:v>Employee</x:v>
      </x:c>
      <x:c r="D19" s="114" t="str">
        <x:v>Versioned capability/readiness changes, evidence and review decisions over time.</x:v>
      </x:c>
      <x:c r="E19" s="114" t="str">
        <x:v>Capability audit</x:v>
      </x:c>
      <x:c r="F19" s="114" t="str">
        <x:v>Own profile.</x:v>
      </x:c>
      <x:c r="G19" s="114" t="str">
        <x:v>Missing historical evidence explained.</x:v>
      </x:c>
      <x:c r="H19" s="114" t="str">
        <x:v>Chronological table/list.</x:v>
      </x:c>
      <x:c r="I19" s="114" t="str">
        <x:v>No silent retroactive changes.</x:v>
      </x:c>
      <x:c r="J19" s="848" t="str">
        <x:v>Draft Complete</x:v>
      </x:c>
    </x:row>
    <x:row r="20">
      <x:c r="A20" s="855" t="str">
        <x:v>CCUX-016</x:v>
      </x:c>
      <x:c r="B20" s="856" t="str">
        <x:v>Privacy controls</x:v>
      </x:c>
      <x:c r="C20" s="856" t="str">
        <x:v>Employee</x:v>
      </x:c>
      <x:c r="D20" s="856" t="str">
        <x:v>Who can see capability/readiness, permitted uses, retention and access history.</x:v>
      </x:c>
      <x:c r="E20" s="856" t="str">
        <x:v>Policy/Audit/Retention</x:v>
      </x:c>
      <x:c r="F20" s="856" t="str">
        <x:v>Own records.</x:v>
      </x:c>
      <x:c r="G20" s="856" t="str">
        <x:v>Policy changes visible.</x:v>
      </x:c>
      <x:c r="H20" s="856" t="str">
        <x:v>Plain-language policy link.</x:v>
      </x:c>
      <x:c r="I20" s="856" t="str">
        <x:v>No hidden downstream employment use.</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2.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6" hidden="0" customWidth="1"/>
    <x:col min="10" max="10" width="18" hidden="0" customWidth="1"/>
  </x:cols>
  <x:sheetData>
    <x:row r="1" ht="30" customHeight="1">
      <x:c r="A1" s="809" t="str">
        <x:v>Stage 10 — Evidence Timeline UX</x:v>
      </x:c>
      <x:c r="B1" s="809"/>
      <x:c r="C1" s="809"/>
      <x:c r="D1" s="809"/>
      <x:c r="E1" s="809"/>
      <x:c r="F1" s="809"/>
      <x:c r="G1" s="809"/>
      <x:c r="H1" s="809"/>
      <x:c r="I1" s="809"/>
      <x:c r="J1" s="809"/>
    </x:row>
    <x:row r="2" ht="38" customHeight="1">
      <x:c r="A2" s="813" t="str">
        <x:v>Explainable, policy-filtered replay of semantic events, episodes, artefacts, provenance, visual states, gaps, corrections and assessment versions.</x:v>
      </x:c>
      <x:c r="B2" s="813"/>
      <x:c r="C2" s="813"/>
      <x:c r="D2" s="813"/>
      <x:c r="E2" s="813"/>
      <x:c r="F2" s="813"/>
      <x:c r="G2" s="813"/>
      <x:c r="H2" s="813"/>
      <x:c r="I2" s="813"/>
      <x:c r="J2" s="813"/>
    </x:row>
    <x:row r="4" ht="30" customHeight="1">
      <x:c r="A4" s="825" t="str">
        <x:v>ID</x:v>
      </x:c>
      <x:c r="B4" s="826" t="str">
        <x:v>Timeline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ETUX-001</x:v>
      </x:c>
      <x:c r="B5" s="845" t="str">
        <x:v>Timeline summary</x:v>
      </x:c>
      <x:c r="C5" s="845" t="str">
        <x:v>Employee/reviewer</x:v>
      </x:c>
      <x:c r="D5" s="845" t="str">
        <x:v>Session/task duration, evidence coverage, gaps, active policy and assessment version.</x:v>
      </x:c>
      <x:c r="E5" s="845" t="str">
        <x:v>Replay/Completeness/Assessment</x:v>
      </x:c>
      <x:c r="F5" s="845" t="str">
        <x:v>Own or case-scoped.</x:v>
      </x:c>
      <x:c r="G5" s="845" t="str">
        <x:v>Show partial/stale/replaying status.</x:v>
      </x:c>
      <x:c r="H5" s="845" t="str">
        <x:v>Summary before detail; accessible date/time.</x:v>
      </x:c>
      <x:c r="I5" s="845" t="str">
        <x:v>Do not present duration as productivity.</x:v>
      </x:c>
      <x:c r="J5" s="846" t="str">
        <x:v>Draft Complete</x:v>
      </x:c>
    </x:row>
    <x:row r="6">
      <x:c r="A6" s="852" t="str">
        <x:v>ETUX-002</x:v>
      </x:c>
      <x:c r="B6" s="853" t="str">
        <x:v>Event stream</x:v>
      </x:c>
      <x:c r="C6" s="853" t="str">
        <x:v>Employee/reviewer</x:v>
      </x:c>
      <x:c r="D6" s="853" t="str">
        <x:v>Ordered semantic, artefact, input metadata, visual and system events.</x:v>
      </x:c>
      <x:c r="E6" s="853" t="str">
        <x:v>Stage 4/5/6</x:v>
      </x:c>
      <x:c r="F6" s="853" t="str">
        <x:v>Policy-filtered task/session.</x:v>
      </x:c>
      <x:c r="G6" s="853" t="str">
        <x:v>Late events and replay updates labelled.</x:v>
      </x:c>
      <x:c r="H6" s="853" t="str">
        <x:v>Virtualised list remains keyboard/screen-reader usable.</x:v>
      </x:c>
      <x:c r="I6" s="853" t="str">
        <x:v>No raw sensitive content inline.</x:v>
      </x:c>
      <x:c r="J6" s="854" t="str">
        <x:v>Draft Complete</x:v>
      </x:c>
    </x:row>
    <x:row r="7">
      <x:c r="A7" s="847" t="str">
        <x:v>ETUX-003</x:v>
      </x:c>
      <x:c r="B7" s="114" t="str">
        <x:v>Episode view</x:v>
      </x:c>
      <x:c r="C7" s="114" t="str">
        <x:v>Employee/reviewer</x:v>
      </x:c>
      <x:c r="D7" s="114" t="str">
        <x:v>Task-focused, research, review, AI execution, wait, collaboration, blocked, idle or insufficient-evidence periods.</x:v>
      </x:c>
      <x:c r="E7" s="114" t="str">
        <x:v>Stage 7 WorkEpisodes</x:v>
      </x:c>
      <x:c r="F7" s="114" t="str">
        <x:v>Own/case scope.</x:v>
      </x:c>
      <x:c r="G7" s="114" t="str">
        <x:v>Alternatives/confidence shown.</x:v>
      </x:c>
      <x:c r="H7" s="114" t="str">
        <x:v>Episode list/table alternative.</x:v>
      </x:c>
      <x:c r="I7" s="114" t="str">
        <x:v>Derived label never shown as unquestionable fact.</x:v>
      </x:c>
      <x:c r="J7" s="848" t="str">
        <x:v>Draft Complete</x:v>
      </x:c>
    </x:row>
    <x:row r="8">
      <x:c r="A8" s="852" t="str">
        <x:v>ETUX-004</x:v>
      </x:c>
      <x:c r="B8" s="853" t="str">
        <x:v>Artefact lane</x:v>
      </x:c>
      <x:c r="C8" s="853" t="str">
        <x:v>Employee/reviewer</x:v>
      </x:c>
      <x:c r="D8" s="853" t="str">
        <x:v>Files, commits, PRs, tests, builds, documents and deployment outcomes.</x:v>
      </x:c>
      <x:c r="E8" s="853" t="str">
        <x:v>Artefact Registry/Git/CI</x:v>
      </x:c>
      <x:c r="F8" s="853" t="str">
        <x:v>Task/project scope.</x:v>
      </x:c>
      <x:c r="G8" s="853" t="str">
        <x:v>Source-system unavailable state.</x:v>
      </x:c>
      <x:c r="H8" s="853" t="str">
        <x:v>Links have descriptive accessible names.</x:v>
      </x:c>
      <x:c r="I8" s="853" t="str">
        <x:v>Line count/code volume not emphasised.</x:v>
      </x:c>
      <x:c r="J8" s="854" t="str">
        <x:v>Draft Complete</x:v>
      </x:c>
    </x:row>
    <x:row r="9">
      <x:c r="A9" s="847" t="str">
        <x:v>ETUX-005</x:v>
      </x:c>
      <x:c r="B9" s="114" t="str">
        <x:v>Provenance lane</x:v>
      </x:c>
      <x:c r="C9" s="114" t="str">
        <x:v>Employee/reviewer</x:v>
      </x:c>
      <x:c r="D9" s="114" t="str">
        <x:v>Human, AI-agent, automation, system, mixed and unknown origin relationships.</x:v>
      </x:c>
      <x:c r="E9" s="114" t="str">
        <x:v>Stage 7 Provenance</x:v>
      </x:c>
      <x:c r="F9" s="114" t="str">
        <x:v>Own/case scope.</x:v>
      </x:c>
      <x:c r="G9" s="114" t="str">
        <x:v>Unknown/mixed and confidence visible.</x:v>
      </x:c>
      <x:c r="H9" s="114" t="str">
        <x:v>Graph plus linear textual relation list.</x:v>
      </x:c>
      <x:c r="I9" s="114" t="str">
        <x:v>No forced actor attribution.</x:v>
      </x:c>
      <x:c r="J9" s="848" t="str">
        <x:v>Draft Complete</x:v>
      </x:c>
    </x:row>
    <x:row r="10">
      <x:c r="A10" s="852" t="str">
        <x:v>ETUX-006</x:v>
      </x:c>
      <x:c r="B10" s="853" t="str">
        <x:v>Visual-state thumbnails</x:v>
      </x:c>
      <x:c r="C10" s="853" t="str">
        <x:v>Employee/reviewer with policy</x:v>
      </x:c>
      <x:c r="D10" s="853" t="str">
        <x:v>Redacted event-driven screenshots/changed regions.</x:v>
      </x:c>
      <x:c r="E10" s="853" t="str">
        <x:v>Visual Evidence</x:v>
      </x:c>
      <x:c r="F10" s="853" t="str">
        <x:v>Own/case grant; thumbnails by default.</x:v>
      </x:c>
      <x:c r="G10" s="853" t="str">
        <x:v>Expired/suppressed/unavailable state.</x:v>
      </x:c>
      <x:c r="H10" s="853" t="str">
        <x:v>Alt text describes context, not sensitive content.</x:v>
      </x:c>
      <x:c r="I10" s="853" t="str">
        <x:v>No continuous playback by default.</x:v>
      </x:c>
      <x:c r="J10" s="854" t="str">
        <x:v>Draft Complete</x:v>
      </x:c>
    </x:row>
    <x:row r="11">
      <x:c r="A11" s="847" t="str">
        <x:v>ETUX-007</x:v>
      </x:c>
      <x:c r="B11" s="114" t="str">
        <x:v>Semantic evidence priority</x:v>
      </x:c>
      <x:c r="C11" s="114" t="str">
        <x:v>Employee/reviewer</x:v>
      </x:c>
      <x:c r="D11" s="114" t="str">
        <x:v>Source-system result and semantic events displayed before visual/AI evidence.</x:v>
      </x:c>
      <x:c r="E11" s="114" t="str">
        <x:v>Evidence hierarchy</x:v>
      </x:c>
      <x:c r="F11" s="114" t="str">
        <x:v>Task/case.</x:v>
      </x:c>
      <x:c r="G11" s="114" t="str">
        <x:v>Conflicting source status shown.</x:v>
      </x:c>
      <x:c r="H11" s="114" t="str">
        <x:v>Structured source badges/text.</x:v>
      </x:c>
      <x:c r="I11" s="114" t="str">
        <x:v>Screenshot/OCR cannot override authoritative fact.</x:v>
      </x:c>
      <x:c r="J11" s="848" t="str">
        <x:v>Draft Complete</x:v>
      </x:c>
    </x:row>
    <x:row r="12">
      <x:c r="A12" s="852" t="str">
        <x:v>ETUX-008</x:v>
      </x:c>
      <x:c r="B12" s="853" t="str">
        <x:v>Evidence details panel</x:v>
      </x:c>
      <x:c r="C12" s="853" t="str">
        <x:v>Employee/reviewer</x:v>
      </x:c>
      <x:c r="D12" s="853" t="str">
        <x:v>Source, timestamp, actor hint, confidence, policy, schema/model/adapter version and refs.</x:v>
      </x:c>
      <x:c r="E12" s="853" t="str">
        <x:v>Evidence metadata</x:v>
      </x:c>
      <x:c r="F12" s="853" t="str">
        <x:v>Authorised scope.</x:v>
      </x:c>
      <x:c r="G12" s="853" t="str">
        <x:v>Missing lineage warning.</x:v>
      </x:c>
      <x:c r="H12" s="853" t="str">
        <x:v>Focus trap and close/return behaviour.</x:v>
      </x:c>
      <x:c r="I12" s="853" t="str">
        <x:v>Do not expose raw secrets or unrelated third-party data.</x:v>
      </x:c>
      <x:c r="J12" s="854" t="str">
        <x:v>Draft Complete</x:v>
      </x:c>
    </x:row>
    <x:row r="13">
      <x:c r="A13" s="847" t="str">
        <x:v>ETUX-009</x:v>
      </x:c>
      <x:c r="B13" s="114" t="str">
        <x:v>Gap markers</x:v>
      </x:c>
      <x:c r="C13" s="114" t="str">
        <x:v>Employee/reviewer</x:v>
      </x:c>
      <x:c r="D13" s="114" t="str">
        <x:v>Sensor, adapter, policy, sequence, clock and excluded-period gaps.</x:v>
      </x:c>
      <x:c r="E13" s="114" t="str">
        <x:v>TelemetryGap/Coverage</x:v>
      </x:c>
      <x:c r="F13" s="114" t="str">
        <x:v>Own/case scope.</x:v>
      </x:c>
      <x:c r="G13" s="114" t="str">
        <x:v>Gap reason and confidence impact.</x:v>
      </x:c>
      <x:c r="H13" s="114" t="str">
        <x:v>Text/icon and non-colour coding.</x:v>
      </x:c>
      <x:c r="I13" s="114" t="str">
        <x:v>No inference from absent evidence.</x:v>
      </x:c>
      <x:c r="J13" s="848" t="str">
        <x:v>Draft Complete</x:v>
      </x:c>
    </x:row>
    <x:row r="14">
      <x:c r="A14" s="852" t="str">
        <x:v>ETUX-010</x:v>
      </x:c>
      <x:c r="B14" s="853" t="str">
        <x:v>Corrections overlay</x:v>
      </x:c>
      <x:c r="C14" s="853" t="str">
        <x:v>Employee/reviewer</x:v>
      </x:c>
      <x:c r="D14" s="853" t="str">
        <x:v>Original task/context, correction, reviewer status and current interpretation.</x:v>
      </x:c>
      <x:c r="E14" s="853" t="str">
        <x:v>Correction/Audit</x:v>
      </x:c>
      <x:c r="F14" s="853" t="str">
        <x:v>Own/case scope.</x:v>
      </x:c>
      <x:c r="G14" s="853" t="str">
        <x:v>Unresolved correction highlighted.</x:v>
      </x:c>
      <x:c r="H14" s="853" t="str">
        <x:v>Version comparison accessible as summary list.</x:v>
      </x:c>
      <x:c r="I14" s="853" t="str">
        <x:v>Original cannot disappear.</x:v>
      </x:c>
      <x:c r="J14" s="854" t="str">
        <x:v>Draft Complete</x:v>
      </x:c>
    </x:row>
    <x:row r="15">
      <x:c r="A15" s="847" t="str">
        <x:v>ETUX-011</x:v>
      </x:c>
      <x:c r="B15" s="114" t="str">
        <x:v>Assessment versions</x:v>
      </x:c>
      <x:c r="C15" s="114" t="str">
        <x:v>Employee/reviewer</x:v>
      </x:c>
      <x:c r="D15" s="114" t="str">
        <x:v>Which evidence and rules produced each task/capability assessment version.</x:v>
      </x:c>
      <x:c r="E15" s="114" t="str">
        <x:v>Task/Capability Audit</x:v>
      </x:c>
      <x:c r="F15" s="114" t="str">
        <x:v>Own/case scope.</x:v>
      </x:c>
      <x:c r="G15" s="114" t="str">
        <x:v>Superseded/current status visible.</x:v>
      </x:c>
      <x:c r="H15" s="114" t="str">
        <x:v>Version selector keyboard accessible.</x:v>
      </x:c>
      <x:c r="I15" s="114" t="str">
        <x:v>No silent historical rewrite.</x:v>
      </x:c>
      <x:c r="J15" s="848" t="str">
        <x:v>Draft Complete</x:v>
      </x:c>
    </x:row>
    <x:row r="16">
      <x:c r="A16" s="852" t="str">
        <x:v>ETUX-012</x:v>
      </x:c>
      <x:c r="B16" s="853" t="str">
        <x:v>Filter and search</x:v>
      </x:c>
      <x:c r="C16" s="853" t="str">
        <x:v>Employee/reviewer</x:v>
      </x:c>
      <x:c r="D16" s="853" t="str">
        <x:v>Task, time, app/tool, evidence class, actor, criterion, confidence and status filters.</x:v>
      </x:c>
      <x:c r="E16" s="853" t="str">
        <x:v>Read model/search</x:v>
      </x:c>
      <x:c r="F16" s="853" t="str">
        <x:v>Authorised scope.</x:v>
      </x:c>
      <x:c r="G16" s="853" t="str">
        <x:v>Search index delay shown.</x:v>
      </x:c>
      <x:c r="H16" s="853" t="str">
        <x:v>Filters have labels, clear-all and no drag-only control.</x:v>
      </x:c>
      <x:c r="I16" s="853" t="str">
        <x:v>No unrestricted cross-person search.</x:v>
      </x:c>
      <x:c r="J16" s="854" t="str">
        <x:v>Draft Complete</x:v>
      </x:c>
    </x:row>
    <x:row r="17">
      <x:c r="A17" s="847" t="str">
        <x:v>ETUX-013</x:v>
      </x:c>
      <x:c r="B17" s="114" t="str">
        <x:v>Bookmark/annotation</x:v>
      </x:c>
      <x:c r="C17" s="114" t="str">
        <x:v>Employee/reviewer</x:v>
      </x:c>
      <x:c r="D17" s="114" t="str">
        <x:v>Employee bookmark or reviewer annotation linked to evidence.</x:v>
      </x:c>
      <x:c r="E17" s="114" t="str">
        <x:v>Evidence Bookmark/Review</x:v>
      </x:c>
      <x:c r="F17" s="114" t="str">
        <x:v>Own or assigned case.</x:v>
      </x:c>
      <x:c r="G17" s="114" t="str">
        <x:v>Save failure/offline state.</x:v>
      </x:c>
      <x:c r="H17" s="114" t="str">
        <x:v>Accessible form and review-before-submit.</x:v>
      </x:c>
      <x:c r="I17" s="114" t="str">
        <x:v>Reviewer annotation does not overwrite employee note.</x:v>
      </x:c>
      <x:c r="J17" s="848" t="str">
        <x:v>Draft Complete</x:v>
      </x:c>
    </x:row>
    <x:row r="18">
      <x:c r="A18" s="852" t="str">
        <x:v>ETUX-014</x:v>
      </x:c>
      <x:c r="B18" s="853" t="str">
        <x:v>Raw evidence grant flow</x:v>
      </x:c>
      <x:c r="C18" s="853" t="str">
        <x:v>Employee/reviewer/manager requester</x:v>
      </x:c>
      <x:c r="D18" s="853" t="str">
        <x:v>Purpose, task, class, duration, approver and access status.</x:v>
      </x:c>
      <x:c r="E18" s="853" t="str">
        <x:v>Access Broker</x:v>
      </x:c>
      <x:c r="F18" s="853" t="str">
        <x:v>Narrow grant.</x:v>
      </x:c>
      <x:c r="G18" s="853" t="str">
        <x:v>Policy unavailable/expired state.</x:v>
      </x:c>
      <x:c r="H18" s="853" t="str">
        <x:v>Check-answers and confirmation.</x:v>
      </x:c>
      <x:c r="I18" s="853" t="str">
        <x:v>No default direct raw view.</x:v>
      </x:c>
      <x:c r="J18" s="854" t="str">
        <x:v>Draft Complete</x:v>
      </x:c>
    </x:row>
    <x:row r="19">
      <x:c r="A19" s="847" t="str">
        <x:v>ETUX-015</x:v>
      </x:c>
      <x:c r="B19" s="114" t="str">
        <x:v>Export package</x:v>
      </x:c>
      <x:c r="C19" s="114" t="str">
        <x:v>Employee/reviewer</x:v>
      </x:c>
      <x:c r="D19" s="114" t="str">
        <x:v>Scoped timeline/evidence summary with provenance, gaps, corrections and audit.</x:v>
      </x:c>
      <x:c r="E19" s="114" t="str">
        <x:v>Export Service</x:v>
      </x:c>
      <x:c r="F19" s="114" t="str">
        <x:v>Own/case grant.</x:v>
      </x:c>
      <x:c r="G19" s="114" t="str">
        <x:v>Partial export and expiry state.</x:v>
      </x:c>
      <x:c r="H19" s="114" t="str">
        <x:v>Accessible PDF/HTML/CSV alternatives where suitable.</x:v>
      </x:c>
      <x:c r="I19" s="114" t="str">
        <x:v>No bulk unscoped export.</x:v>
      </x:c>
      <x:c r="J19" s="848" t="str">
        <x:v>Draft Complete</x:v>
      </x:c>
    </x:row>
    <x:row r="20">
      <x:c r="A20" s="855" t="str">
        <x:v>ETUX-016</x:v>
      </x:c>
      <x:c r="B20" s="856" t="str">
        <x:v>Performance/degraded UX</x:v>
      </x:c>
      <x:c r="C20" s="856" t="str">
        <x:v>All</x:v>
      </x:c>
      <x:c r="D20" s="856" t="str">
        <x:v>Incremental loading, pagination, summarisation and clear long-running replay status.</x:v>
      </x:c>
      <x:c r="E20" s="856" t="str">
        <x:v>BFF/Replay job</x:v>
      </x:c>
      <x:c r="F20" s="856" t="str">
        <x:v>Current user scope.</x:v>
      </x:c>
      <x:c r="G20" s="856" t="str">
        <x:v>Retry/cancel/resume actions.</x:v>
      </x:c>
      <x:c r="H20" s="856" t="str">
        <x:v>Status messages announced to assistive tech.</x:v>
      </x:c>
      <x:c r="I20" s="856" t="str">
        <x:v>Do not hide missing evidence behind loading spinner.</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3.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8" hidden="0" customWidth="1"/>
    <x:col min="10" max="10" width="18" hidden="0" customWidth="1"/>
  </x:cols>
  <x:sheetData>
    <x:row r="1" ht="30" customHeight="1">
      <x:c r="A1" s="809" t="str">
        <x:v>Stage 10 — Coaching and Learning UX</x:v>
      </x:c>
      <x:c r="B1" s="809"/>
      <x:c r="C1" s="809"/>
      <x:c r="D1" s="809"/>
      <x:c r="E1" s="809"/>
      <x:c r="F1" s="809"/>
      <x:c r="G1" s="809"/>
      <x:c r="H1" s="809"/>
      <x:c r="I1" s="809"/>
      <x:c r="J1" s="809"/>
    </x:row>
    <x:row r="2" ht="38" customHeight="1">
      <x:c r="A2" s="813" t="str">
        <x:v>Private, interrupt-safe experience for interventions, lessons, practice, learning plans, mentor handoff, applied evidence and feedback.</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CLUX-001</x:v>
      </x:c>
      <x:c r="B5" s="845" t="str">
        <x:v>Private coaching inbox</x:v>
      </x:c>
      <x:c r="C5" s="845" t="str">
        <x:v>Employee</x:v>
      </x:c>
      <x:c r="D5" s="845" t="str">
        <x:v>Interventions grouped by task/goal, mode, urgency, status and rationale.</x:v>
      </x:c>
      <x:c r="E5" s="845" t="str">
        <x:v>Coaching read model</x:v>
      </x:c>
      <x:c r="F5" s="845" t="str">
        <x:v>Own interventions.</x:v>
      </x:c>
      <x:c r="G5" s="845" t="str">
        <x:v>Stale-context or withdrawn message shown.</x:v>
      </x:c>
      <x:c r="H5" s="845" t="str">
        <x:v>Accessible inbox/list and action labels.</x:v>
      </x:c>
      <x:c r="I5" s="845" t="str">
        <x:v>No manager-visible transcript by default.</x:v>
      </x:c>
      <x:c r="J5" s="846" t="str">
        <x:v>Draft Complete</x:v>
      </x:c>
    </x:row>
    <x:row r="6">
      <x:c r="A6" s="852" t="str">
        <x:v>CLUX-002</x:v>
      </x:c>
      <x:c r="B6" s="853" t="str">
        <x:v>Intervention card</x:v>
      </x:c>
      <x:c r="C6" s="853" t="str">
        <x:v>Employee</x:v>
      </x:c>
      <x:c r="D6" s="853" t="str">
        <x:v>What was observed, why guidance is offered, confidence, suggested action and evidence link.</x:v>
      </x:c>
      <x:c r="E6" s="853" t="str">
        <x:v>Coaching Intervention</x:v>
      </x:c>
      <x:c r="F6" s="853" t="str">
        <x:v>Own intervention.</x:v>
      </x:c>
      <x:c r="G6" s="853" t="str">
        <x:v>Missing evidence/low confidence explanation.</x:v>
      </x:c>
      <x:c r="H6" s="853" t="str">
        <x:v>Concise content; expandable details.</x:v>
      </x:c>
      <x:c r="I6" s="853" t="str">
        <x:v>No accusatory or personality language.</x:v>
      </x:c>
      <x:c r="J6" s="854" t="str">
        <x:v>Draft Complete</x:v>
      </x:c>
    </x:row>
    <x:row r="7">
      <x:c r="A7" s="847" t="str">
        <x:v>CLUX-003</x:v>
      </x:c>
      <x:c r="B7" s="114" t="str">
        <x:v>Employee response controls</x:v>
      </x:c>
      <x:c r="C7" s="114" t="str">
        <x:v>Employee</x:v>
      </x:c>
      <x:c r="D7" s="114" t="str">
        <x:v>Accept, modify, dismiss, snooze, ask why, wrong context and mentor request.</x:v>
      </x:c>
      <x:c r="E7" s="114" t="str">
        <x:v>Coaching APIs</x:v>
      </x:c>
      <x:c r="F7" s="114" t="str">
        <x:v>Own intervention.</x:v>
      </x:c>
      <x:c r="G7" s="114" t="str">
        <x:v>Offline queued response.</x:v>
      </x:c>
      <x:c r="H7" s="114" t="str">
        <x:v>Large targets, keyboard and screen-reader support.</x:v>
      </x:c>
      <x:c r="I7" s="114" t="str">
        <x:v>Dismissal/snooze not negative performance evidence.</x:v>
      </x:c>
      <x:c r="J7" s="848" t="str">
        <x:v>Draft Complete</x:v>
      </x:c>
    </x:row>
    <x:row r="8">
      <x:c r="A8" s="852" t="str">
        <x:v>CLUX-004</x:v>
      </x:c>
      <x:c r="B8" s="853" t="str">
        <x:v>Focus and quiet settings</x:v>
      </x:c>
      <x:c r="C8" s="853" t="str">
        <x:v>Employee</x:v>
      </x:c>
      <x:c r="D8" s="853" t="str">
        <x:v>Do-not-disturb, focus windows, daily limits and channel preferences.</x:v>
      </x:c>
      <x:c r="E8" s="853" t="str">
        <x:v>Coaching Preferences</x:v>
      </x:c>
      <x:c r="F8" s="853" t="str">
        <x:v>Own settings.</x:v>
      </x:c>
      <x:c r="G8" s="853" t="str">
        <x:v>Default-safe fallback.</x:v>
      </x:c>
      <x:c r="H8" s="853" t="str">
        <x:v>Accessible time/choice controls.</x:v>
      </x:c>
      <x:c r="I8" s="853" t="str">
        <x:v>Urgent exceptions must be separately defined.</x:v>
      </x:c>
      <x:c r="J8" s="854" t="str">
        <x:v>Draft Complete</x:v>
      </x:c>
    </x:row>
    <x:row r="9">
      <x:c r="A9" s="847" t="str">
        <x:v>CLUX-005</x:v>
      </x:c>
      <x:c r="B9" s="114" t="str">
        <x:v>Micro-lesson</x:v>
      </x:c>
      <x:c r="C9" s="114" t="str">
        <x:v>Employee</x:v>
      </x:c>
      <x:c r="D9" s="114" t="str">
        <x:v>Concept, rationale, example, check and relevant task link.</x:v>
      </x:c>
      <x:c r="E9" s="114" t="str">
        <x:v>Learning Artefact</x:v>
      </x:c>
      <x:c r="F9" s="114" t="str">
        <x:v>Own plan/request.</x:v>
      </x:c>
      <x:c r="G9" s="114" t="str">
        <x:v>Unavailable version or licence state.</x:v>
      </x:c>
      <x:c r="H9" s="114" t="str">
        <x:v>Readable line length, headings, captions and alternatives.</x:v>
      </x:c>
      <x:c r="I9" s="114" t="str">
        <x:v>Lesson completion not presented as capability change.</x:v>
      </x:c>
      <x:c r="J9" s="848" t="str">
        <x:v>Draft Complete</x:v>
      </x:c>
    </x:row>
    <x:row r="10">
      <x:c r="A10" s="852" t="str">
        <x:v>CLUX-006</x:v>
      </x:c>
      <x:c r="B10" s="853" t="str">
        <x:v>Practice task</x:v>
      </x:c>
      <x:c r="C10" s="853" t="str">
        <x:v>Employee</x:v>
      </x:c>
      <x:c r="D10" s="853" t="str">
        <x:v>Objective, support level, criteria, evidence and reviewer.</x:v>
      </x:c>
      <x:c r="E10" s="853" t="str">
        <x:v>Learning/Task Service</x:v>
      </x:c>
      <x:c r="F10" s="853" t="str">
        <x:v>Own assigned practice.</x:v>
      </x:c>
      <x:c r="G10" s="853" t="str">
        <x:v>Sandbox/service outage status.</x:v>
      </x:c>
      <x:c r="H10" s="853" t="str">
        <x:v>Same accessible task-contract pattern as live work.</x:v>
      </x:c>
      <x:c r="I10" s="853" t="str">
        <x:v>Practice evidence not labelled independent live capability.</x:v>
      </x:c>
      <x:c r="J10" s="854" t="str">
        <x:v>Draft Complete</x:v>
      </x:c>
    </x:row>
    <x:row r="11">
      <x:c r="A11" s="847" t="str">
        <x:v>CLUX-007</x:v>
      </x:c>
      <x:c r="B11" s="114" t="str">
        <x:v>Learning-plan planner</x:v>
      </x:c>
      <x:c r="C11" s="114" t="str">
        <x:v>Employee/L&amp;D</x:v>
      </x:c>
      <x:c r="D11" s="114" t="str">
        <x:v>Goals, sequencing, workload, artefacts, practice, mentor and expected applied evidence.</x:v>
      </x:c>
      <x:c r="E11" s="114" t="str">
        <x:v>Learning Plan</x:v>
      </x:c>
      <x:c r="F11" s="114" t="str">
        <x:v>Employee and authorised reviewer.</x:v>
      </x:c>
      <x:c r="G11" s="114" t="str">
        <x:v>Content/resource availability shown.</x:v>
      </x:c>
      <x:c r="H11" s="114" t="str">
        <x:v>Drag-and-drop has keyboard alternative.</x:v>
      </x:c>
      <x:c r="I11" s="114" t="str">
        <x:v>Plan should not become punitive workload.</x:v>
      </x:c>
      <x:c r="J11" s="848" t="str">
        <x:v>Draft Complete</x:v>
      </x:c>
    </x:row>
    <x:row r="12">
      <x:c r="A12" s="852" t="str">
        <x:v>CLUX-008</x:v>
      </x:c>
      <x:c r="B12" s="853" t="str">
        <x:v>Applied evidence tracker</x:v>
      </x:c>
      <x:c r="C12" s="853" t="str">
        <x:v>Employee</x:v>
      </x:c>
      <x:c r="D12" s="853" t="str">
        <x:v>Later real-work evidence, review status and capability update consideration.</x:v>
      </x:c>
      <x:c r="E12" s="853" t="str">
        <x:v>Learning/Capability Evidence</x:v>
      </x:c>
      <x:c r="F12" s="853" t="str">
        <x:v>Own evidence.</x:v>
      </x:c>
      <x:c r="G12" s="853" t="str">
        <x:v>Causal uncertainty and more-evidence-needed state.</x:v>
      </x:c>
      <x:c r="H12" s="853" t="str">
        <x:v>Text timeline and status.</x:v>
      </x:c>
      <x:c r="I12" s="853" t="str">
        <x:v>Do not claim coaching caused outcome automatically.</x:v>
      </x:c>
      <x:c r="J12" s="854" t="str">
        <x:v>Draft Complete</x:v>
      </x:c>
    </x:row>
    <x:row r="13">
      <x:c r="A13" s="847" t="str">
        <x:v>CLUX-009</x:v>
      </x:c>
      <x:c r="B13" s="114" t="str">
        <x:v>Mentor handoff</x:v>
      </x:c>
      <x:c r="C13" s="114" t="str">
        <x:v>Employee/mentor</x:v>
      </x:c>
      <x:c r="D13" s="114" t="str">
        <x:v>Goals, information scope, scheduling, mentor and agreed summary.</x:v>
      </x:c>
      <x:c r="E13" s="114" t="str">
        <x:v>Workflow/Organisation</x:v>
      </x:c>
      <x:c r="F13" s="114" t="str">
        <x:v>Employee-approved scope.</x:v>
      </x:c>
      <x:c r="G13" s="114" t="str">
        <x:v>Mentor unavailable/alternative state.</x:v>
      </x:c>
      <x:c r="H13" s="114" t="str">
        <x:v>Accessible scheduling and consent.</x:v>
      </x:c>
      <x:c r="I13" s="114" t="str">
        <x:v>Private conversation content excluded.</x:v>
      </x:c>
      <x:c r="J13" s="848" t="str">
        <x:v>Draft Complete</x:v>
      </x:c>
    </x:row>
    <x:row r="14">
      <x:c r="A14" s="852" t="str">
        <x:v>CLUX-010</x:v>
      </x:c>
      <x:c r="B14" s="853" t="str">
        <x:v>Learning feedback</x:v>
      </x:c>
      <x:c r="C14" s="853" t="str">
        <x:v>Employee</x:v>
      </x:c>
      <x:c r="D14" s="853" t="str">
        <x:v>Usefulness, relevance, accessibility, timing and suggested improvement.</x:v>
      </x:c>
      <x:c r="E14" s="853" t="str">
        <x:v>Learning/Coaching Feedback</x:v>
      </x:c>
      <x:c r="F14" s="853" t="str">
        <x:v>Own feedback.</x:v>
      </x:c>
      <x:c r="G14" s="853" t="str">
        <x:v>Save/anonymous option where policy permits.</x:v>
      </x:c>
      <x:c r="H14" s="853" t="str">
        <x:v>Accessible rating plus text alternative.</x:v>
      </x:c>
      <x:c r="I14" s="853" t="str">
        <x:v>Feedback not used to rank employee.</x:v>
      </x:c>
      <x:c r="J14" s="854" t="str">
        <x:v>Draft Complete</x:v>
      </x:c>
    </x:row>
    <x:row r="15">
      <x:c r="A15" s="847" t="str">
        <x:v>CLUX-011</x:v>
      </x:c>
      <x:c r="B15" s="114" t="str">
        <x:v>Coach explanation</x:v>
      </x:c>
      <x:c r="C15" s="114" t="str">
        <x:v>Employee</x:v>
      </x:c>
      <x:c r="D15" s="114" t="str">
        <x:v>Model/skill/policy version, evidence source and limitations in plain language.</x:v>
      </x:c>
      <x:c r="E15" s="114" t="str">
        <x:v>Coaching Audit</x:v>
      </x:c>
      <x:c r="F15" s="114" t="str">
        <x:v>Own intervention.</x:v>
      </x:c>
      <x:c r="G15" s="114" t="str">
        <x:v>Version unavailable warning.</x:v>
      </x:c>
      <x:c r="H15" s="114" t="str">
        <x:v>Details component only for secondary detail.</x:v>
      </x:c>
      <x:c r="I15" s="114" t="str">
        <x:v>No opaque 'AI says' explanation.</x:v>
      </x:c>
      <x:c r="J15" s="848" t="str">
        <x:v>Draft Complete</x:v>
      </x:c>
    </x:row>
    <x:row r="16">
      <x:c r="A16" s="852" t="str">
        <x:v>CLUX-012</x:v>
      </x:c>
      <x:c r="B16" s="853" t="str">
        <x:v>Learning history</x:v>
      </x:c>
      <x:c r="C16" s="853" t="str">
        <x:v>Employee</x:v>
      </x:c>
      <x:c r="D16" s="853" t="str">
        <x:v>Completed content, practice, applied evidence and reviewed outcomes.</x:v>
      </x:c>
      <x:c r="E16" s="853" t="str">
        <x:v>Learning Audit</x:v>
      </x:c>
      <x:c r="F16" s="853" t="str">
        <x:v>Own history.</x:v>
      </x:c>
      <x:c r="G16" s="853" t="str">
        <x:v>Expired/deleted artefact state.</x:v>
      </x:c>
      <x:c r="H16" s="853" t="str">
        <x:v>Chronological table/list.</x:v>
      </x:c>
      <x:c r="I16" s="853" t="str">
        <x:v>No completion leaderboard.</x:v>
      </x:c>
      <x:c r="J16" s="854" t="str">
        <x:v>Draft Complete</x:v>
      </x:c>
    </x:row>
    <x:row r="17">
      <x:c r="A17" s="847" t="str">
        <x:v>CLUX-013</x:v>
      </x:c>
      <x:c r="B17" s="114" t="str">
        <x:v>Manager/L&amp;D summary boundary</x:v>
      </x:c>
      <x:c r="C17" s="114" t="str">
        <x:v>Employee/manager/L&amp;D</x:v>
      </x:c>
      <x:c r="D17" s="114" t="str">
        <x:v>Exactly what reviewed development summary is shared and what remains private.</x:v>
      </x:c>
      <x:c r="E17" s="114" t="str">
        <x:v>Policy/Reporting</x:v>
      </x:c>
      <x:c r="F17" s="114" t="str">
        <x:v>Audience specific.</x:v>
      </x:c>
      <x:c r="G17" s="114" t="str">
        <x:v>Policy change highlighted.</x:v>
      </x:c>
      <x:c r="H17" s="114" t="str">
        <x:v>Plain-language audience labels.</x:v>
      </x:c>
      <x:c r="I17" s="114" t="str">
        <x:v>No hidden sharing of reflections or coaching text.</x:v>
      </x:c>
      <x:c r="J17" s="848" t="str">
        <x:v>Draft Complete</x:v>
      </x:c>
    </x:row>
    <x:row r="18">
      <x:c r="A18" s="852" t="str">
        <x:v>CLUX-014</x:v>
      </x:c>
      <x:c r="B18" s="853" t="str">
        <x:v>Coach safety reporting</x:v>
      </x:c>
      <x:c r="C18" s="853" t="str">
        <x:v>Employee</x:v>
      </x:c>
      <x:c r="D18" s="853" t="str">
        <x:v>Report harmful, incorrect, sensitive or manipulative guidance.</x:v>
      </x:c>
      <x:c r="E18" s="853" t="str">
        <x:v>Incident/Feedback Workflow</x:v>
      </x:c>
      <x:c r="F18" s="853" t="str">
        <x:v>Own incident.</x:v>
      </x:c>
      <x:c r="G18" s="853" t="str">
        <x:v>Alternative privacy contact when service unavailable.</x:v>
      </x:c>
      <x:c r="H18" s="853" t="str">
        <x:v>Consistent help and confirmation.</x:v>
      </x:c>
      <x:c r="I18" s="853" t="str">
        <x:v>No retaliation.</x:v>
      </x:c>
      <x:c r="J18" s="854" t="str">
        <x:v>Draft Complete</x:v>
      </x:c>
    </x:row>
    <x:row r="19">
      <x:c r="A19" s="849" t="str">
        <x:v>CLUX-015</x:v>
      </x:c>
      <x:c r="B19" s="850" t="str">
        <x:v>Success recognition</x:v>
      </x:c>
      <x:c r="C19" s="850" t="str">
        <x:v>Employee</x:v>
      </x:c>
      <x:c r="D19" s="850" t="str">
        <x:v>Private acknowledgement of reviewed improvement, recovery, verification or mentoring.</x:v>
      </x:c>
      <x:c r="E19" s="850" t="str">
        <x:v>Reviewed task/capability evidence</x:v>
      </x:c>
      <x:c r="F19" s="850" t="str">
        <x:v>Own profile.</x:v>
      </x:c>
      <x:c r="G19" s="850" t="str">
        <x:v>Evidence under review state.</x:v>
      </x:c>
      <x:c r="H19" s="850" t="str">
        <x:v>Respect reduced-motion and non-gamified option.</x:v>
      </x:c>
      <x:c r="I19" s="850" t="str">
        <x:v>No public comparison, streak pressure or variable-reward manipulation.</x:v>
      </x:c>
      <x:c r="J19" s="851" t="str">
        <x:v>Draft Complete</x:v>
      </x:c>
    </x:row>
  </x:sheetData>
  <x:mergeCells>
    <x:mergeCell ref="A1:J1"/>
    <x:mergeCell ref="A2:J2"/>
  </x:mergeCells>
  <x:dataValidations count="1">
    <x:dataValidation type="list" sqref="J5:J19">
      <x:formula1>"Draft Complete,Needs Review,Approved,Deferred"</x:formula1>
    </x:dataValidation>
  </x:dataValidations>
  <x:pageMargins left="0.7" right="0.7" top="0.75" bottom="0.75" header="0.3" footer="0.3"/>
</x:worksheet>
</file>

<file path=xl/worksheets/sheet144.xml><?xml version="1.0" encoding="utf-8"?>
<x:worksheet xmlns:x="http://schemas.openxmlformats.org/spreadsheetml/2006/main">
  <x:sheetFormatPr defaultRowHeight="15"/>
  <x:cols>
    <x:col min="1" max="1" width="12" hidden="0" customWidth="1"/>
    <x:col min="2" max="2" width="32" hidden="0" customWidth="1"/>
    <x:col min="3" max="3" width="16" hidden="0" customWidth="1"/>
    <x:col min="4" max="4" width="38" hidden="0" customWidth="1"/>
    <x:col min="5" max="5" width="50" hidden="0" customWidth="1"/>
    <x:col min="6" max="6" width="46" hidden="0" customWidth="1"/>
    <x:col min="7" max="7" width="30" hidden="0" customWidth="1"/>
    <x:col min="8" max="8" width="58" hidden="0" customWidth="1"/>
    <x:col min="9" max="9" width="18" hidden="0" customWidth="1"/>
  </x:cols>
  <x:sheetData>
    <x:row r="1" ht="30" customHeight="1">
      <x:c r="A1" s="809" t="str">
        <x:v>Stage 10 — Notification and Interaction Model</x:v>
      </x:c>
      <x:c r="B1" s="809"/>
      <x:c r="C1" s="809"/>
      <x:c r="D1" s="809"/>
      <x:c r="E1" s="809"/>
      <x:c r="F1" s="809"/>
      <x:c r="G1" s="809"/>
      <x:c r="H1" s="809"/>
      <x:c r="I1" s="809"/>
    </x:row>
    <x:row r="2" ht="38" customHeight="1">
      <x:c r="A2" s="813" t="str">
        <x:v>Priority, channel, timing, state, action and accessibility rules for task, review, privacy, coaching, learning and system notifications.</x:v>
      </x:c>
      <x:c r="B2" s="813"/>
      <x:c r="C2" s="813"/>
      <x:c r="D2" s="813"/>
      <x:c r="E2" s="813"/>
      <x:c r="F2" s="813"/>
      <x:c r="G2" s="813"/>
      <x:c r="H2" s="813"/>
      <x:c r="I2" s="813"/>
    </x:row>
    <x:row r="4" ht="30" customHeight="1">
      <x:c r="A4" s="825" t="str">
        <x:v>ID</x:v>
      </x:c>
      <x:c r="B4" s="826" t="str">
        <x:v>Notification class / rule</x:v>
      </x:c>
      <x:c r="C4" s="826" t="str">
        <x:v>Priority</x:v>
      </x:c>
      <x:c r="D4" s="826" t="str">
        <x:v>Channel / surface</x:v>
      </x:c>
      <x:c r="E4" s="826" t="str">
        <x:v>Purpose</x:v>
      </x:c>
      <x:c r="F4" s="826" t="str">
        <x:v>Timing / interruption rule</x:v>
      </x:c>
      <x:c r="G4" s="826" t="str">
        <x:v>Audience</x:v>
      </x:c>
      <x:c r="H4" s="826" t="str">
        <x:v>Privacy / accessibility guardrail</x:v>
      </x:c>
      <x:c r="I4" s="827" t="str">
        <x:v>Status</x:v>
      </x:c>
    </x:row>
    <x:row r="5">
      <x:c r="A5" s="844" t="str">
        <x:v>NIM-001</x:v>
      </x:c>
      <x:c r="B5" s="845" t="str">
        <x:v>SECURITY_CRITICAL</x:v>
      </x:c>
      <x:c r="C5" s="845" t="str">
        <x:v>Immediate</x:v>
      </x:c>
      <x:c r="D5" s="845" t="str">
        <x:v>Endpoint + HumanOS inbox; optional approved external channel</x:v>
      </x:c>
      <x:c r="E5" s="845" t="str">
        <x:v>Security/capture issue requiring prompt action.</x:v>
      </x:c>
      <x:c r="F5" s="845" t="str">
        <x:v>No batching; interrupt allowed by policy.</x:v>
      </x:c>
      <x:c r="G5" s="845" t="str">
        <x:v>CISO/employee as applicable</x:v>
      </x:c>
      <x:c r="H5" s="845" t="str">
        <x:v>Sensitive details withheld from push/email preview.</x:v>
      </x:c>
      <x:c r="I5" s="846" t="str">
        <x:v>Draft Complete</x:v>
      </x:c>
    </x:row>
    <x:row r="6">
      <x:c r="A6" s="852" t="str">
        <x:v>NIM-002</x:v>
      </x:c>
      <x:c r="B6" s="853" t="str">
        <x:v>PRIVACY_POLICY_CHANGE</x:v>
      </x:c>
      <x:c r="C6" s="853" t="str">
        <x:v>High</x:v>
      </x:c>
      <x:c r="D6" s="853" t="str">
        <x:v>HumanOS inbox + persistent banner</x:v>
      </x:c>
      <x:c r="E6" s="853" t="str">
        <x:v>Monitoring policy/notice/sensor/exclusion change.</x:v>
      </x:c>
      <x:c r="F6" s="853" t="str">
        <x:v>Must remain until acknowledged where policy requires.</x:v>
      </x:c>
      <x:c r="G6" s="853" t="str">
        <x:v>Affected employee</x:v>
      </x:c>
      <x:c r="H6" s="853" t="str">
        <x:v>Show effective date and change summary.</x:v>
      </x:c>
      <x:c r="I6" s="854" t="str">
        <x:v>Draft Complete</x:v>
      </x:c>
    </x:row>
    <x:row r="7">
      <x:c r="A7" s="847" t="str">
        <x:v>NIM-003</x:v>
      </x:c>
      <x:c r="B7" s="114" t="str">
        <x:v>REVIEW_ACTION_REQUIRED</x:v>
      </x:c>
      <x:c r="C7" s="114" t="str">
        <x:v>High</x:v>
      </x:c>
      <x:c r="D7" s="114" t="str">
        <x:v>Inbox + task/reviewer workspace</x:v>
      </x:c>
      <x:c r="E7" s="114" t="str">
        <x:v>Employee/reviewer response or decision due.</x:v>
      </x:c>
      <x:c r="F7" s="114" t="str">
        <x:v>Reminder cadence and escalation SLA.</x:v>
      </x:c>
      <x:c r="G7" s="114" t="str">
        <x:v>Assigned employee/reviewer</x:v>
      </x:c>
      <x:c r="H7" s="114" t="str">
        <x:v>No case detail in insecure channel.</x:v>
      </x:c>
      <x:c r="I7" s="848" t="str">
        <x:v>Draft Complete</x:v>
      </x:c>
    </x:row>
    <x:row r="8">
      <x:c r="A8" s="852" t="str">
        <x:v>NIM-004</x:v>
      </x:c>
      <x:c r="B8" s="853" t="str">
        <x:v>RAW_ACCESS_EVENT</x:v>
      </x:c>
      <x:c r="C8" s="853" t="str">
        <x:v>High</x:v>
      </x:c>
      <x:c r="D8" s="853" t="str">
        <x:v>Employee privacy inbox</x:v>
      </x:c>
      <x:c r="E8" s="853" t="str">
        <x:v>Evidence access grant requested/approved/viewed/exported.</x:v>
      </x:c>
      <x:c r="F8" s="853" t="str">
        <x:v>No digest-only mode for material raw access.</x:v>
      </x:c>
      <x:c r="G8" s="853" t="str">
        <x:v>Subject employee/governance</x:v>
      </x:c>
      <x:c r="H8" s="853" t="str">
        <x:v>Purpose, scope and actor visible.</x:v>
      </x:c>
      <x:c r="I8" s="854" t="str">
        <x:v>Draft Complete</x:v>
      </x:c>
    </x:row>
    <x:row r="9">
      <x:c r="A9" s="847" t="str">
        <x:v>NIM-005</x:v>
      </x:c>
      <x:c r="B9" s="114" t="str">
        <x:v>BLOCKER_ESCALATION</x:v>
      </x:c>
      <x:c r="C9" s="114" t="str">
        <x:v>High/medium</x:v>
      </x:c>
      <x:c r="D9" s="114" t="str">
        <x:v>Manager/employee inbox and task view</x:v>
      </x:c>
      <x:c r="E9" s="114" t="str">
        <x:v>Blocker needs owner/support.</x:v>
      </x:c>
      <x:c r="F9" s="114" t="str">
        <x:v>Respect task severity and duplicate suppression.</x:v>
      </x:c>
      <x:c r="G9" s="114" t="str">
        <x:v>Employee/manager/owner</x:v>
      </x:c>
      <x:c r="H9" s="114" t="str">
        <x:v>External blocker not framed as employee failure.</x:v>
      </x:c>
      <x:c r="I9" s="848" t="str">
        <x:v>Draft Complete</x:v>
      </x:c>
    </x:row>
    <x:row r="10">
      <x:c r="A10" s="852" t="str">
        <x:v>NIM-006</x:v>
      </x:c>
      <x:c r="B10" s="853" t="str">
        <x:v>QUALITY_GATE</x:v>
      </x:c>
      <x:c r="C10" s="853" t="str">
        <x:v>Medium/high</x:v>
      </x:c>
      <x:c r="D10" s="853" t="str">
        <x:v>Task workspace/inbox</x:v>
      </x:c>
      <x:c r="E10" s="853" t="str">
        <x:v>Required test/review/security/deployment gate missing or failed.</x:v>
      </x:c>
      <x:c r="F10" s="853" t="str">
        <x:v>Suppress if gate already running/resolving.</x:v>
      </x:c>
      <x:c r="G10" s="853" t="str">
        <x:v>Employee/reviewer/manager</x:v>
      </x:c>
      <x:c r="H10" s="853" t="str">
        <x:v>Fact vs AI recommendation labelled.</x:v>
      </x:c>
      <x:c r="I10" s="854" t="str">
        <x:v>Draft Complete</x:v>
      </x:c>
    </x:row>
    <x:row r="11">
      <x:c r="A11" s="847" t="str">
        <x:v>NIM-007</x:v>
      </x:c>
      <x:c r="B11" s="114" t="str">
        <x:v>COACHING_INTERVENTION</x:v>
      </x:c>
      <x:c r="C11" s="114" t="str">
        <x:v>Policy-defined</x:v>
      </x:c>
      <x:c r="D11" s="114" t="str">
        <x:v>Private coaching inbox/IDE/endpoint</x:v>
      </x:c>
      <x:c r="E11" s="114" t="str">
        <x:v>Nudge, assist, teach or reflect.</x:v>
      </x:c>
      <x:c r="F11" s="114" t="str">
        <x:v>Focus windows, cooldown and preference apply.</x:v>
      </x:c>
      <x:c r="G11" s="114" t="str">
        <x:v>Employee</x:v>
      </x:c>
      <x:c r="H11" s="114" t="str">
        <x:v>No manager copy by default.</x:v>
      </x:c>
      <x:c r="I11" s="848" t="str">
        <x:v>Draft Complete</x:v>
      </x:c>
    </x:row>
    <x:row r="12">
      <x:c r="A12" s="852" t="str">
        <x:v>NIM-008</x:v>
      </x:c>
      <x:c r="B12" s="853" t="str">
        <x:v>LEARNING_MILESTONE</x:v>
      </x:c>
      <x:c r="C12" s="853" t="str">
        <x:v>Medium/low</x:v>
      </x:c>
      <x:c r="D12" s="853" t="str">
        <x:v>Learning workspace/digest</x:v>
      </x:c>
      <x:c r="E12" s="853" t="str">
        <x:v>Plan, practice, mentor or reassessment milestone.</x:v>
      </x:c>
      <x:c r="F12" s="853" t="str">
        <x:v>Digest unless deadline/employee preference.</x:v>
      </x:c>
      <x:c r="G12" s="853" t="str">
        <x:v>Employee/L&amp;D as permitted</x:v>
      </x:c>
      <x:c r="H12" s="853" t="str">
        <x:v>Completion not capability proof.</x:v>
      </x:c>
      <x:c r="I12" s="854" t="str">
        <x:v>Draft Complete</x:v>
      </x:c>
    </x:row>
    <x:row r="13">
      <x:c r="A13" s="847" t="str">
        <x:v>NIM-009</x:v>
      </x:c>
      <x:c r="B13" s="114" t="str">
        <x:v>TASK_STATUS</x:v>
      </x:c>
      <x:c r="C13" s="114" t="str">
        <x:v>Low/medium</x:v>
      </x:c>
      <x:c r="D13" s="114" t="str">
        <x:v>Task workspace/digest</x:v>
      </x:c>
      <x:c r="E13" s="114" t="str">
        <x:v>Task assignment, criteria change, deadline or reviewer update.</x:v>
      </x:c>
      <x:c r="F13" s="114" t="str">
        <x:v>Batch similar updates.</x:v>
      </x:c>
      <x:c r="G13" s="114" t="str">
        <x:v>Employee/manager/reviewer</x:v>
      </x:c>
      <x:c r="H13" s="114" t="str">
        <x:v>Criteria version change highlighted.</x:v>
      </x:c>
      <x:c r="I13" s="848" t="str">
        <x:v>Draft Complete</x:v>
      </x:c>
    </x:row>
    <x:row r="14">
      <x:c r="A14" s="852" t="str">
        <x:v>NIM-010</x:v>
      </x:c>
      <x:c r="B14" s="853" t="str">
        <x:v>SYSTEM_DEGRADED</x:v>
      </x:c>
      <x:c r="C14" s="853" t="str">
        <x:v>Medium/high</x:v>
      </x:c>
      <x:c r="D14" s="853" t="str">
        <x:v>Relevant workspace status/banner</x:v>
      </x:c>
      <x:c r="E14" s="853" t="str">
        <x:v>Adapter, replay, policy, read model or evidence service unavailable.</x:v>
      </x:c>
      <x:c r="F14" s="853" t="str">
        <x:v>Do not spam repeated known incident.</x:v>
      </x:c>
      <x:c r="G14" s="853" t="str">
        <x:v>Affected audience</x:v>
      </x:c>
      <x:c r="H14" s="853" t="str">
        <x:v>Explain effect on confidence/availability.</x:v>
      </x:c>
      <x:c r="I14" s="854" t="str">
        <x:v>Draft Complete</x:v>
      </x:c>
    </x:row>
    <x:row r="15">
      <x:c r="A15" s="847" t="str">
        <x:v>NIM-011</x:v>
      </x:c>
      <x:c r="B15" s="114" t="str">
        <x:v>Notification state</x:v>
      </x:c>
      <x:c r="C15" s="114" t="str">
        <x:v>N/A</x:v>
      </x:c>
      <x:c r="D15" s="114" t="str">
        <x:v>All channels</x:v>
      </x:c>
      <x:c r="E15" s="114" t="str">
        <x:v>Created, queued, delivered, seen, actioned, snoozed, expired, withdrawn, failed.</x:v>
      </x:c>
      <x:c r="F15" s="114" t="str">
        <x:v>Versioned state.</x:v>
      </x:c>
      <x:c r="G15" s="114" t="str">
        <x:v>System/user</x:v>
      </x:c>
      <x:c r="H15" s="114" t="str">
        <x:v>Withdraw stale-context coaching automatically.</x:v>
      </x:c>
      <x:c r="I15" s="848" t="str">
        <x:v>Draft Complete</x:v>
      </x:c>
    </x:row>
    <x:row r="16">
      <x:c r="A16" s="852" t="str">
        <x:v>NIM-012</x:v>
      </x:c>
      <x:c r="B16" s="853" t="str">
        <x:v>Digest model</x:v>
      </x:c>
      <x:c r="C16" s="853" t="str">
        <x:v>Low/medium</x:v>
      </x:c>
      <x:c r="D16" s="853" t="str">
        <x:v>Scheduled HumanOS inbox/email summary</x:v>
      </x:c>
      <x:c r="E16" s="853" t="str">
        <x:v>Combine non-urgent task, learning and review updates.</x:v>
      </x:c>
      <x:c r="F16" s="853" t="str">
        <x:v>Employee preferences/time zone.</x:v>
      </x:c>
      <x:c r="G16" s="853" t="str">
        <x:v>Audience-specific</x:v>
      </x:c>
      <x:c r="H16" s="853" t="str">
        <x:v>No raw evidence/sensitive content.</x:v>
      </x:c>
      <x:c r="I16" s="854" t="str">
        <x:v>Draft Complete</x:v>
      </x:c>
    </x:row>
    <x:row r="17">
      <x:c r="A17" s="847" t="str">
        <x:v>NIM-013</x:v>
      </x:c>
      <x:c r="B17" s="114" t="str">
        <x:v>Action semantics</x:v>
      </x:c>
      <x:c r="C17" s="114" t="str">
        <x:v>N/A</x:v>
      </x:c>
      <x:c r="D17" s="114" t="str">
        <x:v>Notification action links/buttons</x:v>
      </x:c>
      <x:c r="E17" s="114" t="str">
        <x:v>Each notification has one primary action and optional secondary actions.</x:v>
      </x:c>
      <x:c r="F17" s="114" t="str">
        <x:v>Actions deep-link to authorised view.</x:v>
      </x:c>
      <x:c r="G17" s="114" t="str">
        <x:v>All</x:v>
      </x:c>
      <x:c r="H17" s="114" t="str">
        <x:v>Status tag is never interactive; use actual button/link.</x:v>
      </x:c>
      <x:c r="I17" s="848" t="str">
        <x:v>Draft Complete</x:v>
      </x:c>
    </x:row>
    <x:row r="18">
      <x:c r="A18" s="852" t="str">
        <x:v>NIM-014</x:v>
      </x:c>
      <x:c r="B18" s="853" t="str">
        <x:v>Status announcements</x:v>
      </x:c>
      <x:c r="C18" s="853" t="str">
        <x:v>N/A</x:v>
      </x:c>
      <x:c r="D18" s="853" t="str">
        <x:v>In-page/live region</x:v>
      </x:c>
      <x:c r="E18" s="853" t="str">
        <x:v>Save, load, background job and validation result messages.</x:v>
      </x:c>
      <x:c r="F18" s="853" t="str">
        <x:v>ARIA status/alert based on urgency.</x:v>
      </x:c>
      <x:c r="G18" s="853" t="str">
        <x:v>All</x:v>
      </x:c>
      <x:c r="H18" s="853" t="str">
        <x:v>Avoid duplicate banner/error-summary announcements.</x:v>
      </x:c>
      <x:c r="I18" s="854" t="str">
        <x:v>Draft Complete</x:v>
      </x:c>
    </x:row>
    <x:row r="19">
      <x:c r="A19" s="847" t="str">
        <x:v>NIM-015</x:v>
      </x:c>
      <x:c r="B19" s="114" t="str">
        <x:v>Quiet hours and focus</x:v>
      </x:c>
      <x:c r="C19" s="114" t="str">
        <x:v>N/A</x:v>
      </x:c>
      <x:c r="D19" s="114" t="str">
        <x:v>Notification policy</x:v>
      </x:c>
      <x:c r="E19" s="114" t="str">
        <x:v>Employee/team/jurisdiction quiet periods and focus mode.</x:v>
      </x:c>
      <x:c r="F19" s="114" t="str">
        <x:v>Critical exceptions separately enumerated.</x:v>
      </x:c>
      <x:c r="G19" s="114" t="str">
        <x:v>Employee</x:v>
      </x:c>
      <x:c r="H19" s="114" t="str">
        <x:v>No hidden override for ordinary coaching.</x:v>
      </x:c>
      <x:c r="I19" s="848" t="str">
        <x:v>Draft Complete</x:v>
      </x:c>
    </x:row>
    <x:row r="20">
      <x:c r="A20" s="852" t="str">
        <x:v>NIM-016</x:v>
      </x:c>
      <x:c r="B20" s="853" t="str">
        <x:v>Channel security</x:v>
      </x:c>
      <x:c r="C20" s="853" t="str">
        <x:v>N/A</x:v>
      </x:c>
      <x:c r="D20" s="853" t="str">
        <x:v>Email/push/desktop/inbox</x:v>
      </x:c>
      <x:c r="E20" s="853" t="str">
        <x:v>Classify what detail may appear by channel.</x:v>
      </x:c>
      <x:c r="F20" s="853" t="str">
        <x:v>Sensitive items show generic notice and secure deep link.</x:v>
      </x:c>
      <x:c r="G20" s="853" t="str">
        <x:v>All</x:v>
      </x:c>
      <x:c r="H20" s="853" t="str">
        <x:v>No screenshots, prompts, findings or private notes in external preview.</x:v>
      </x:c>
      <x:c r="I20" s="854" t="str">
        <x:v>Draft Complete</x:v>
      </x:c>
    </x:row>
    <x:row r="21">
      <x:c r="A21" s="847" t="str">
        <x:v>NIM-017</x:v>
      </x:c>
      <x:c r="B21" s="114" t="str">
        <x:v>Reminder/escalation</x:v>
      </x:c>
      <x:c r="C21" s="114" t="str">
        <x:v>N/A</x:v>
      </x:c>
      <x:c r="D21" s="114" t="str">
        <x:v>Workflow</x:v>
      </x:c>
      <x:c r="E21" s="114" t="str">
        <x:v>Reminder cadence, max attempts, escalation owner and stop conditions.</x:v>
      </x:c>
      <x:c r="F21" s="114" t="str">
        <x:v>Avoid harassment and duplicate escalation.</x:v>
      </x:c>
      <x:c r="G21" s="114" t="str">
        <x:v>Workflow roles</x:v>
      </x:c>
      <x:c r="H21" s="114" t="str">
        <x:v>Employee response/dispute pauses inappropriate reminders.</x:v>
      </x:c>
      <x:c r="I21" s="848" t="str">
        <x:v>Draft Complete</x:v>
      </x:c>
    </x:row>
    <x:row r="22">
      <x:c r="A22" s="855" t="str">
        <x:v>NIM-018</x:v>
      </x:c>
      <x:c r="B22" s="856" t="str">
        <x:v>Notification accessibility</x:v>
      </x:c>
      <x:c r="C22" s="856" t="str">
        <x:v>N/A</x:v>
      </x:c>
      <x:c r="D22" s="856" t="str">
        <x:v>All channels</x:v>
      </x:c>
      <x:c r="E22" s="856" t="str">
        <x:v>Clear titles, accessible names, keyboard action, reduced motion and non-colour severity.</x:v>
      </x:c>
      <x:c r="F22" s="856" t="str">
        <x:v>WCAG 2.2 AA.</x:v>
      </x:c>
      <x:c r="G22" s="856" t="str">
        <x:v>All</x:v>
      </x:c>
      <x:c r="H22" s="856" t="str">
        <x:v>No auto-disappearing critical information without history.</x:v>
      </x:c>
      <x:c r="I22" s="857"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45.xml><?xml version="1.0" encoding="utf-8"?>
<x:worksheet xmlns:x="http://schemas.openxmlformats.org/spreadsheetml/2006/main">
  <x:sheetFormatPr defaultRowHeight="15"/>
  <x:cols>
    <x:col min="1" max="1" width="12" hidden="0" customWidth="1"/>
    <x:col min="2" max="2" width="32" hidden="0" customWidth="1"/>
    <x:col min="3" max="3" width="24" hidden="0" customWidth="1"/>
    <x:col min="4" max="4" width="60" hidden="0" customWidth="1"/>
    <x:col min="5" max="5" width="38" hidden="0" customWidth="1"/>
    <x:col min="6" max="6" width="34" hidden="0" customWidth="1"/>
    <x:col min="7" max="7" width="50" hidden="0" customWidth="1"/>
    <x:col min="8" max="8" width="58" hidden="0" customWidth="1"/>
    <x:col min="9" max="9" width="18" hidden="0" customWidth="1"/>
  </x:cols>
  <x:sheetData>
    <x:row r="1" ht="30" customHeight="1">
      <x:c r="A1" s="809" t="str">
        <x:v>Stage 10 — Access and Privacy UX</x:v>
      </x:c>
      <x:c r="B1" s="809"/>
      <x:c r="C1" s="809"/>
      <x:c r="D1" s="809"/>
      <x:c r="E1" s="809"/>
      <x:c r="F1" s="809"/>
      <x:c r="G1" s="809"/>
      <x:c r="H1" s="809"/>
      <x:c r="I1" s="809"/>
    </x:row>
    <x:row r="2" ht="38" customHeight="1">
      <x:c r="A2" s="813" t="str">
        <x:v>Employee-visible monitoring, policy, sensor, exclusion, access, retention, correction, export and support experience.</x:v>
      </x:c>
      <x:c r="B2" s="813"/>
      <x:c r="C2" s="813"/>
      <x:c r="D2" s="813"/>
      <x:c r="E2" s="813"/>
      <x:c r="F2" s="813"/>
      <x:c r="G2" s="813"/>
      <x:c r="H2" s="813"/>
      <x:c r="I2" s="813"/>
    </x:row>
    <x:row r="4" ht="30" customHeight="1">
      <x:c r="A4" s="825" t="str">
        <x:v>ID</x:v>
      </x:c>
      <x:c r="B4" s="826" t="str">
        <x:v>Privacy experience</x:v>
      </x:c>
      <x:c r="C4" s="826" t="str">
        <x:v>Audience</x:v>
      </x:c>
      <x:c r="D4" s="826" t="str">
        <x:v>Content / requirement</x:v>
      </x:c>
      <x:c r="E4" s="826" t="str">
        <x:v>Data source</x:v>
      </x:c>
      <x:c r="F4" s="826" t="str">
        <x:v>Access scope</x:v>
      </x:c>
      <x:c r="G4" s="826" t="str">
        <x:v>UX / degraded-state rule</x:v>
      </x:c>
      <x:c r="H4" s="826" t="str">
        <x:v>Prohibited use / guardrail</x:v>
      </x:c>
      <x:c r="I4" s="827" t="str">
        <x:v>Status</x:v>
      </x:c>
    </x:row>
    <x:row r="5">
      <x:c r="A5" s="844" t="str">
        <x:v>APUX-001</x:v>
      </x:c>
      <x:c r="B5" s="845" t="str">
        <x:v>Monitoring status</x:v>
      </x:c>
      <x:c r="C5" s="845" t="str">
        <x:v>Employee</x:v>
      </x:c>
      <x:c r="D5" s="845" t="str">
        <x:v>Whether monitoring is active, current task/session, sensors and last policy check.</x:v>
      </x:c>
      <x:c r="E5" s="845" t="str">
        <x:v>Device Control/Policy/Health</x:v>
      </x:c>
      <x:c r="F5" s="845" t="str">
        <x:v>Own device/session.</x:v>
      </x:c>
      <x:c r="G5" s="845" t="str">
        <x:v>Persistent indicator; status change announced.</x:v>
      </x:c>
      <x:c r="H5" s="845" t="str">
        <x:v>No ambiguous or hidden active state.</x:v>
      </x:c>
      <x:c r="I5" s="846" t="str">
        <x:v>Draft Complete</x:v>
      </x:c>
    </x:row>
    <x:row r="6">
      <x:c r="A6" s="852" t="str">
        <x:v>APUX-002</x:v>
      </x:c>
      <x:c r="B6" s="853" t="str">
        <x:v>What is collected</x:v>
      </x:c>
      <x:c r="C6" s="853" t="str">
        <x:v>Employee</x:v>
      </x:c>
      <x:c r="D6" s="853" t="str">
        <x:v>Data categories, examples, purpose, minimisation and prohibited uses.</x:v>
      </x:c>
      <x:c r="E6" s="853" t="str">
        <x:v>Purpose Policy Matrix/Policy Service</x:v>
      </x:c>
      <x:c r="F6" s="853" t="str">
        <x:v>Applicable policy.</x:v>
      </x:c>
      <x:c r="G6" s="853" t="str">
        <x:v>Plain-language layered notice with detailed link.</x:v>
      </x:c>
      <x:c r="H6" s="853" t="str">
        <x:v>No vague 'activity data' catch-all.</x:v>
      </x:c>
      <x:c r="I6" s="854" t="str">
        <x:v>Draft Complete</x:v>
      </x:c>
    </x:row>
    <x:row r="7">
      <x:c r="A7" s="847" t="str">
        <x:v>APUX-003</x:v>
      </x:c>
      <x:c r="B7" s="114" t="str">
        <x:v>Why it is collected</x:v>
      </x:c>
      <x:c r="C7" s="114" t="str">
        <x:v>Employee</x:v>
      </x:c>
      <x:c r="D7" s="114" t="str">
        <x:v>Task assurance, evidence, coaching, security or legal purpose codes.</x:v>
      </x:c>
      <x:c r="E7" s="114" t="str">
        <x:v>Policy/Purpose registry</x:v>
      </x:c>
      <x:c r="F7" s="114" t="str">
        <x:v>Applicable policy.</x:v>
      </x:c>
      <x:c r="G7" s="114" t="str">
        <x:v>Purpose shown beside relevant data class.</x:v>
      </x:c>
      <x:c r="H7" s="114" t="str">
        <x:v>No secondary use without new approval/notice.</x:v>
      </x:c>
      <x:c r="I7" s="848" t="str">
        <x:v>Draft Complete</x:v>
      </x:c>
    </x:row>
    <x:row r="8">
      <x:c r="A8" s="852" t="str">
        <x:v>APUX-004</x:v>
      </x:c>
      <x:c r="B8" s="853" t="str">
        <x:v>Policy version/history</x:v>
      </x:c>
      <x:c r="C8" s="853" t="str">
        <x:v>Employee/governance</x:v>
      </x:c>
      <x:c r="D8" s="853" t="str">
        <x:v>Effective policy, prior versions, changes, approval and jurisdiction.</x:v>
      </x:c>
      <x:c r="E8" s="853" t="str">
        <x:v>Policy/Audit</x:v>
      </x:c>
      <x:c r="F8" s="853" t="str">
        <x:v>Own policy context or governance scope.</x:v>
      </x:c>
      <x:c r="G8" s="853" t="str">
        <x:v>Change summary and effective date.</x:v>
      </x:c>
      <x:c r="H8" s="853" t="str">
        <x:v>No silent policy replacement.</x:v>
      </x:c>
      <x:c r="I8" s="854" t="str">
        <x:v>Draft Complete</x:v>
      </x:c>
    </x:row>
    <x:row r="9">
      <x:c r="A9" s="847" t="str">
        <x:v>APUX-005</x:v>
      </x:c>
      <x:c r="B9" s="114" t="str">
        <x:v>Active sensors</x:v>
      </x:c>
      <x:c r="C9" s="114" t="str">
        <x:v>Employee</x:v>
      </x:c>
      <x:c r="D9" s="114" t="str">
        <x:v>Application/window, process, visual, input metadata, text delta, browser, shell, Git/agent adapters and status.</x:v>
      </x:c>
      <x:c r="E9" s="114" t="str">
        <x:v>Agent health/coverage</x:v>
      </x:c>
      <x:c r="F9" s="114" t="str">
        <x:v>Own device/session.</x:v>
      </x:c>
      <x:c r="G9" s="114" t="str">
        <x:v>Supported/degraded/denied/disabled labels.</x:v>
      </x:c>
      <x:c r="H9" s="114" t="str">
        <x:v>No sensor hidden from employee.</x:v>
      </x:c>
      <x:c r="I9" s="848" t="str">
        <x:v>Draft Complete</x:v>
      </x:c>
    </x:row>
    <x:row r="10">
      <x:c r="A10" s="852" t="str">
        <x:v>APUX-006</x:v>
      </x:c>
      <x:c r="B10" s="853" t="str">
        <x:v>Exclusions</x:v>
      </x:c>
      <x:c r="C10" s="853" t="str">
        <x:v>Employee/IT/DPO</x:v>
      </x:c>
      <x:c r="D10" s="853" t="str">
        <x:v>Excluded apps, domains, displays, controls and approved project roots.</x:v>
      </x:c>
      <x:c r="E10" s="853" t="str">
        <x:v>Policy bundle</x:v>
      </x:c>
      <x:c r="F10" s="853" t="str">
        <x:v>Employee-readable; edit rights by role.</x:v>
      </x:c>
      <x:c r="G10" s="853" t="str">
        <x:v>Clear exact/ category exclusions and test status.</x:v>
      </x:c>
      <x:c r="H10" s="853" t="str">
        <x:v>No exposure of sensitive exclusion details beyond need.</x:v>
      </x:c>
      <x:c r="I10" s="854" t="str">
        <x:v>Draft Complete</x:v>
      </x:c>
    </x:row>
    <x:row r="11">
      <x:c r="A11" s="847" t="str">
        <x:v>APUX-007</x:v>
      </x:c>
      <x:c r="B11" s="114" t="str">
        <x:v>Pause/private control</x:v>
      </x:c>
      <x:c r="C11" s="114" t="str">
        <x:v>Employee</x:v>
      </x:c>
      <x:c r="D11" s="114" t="str">
        <x:v>Pause reason optional, permitted duration, current effect and resume status.</x:v>
      </x:c>
      <x:c r="E11" s="114" t="str">
        <x:v>Session Controller/Policy</x:v>
      </x:c>
      <x:c r="F11" s="114" t="str">
        <x:v>Own active session.</x:v>
      </x:c>
      <x:c r="G11" s="114" t="str">
        <x:v>Immediate visible confirmation and audit.</x:v>
      </x:c>
      <x:c r="H11" s="114" t="str">
        <x:v>Pause use not performance evidence.</x:v>
      </x:c>
      <x:c r="I11" s="848" t="str">
        <x:v>Draft Complete</x:v>
      </x:c>
    </x:row>
    <x:row r="12">
      <x:c r="A12" s="852" t="str">
        <x:v>APUX-008</x:v>
      </x:c>
      <x:c r="B12" s="853" t="str">
        <x:v>Secure-field protection</x:v>
      </x:c>
      <x:c r="C12" s="853" t="str">
        <x:v>Employee</x:v>
      </x:c>
      <x:c r="D12" s="853" t="str">
        <x:v>How passwords/authentication/secrets are suppressed and how to report leakage.</x:v>
      </x:c>
      <x:c r="E12" s="853" t="str">
        <x:v>Security policy/test status</x:v>
      </x:c>
      <x:c r="F12" s="853" t="str">
        <x:v>General/own incident.</x:v>
      </x:c>
      <x:c r="G12" s="853" t="str">
        <x:v>No display of secret examples beyond synthetic guidance.</x:v>
      </x:c>
      <x:c r="H12" s="853" t="str">
        <x:v>No claim of perfect detection without limitations.</x:v>
      </x:c>
      <x:c r="I12" s="854" t="str">
        <x:v>Draft Complete</x:v>
      </x:c>
    </x:row>
    <x:row r="13">
      <x:c r="A13" s="847" t="str">
        <x:v>APUX-009</x:v>
      </x:c>
      <x:c r="B13" s="114" t="str">
        <x:v>Data location/processor</x:v>
      </x:c>
      <x:c r="C13" s="114" t="str">
        <x:v>Employee/governance</x:v>
      </x:c>
      <x:c r="D13" s="114" t="str">
        <x:v>Region, processor/model route and transfer status by evidence class.</x:v>
      </x:c>
      <x:c r="E13" s="114" t="str">
        <x:v>Jurisdiction/Model Gateway/Object Service</x:v>
      </x:c>
      <x:c r="F13" s="114" t="str">
        <x:v>Own records/general policy.</x:v>
      </x:c>
      <x:c r="G13" s="114" t="str">
        <x:v>Unavailable/conditional processing stated.</x:v>
      </x:c>
      <x:c r="H13" s="114" t="str">
        <x:v>No unsupported data-residency promise.</x:v>
      </x:c>
      <x:c r="I13" s="848" t="str">
        <x:v>Draft Complete</x:v>
      </x:c>
    </x:row>
    <x:row r="14">
      <x:c r="A14" s="852" t="str">
        <x:v>APUX-010</x:v>
      </x:c>
      <x:c r="B14" s="853" t="str">
        <x:v>Retention schedule</x:v>
      </x:c>
      <x:c r="C14" s="853" t="str">
        <x:v>Employee</x:v>
      </x:c>
      <x:c r="D14" s="853" t="str">
        <x:v>Raw metadata, visual/text, task assessment, capability, coaching and audit retention.</x:v>
      </x:c>
      <x:c r="E14" s="853" t="str">
        <x:v>Retention Service</x:v>
      </x:c>
      <x:c r="F14" s="853" t="str">
        <x:v>Own/applicable classes.</x:v>
      </x:c>
      <x:c r="G14" s="853" t="str">
        <x:v>Expiry/hold/deletion state.</x:v>
      </x:c>
      <x:c r="H14" s="853" t="str">
        <x:v>No single indefinite retention statement.</x:v>
      </x:c>
      <x:c r="I14" s="854" t="str">
        <x:v>Draft Complete</x:v>
      </x:c>
    </x:row>
    <x:row r="15">
      <x:c r="A15" s="847" t="str">
        <x:v>APUX-011</x:v>
      </x:c>
      <x:c r="B15" s="114" t="str">
        <x:v>Access history</x:v>
      </x:c>
      <x:c r="C15" s="114" t="str">
        <x:v>Employee</x:v>
      </x:c>
      <x:c r="D15" s="114" t="str">
        <x:v>Requester/viewer, purpose, evidence scope, grant and export history.</x:v>
      </x:c>
      <x:c r="E15" s="114" t="str">
        <x:v>Audit/Access Broker</x:v>
      </x:c>
      <x:c r="F15" s="114" t="str">
        <x:v>Own subject records.</x:v>
      </x:c>
      <x:c r="G15" s="114" t="str">
        <x:v>Delayed-event indicator and report concern action.</x:v>
      </x:c>
      <x:c r="H15" s="114" t="str">
        <x:v>No hidden raw access.</x:v>
      </x:c>
      <x:c r="I15" s="848" t="str">
        <x:v>Draft Complete</x:v>
      </x:c>
    </x:row>
    <x:row r="16">
      <x:c r="A16" s="852" t="str">
        <x:v>APUX-012</x:v>
      </x:c>
      <x:c r="B16" s="853" t="str">
        <x:v>Access grant details</x:v>
      </x:c>
      <x:c r="C16" s="853" t="str">
        <x:v>Employee/reviewer/manager requester</x:v>
      </x:c>
      <x:c r="D16" s="853" t="str">
        <x:v>Scope, purpose, approver, duration, status and viewed items.</x:v>
      </x:c>
      <x:c r="E16" s="853" t="str">
        <x:v>Access Broker</x:v>
      </x:c>
      <x:c r="F16" s="853" t="str">
        <x:v>Subject/requester/approver-specific.</x:v>
      </x:c>
      <x:c r="G16" s="853" t="str">
        <x:v>Countdown/expiry and revoke status.</x:v>
      </x:c>
      <x:c r="H16" s="853" t="str">
        <x:v>No broad reusable grant.</x:v>
      </x:c>
      <x:c r="I16" s="854" t="str">
        <x:v>Draft Complete</x:v>
      </x:c>
    </x:row>
    <x:row r="17">
      <x:c r="A17" s="847" t="str">
        <x:v>APUX-013</x:v>
      </x:c>
      <x:c r="B17" s="114" t="str">
        <x:v>Correction and rectification</x:v>
      </x:c>
      <x:c r="C17" s="114" t="str">
        <x:v>Employee</x:v>
      </x:c>
      <x:c r="D17" s="114" t="str">
        <x:v>Correct factual data, task attribution, context and misleading inference.</x:v>
      </x:c>
      <x:c r="E17" s="114" t="str">
        <x:v>Governance/Domain services</x:v>
      </x:c>
      <x:c r="F17" s="114" t="str">
        <x:v>Own records.</x:v>
      </x:c>
      <x:c r="G17" s="114" t="str">
        <x:v>Original/current version and review status.</x:v>
      </x:c>
      <x:c r="H17" s="114" t="str">
        <x:v>No silent correction denial.</x:v>
      </x:c>
      <x:c r="I17" s="848" t="str">
        <x:v>Draft Complete</x:v>
      </x:c>
    </x:row>
    <x:row r="18">
      <x:c r="A18" s="852" t="str">
        <x:v>APUX-014</x:v>
      </x:c>
      <x:c r="B18" s="853" t="str">
        <x:v>Deletion/restriction request</x:v>
      </x:c>
      <x:c r="C18" s="853" t="str">
        <x:v>Employee</x:v>
      </x:c>
      <x:c r="D18" s="853" t="str">
        <x:v>Request deletion, restriction or processing review where applicable.</x:v>
      </x:c>
      <x:c r="E18" s="853" t="str">
        <x:v>Retention/Workflow</x:v>
      </x:c>
      <x:c r="F18" s="853" t="str">
        <x:v>Own records.</x:v>
      </x:c>
      <x:c r="G18" s="853" t="str">
        <x:v>Explain legal/dispute hold and partial approval.</x:v>
      </x:c>
      <x:c r="H18" s="853" t="str">
        <x:v>No false promise of immediate deletion.</x:v>
      </x:c>
      <x:c r="I18" s="854" t="str">
        <x:v>Draft Complete</x:v>
      </x:c>
    </x:row>
    <x:row r="19">
      <x:c r="A19" s="847" t="str">
        <x:v>APUX-015</x:v>
      </x:c>
      <x:c r="B19" s="114" t="str">
        <x:v>Export/access request</x:v>
      </x:c>
      <x:c r="C19" s="114" t="str">
        <x:v>Employee</x:v>
      </x:c>
      <x:c r="D19" s="114" t="str">
        <x:v>Generate scoped machine/human-readable data package.</x:v>
      </x:c>
      <x:c r="E19" s="114" t="str">
        <x:v>Export Service</x:v>
      </x:c>
      <x:c r="F19" s="114" t="str">
        <x:v>Own records.</x:v>
      </x:c>
      <x:c r="G19" s="114" t="str">
        <x:v>Check-answers, job status, expiry and partial errors.</x:v>
      </x:c>
      <x:c r="H19" s="114" t="str">
        <x:v>No unrelated third-party data.</x:v>
      </x:c>
      <x:c r="I19" s="848" t="str">
        <x:v>Draft Complete</x:v>
      </x:c>
    </x:row>
    <x:row r="20">
      <x:c r="A20" s="852" t="str">
        <x:v>APUX-016</x:v>
      </x:c>
      <x:c r="B20" s="853" t="str">
        <x:v>Automated-analysis explanation</x:v>
      </x:c>
      <x:c r="C20" s="853" t="str">
        <x:v>Employee</x:v>
      </x:c>
      <x:c r="D20" s="853" t="str">
        <x:v>Which AI/rules were used, confidence, limitations and human-review boundary.</x:v>
      </x:c>
      <x:c r="E20" s="853" t="str">
        <x:v>Task/Capability/Coaching audit</x:v>
      </x:c>
      <x:c r="F20" s="853" t="str">
        <x:v>Own findings/interventions.</x:v>
      </x:c>
      <x:c r="G20" s="853" t="str">
        <x:v>Plain-language explanation with version refs.</x:v>
      </x:c>
      <x:c r="H20" s="853" t="str">
        <x:v>No opaque automated conclusion.</x:v>
      </x:c>
      <x:c r="I20" s="854" t="str">
        <x:v>Draft Complete</x:v>
      </x:c>
    </x:row>
    <x:row r="21">
      <x:c r="A21" s="847" t="str">
        <x:v>APUX-017</x:v>
      </x:c>
      <x:c r="B21" s="114" t="str">
        <x:v>Complaint/support route</x:v>
      </x:c>
      <x:c r="C21" s="114" t="str">
        <x:v>Employee</x:v>
      </x:c>
      <x:c r="D21" s="114" t="str">
        <x:v>DPO/privacy, HR, technical support, security incident and external rights information.</x:v>
      </x:c>
      <x:c r="E21" s="114" t="str">
        <x:v>Support/Policy content</x:v>
      </x:c>
      <x:c r="F21" s="114" t="str">
        <x:v>All employees.</x:v>
      </x:c>
      <x:c r="G21" s="114" t="str">
        <x:v>Consistent placement and offline alternative.</x:v>
      </x:c>
      <x:c r="H21" s="114" t="str">
        <x:v>No retaliation or hidden channel.</x:v>
      </x:c>
      <x:c r="I21" s="848" t="str">
        <x:v>Draft Complete</x:v>
      </x:c>
    </x:row>
    <x:row r="22">
      <x:c r="A22" s="852" t="str">
        <x:v>APUX-018</x:v>
      </x:c>
      <x:c r="B22" s="853" t="str">
        <x:v>Consent/acknowledgement semantics</x:v>
      </x:c>
      <x:c r="C22" s="853" t="str">
        <x:v>Employee/HR</x:v>
      </x:c>
      <x:c r="D22" s="853" t="str">
        <x:v>Record notice acknowledgement or optional consent where legally appropriate.</x:v>
      </x:c>
      <x:c r="E22" s="853" t="str">
        <x:v>Policy/Workflow</x:v>
      </x:c>
      <x:c r="F22" s="853" t="str">
        <x:v>Own policy interaction.</x:v>
      </x:c>
      <x:c r="G22" s="853" t="str">
        <x:v>Distinguish acknowledgement, preference and lawful basis.</x:v>
      </x:c>
      <x:c r="H22" s="853" t="str">
        <x:v>Do not present employment consent as automatically freely given.</x:v>
      </x:c>
      <x:c r="I22" s="854" t="str">
        <x:v>Draft Complete</x:v>
      </x:c>
    </x:row>
    <x:row r="23">
      <x:c r="A23" s="847" t="str">
        <x:v>APUX-019</x:v>
      </x:c>
      <x:c r="B23" s="114" t="str">
        <x:v>Homeworking warning</x:v>
      </x:c>
      <x:c r="C23" s="114" t="str">
        <x:v>Employee</x:v>
      </x:c>
      <x:c r="D23" s="114" t="str">
        <x:v>Higher private-life risk, monitor/display/app exclusions and household-content protection.</x:v>
      </x:c>
      <x:c r="E23" s="114" t="str">
        <x:v>Jurisdiction/Policy</x:v>
      </x:c>
      <x:c r="F23" s="114" t="str">
        <x:v>Remote workers.</x:v>
      </x:c>
      <x:c r="G23" s="114" t="str">
        <x:v>Prompt before first remote session and policy change.</x:v>
      </x:c>
      <x:c r="H23" s="114" t="str">
        <x:v>No capture outside approved device/session.</x:v>
      </x:c>
      <x:c r="I23" s="848" t="str">
        <x:v>Draft Complete</x:v>
      </x:c>
    </x:row>
    <x:row r="24">
      <x:c r="A24" s="855" t="str">
        <x:v>APUX-020</x:v>
      </x:c>
      <x:c r="B24" s="856" t="str">
        <x:v>Privacy dashboard accessibility</x:v>
      </x:c>
      <x:c r="C24" s="856" t="str">
        <x:v>All</x:v>
      </x:c>
      <x:c r="D24" s="856" t="str">
        <x:v>Keyboard, screen-reader, zoom/reflow, accessible authentication, focus and plain-language support.</x:v>
      </x:c>
      <x:c r="E24" s="856" t="str">
        <x:v>Design system/WCAG tests</x:v>
      </x:c>
      <x:c r="F24" s="856" t="str">
        <x:v>All authorised users.</x:v>
      </x:c>
      <x:c r="G24" s="856" t="str">
        <x:v>WCAG 2.2 AA test status shown internally.</x:v>
      </x:c>
      <x:c r="H24" s="856" t="str">
        <x:v>Accessible component use alone is not considered full conformance.</x:v>
      </x:c>
      <x:c r="I24" s="85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146.xml><?xml version="1.0" encoding="utf-8"?>
<x:worksheet xmlns:x="http://schemas.openxmlformats.org/spreadsheetml/2006/main">
  <x:sheetFormatPr defaultRowHeight="15"/>
  <x:cols>
    <x:col min="1" max="1" width="12" hidden="0" customWidth="1"/>
    <x:col min="2" max="2" width="34" hidden="0" customWidth="1"/>
    <x:col min="3" max="3" width="24" hidden="0" customWidth="1"/>
    <x:col min="4" max="4" width="58" hidden="0" customWidth="1"/>
    <x:col min="5" max="5" width="50" hidden="0" customWidth="1"/>
    <x:col min="6" max="6" width="34" hidden="0" customWidth="1"/>
    <x:col min="7" max="7" width="36" hidden="0" customWidth="1"/>
    <x:col min="8" max="8" width="58" hidden="0" customWidth="1"/>
    <x:col min="9" max="9" width="38" hidden="0" customWidth="1"/>
    <x:col min="10" max="10" width="18" hidden="0" customWidth="1"/>
  </x:cols>
  <x:sheetData>
    <x:row r="1" ht="30" customHeight="1">
      <x:c r="A1" s="809" t="str">
        <x:v>Stage 10 — Reporting and Experience Read Models</x:v>
      </x:c>
      <x:c r="B1" s="809"/>
      <x:c r="C1" s="809"/>
      <x:c r="D1" s="809"/>
      <x:c r="E1" s="809"/>
      <x:c r="F1" s="809"/>
      <x:c r="G1" s="809"/>
      <x:c r="H1" s="809"/>
      <x:c r="I1" s="809"/>
      <x:c r="J1" s="809"/>
    </x:row>
    <x:row r="2" ht="38" customHeight="1">
      <x:c r="A2" s="813" t="str">
        <x:v>Audience-specific materialised views derived from reviewed domain events. Every model defines freshness, access scope and prohibited content.</x:v>
      </x:c>
      <x:c r="B2" s="813"/>
      <x:c r="C2" s="813"/>
      <x:c r="D2" s="813"/>
      <x:c r="E2" s="813"/>
      <x:c r="F2" s="813"/>
      <x:c r="G2" s="813"/>
      <x:c r="H2" s="813"/>
      <x:c r="I2" s="813"/>
      <x:c r="J2" s="813"/>
    </x:row>
    <x:row r="4" ht="30" customHeight="1">
      <x:c r="A4" s="825" t="str">
        <x:v>ID</x:v>
      </x:c>
      <x:c r="B4" s="826" t="str">
        <x:v>Read model</x:v>
      </x:c>
      <x:c r="C4" s="826" t="str">
        <x:v>Audience</x:v>
      </x:c>
      <x:c r="D4" s="826" t="str">
        <x:v>Content</x:v>
      </x:c>
      <x:c r="E4" s="826" t="str">
        <x:v>Source events/services</x:v>
      </x:c>
      <x:c r="F4" s="826" t="str">
        <x:v>Freshness / versioning</x:v>
      </x:c>
      <x:c r="G4" s="826" t="str">
        <x:v>Access scope</x:v>
      </x:c>
      <x:c r="H4" s="826" t="str">
        <x:v>Prohibited content / use</x:v>
      </x:c>
      <x:c r="I4" s="826" t="str">
        <x:v>Implementation</x:v>
      </x:c>
      <x:c r="J4" s="827" t="str">
        <x:v>Status</x:v>
      </x:c>
    </x:row>
    <x:row r="5">
      <x:c r="A5" s="844" t="str">
        <x:v>RM-001</x:v>
      </x:c>
      <x:c r="B5" s="845" t="str">
        <x:v>EmployeeWorkspaceReadModel</x:v>
      </x:c>
      <x:c r="C5" s="845" t="str">
        <x:v>Employee</x:v>
      </x:c>
      <x:c r="D5" s="845" t="str">
        <x:v>Tasks, active session, assurance, evidence summary, capability, coaching, learning, reviews and privacy alerts.</x:v>
      </x:c>
      <x:c r="E5" s="845" t="str">
        <x:v>Task/Assurance/Evidence/Capability/Coaching/Workflow events</x:v>
      </x:c>
      <x:c r="F5" s="845" t="str">
        <x:v>Near-real-time; version/freshness fields.</x:v>
      </x:c>
      <x:c r="G5" s="845" t="str">
        <x:v>person_id self; tenant; policy.</x:v>
      </x:c>
      <x:c r="H5" s="845" t="str">
        <x:v>No raw evidence/private third-party content.</x:v>
      </x:c>
      <x:c r="I5" s="845" t="str">
        <x:v>Java/Kafka projector + PostgreSQL</x:v>
      </x:c>
      <x:c r="J5" s="846" t="str">
        <x:v>Draft Complete</x:v>
      </x:c>
    </x:row>
    <x:row r="6">
      <x:c r="A6" s="852" t="str">
        <x:v>RM-002</x:v>
      </x:c>
      <x:c r="B6" s="853" t="str">
        <x:v>EmployeeEvidenceTimelineReadModel</x:v>
      </x:c>
      <x:c r="C6" s="853" t="str">
        <x:v>Employee/reviewer</x:v>
      </x:c>
      <x:c r="D6" s="853" t="str">
        <x:v>Ordered events, episodes, artefacts, gaps, provenance, corrections and assessment versions.</x:v>
      </x:c>
      <x:c r="E6" s="853" t="str">
        <x:v>Evidence/Replay/Provenance events</x:v>
      </x:c>
      <x:c r="F6" s="853" t="str">
        <x:v>Seconds/minutes depending replay.</x:v>
      </x:c>
      <x:c r="G6" s="853" t="str">
        <x:v>Self or case/grant scope.</x:v>
      </x:c>
      <x:c r="H6" s="853" t="str">
        <x:v>Raw objects referenced and grant-controlled.</x:v>
      </x:c>
      <x:c r="I6" s="853" t="str">
        <x:v>Java/Kafka + PostgreSQL/search</x:v>
      </x:c>
      <x:c r="J6" s="854" t="str">
        <x:v>Draft Complete</x:v>
      </x:c>
    </x:row>
    <x:row r="7">
      <x:c r="A7" s="847" t="str">
        <x:v>RM-003</x:v>
      </x:c>
      <x:c r="B7" s="114" t="str">
        <x:v>EmployeeCapabilityCharacterReadModel</x:v>
      </x:c>
      <x:c r="C7" s="114" t="str">
        <x:v>Employee</x:v>
      </x:c>
      <x:c r="D7" s="114" t="str">
        <x:v>Capability branches, levels, dimensions, confidence, freshness, claims, goals and target role.</x:v>
      </x:c>
      <x:c r="E7" s="114" t="str">
        <x:v>Capability/RoleReadiness/Learning events</x:v>
      </x:c>
      <x:c r="F7" s="114" t="str">
        <x:v>On approved state/version change.</x:v>
      </x:c>
      <x:c r="G7" s="114" t="str">
        <x:v>Self; authorised reviewer by policy.</x:v>
      </x:c>
      <x:c r="H7" s="114" t="str">
        <x:v>No public ranking.</x:v>
      </x:c>
      <x:c r="I7" s="114" t="str">
        <x:v>Java projector + PostgreSQL</x:v>
      </x:c>
      <x:c r="J7" s="848" t="str">
        <x:v>Draft Complete</x:v>
      </x:c>
    </x:row>
    <x:row r="8">
      <x:c r="A8" s="852" t="str">
        <x:v>RM-004</x:v>
      </x:c>
      <x:c r="B8" s="853" t="str">
        <x:v>EmployeeCoachingLearningReadModel</x:v>
      </x:c>
      <x:c r="C8" s="853" t="str">
        <x:v>Employee</x:v>
      </x:c>
      <x:c r="D8" s="853" t="str">
        <x:v>Private interventions, preferences, plan, artefacts, practice, mentor and applied evidence.</x:v>
      </x:c>
      <x:c r="E8" s="853" t="str">
        <x:v>Coaching/Learning/Feedback events</x:v>
      </x:c>
      <x:c r="F8" s="853" t="str">
        <x:v>Near-real-time.</x:v>
      </x:c>
      <x:c r="G8" s="853" t="str">
        <x:v>Self; L&amp;D summary separate.</x:v>
      </x:c>
      <x:c r="H8" s="853" t="str">
        <x:v>Private coaching content excluded from manager model.</x:v>
      </x:c>
      <x:c r="I8" s="853" t="str">
        <x:v>Java projector + PostgreSQL</x:v>
      </x:c>
      <x:c r="J8" s="854" t="str">
        <x:v>Draft Complete</x:v>
      </x:c>
    </x:row>
    <x:row r="9">
      <x:c r="A9" s="847" t="str">
        <x:v>RM-005</x:v>
      </x:c>
      <x:c r="B9" s="114" t="str">
        <x:v>EmployeePrivacyReadModel</x:v>
      </x:c>
      <x:c r="C9" s="114" t="str">
        <x:v>Employee</x:v>
      </x:c>
      <x:c r="D9" s="114" t="str">
        <x:v>Policy, sensors, exclusions, access history, retention, exports and rights cases.</x:v>
      </x:c>
      <x:c r="E9" s="114" t="str">
        <x:v>Policy/Health/Audit/Retention/Workflow events</x:v>
      </x:c>
      <x:c r="F9" s="114" t="str">
        <x:v>Near-real-time/audit-lag field.</x:v>
      </x:c>
      <x:c r="G9" s="114" t="str">
        <x:v>Self.</x:v>
      </x:c>
      <x:c r="H9" s="114" t="str">
        <x:v>No other employee records.</x:v>
      </x:c>
      <x:c r="I9" s="114" t="str">
        <x:v>Java projector + PostgreSQL</x:v>
      </x:c>
      <x:c r="J9" s="848" t="str">
        <x:v>Draft Complete</x:v>
      </x:c>
    </x:row>
    <x:row r="10">
      <x:c r="A10" s="852" t="str">
        <x:v>RM-006</x:v>
      </x:c>
      <x:c r="B10" s="853" t="str">
        <x:v>ManagerExceptionReadModel</x:v>
      </x:c>
      <x:c r="C10" s="853" t="str">
        <x:v>Manager/team lead</x:v>
      </x:c>
      <x:c r="D10" s="853" t="str">
        <x:v>Task/blocker/quality/review exceptions, workload and reviewed development themes.</x:v>
      </x:c>
      <x:c r="E10" s="853" t="str">
        <x:v>Task/Assurance/Workflow/Capability summary events</x:v>
      </x:c>
      <x:c r="F10" s="853" t="str">
        <x:v>Near-real-time.</x:v>
      </x:c>
      <x:c r="G10" s="853" t="str">
        <x:v>Organisation direct-report/team scope.</x:v>
      </x:c>
      <x:c r="H10" s="853" t="str">
        <x:v>No raw/private coaching or activity-volume score.</x:v>
      </x:c>
      <x:c r="I10" s="853" t="str">
        <x:v>Java projector + PostgreSQL</x:v>
      </x:c>
      <x:c r="J10" s="854" t="str">
        <x:v>Draft Complete</x:v>
      </x:c>
    </x:row>
    <x:row r="11">
      <x:c r="A11" s="847" t="str">
        <x:v>RM-007</x:v>
      </x:c>
      <x:c r="B11" s="114" t="str">
        <x:v>ManagerTaskAssuranceReadModel</x:v>
      </x:c>
      <x:c r="C11" s="114" t="str">
        <x:v>Manager/reviewer</x:v>
      </x:c>
      <x:c r="D11" s="114" t="str">
        <x:v>Criterion/gate status, blockers, confidence, completeness, review and dispute.</x:v>
      </x:c>
      <x:c r="E11" s="114" t="str">
        <x:v>TaskAssessment/Review/Correction events</x:v>
      </x:c>
      <x:c r="F11" s="114" t="str">
        <x:v>Versioned on assessment change.</x:v>
      </x:c>
      <x:c r="G11" s="114" t="str">
        <x:v>Task/project/team scope.</x:v>
      </x:c>
      <x:c r="H11" s="114" t="str">
        <x:v>Employee response/dispute always included.</x:v>
      </x:c>
      <x:c r="I11" s="114" t="str">
        <x:v>Java projector + PostgreSQL</x:v>
      </x:c>
      <x:c r="J11" s="848" t="str">
        <x:v>Draft Complete</x:v>
      </x:c>
    </x:row>
    <x:row r="12">
      <x:c r="A12" s="852" t="str">
        <x:v>RM-008</x:v>
      </x:c>
      <x:c r="B12" s="853" t="str">
        <x:v>DevelopmentSummaryReadModel</x:v>
      </x:c>
      <x:c r="C12" s="853" t="str">
        <x:v>Employee/manager/L&amp;D</x:v>
      </x:c>
      <x:c r="D12" s="853" t="str">
        <x:v>Reviewed strengths, support needs, plan milestones, applied improvement and unresolved blockers.</x:v>
      </x:c>
      <x:c r="E12" s="853" t="str">
        <x:v>Capability/Learning/Review events</x:v>
      </x:c>
      <x:c r="F12" s="853" t="str">
        <x:v>Daily/event-driven.</x:v>
      </x:c>
      <x:c r="G12" s="853" t="str">
        <x:v>Audience-specific field projection.</x:v>
      </x:c>
      <x:c r="H12" s="853" t="str">
        <x:v>No raw private coaching/reflection.</x:v>
      </x:c>
      <x:c r="I12" s="853" t="str">
        <x:v>Java projector + PostgreSQL</x:v>
      </x:c>
      <x:c r="J12" s="854" t="str">
        <x:v>Draft Complete</x:v>
      </x:c>
    </x:row>
    <x:row r="13">
      <x:c r="A13" s="847" t="str">
        <x:v>RM-009</x:v>
      </x:c>
      <x:c r="B13" s="114" t="str">
        <x:v>ReviewCaseReadModel</x:v>
      </x:c>
      <x:c r="C13" s="114" t="str">
        <x:v>Reviewer</x:v>
      </x:c>
      <x:c r="D13" s="114" t="str">
        <x:v>Finding package, evidence classes, completeness, employee response, lineage and workflow.</x:v>
      </x:c>
      <x:c r="E13" s="114" t="str">
        <x:v>Task/Capability/Workflow/Audit events</x:v>
      </x:c>
      <x:c r="F13" s="114" t="str">
        <x:v>Near-real-time.</x:v>
      </x:c>
      <x:c r="G13" s="114" t="str">
        <x:v>Assigned reviewer/case.</x:v>
      </x:c>
      <x:c r="H13" s="114" t="str">
        <x:v>No unrelated employee browsing.</x:v>
      </x:c>
      <x:c r="I13" s="114" t="str">
        <x:v>Java projector + PostgreSQL</x:v>
      </x:c>
      <x:c r="J13" s="848" t="str">
        <x:v>Draft Complete</x:v>
      </x:c>
    </x:row>
    <x:row r="14">
      <x:c r="A14" s="852" t="str">
        <x:v>RM-010</x:v>
      </x:c>
      <x:c r="B14" s="853" t="str">
        <x:v>GovernanceAccessReadModel</x:v>
      </x:c>
      <x:c r="C14" s="853" t="str">
        <x:v>DPO/security/audit</x:v>
      </x:c>
      <x:c r="D14" s="853" t="str">
        <x:v>Evidence grants/views/exports, incidents, policy/retention state.</x:v>
      </x:c>
      <x:c r="E14" s="853" t="str">
        <x:v>Audit/Access/Retention/Policy events</x:v>
      </x:c>
      <x:c r="F14" s="853" t="str">
        <x:v>Near-real-time with audit-lag field.</x:v>
      </x:c>
      <x:c r="G14" s="853" t="str">
        <x:v>Purpose/role/tenant scope.</x:v>
      </x:c>
      <x:c r="H14" s="853" t="str">
        <x:v>Restricted; no performance use.</x:v>
      </x:c>
      <x:c r="I14" s="853" t="str">
        <x:v>Java projector + PostgreSQL</x:v>
      </x:c>
      <x:c r="J14" s="854" t="str">
        <x:v>Draft Complete</x:v>
      </x:c>
    </x:row>
    <x:row r="15">
      <x:c r="A15" s="847" t="str">
        <x:v>RM-011</x:v>
      </x:c>
      <x:c r="B15" s="114" t="str">
        <x:v>ModelSkillLineageReadModel</x:v>
      </x:c>
      <x:c r="C15" s="114" t="str">
        <x:v>AI governance/reviewer</x:v>
      </x:c>
      <x:c r="D15" s="114" t="str">
        <x:v>Model, prompt, skill, adapter, policy and evaluation versions used in findings/interventions.</x:v>
      </x:c>
      <x:c r="E15" s="114" t="str">
        <x:v>Model Gateway/Skill Forge/Audit events</x:v>
      </x:c>
      <x:c r="F15" s="114" t="str">
        <x:v>On version/use event.</x:v>
      </x:c>
      <x:c r="G15" s="114" t="str">
        <x:v>Governance/case scope.</x:v>
      </x:c>
      <x:c r="H15" s="114" t="str">
        <x:v>No prompt/private content by default.</x:v>
      </x:c>
      <x:c r="I15" s="114" t="str">
        <x:v>Java projector + PostgreSQL</x:v>
      </x:c>
      <x:c r="J15" s="848" t="str">
        <x:v>Draft Complete</x:v>
      </x:c>
    </x:row>
    <x:row r="16">
      <x:c r="A16" s="852" t="str">
        <x:v>RM-012</x:v>
      </x:c>
      <x:c r="B16" s="853" t="str">
        <x:v>NotificationInboxReadModel</x:v>
      </x:c>
      <x:c r="C16" s="853" t="str">
        <x:v>All authorised users</x:v>
      </x:c>
      <x:c r="D16" s="853" t="str">
        <x:v>Notification state, priority, action and expiration.</x:v>
      </x:c>
      <x:c r="E16" s="853" t="str">
        <x:v>Notification/workflow/domain events</x:v>
      </x:c>
      <x:c r="F16" s="853" t="str">
        <x:v>Near-real-time.</x:v>
      </x:c>
      <x:c r="G16" s="853" t="str">
        <x:v>Recipient-specific.</x:v>
      </x:c>
      <x:c r="H16" s="853" t="str">
        <x:v>External channel previews minimised.</x:v>
      </x:c>
      <x:c r="I16" s="853" t="str">
        <x:v>Existing notification store/read model</x:v>
      </x:c>
      <x:c r="J16" s="854" t="str">
        <x:v>Draft Complete</x:v>
      </x:c>
    </x:row>
    <x:row r="17">
      <x:c r="A17" s="847" t="str">
        <x:v>RM-013</x:v>
      </x:c>
      <x:c r="B17" s="114" t="str">
        <x:v>ExperienceSearchIndex</x:v>
      </x:c>
      <x:c r="C17" s="114" t="str">
        <x:v>Employee/manager/reviewer</x:v>
      </x:c>
      <x:c r="D17" s="114" t="str">
        <x:v>Policy-filtered searchable summaries and identifiers.</x:v>
      </x:c>
      <x:c r="E17" s="114" t="str">
        <x:v>Approved read models only</x:v>
      </x:c>
      <x:c r="F17" s="114" t="str">
        <x:v>Eventual; index-lag field.</x:v>
      </x:c>
      <x:c r="G17" s="114" t="str">
        <x:v>Audience-specific document security.</x:v>
      </x:c>
      <x:c r="H17" s="114" t="str">
        <x:v>No raw sensitive content or cross-person free search.</x:v>
      </x:c>
      <x:c r="I17" s="114" t="str">
        <x:v>Existing search/OpenSearch</x:v>
      </x:c>
      <x:c r="J17" s="848" t="str">
        <x:v>Draft Complete</x:v>
      </x:c>
    </x:row>
    <x:row r="18">
      <x:c r="A18" s="852" t="str">
        <x:v>RM-014</x:v>
      </x:c>
      <x:c r="B18" s="853" t="str">
        <x:v>ExperienceMetricsReadModel</x:v>
      </x:c>
      <x:c r="C18" s="853" t="str">
        <x:v>Product/UX/accessibility/governance</x:v>
      </x:c>
      <x:c r="D18" s="853" t="str">
        <x:v>Journey completion, errors, accessibility findings, correction and usefulness aggregates.</x:v>
      </x:c>
      <x:c r="E18" s="853" t="str">
        <x:v>Frontend/BFF operational and feedback events</x:v>
      </x:c>
      <x:c r="F18" s="853" t="str">
        <x:v>Daily/weekly.</x:v>
      </x:c>
      <x:c r="G18" s="853" t="str">
        <x:v>Aggregate; minimum cohort.</x:v>
      </x:c>
      <x:c r="H18" s="853" t="str">
        <x:v>No employee ranking or raw evidence.</x:v>
      </x:c>
      <x:c r="I18" s="853" t="str">
        <x:v>Analytics warehouse/read model</x:v>
      </x:c>
      <x:c r="J18" s="854" t="str">
        <x:v>Draft Complete</x:v>
      </x:c>
    </x:row>
    <x:row r="19">
      <x:c r="A19" s="847" t="str">
        <x:v>RM-015</x:v>
      </x:c>
      <x:c r="B19" s="114" t="str">
        <x:v>ExportJobReadModel</x:v>
      </x:c>
      <x:c r="C19" s="114" t="str">
        <x:v>Requester/governance</x:v>
      </x:c>
      <x:c r="D19" s="114" t="str">
        <x:v>Export scope, purpose, status, errors, expiry and download audit.</x:v>
      </x:c>
      <x:c r="E19" s="114" t="str">
        <x:v>Export/Access/Audit events</x:v>
      </x:c>
      <x:c r="F19" s="114" t="str">
        <x:v>Near-real-time.</x:v>
      </x:c>
      <x:c r="G19" s="114" t="str">
        <x:v>Requester/approver/subject.</x:v>
      </x:c>
      <x:c r="H19" s="114" t="str">
        <x:v>Signed/watermarked and time-limited.</x:v>
      </x:c>
      <x:c r="I19" s="114" t="str">
        <x:v>Java projector + PostgreSQL</x:v>
      </x:c>
      <x:c r="J19" s="848" t="str">
        <x:v>Draft Complete</x:v>
      </x:c>
    </x:row>
    <x:row r="20">
      <x:c r="A20" s="855" t="str">
        <x:v>RM-016</x:v>
      </x:c>
      <x:c r="B20" s="856" t="str">
        <x:v>FeatureExposureReadModel</x:v>
      </x:c>
      <x:c r="C20" s="856" t="str">
        <x:v>Product/AI governance</x:v>
      </x:c>
      <x:c r="D20" s="856" t="str">
        <x:v>Feature/skill/version exposure, cohort, flag reason and rollback status.</x:v>
      </x:c>
      <x:c r="E20" s="856" t="str">
        <x:v>OpenFeature/Skill Forge/Deployment events</x:v>
      </x:c>
      <x:c r="F20" s="856" t="str">
        <x:v>Near-real-time.</x:v>
      </x:c>
      <x:c r="G20" s="856" t="str">
        <x:v>Governance aggregate/case.</x:v>
      </x:c>
      <x:c r="H20" s="856" t="str">
        <x:v>Minimise PII in flag context.</x:v>
      </x:c>
      <x:c r="I20" s="856" t="str">
        <x:v>Java/OpenFeature events + PostgreSQL</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7.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62" hidden="0" customWidth="1"/>
    <x:col min="5" max="5" width="42" hidden="0" customWidth="1"/>
    <x:col min="6" max="6" width="64" hidden="0" customWidth="1"/>
    <x:col min="7" max="7" width="50" hidden="0" customWidth="1"/>
    <x:col min="8" max="8" width="58" hidden="0" customWidth="1"/>
    <x:col min="9" max="9" width="12" hidden="0" customWidth="1"/>
    <x:col min="10" max="10" width="18" hidden="0" customWidth="1"/>
  </x:cols>
  <x:sheetData>
    <x:row r="1" ht="30" customHeight="1">
      <x:c r="A1" s="809" t="str">
        <x:v>Stage 10 — User Journeys and Acceptance Tests</x:v>
      </x:c>
      <x:c r="B1" s="809"/>
      <x:c r="C1" s="809"/>
      <x:c r="D1" s="809"/>
      <x:c r="E1" s="809"/>
      <x:c r="F1" s="809"/>
      <x:c r="G1" s="809"/>
      <x:c r="H1" s="809"/>
      <x:c r="I1" s="809"/>
      <x:c r="J1" s="809"/>
    </x:row>
    <x:row r="2" ht="38" customHeight="1">
      <x:c r="A2" s="813" t="str">
        <x:v>End-to-end journeys for employees, managers, reviewers and governance, including accessibility, degraded state, privacy and human-review acceptance criteria.</x:v>
      </x:c>
      <x:c r="B2" s="813"/>
      <x:c r="C2" s="813"/>
      <x:c r="D2" s="813"/>
      <x:c r="E2" s="813"/>
      <x:c r="F2" s="813"/>
      <x:c r="G2" s="813"/>
      <x:c r="H2" s="813"/>
      <x:c r="I2" s="813"/>
      <x:c r="J2" s="813"/>
    </x:row>
    <x:row r="4" ht="30" customHeight="1">
      <x:c r="A4" s="825" t="str">
        <x:v>ID</x:v>
      </x:c>
      <x:c r="B4" s="826" t="str">
        <x:v>Journey</x:v>
      </x:c>
      <x:c r="C4" s="826" t="str">
        <x:v>Actors</x:v>
      </x:c>
      <x:c r="D4" s="826" t="str">
        <x:v>Flow</x:v>
      </x:c>
      <x:c r="E4" s="826" t="str">
        <x:v>Preconditions</x:v>
      </x:c>
      <x:c r="F4" s="826" t="str">
        <x:v>Acceptance criteria</x:v>
      </x:c>
      <x:c r="G4" s="826" t="str">
        <x:v>Accessibility test</x:v>
      </x:c>
      <x:c r="H4" s="826" t="str">
        <x:v>Privacy / prohibited-use test</x:v>
      </x:c>
      <x:c r="I4" s="826" t="str">
        <x:v>Priority</x:v>
      </x:c>
      <x:c r="J4" s="827" t="str">
        <x:v>Status</x:v>
      </x:c>
    </x:row>
    <x:row r="5">
      <x:c r="A5" s="844" t="str">
        <x:v>UJ-001</x:v>
      </x:c>
      <x:c r="B5" s="845" t="str">
        <x:v>Employee starts assigned task</x:v>
      </x:c>
      <x:c r="C5" s="845" t="str">
        <x:v>Employee</x:v>
      </x:c>
      <x:c r="D5" s="845" t="str">
        <x:v>Open task → review objective/criteria/policy → start work/task session → see active sensors.</x:v>
      </x:c>
      <x:c r="E5" s="845" t="str">
        <x:v>Task assigned; valid policy/device.</x:v>
      </x:c>
      <x:c r="F5" s="845" t="str">
        <x:v>Active task/session shown; monitoring status clear; criteria accessible; start event audited.</x:v>
      </x:c>
      <x:c r="G5" s="845" t="str">
        <x:v>Keyboard/screen-reader and 400% zoom; no drag-only action.</x:v>
      </x:c>
      <x:c r="H5" s="845" t="str">
        <x:v>No capture before confirmed active state.</x:v>
      </x:c>
      <x:c r="I5" s="845" t="str">
        <x:v>Critical</x:v>
      </x:c>
      <x:c r="J5" s="846" t="str">
        <x:v>Draft Complete</x:v>
      </x:c>
    </x:row>
    <x:row r="6">
      <x:c r="A6" s="852" t="str">
        <x:v>UJ-002</x:v>
      </x:c>
      <x:c r="B6" s="853" t="str">
        <x:v>Employee reviews own evidence</x:v>
      </x:c>
      <x:c r="C6" s="853" t="str">
        <x:v>Employee</x:v>
      </x:c>
      <x:c r="D6" s="853" t="str">
        <x:v>Open timeline → filter task → inspect semantic evidence/gaps → open details.</x:v>
      </x:c>
      <x:c r="E6" s="853" t="str">
        <x:v>Evidence available.</x:v>
      </x:c>
      <x:c r="F6" s="853" t="str">
        <x:v>Semantic evidence prioritised; gaps visible; raw objects grant-controlled.</x:v>
      </x:c>
      <x:c r="G6" s="853" t="str">
        <x:v>List/table alternative to visual timeline.</x:v>
      </x:c>
      <x:c r="H6" s="853" t="str">
        <x:v>No screenshot firehose or hidden access.</x:v>
      </x:c>
      <x:c r="I6" s="853" t="str">
        <x:v>Critical</x:v>
      </x:c>
      <x:c r="J6" s="854" t="str">
        <x:v>Draft Complete</x:v>
      </x:c>
    </x:row>
    <x:row r="7">
      <x:c r="A7" s="847" t="str">
        <x:v>UJ-003</x:v>
      </x:c>
      <x:c r="B7" s="114" t="str">
        <x:v>Employee corrects task alignment</x:v>
      </x:c>
      <x:c r="C7" s="114" t="str">
        <x:v>Employee</x:v>
      </x:c>
      <x:c r="D7" s="114" t="str">
        <x:v>Open episode → choose correct task/context → explain → review answers → submit.</x:v>
      </x:c>
      <x:c r="E7" s="114" t="str">
        <x:v>Derived alignment exists.</x:v>
      </x:c>
      <x:c r="F7" s="114" t="str">
        <x:v>Correction version created; finding marked pending; original preserved; manager/reviewer sees status.</x:v>
      </x:c>
      <x:c r="G7" s="114" t="str">
        <x:v>Error summary/check-answers/focus management.</x:v>
      </x:c>
      <x:c r="H7" s="114" t="str">
        <x:v>No negative reliance while material correction unresolved.</x:v>
      </x:c>
      <x:c r="I7" s="114" t="str">
        <x:v>Critical</x:v>
      </x:c>
      <x:c r="J7" s="848" t="str">
        <x:v>Draft Complete</x:v>
      </x:c>
    </x:row>
    <x:row r="8">
      <x:c r="A8" s="852" t="str">
        <x:v>UJ-004</x:v>
      </x:c>
      <x:c r="B8" s="853" t="str">
        <x:v>Employee disputes material finding</x:v>
      </x:c>
      <x:c r="C8" s="853" t="str">
        <x:v>Employee</x:v>
      </x:c>
      <x:c r="D8" s="853" t="str">
        <x:v>Open finding → inspect evidence/confidence → submit dispute/evidence → track SLA/decision → appeal.</x:v>
      </x:c>
      <x:c r="E8" s="853" t="str">
        <x:v>Material finding exists.</x:v>
      </x:c>
      <x:c r="F8" s="853" t="str">
        <x:v>Meaningful review workflow; employee response visible; version superseded if changed.</x:v>
      </x:c>
      <x:c r="G8" s="853" t="str">
        <x:v>Accessible forms/status/notifications.</x:v>
      </x:c>
      <x:c r="H8" s="853" t="str">
        <x:v>No automatic final employment action.</x:v>
      </x:c>
      <x:c r="I8" s="853" t="str">
        <x:v>Critical</x:v>
      </x:c>
      <x:c r="J8" s="854" t="str">
        <x:v>Draft Complete</x:v>
      </x:c>
    </x:row>
    <x:row r="9">
      <x:c r="A9" s="847" t="str">
        <x:v>UJ-005</x:v>
      </x:c>
      <x:c r="B9" s="114" t="str">
        <x:v>Employee responds to coaching</x:v>
      </x:c>
      <x:c r="C9" s="114" t="str">
        <x:v>Employee</x:v>
      </x:c>
      <x:c r="D9" s="114" t="str">
        <x:v>Receive private intervention → open rationale → accept/modify/snooze/wrong-context.</x:v>
      </x:c>
      <x:c r="E9" s="114" t="str">
        <x:v>Validated coaching intervention.</x:v>
      </x:c>
      <x:c r="F9" s="114" t="str">
        <x:v>Preference/cooldown respected; feedback recorded; wrong context invalidates repeat trigger.</x:v>
      </x:c>
      <x:c r="G9" s="114" t="str">
        <x:v>Accessible notification/actions; reduced motion.</x:v>
      </x:c>
      <x:c r="H9" s="114" t="str">
        <x:v>No manager copy or punitive response metric.</x:v>
      </x:c>
      <x:c r="I9" s="114" t="str">
        <x:v>High</x:v>
      </x:c>
      <x:c r="J9" s="848" t="str">
        <x:v>Draft Complete</x:v>
      </x:c>
    </x:row>
    <x:row r="10">
      <x:c r="A10" s="852" t="str">
        <x:v>UJ-006</x:v>
      </x:c>
      <x:c r="B10" s="853" t="str">
        <x:v>Employee completes learning and applies it</x:v>
      </x:c>
      <x:c r="C10" s="853" t="str">
        <x:v>Employee/Reviewer</x:v>
      </x:c>
      <x:c r="D10" s="853" t="str">
        <x:v>Open plan → complete lesson → practice task → later live evidence → capability review.</x:v>
      </x:c>
      <x:c r="E10" s="853" t="str">
        <x:v>Reviewed learning plan.</x:v>
      </x:c>
      <x:c r="F10" s="853" t="str">
        <x:v>Completion stays separate from applied evidence; reviewed capability version updated only if qualified.</x:v>
      </x:c>
      <x:c r="G10" s="853" t="str">
        <x:v>Accessible lesson/practice and alternative formats.</x:v>
      </x:c>
      <x:c r="H10" s="853" t="str">
        <x:v>No automatic skill increase.</x:v>
      </x:c>
      <x:c r="I10" s="853" t="str">
        <x:v>Critical</x:v>
      </x:c>
      <x:c r="J10" s="854" t="str">
        <x:v>Draft Complete</x:v>
      </x:c>
    </x:row>
    <x:row r="11">
      <x:c r="A11" s="847" t="str">
        <x:v>UJ-007</x:v>
      </x:c>
      <x:c r="B11" s="114" t="str">
        <x:v>Employee inspects monitoring/access history</x:v>
      </x:c>
      <x:c r="C11" s="114" t="str">
        <x:v>Employee</x:v>
      </x:c>
      <x:c r="D11" s="114" t="str">
        <x:v>Open privacy centre → view sensors/policy/exclusions → inspect evidence access events → report concern.</x:v>
      </x:c>
      <x:c r="E11" s="114" t="str">
        <x:v>Own employee record.</x:v>
      </x:c>
      <x:c r="F11" s="114" t="str">
        <x:v>Clear who/why/what/when; report creates case; policy version visible.</x:v>
      </x:c>
      <x:c r="G11" s="114" t="str">
        <x:v>Plain language, keyboard table/filter.</x:v>
      </x:c>
      <x:c r="H11" s="114" t="str">
        <x:v>No hidden raw evidence access.</x:v>
      </x:c>
      <x:c r="I11" s="114" t="str">
        <x:v>Critical</x:v>
      </x:c>
      <x:c r="J11" s="848" t="str">
        <x:v>Draft Complete</x:v>
      </x:c>
    </x:row>
    <x:row r="12">
      <x:c r="A12" s="852" t="str">
        <x:v>UJ-008</x:v>
      </x:c>
      <x:c r="B12" s="853" t="str">
        <x:v>Employee changes preferences</x:v>
      </x:c>
      <x:c r="C12" s="853" t="str">
        <x:v>Employee</x:v>
      </x:c>
      <x:c r="D12" s="853" t="str">
        <x:v>Open coaching/privacy settings → change focus/channel/format → check answers → save.</x:v>
      </x:c>
      <x:c r="E12" s="853" t="str">
        <x:v>Authenticated employee.</x:v>
      </x:c>
      <x:c r="F12" s="853" t="str">
        <x:v>New version effective and auditable; no medical detail exposed.</x:v>
      </x:c>
      <x:c r="G12" s="853" t="str">
        <x:v>Accessible authentication and redundant-entry avoidance.</x:v>
      </x:c>
      <x:c r="H12" s="853" t="str">
        <x:v>Preference choice not performance evidence.</x:v>
      </x:c>
      <x:c r="I12" s="853" t="str">
        <x:v>High</x:v>
      </x:c>
      <x:c r="J12" s="854" t="str">
        <x:v>Draft Complete</x:v>
      </x:c>
    </x:row>
    <x:row r="13">
      <x:c r="A13" s="847" t="str">
        <x:v>UJ-009</x:v>
      </x:c>
      <x:c r="B13" s="114" t="str">
        <x:v>Manager resolves external blocker</x:v>
      </x:c>
      <x:c r="C13" s="114" t="str">
        <x:v>Manager/Employee</x:v>
      </x:c>
      <x:c r="D13" s="114" t="str">
        <x:v>Open blocker queue → inspect evidence/context → assign owner → update resolution → employee notified.</x:v>
      </x:c>
      <x:c r="E13" s="114" t="str">
        <x:v>Reviewed blocker exists.</x:v>
      </x:c>
      <x:c r="F13" s="114" t="str">
        <x:v>Blocker remains separate from capability gap; owner/SLA and outcome visible.</x:v>
      </x:c>
      <x:c r="G13" s="114" t="str">
        <x:v>Accessible task/table actions.</x:v>
      </x:c>
      <x:c r="H13" s="114" t="str">
        <x:v>No employee blame from environment/access issue.</x:v>
      </x:c>
      <x:c r="I13" s="114" t="str">
        <x:v>Critical</x:v>
      </x:c>
      <x:c r="J13" s="848" t="str">
        <x:v>Draft Complete</x:v>
      </x:c>
    </x:row>
    <x:row r="14">
      <x:c r="A14" s="852" t="str">
        <x:v>UJ-010</x:v>
      </x:c>
      <x:c r="B14" s="853" t="str">
        <x:v>Manager requests raw evidence</x:v>
      </x:c>
      <x:c r="C14" s="853" t="str">
        <x:v>Manager/Approver/Employee</x:v>
      </x:c>
      <x:c r="D14" s="853" t="str">
        <x:v>Open task → request scope/purpose/duration → approver narrows/decides → subject notified → access audited.</x:v>
      </x:c>
      <x:c r="E14" s="853" t="str">
        <x:v>Manager authorised to request, not automatically view.</x:v>
      </x:c>
      <x:c r="F14" s="853" t="str">
        <x:v>Default deny; grant time-limited; every view logged; employee sees material access.</x:v>
      </x:c>
      <x:c r="G14" s="853" t="str">
        <x:v>Check-answers and explicit confirmation.</x:v>
      </x:c>
      <x:c r="H14" s="853" t="str">
        <x:v>No broad reusable grant or live surveillance.</x:v>
      </x:c>
      <x:c r="I14" s="853" t="str">
        <x:v>Critical</x:v>
      </x:c>
      <x:c r="J14" s="854" t="str">
        <x:v>Draft Complete</x:v>
      </x:c>
    </x:row>
    <x:row r="15">
      <x:c r="A15" s="847" t="str">
        <x:v>UJ-011</x:v>
      </x:c>
      <x:c r="B15" s="114" t="str">
        <x:v>Reviewer resolves contradiction</x:v>
      </x:c>
      <x:c r="C15" s="114" t="str">
        <x:v>Reviewer</x:v>
      </x:c>
      <x:c r="D15" s="114" t="str">
        <x:v>Open case → compare authoritative and lower-level evidence → review employee response/gaps → decide/rationale.</x:v>
      </x:c>
      <x:c r="E15" s="114" t="str">
        <x:v>Assigned qualified reviewer.</x:v>
      </x:c>
      <x:c r="F15" s="114" t="str">
        <x:v>Higher evidence hierarchy enforced; decision versioned; employee notified.</x:v>
      </x:c>
      <x:c r="G15" s="114" t="str">
        <x:v>Keyboard evidence navigation and accessible decision form.</x:v>
      </x:c>
      <x:c r="H15" s="114" t="str">
        <x:v>No rubber-stamp or hidden contradiction.</x:v>
      </x:c>
      <x:c r="I15" s="114" t="str">
        <x:v>Critical</x:v>
      </x:c>
      <x:c r="J15" s="848" t="str">
        <x:v>Draft Complete</x:v>
      </x:c>
    </x:row>
    <x:row r="16">
      <x:c r="A16" s="852" t="str">
        <x:v>UJ-012</x:v>
      </x:c>
      <x:c r="B16" s="853" t="str">
        <x:v>DPO audits evidence access</x:v>
      </x:c>
      <x:c r="C16" s="853" t="str">
        <x:v>DPO</x:v>
      </x:c>
      <x:c r="D16" s="853" t="str">
        <x:v>Filter access log → inspect grant/view/export → open anomaly → revoke/incident if needed.</x:v>
      </x:c>
      <x:c r="E16" s="853" t="str">
        <x:v>Governance role.</x:v>
      </x:c>
      <x:c r="F16" s="853" t="str">
        <x:v>Complete purpose/scope/actor/time audit and remediation path.</x:v>
      </x:c>
      <x:c r="G16" s="853" t="str">
        <x:v>Accessible data table/export.</x:v>
      </x:c>
      <x:c r="H16" s="853" t="str">
        <x:v>No use for performance browsing.</x:v>
      </x:c>
      <x:c r="I16" s="853" t="str">
        <x:v>Critical</x:v>
      </x:c>
      <x:c r="J16" s="854" t="str">
        <x:v>Draft Complete</x:v>
      </x:c>
    </x:row>
    <x:row r="17">
      <x:c r="A17" s="847" t="str">
        <x:v>UJ-013</x:v>
      </x:c>
      <x:c r="B17" s="114" t="str">
        <x:v>Reviewer handles insufficient evidence</x:v>
      </x:c>
      <x:c r="C17" s="114" t="str">
        <x:v>Reviewer</x:v>
      </x:c>
      <x:c r="D17" s="114" t="str">
        <x:v>Open finding with gaps → inspect coverage → mark insufficient/request evidence/reassessment.</x:v>
      </x:c>
      <x:c r="E17" s="114" t="str">
        <x:v>Coverage below threshold.</x:v>
      </x:c>
      <x:c r="F17" s="114" t="str">
        <x:v>No negative state; gap reason and next action recorded.</x:v>
      </x:c>
      <x:c r="G17" s="114" t="str">
        <x:v>Clear warning/status.</x:v>
      </x:c>
      <x:c r="H17" s="114" t="str">
        <x:v>No forced conclusion.</x:v>
      </x:c>
      <x:c r="I17" s="114" t="str">
        <x:v>Critical</x:v>
      </x:c>
      <x:c r="J17" s="848" t="str">
        <x:v>Draft Complete</x:v>
      </x:c>
    </x:row>
    <x:row r="18">
      <x:c r="A18" s="852" t="str">
        <x:v>UJ-014</x:v>
      </x:c>
      <x:c r="B18" s="853" t="str">
        <x:v>Employee requests reassessment</x:v>
      </x:c>
      <x:c r="C18" s="853" t="str">
        <x:v>Employee/Reviewer</x:v>
      </x:c>
      <x:c r="D18" s="853" t="str">
        <x:v>Open stale/disputed capability → choose reason/assessment option/accessibility need → submit → schedule.</x:v>
      </x:c>
      <x:c r="E18" s="853" t="str">
        <x:v>Capability eligible for reassessment.</x:v>
      </x:c>
      <x:c r="F18" s="853" t="str">
        <x:v>Representative accessible assessment created; old state remains until reviewed evidence.</x:v>
      </x:c>
      <x:c r="G18" s="853" t="str">
        <x:v>Check-answers and accessible scheduling.</x:v>
      </x:c>
      <x:c r="H18" s="853" t="str">
        <x:v>No punitive framing.</x:v>
      </x:c>
      <x:c r="I18" s="853" t="str">
        <x:v>High</x:v>
      </x:c>
      <x:c r="J18" s="854" t="str">
        <x:v>Draft Complete</x:v>
      </x:c>
    </x:row>
    <x:row r="19">
      <x:c r="A19" s="847" t="str">
        <x:v>UJ-015</x:v>
      </x:c>
      <x:c r="B19" s="114" t="str">
        <x:v>Manager reviews development summary</x:v>
      </x:c>
      <x:c r="C19" s="114" t="str">
        <x:v>Manager/Employee</x:v>
      </x:c>
      <x:c r="D19" s="114" t="str">
        <x:v>Open reviewed summary → see strengths/support/learning/blockers/dispute → prepare 1:1.</x:v>
      </x:c>
      <x:c r="E19" s="114" t="str">
        <x:v>Authorised manager.</x:v>
      </x:c>
      <x:c r="F19" s="114" t="str">
        <x:v>Same material summary visible to employee; private content excluded.</x:v>
      </x:c>
      <x:c r="G19" s="114" t="str">
        <x:v>Readable summary and print/export accessibility.</x:v>
      </x:c>
      <x:c r="H19" s="114" t="str">
        <x:v>No hidden private coach/mentor content.</x:v>
      </x:c>
      <x:c r="I19" s="114" t="str">
        <x:v>High</x:v>
      </x:c>
      <x:c r="J19" s="848" t="str">
        <x:v>Draft Complete</x:v>
      </x:c>
    </x:row>
    <x:row r="20">
      <x:c r="A20" s="852" t="str">
        <x:v>UJ-016</x:v>
      </x:c>
      <x:c r="B20" s="853" t="str">
        <x:v>System operates in degraded mode</x:v>
      </x:c>
      <x:c r="C20" s="853" t="str">
        <x:v>Any user</x:v>
      </x:c>
      <x:c r="D20" s="853" t="str">
        <x:v>Service/read model unavailable → show precise limitation → safe retry/alternative route.</x:v>
      </x:c>
      <x:c r="E20" s="853" t="str">
        <x:v>Injected outage/stale data.</x:v>
      </x:c>
      <x:c r="F20" s="853" t="str">
        <x:v>No false zero state; actions that could cause harm disabled; support path available.</x:v>
      </x:c>
      <x:c r="G20" s="853" t="str">
        <x:v>Status announced; focus not trapped.</x:v>
      </x:c>
      <x:c r="H20" s="853" t="str">
        <x:v>No silent fallback to negative inference.</x:v>
      </x:c>
      <x:c r="I20" s="853" t="str">
        <x:v>Critical</x:v>
      </x:c>
      <x:c r="J20" s="854" t="str">
        <x:v>Draft Complete</x:v>
      </x:c>
    </x:row>
    <x:row r="21">
      <x:c r="A21" s="847" t="str">
        <x:v>UJ-017</x:v>
      </x:c>
      <x:c r="B21" s="114" t="str">
        <x:v>Accessibility end-to-end</x:v>
      </x:c>
      <x:c r="C21" s="114" t="str">
        <x:v>Keyboard/screen-reader/zoom/speech user</x:v>
      </x:c>
      <x:c r="D21" s="114" t="str">
        <x:v>Complete primary employee and reviewer journeys using assistive technology.</x:v>
      </x:c>
      <x:c r="E21" s="114" t="str">
        <x:v>Test environment and representative users.</x:v>
      </x:c>
      <x:c r="F21" s="114" t="str">
        <x:v>WCAG 2.2 AA target, semantic controls, focus, names, reflow and consistent help pass.</x:v>
      </x:c>
      <x:c r="G21" s="114" t="str">
        <x:v>Manual AT and disabled-user testing.</x:v>
      </x:c>
      <x:c r="H21" s="114" t="str">
        <x:v>No claim of conformance from automated scan alone.</x:v>
      </x:c>
      <x:c r="I21" s="114" t="str">
        <x:v>Critical</x:v>
      </x:c>
      <x:c r="J21" s="848" t="str">
        <x:v>Draft Complete</x:v>
      </x:c>
    </x:row>
    <x:row r="22">
      <x:c r="A22" s="855" t="str">
        <x:v>UJ-018</x:v>
      </x:c>
      <x:c r="B22" s="856" t="str">
        <x:v>Localisation/time-zone journey</x:v>
      </x:c>
      <x:c r="C22" s="856" t="str">
        <x:v>UK/Lahore user</x:v>
      </x:c>
      <x:c r="D22" s="856" t="str">
        <x:v>View dates, policy, task deadline, notification and export in local time/language context.</x:v>
      </x:c>
      <x:c r="E22" s="856" t="str">
        <x:v>Locale/time zone configured.</x:v>
      </x:c>
      <x:c r="F22" s="856" t="str">
        <x:v>No ambiguous time; legal text uses approved locale version.</x:v>
      </x:c>
      <x:c r="G22" s="856" t="str">
        <x:v>Language/reading direction and date semantics.</x:v>
      </x:c>
      <x:c r="H22" s="856" t="str">
        <x:v>No machine-translated consequential notice without approval.</x:v>
      </x:c>
      <x:c r="I22" s="856" t="str">
        <x:v>High</x:v>
      </x:c>
      <x:c r="J22" s="85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48.xml><?xml version="1.0" encoding="utf-8"?>
<x:worksheet xmlns:x="http://schemas.openxmlformats.org/spreadsheetml/2006/main">
  <x:sheetFormatPr defaultRowHeight="15"/>
  <x:cols>
    <x:col min="1" max="1" width="14" hidden="0" customWidth="1"/>
    <x:col min="2" max="2" width="34" hidden="0" customWidth="1"/>
    <x:col min="3" max="3" width="60" hidden="0" customWidth="1"/>
    <x:col min="4" max="4" width="42" hidden="0" customWidth="1"/>
    <x:col min="5" max="5" width="36" hidden="0" customWidth="1"/>
    <x:col min="6" max="6" width="46" hidden="0" customWidth="1"/>
    <x:col min="7" max="7" width="40" hidden="0" customWidth="1"/>
    <x:col min="8" max="8" width="60" hidden="0" customWidth="1"/>
    <x:col min="9" max="9" width="12" hidden="0" customWidth="1"/>
    <x:col min="10" max="10" width="18" hidden="0" customWidth="1"/>
    <x:col min="11" max="11" width="34" hidden="0" customWidth="1"/>
  </x:cols>
  <x:sheetData>
    <x:row r="1" ht="30" customHeight="1">
      <x:c r="A1" s="809" t="str">
        <x:v>Stage 11 — Skill Forge Architecture</x:v>
      </x:c>
      <x:c r="B1" s="809"/>
      <x:c r="C1" s="809"/>
      <x:c r="D1" s="809"/>
      <x:c r="E1" s="809"/>
      <x:c r="F1" s="809"/>
      <x:c r="G1" s="809"/>
      <x:c r="H1" s="809"/>
      <x:c r="I1" s="809"/>
      <x:c r="J1" s="809"/>
      <x:c r="K1" s="809"/>
    </x:row>
    <x:row r="2" ht="38" customHeight="1">
      <x:c r="A2" s="813" t="str">
        <x:v>Governed observation-to-skill improvement architecture. Source observations remain separate from signed, evaluated and approved production packages.</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Data / state</x:v>
      </x:c>
      <x:c r="F4" s="826" t="str">
        <x:v>Consumes / integrates</x:v>
      </x:c>
      <x:c r="G4" s="826" t="str">
        <x:v>Publishes / exposes</x:v>
      </x:c>
      <x:c r="H4" s="826" t="str">
        <x:v>Security / governance rule</x:v>
      </x:c>
      <x:c r="I4" s="826" t="str">
        <x:v>Priority</x:v>
      </x:c>
      <x:c r="J4" s="826" t="str">
        <x:v>Status</x:v>
      </x:c>
      <x:c r="K4" s="827" t="str">
        <x:v>Source / basis</x:v>
      </x:c>
    </x:row>
    <x:row r="5">
      <x:c r="A5" s="844" t="str">
        <x:v>S11-ARC-001</x:v>
      </x:c>
      <x:c r="B5" s="845" t="str">
        <x:v>Observation Intake</x:v>
      </x:c>
      <x:c r="C5" s="845" t="str">
        <x:v>Receive candidate observations from corrections, overrides, failures, successful patterns, feedback, incidents, drift and approved research.</x:v>
      </x:c>
      <x:c r="D5" s="845" t="str">
        <x:v>Java/Spring Boot event consumers</x:v>
      </x:c>
      <x:c r="E5" s="845" t="str">
        <x:v>Kafka topics + PostgreSQL observation metadata</x:v>
      </x:c>
      <x:c r="F5" s="845" t="str">
        <x:v>Stages 6–10 events, support/research workflows</x:v>
      </x:c>
      <x:c r="G5" s="845" t="str">
        <x:v>skill.observation.ingested.v1</x:v>
      </x:c>
      <x:c r="H5" s="845" t="str">
        <x:v>Observation is evidence for improvement—not an instruction to change production.</x:v>
      </x:c>
      <x:c r="I5" s="845" t="str">
        <x:v>Critical</x:v>
      </x:c>
      <x:c r="J5" s="845" t="str">
        <x:v>Draft Complete</x:v>
      </x:c>
      <x:c r="K5" s="846" t="str">
        <x:v>HumanOS events</x:v>
      </x:c>
    </x:row>
    <x:row r="6">
      <x:c r="A6" s="852" t="str">
        <x:v>S11-ARC-002</x:v>
      </x:c>
      <x:c r="B6" s="853" t="str">
        <x:v>Observation Classifier</x:v>
      </x:c>
      <x:c r="C6" s="853" t="str">
        <x:v>Classify category, severity, confidentiality, recurrence, affected versions and potential generalisability.</x:v>
      </x:c>
      <x:c r="D6" s="853" t="str">
        <x:v>Python recommendation + Java durable state</x:v>
      </x:c>
      <x:c r="E6" s="853" t="str">
        <x:v>Observation metadata/eval features</x:v>
      </x:c>
      <x:c r="F6" s="853" t="str">
        <x:v>Observation Intake</x:v>
      </x:c>
      <x:c r="G6" s="853" t="str">
        <x:v>skill.observation.classified.v1</x:v>
      </x:c>
      <x:c r="H6" s="853" t="str">
        <x:v>AI classification is versioned and reviewable.</x:v>
      </x:c>
      <x:c r="I6" s="853" t="str">
        <x:v>High</x:v>
      </x:c>
      <x:c r="J6" s="853" t="str">
        <x:v>Draft Complete</x:v>
      </x:c>
      <x:c r="K6" s="854" t="str">
        <x:v>NIST AI RMF</x:v>
      </x:c>
    </x:row>
    <x:row r="7">
      <x:c r="A7" s="847" t="str">
        <x:v>S11-ARC-003</x:v>
      </x:c>
      <x:c r="B7" s="114" t="str">
        <x:v>Pattern Clusterer</x:v>
      </x:c>
      <x:c r="C7" s="114" t="str">
        <x:v>Cluster repeated observations and distinguish local one-off, tenant-specific and general pattern.</x:v>
      </x:c>
      <x:c r="D7" s="114" t="str">
        <x:v>Python analytics/embedding with approved summaries</x:v>
      </x:c>
      <x:c r="E7" s="114" t="str">
        <x:v>Vector/index + PostgreSQL cluster state</x:v>
      </x:c>
      <x:c r="F7" s="114" t="str">
        <x:v>Observation summaries and source refs</x:v>
      </x:c>
      <x:c r="G7" s="114" t="str">
        <x:v>skill.pattern.cluster.updated.v1</x:v>
      </x:c>
      <x:c r="H7" s="114" t="str">
        <x:v>Do not embed unrestricted raw employee/customer content.</x:v>
      </x:c>
      <x:c r="I7" s="114" t="str">
        <x:v>High</x:v>
      </x:c>
      <x:c r="J7" s="114" t="str">
        <x:v>Draft Complete</x:v>
      </x:c>
      <x:c r="K7" s="848" t="str">
        <x:v>Data minimisation</x:v>
      </x:c>
    </x:row>
    <x:row r="8">
      <x:c r="A8" s="852" t="str">
        <x:v>S11-ARC-004</x:v>
      </x:c>
      <x:c r="B8" s="853" t="str">
        <x:v>Proposal Generator</x:v>
      </x:c>
      <x:c r="C8" s="853" t="str">
        <x:v>Create draft skill/package change with expected benefit, scope, risks and evaluation plan.</x:v>
      </x:c>
      <x:c r="D8" s="853" t="str">
        <x:v>Python via Model Gateway</x:v>
      </x:c>
      <x:c r="E8" s="853" t="str">
        <x:v>Proposal artefacts/refs</x:v>
      </x:c>
      <x:c r="F8" s="853" t="str">
        <x:v>Patterns, existing packages, research sources</x:v>
      </x:c>
      <x:c r="G8" s="853" t="str">
        <x:v>skill.proposal.created.v1</x:v>
      </x:c>
      <x:c r="H8" s="853" t="str">
        <x:v>Generated proposal cannot deploy or approve itself.</x:v>
      </x:c>
      <x:c r="I8" s="853" t="str">
        <x:v>Critical</x:v>
      </x:c>
      <x:c r="J8" s="853" t="str">
        <x:v>Draft Complete</x:v>
      </x:c>
      <x:c r="K8" s="854" t="str">
        <x:v>OpenAI/GitHub/Claude skill patterns</x:v>
      </x:c>
    </x:row>
    <x:row r="9">
      <x:c r="A9" s="847" t="str">
        <x:v>S11-ARC-005</x:v>
      </x:c>
      <x:c r="B9" s="114" t="str">
        <x:v>Skill Registry</x:v>
      </x:c>
      <x:c r="C9" s="114" t="str">
        <x:v>Own skill identity, category, version, owner, lifecycle, approvals, compatibility and deployment state.</x:v>
      </x:c>
      <x:c r="D9" s="114" t="str">
        <x:v>Java/Spring Boot</x:v>
      </x:c>
      <x:c r="E9" s="114" t="str">
        <x:v>PostgreSQL</x:v>
      </x:c>
      <x:c r="F9" s="114" t="str">
        <x:v>Proposal, package store, workflow, feature flags</x:v>
      </x:c>
      <x:c r="G9" s="114" t="str">
        <x:v>skill.version.registered.v1</x:v>
      </x:c>
      <x:c r="H9" s="114" t="str">
        <x:v>One authoritative lifecycle record per package version.</x:v>
      </x:c>
      <x:c r="I9" s="114" t="str">
        <x:v>Critical</x:v>
      </x:c>
      <x:c r="J9" s="114" t="str">
        <x:v>Draft Complete</x:v>
      </x:c>
      <x:c r="K9" s="848" t="str">
        <x:v>HumanOS domain</x:v>
      </x:c>
    </x:row>
    <x:row r="10">
      <x:c r="A10" s="852" t="str">
        <x:v>S11-ARC-006</x:v>
      </x:c>
      <x:c r="B10" s="853" t="str">
        <x:v>Package Source Repository</x:v>
      </x:c>
      <x:c r="C10" s="853" t="str">
        <x:v>Store human-reviewable package source, manifests, tests and documentation.</x:v>
      </x:c>
      <x:c r="D10" s="853" t="str">
        <x:v>Git repository using existing Nessovo Git platform</x:v>
      </x:c>
      <x:c r="E10" s="853" t="str">
        <x:v>Git/object refs</x:v>
      </x:c>
      <x:c r="F10" s="853" t="str">
        <x:v>Skill owners/reviewers/CI</x:v>
      </x:c>
      <x:c r="G10" s="853" t="str">
        <x:v>skill.source.revision.created.v1</x:v>
      </x:c>
      <x:c r="H10" s="853" t="str">
        <x:v>Protected branches, reviews and provenance required.</x:v>
      </x:c>
      <x:c r="I10" s="853" t="str">
        <x:v>Critical</x:v>
      </x:c>
      <x:c r="J10" s="853" t="str">
        <x:v>Draft Complete</x:v>
      </x:c>
      <x:c r="K10" s="854" t="str">
        <x:v>SLSA Source provenance</x:v>
      </x:c>
    </x:row>
    <x:row r="11">
      <x:c r="A11" s="847" t="str">
        <x:v>S11-ARC-007</x:v>
      </x:c>
      <x:c r="B11" s="114" t="str">
        <x:v>Signed Package Store</x:v>
      </x:c>
      <x:c r="C11" s="114" t="str">
        <x:v>Store immutable packaged prompts, skills, adapters, evaluators, workflows and content.</x:v>
      </x:c>
      <x:c r="D11" s="114" t="str">
        <x:v>OCI registry/artifact store + HumanOS Object Service</x:v>
      </x:c>
      <x:c r="E11" s="114" t="str">
        <x:v>OCI artifact manifests/blobs</x:v>
      </x:c>
      <x:c r="F11" s="114" t="str">
        <x:v>CI build/sign pipeline</x:v>
      </x:c>
      <x:c r="G11" s="114" t="str">
        <x:v>skill.package.published.v1</x:v>
      </x:c>
      <x:c r="H11" s="114" t="str">
        <x:v>Package digest, signature and attestation verified before use.</x:v>
      </x:c>
      <x:c r="I11" s="114" t="str">
        <x:v>Critical</x:v>
      </x:c>
      <x:c r="J11" s="114" t="str">
        <x:v>Draft Complete</x:v>
      </x:c>
      <x:c r="K11" s="848" t="str">
        <x:v>OCI 1.1 / Sigstore</x:v>
      </x:c>
    </x:row>
    <x:row r="12">
      <x:c r="A12" s="852" t="str">
        <x:v>S11-ARC-008</x:v>
      </x:c>
      <x:c r="B12" s="853" t="str">
        <x:v>Source and Licence Registry</x:v>
      </x:c>
      <x:c r="C12" s="853" t="str">
        <x:v>Record source URLs, retrieval dates, reliability, licences, attribution, conflicts and expiry.</x:v>
      </x:c>
      <x:c r="D12" s="853" t="str">
        <x:v>Java/Spring Boot</x:v>
      </x:c>
      <x:c r="E12" s="853" t="str">
        <x:v>PostgreSQL + document refs</x:v>
      </x:c>
      <x:c r="F12" s="853" t="str">
        <x:v>Research, OSS scan, legal review</x:v>
      </x:c>
      <x:c r="G12" s="853" t="str">
        <x:v>skill.source.reviewed.v1</x:v>
      </x:c>
      <x:c r="H12" s="853" t="str">
        <x:v>No code/content reuse without licence decision.</x:v>
      </x:c>
      <x:c r="I12" s="853" t="str">
        <x:v>Critical</x:v>
      </x:c>
      <x:c r="J12" s="853" t="str">
        <x:v>Draft Complete</x:v>
      </x:c>
      <x:c r="K12" s="854" t="str">
        <x:v>SPDX/source governance</x:v>
      </x:c>
    </x:row>
    <x:row r="13">
      <x:c r="A13" s="847" t="str">
        <x:v>S11-ARC-009</x:v>
      </x:c>
      <x:c r="B13" s="114" t="str">
        <x:v>Package Dependency and BOM Service</x:v>
      </x:c>
      <x:c r="C13" s="114" t="str">
        <x:v>Track scripts, models, libraries, datasets, tools and other skill dependencies.</x:v>
      </x:c>
      <x:c r="D13" s="114" t="str">
        <x:v>CI tooling + Java registry</x:v>
      </x:c>
      <x:c r="E13" s="114" t="str">
        <x:v>SPDX 3.0 and/or CycloneDX 1.7 BOM refs</x:v>
      </x:c>
      <x:c r="F13" s="114" t="str">
        <x:v>Package build pipeline</x:v>
      </x:c>
      <x:c r="G13" s="114" t="str">
        <x:v>skill.bom.attached.v1</x:v>
      </x:c>
      <x:c r="H13" s="114" t="str">
        <x:v>Dependencies, licences and vulnerabilities are review inputs.</x:v>
      </x:c>
      <x:c r="I13" s="114" t="str">
        <x:v>High</x:v>
      </x:c>
      <x:c r="J13" s="114" t="str">
        <x:v>Draft Complete</x:v>
      </x:c>
      <x:c r="K13" s="848" t="str">
        <x:v>SPDX/CycloneDX</x:v>
      </x:c>
    </x:row>
    <x:row r="14">
      <x:c r="A14" s="852" t="str">
        <x:v>S11-ARC-010</x:v>
      </x:c>
      <x:c r="B14" s="853" t="str">
        <x:v>Evaluation Dataset Store</x:v>
      </x:c>
      <x:c r="C14" s="853" t="str">
        <x:v>Store positive, negative, adversarial, privacy, fairness, compatibility and regression cases.</x:v>
      </x:c>
      <x:c r="D14" s="853" t="str">
        <x:v>Object/Git store + PostgreSQL metadata</x:v>
      </x:c>
      <x:c r="E14" s="853" t="str">
        <x:v>Evaluation artefacts</x:v>
      </x:c>
      <x:c r="F14" s="853" t="str">
        <x:v>Observation/proposal/reviewer inputs</x:v>
      </x:c>
      <x:c r="G14" s="853" t="str">
        <x:v>skill.eval.dataset.versioned.v1</x:v>
      </x:c>
      <x:c r="H14" s="853" t="str">
        <x:v>No real secrets or unnecessary personal data.</x:v>
      </x:c>
      <x:c r="I14" s="853" t="str">
        <x:v>Critical</x:v>
      </x:c>
      <x:c r="J14" s="853" t="str">
        <x:v>Draft Complete</x:v>
      </x:c>
      <x:c r="K14" s="854" t="str">
        <x:v>OpenAI Evals/NIST TEVV</x:v>
      </x:c>
    </x:row>
    <x:row r="15">
      <x:c r="A15" s="847" t="str">
        <x:v>S11-ARC-011</x:v>
      </x:c>
      <x:c r="B15" s="114" t="str">
        <x:v>Evaluation Orchestrator</x:v>
      </x:c>
      <x:c r="C15" s="114" t="str">
        <x:v>Run deterministic tests, model evals, security/privacy, performance, cost and regression suites.</x:v>
      </x:c>
      <x:c r="D15" s="114" t="str">
        <x:v>Java orchestration + Python eval workers</x:v>
      </x:c>
      <x:c r="E15" s="114" t="str">
        <x:v>Eval run/results store</x:v>
      </x:c>
      <x:c r="F15" s="114" t="str">
        <x:v>Model Gateway, sandboxes, CI</x:v>
      </x:c>
      <x:c r="G15" s="114" t="str">
        <x:v>skill.eval.run.completed.v1</x:v>
      </x:c>
      <x:c r="H15" s="114" t="str">
        <x:v>Evaluation result is evidence; approval remains human.</x:v>
      </x:c>
      <x:c r="I15" s="114" t="str">
        <x:v>Critical</x:v>
      </x:c>
      <x:c r="J15" s="114" t="str">
        <x:v>Draft Complete</x:v>
      </x:c>
      <x:c r="K15" s="848" t="str">
        <x:v>OpenAI Evals / NIST AI RMF</x:v>
      </x:c>
    </x:row>
    <x:row r="16">
      <x:c r="A16" s="852" t="str">
        <x:v>S11-ARC-012</x:v>
      </x:c>
      <x:c r="B16" s="853" t="str">
        <x:v>Sandbox Runner</x:v>
      </x:c>
      <x:c r="C16" s="853" t="str">
        <x:v>Execute package scripts/adapters/evaluators with scoped tools, data and network.</x:v>
      </x:c>
      <x:c r="D16" s="853" t="str">
        <x:v>Ephemeral container/sandbox platform</x:v>
      </x:c>
      <x:c r="E16" s="853" t="str">
        <x:v>Temporary isolated workspaces</x:v>
      </x:c>
      <x:c r="F16" s="853" t="str">
        <x:v>CI/eval orchestrator</x:v>
      </x:c>
      <x:c r="G16" s="853" t="str">
        <x:v>skill.sandbox.run.completed.v1</x:v>
      </x:c>
      <x:c r="H16" s="853" t="str">
        <x:v>Default deny network/tools; secrets never exposed by default.</x:v>
      </x:c>
      <x:c r="I16" s="853" t="str">
        <x:v>Critical</x:v>
      </x:c>
      <x:c r="J16" s="853" t="str">
        <x:v>Draft Complete</x:v>
      </x:c>
      <x:c r="K16" s="854" t="str">
        <x:v>Agent/tool security</x:v>
      </x:c>
    </x:row>
    <x:row r="17">
      <x:c r="A17" s="847" t="str">
        <x:v>S11-ARC-013</x:v>
      </x:c>
      <x:c r="B17" s="114" t="str">
        <x:v>Multi-Disciplinary Review Workflow</x:v>
      </x:c>
      <x:c r="C17" s="114" t="str">
        <x:v>Coordinate domain, AI evaluation, security, privacy, legal/licence and deployment approvals.</x:v>
      </x:c>
      <x:c r="D17" s="114" t="str">
        <x:v>HumanOS Workflow Runtime</x:v>
      </x:c>
      <x:c r="E17" s="114" t="str">
        <x:v>PostgreSQL workflow state + Audit</x:v>
      </x:c>
      <x:c r="F17" s="114" t="str">
        <x:v>Skill Registry/eval/source records</x:v>
      </x:c>
      <x:c r="G17" s="114" t="str">
        <x:v>skill.review.decision.recorded.v1</x:v>
      </x:c>
      <x:c r="H17" s="114" t="str">
        <x:v>Required reviewers depend on category/data/tool impact.</x:v>
      </x:c>
      <x:c r="I17" s="114" t="str">
        <x:v>Critical</x:v>
      </x:c>
      <x:c r="J17" s="114" t="str">
        <x:v>Draft Complete</x:v>
      </x:c>
      <x:c r="K17" s="848" t="str">
        <x:v>Governance</x:v>
      </x:c>
    </x:row>
    <x:row r="18">
      <x:c r="A18" s="852" t="str">
        <x:v>S11-ARC-014</x:v>
      </x:c>
      <x:c r="B18" s="853" t="str">
        <x:v>Supply-Chain Signing and Attestation</x:v>
      </x:c>
      <x:c r="C18" s="853" t="str">
        <x:v>Sign package digest and attach provenance, evaluation, BOM and approval attestations.</x:v>
      </x:c>
      <x:c r="D18" s="853" t="str">
        <x:v>CI + Sigstore/Cosign/in-toto/SLSA</x:v>
      </x:c>
      <x:c r="E18" s="853" t="str">
        <x:v>Signature/attestation bundles</x:v>
      </x:c>
      <x:c r="F18" s="853" t="str">
        <x:v>Package pipeline</x:v>
      </x:c>
      <x:c r="G18" s="853" t="str">
        <x:v>skill.package.attested.v1</x:v>
      </x:c>
      <x:c r="H18" s="853" t="str">
        <x:v>Verify signer identity, digest, builder and approved predicates.</x:v>
      </x:c>
      <x:c r="I18" s="853" t="str">
        <x:v>Critical</x:v>
      </x:c>
      <x:c r="J18" s="853" t="str">
        <x:v>Draft Complete</x:v>
      </x:c>
      <x:c r="K18" s="854" t="str">
        <x:v>Sigstore/SLSA</x:v>
      </x:c>
    </x:row>
    <x:row r="19">
      <x:c r="A19" s="847" t="str">
        <x:v>S11-ARC-015</x:v>
      </x:c>
      <x:c r="B19" s="114" t="str">
        <x:v>Canary and Feature Control</x:v>
      </x:c>
      <x:c r="C19" s="114" t="str">
        <x:v>Expose approved package version to selected tenant/user/task cohorts.</x:v>
      </x:c>
      <x:c r="D19" s="114" t="str">
        <x:v>OpenFeature-compatible flag abstraction + existing HumanOS provider</x:v>
      </x:c>
      <x:c r="E19" s="114" t="str">
        <x:v>Flag rules/exposure state</x:v>
      </x:c>
      <x:c r="F19" s="114" t="str">
        <x:v>Skill Registry and runtime gateways</x:v>
      </x:c>
      <x:c r="G19" s="114" t="str">
        <x:v>skill.canary.exposure.changed.v1</x:v>
      </x:c>
      <x:c r="H19" s="114" t="str">
        <x:v>Evaluation context minimises PII; safe defaults on provider failure.</x:v>
      </x:c>
      <x:c r="I19" s="114" t="str">
        <x:v>Critical</x:v>
      </x:c>
      <x:c r="J19" s="114" t="str">
        <x:v>Draft Complete</x:v>
      </x:c>
      <x:c r="K19" s="848" t="str">
        <x:v>OpenFeature</x:v>
      </x:c>
    </x:row>
    <x:row r="20">
      <x:c r="A20" s="852" t="str">
        <x:v>S11-ARC-016</x:v>
      </x:c>
      <x:c r="B20" s="853" t="str">
        <x:v>Progressive Deployment Controller</x:v>
      </x:c>
      <x:c r="C20" s="853" t="str">
        <x:v>Apply staged rollout, metric analysis, pause, promotion and rollback.</x:v>
      </x:c>
      <x:c r="D20" s="853" t="str">
        <x:v>Existing Kubernetes/GitOps platform; Argo Rollouts/Flagger only if platform-approved</x:v>
      </x:c>
      <x:c r="E20" s="853" t="str">
        <x:v>Rollout/evaluation state</x:v>
      </x:c>
      <x:c r="F20" s="853" t="str">
        <x:v>Feature flags, SRE metrics, employee feedback</x:v>
      </x:c>
      <x:c r="G20" s="853" t="str">
        <x:v>skill.deployment.state.changed.v1</x:v>
      </x:c>
      <x:c r="H20" s="853" t="str">
        <x:v>Human promotion; automatic pause/rollback on critical thresholds.</x:v>
      </x:c>
      <x:c r="I20" s="853" t="str">
        <x:v>High</x:v>
      </x:c>
      <x:c r="J20" s="853" t="str">
        <x:v>Draft Complete</x:v>
      </x:c>
      <x:c r="K20" s="854" t="str">
        <x:v>Argo Rollouts/Flagger</x:v>
      </x:c>
    </x:row>
    <x:row r="21">
      <x:c r="A21" s="847" t="str">
        <x:v>S11-ARC-017</x:v>
      </x:c>
      <x:c r="B21" s="114" t="str">
        <x:v>Runtime Package Resolver</x:v>
      </x:c>
      <x:c r="C21" s="114" t="str">
        <x:v>Resolve active package version by tenant, task, domain, provider and policy.</x:v>
      </x:c>
      <x:c r="D21" s="114" t="str">
        <x:v>Java gateway/library</x:v>
      </x:c>
      <x:c r="E21" s="114" t="str">
        <x:v>Registry + flag state + cache</x:v>
      </x:c>
      <x:c r="F21" s="114" t="str">
        <x:v>Model Gateway, adapter hub, task/capability/coaching services</x:v>
      </x:c>
      <x:c r="G21" s="114" t="str">
        <x:v>skill.package.resolved.v1</x:v>
      </x:c>
      <x:c r="H21" s="114" t="str">
        <x:v>Fail to approved stable/default version when control plane unavailable.</x:v>
      </x:c>
      <x:c r="I21" s="114" t="str">
        <x:v>Critical</x:v>
      </x:c>
      <x:c r="J21" s="114" t="str">
        <x:v>Draft Complete</x:v>
      </x:c>
      <x:c r="K21" s="848" t="str">
        <x:v>OpenFeature lifecycle</x:v>
      </x:c>
    </x:row>
    <x:row r="22">
      <x:c r="A22" s="852" t="str">
        <x:v>S11-ARC-018</x:v>
      </x:c>
      <x:c r="B22" s="853" t="str">
        <x:v>Post-Deployment Monitor</x:v>
      </x:c>
      <x:c r="C22" s="853" t="str">
        <x:v>Monitor safety, quality, accuracy, fairness, usefulness, latency, cost and drift by version.</x:v>
      </x:c>
      <x:c r="D22" s="853" t="str">
        <x:v>Analytics/SRE/AI evaluation</x:v>
      </x:c>
      <x:c r="E22" s="853" t="str">
        <x:v>Read models/metrics</x:v>
      </x:c>
      <x:c r="F22" s="853" t="str">
        <x:v>Runtime events, review, corrections, feedback</x:v>
      </x:c>
      <x:c r="G22" s="853" t="str">
        <x:v>skill.monitoring.alert.created.v1</x:v>
      </x:c>
      <x:c r="H22" s="853" t="str">
        <x:v>Metrics evaluate package/system—not employee performance.</x:v>
      </x:c>
      <x:c r="I22" s="853" t="str">
        <x:v>Critical</x:v>
      </x:c>
      <x:c r="J22" s="853" t="str">
        <x:v>Draft Complete</x:v>
      </x:c>
      <x:c r="K22" s="854" t="str">
        <x:v>NIST TEVV</x:v>
      </x:c>
    </x:row>
    <x:row r="23">
      <x:c r="A23" s="847" t="str">
        <x:v>S11-ARC-019</x:v>
      </x:c>
      <x:c r="B23" s="114" t="str">
        <x:v>Rollback and Quarantine</x:v>
      </x:c>
      <x:c r="C23" s="114" t="str">
        <x:v>Pause or roll back version, quarantine package and preserve evidence/incident state.</x:v>
      </x:c>
      <x:c r="D23" s="114" t="str">
        <x:v>Java lifecycle + deployment/flag control</x:v>
      </x:c>
      <x:c r="E23" s="114" t="str">
        <x:v>Registry/audit/incident records</x:v>
      </x:c>
      <x:c r="F23" s="114" t="str">
        <x:v>Monitoring/incident/manual stop</x:v>
      </x:c>
      <x:c r="G23" s="114" t="str">
        <x:v>skill.version.rolled_back.v1</x:v>
      </x:c>
      <x:c r="H23" s="114" t="str">
        <x:v>Critical rollback does not require package owner approval.</x:v>
      </x:c>
      <x:c r="I23" s="114" t="str">
        <x:v>Critical</x:v>
      </x:c>
      <x:c r="J23" s="114" t="str">
        <x:v>Draft Complete</x:v>
      </x:c>
      <x:c r="K23" s="848" t="str">
        <x:v>Progressive delivery</x:v>
      </x:c>
    </x:row>
    <x:row r="24">
      <x:c r="A24" s="852" t="str">
        <x:v>S11-ARC-020</x:v>
      </x:c>
      <x:c r="B24" s="853" t="str">
        <x:v>Deprecation and Migration</x:v>
      </x:c>
      <x:c r="C24" s="853" t="str">
        <x:v>Retire obsolete versions and migrate dependent packages/read models safely.</x:v>
      </x:c>
      <x:c r="D24" s="853" t="str">
        <x:v>Java lifecycle + dependency graph</x:v>
      </x:c>
      <x:c r="E24" s="853" t="str">
        <x:v>Registry/dependency state</x:v>
      </x:c>
      <x:c r="F24" s="853" t="str">
        <x:v>Compatibility scanner</x:v>
      </x:c>
      <x:c r="G24" s="853" t="str">
        <x:v>skill.version.deprecated.v1</x:v>
      </x:c>
      <x:c r="H24" s="853" t="str">
        <x:v>Historical findings retain original version lineage.</x:v>
      </x:c>
      <x:c r="I24" s="853" t="str">
        <x:v>High</x:v>
      </x:c>
      <x:c r="J24" s="853" t="str">
        <x:v>Draft Complete</x:v>
      </x:c>
      <x:c r="K24" s="854" t="str">
        <x:v>Semantic versioning</x:v>
      </x:c>
    </x:row>
    <x:row r="25">
      <x:c r="A25" s="847" t="str">
        <x:v>S11-ARC-021</x:v>
      </x:c>
      <x:c r="B25" s="114" t="str">
        <x:v>Tenant and Domain Overlays</x:v>
      </x:c>
      <x:c r="C25" s="114" t="str">
        <x:v>Support tenant/domain-specific packages without contaminating global baseline.</x:v>
      </x:c>
      <x:c r="D25" s="114" t="str">
        <x:v>Registry hierarchy/policy</x:v>
      </x:c>
      <x:c r="E25" s="114" t="str">
        <x:v>PostgreSQL/package refs</x:v>
      </x:c>
      <x:c r="F25" s="114" t="str">
        <x:v>Organisation, policy and package resolver</x:v>
      </x:c>
      <x:c r="G25" s="114" t="str">
        <x:v>skill.overlay.activated.v1</x:v>
      </x:c>
      <x:c r="H25" s="114" t="str">
        <x:v>Tenant-specific confidential knowledge cannot become global/public automatically.</x:v>
      </x:c>
      <x:c r="I25" s="114" t="str">
        <x:v>High</x:v>
      </x:c>
      <x:c r="J25" s="114" t="str">
        <x:v>Draft Complete</x:v>
      </x:c>
      <x:c r="K25" s="848" t="str">
        <x:v>Multi-tenant governance</x:v>
      </x:c>
    </x:row>
    <x:row r="26">
      <x:c r="A26" s="852" t="str">
        <x:v>S11-ARC-022</x:v>
      </x:c>
      <x:c r="B26" s="853" t="str">
        <x:v>Research Candidate Service</x:v>
      </x:c>
      <x:c r="C26" s="853" t="str">
        <x:v>Capture approved external research and propose source-backed changes.</x:v>
      </x:c>
      <x:c r="D26" s="853" t="str">
        <x:v>Python research synthesis + Java source workflow</x:v>
      </x:c>
      <x:c r="E26" s="853" t="str">
        <x:v>Source registry/proposal refs</x:v>
      </x:c>
      <x:c r="F26" s="853" t="str">
        <x:v>Official docs, papers, standards and connected sources</x:v>
      </x:c>
      <x:c r="G26" s="853" t="str">
        <x:v>skill.research.candidate.created.v1</x:v>
      </x:c>
      <x:c r="H26" s="853" t="str">
        <x:v>Research is candidate evidence; freshness and conflicts recorded.</x:v>
      </x:c>
      <x:c r="I26" s="853" t="str">
        <x:v>High</x:v>
      </x:c>
      <x:c r="J26" s="853" t="str">
        <x:v>Draft Complete</x:v>
      </x:c>
      <x:c r="K26" s="854" t="str">
        <x:v>Research governance</x:v>
      </x:c>
    </x:row>
    <x:row r="27">
      <x:c r="A27" s="847" t="str">
        <x:v>S11-ARC-023</x:v>
      </x:c>
      <x:c r="B27" s="114" t="str">
        <x:v>Publication and Export</x:v>
      </x:c>
      <x:c r="C27" s="114" t="str">
        <x:v>Package approved reusable or open-source candidates with attribution and confidentiality checks.</x:v>
      </x:c>
      <x:c r="D27" s="114" t="str">
        <x:v>Java workflow + Git/OCI export</x:v>
      </x:c>
      <x:c r="E27" s="114" t="str">
        <x:v>Publication package and audit</x:v>
      </x:c>
      <x:c r="F27" s="114" t="str">
        <x:v>Legal/licence/security/privacy reviewers</x:v>
      </x:c>
      <x:c r="G27" s="114" t="str">
        <x:v>skill.publication.approved.v1</x:v>
      </x:c>
      <x:c r="H27" s="114" t="str">
        <x:v>No publication without explicit classification and approval.</x:v>
      </x:c>
      <x:c r="I27" s="114" t="str">
        <x:v>High</x:v>
      </x:c>
      <x:c r="J27" s="114" t="str">
        <x:v>Draft Complete</x:v>
      </x:c>
      <x:c r="K27" s="848" t="str">
        <x:v>SPDX/licence governance</x:v>
      </x:c>
    </x:row>
    <x:row r="28">
      <x:c r="A28" s="855" t="str">
        <x:v>S11-ARC-024</x:v>
      </x:c>
      <x:c r="B28" s="856" t="str">
        <x:v>Skill Forge Audit</x:v>
      </x:c>
      <x:c r="C28" s="856" t="str">
        <x:v>Record observation, proposal, source, evaluation, reviews, signing, exposure, promotion and rollback.</x:v>
      </x:c>
      <x:c r="D28" s="856" t="str">
        <x:v>HumanOS Audit extension</x:v>
      </x:c>
      <x:c r="E28" s="856" t="str">
        <x:v>Append-only audit</x:v>
      </x:c>
      <x:c r="F28" s="856" t="str">
        <x:v>All Skill Forge components</x:v>
      </x:c>
      <x:c r="G28" s="856" t="str">
        <x:v>Audit reports</x:v>
      </x:c>
      <x:c r="H28" s="856" t="str">
        <x:v>Every active version must be reconstructable and attributable.</x:v>
      </x:c>
      <x:c r="I28" s="856" t="str">
        <x:v>Critical</x:v>
      </x:c>
      <x:c r="J28" s="856" t="str">
        <x:v>Draft Complete</x:v>
      </x:c>
      <x:c r="K28" s="857" t="str">
        <x:v>HumanOS audit</x:v>
      </x:c>
    </x:row>
    <x:row r="35" ht="24" customHeight="1">
      <x:c r="A35" s="1083" t="str">
        <x:v>Architecture Amendment A-01 — AI Routing Package Categories</x:v>
      </x:c>
      <x:c r="B35" s="1083"/>
      <x:c r="C35" s="1083"/>
      <x:c r="D35" s="1083"/>
      <x:c r="E35" s="1083"/>
      <x:c r="F35" s="1083"/>
      <x:c r="G35" s="1083"/>
      <x:c r="H35" s="1083"/>
      <x:c r="I35" s="1083"/>
      <x:c r="J35" s="1083"/>
      <x:c r="K35" s="1083"/>
    </x:row>
    <x:row r="36" ht="30" customHeight="1">
      <x:c r="A36" s="943" t="str">
        <x:v>ID</x:v>
      </x:c>
      <x:c r="B36" s="944" t="str">
        <x:v>Component</x:v>
      </x:c>
      <x:c r="C36" s="944" t="str">
        <x:v>Responsibility</x:v>
      </x:c>
      <x:c r="D36" s="944" t="str">
        <x:v>Runtime / implementation</x:v>
      </x:c>
      <x:c r="E36" s="944" t="str">
        <x:v>Data / state</x:v>
      </x:c>
      <x:c r="F36" s="944" t="str">
        <x:v>Consumes / integrates</x:v>
      </x:c>
      <x:c r="G36" s="944" t="str">
        <x:v>Publishes / exposes</x:v>
      </x:c>
      <x:c r="H36" s="944" t="str">
        <x:v>Security / governance rule</x:v>
      </x:c>
      <x:c r="I36" s="944" t="str">
        <x:v>Priority</x:v>
      </x:c>
      <x:c r="J36" s="944" t="str">
        <x:v>Status</x:v>
      </x:c>
      <x:c r="K36" s="945" t="str">
        <x:v>Source / basis</x:v>
      </x:c>
    </x:row>
    <x:row r="37">
      <x:c r="A37" s="1019" t="str">
        <x:v>S11-A01-001</x:v>
      </x:c>
      <x:c r="B37" s="1020" t="str">
        <x:v>AI Routing Package Categories</x:v>
      </x:c>
      <x:c r="C37" s="1020" t="str">
        <x:v>Govern provider connector, CLI connector, TaskProfile, EffortProfile, QualificationProfile, RoutingPolicy, FallbackPolicy, compatibility and quantisation packages.</x:v>
      </x:c>
      <x:c r="D37" s="1020" t="str">
        <x:v>Skill Registry/Evaluation/Canary</x:v>
      </x:c>
      <x:c r="E37" s="1020" t="str">
        <x:v>Signed package/source/eval/deployment state</x:v>
      </x:c>
      <x:c r="F37" s="1020" t="str">
        <x:v>A-01 registries, qualification and runtime monitoring</x:v>
      </x:c>
      <x:c r="G37" s="1020" t="str">
        <x:v>skill.ai.profile.versioned/deployed events</x:v>
      </x:c>
      <x:c r="H37" s="1020" t="str">
        <x:v>No route/profile change can self-activate; canary/rollback lifecycle applies.</x:v>
      </x:c>
      <x:c r="I37" s="1020" t="str">
        <x:v>Critical</x:v>
      </x:c>
      <x:c r="J37" s="1020" t="str">
        <x:v>Draft Complete</x:v>
      </x:c>
      <x:c r="K37" s="1021" t="str">
        <x:v>A-01 contracts</x:v>
      </x:c>
    </x:row>
    <x:row r="38">
      <x:c r="A38" s="1084" t="str">
        <x:v>S11-A01-002</x:v>
      </x:c>
      <x:c r="B38" s="1085" t="str">
        <x:v>Model/Provider Drift Observation</x:v>
      </x:c>
      <x:c r="C38" s="1085" t="str">
        <x:v>Convert alias/model/runtime/CLI/terms/region/quality drift into observations and affected-package workflows.</x:v>
      </x:c>
      <x:c r="D38" s="1085" t="str">
        <x:v>Observation Intake + Source Registry</x:v>
      </x:c>
      <x:c r="E38" s="1085" t="str">
        <x:v>Drift/source/impact refs</x:v>
      </x:c>
      <x:c r="F38" s="1085" t="str">
        <x:v>Model Registry, route monitoring, provider sources</x:v>
      </x:c>
      <x:c r="G38" s="1085" t="str">
        <x:v>skill.observation.ingested.v1</x:v>
      </x:c>
      <x:c r="H38" s="1085" t="str">
        <x:v>Critical drift can pause route before proposal approval.</x:v>
      </x:c>
      <x:c r="I38" s="1085" t="str">
        <x:v>High</x:v>
      </x:c>
      <x:c r="J38" s="1085" t="str">
        <x:v>Draft Complete</x:v>
      </x:c>
      <x:c r="K38" s="1086" t="str">
        <x:v>A-01 drift</x:v>
      </x:c>
    </x:row>
  </x:sheetData>
  <x:mergeCells>
    <x:mergeCell ref="A1:K1"/>
    <x:mergeCell ref="A2:K2"/>
    <x:mergeCell ref="A35:K35"/>
  </x:mergeCells>
  <x:dataValidations count="2">
    <x:dataValidation type="list" sqref="I5:I28">
      <x:formula1>"Critical,High,Medium,Low"</x:formula1>
    </x:dataValidation>
    <x:dataValidation type="list" sqref="J5:J28">
      <x:formula1>"Draft Complete,Needs Review,Approved,Deferred"</x:formula1>
    </x:dataValidation>
  </x:dataValidations>
  <x:pageMargins left="0.7" right="0.7" top="0.75" bottom="0.75" header="0.3" footer="0.3"/>
</x:worksheet>
</file>

<file path=xl/worksheets/sheet149.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2" hidden="0" customWidth="1"/>
    <x:col min="5" max="5" width="24" hidden="0" customWidth="1"/>
    <x:col min="6" max="6" width="38" hidden="0" customWidth="1"/>
    <x:col min="7" max="7" width="34" hidden="0" customWidth="1"/>
    <x:col min="8" max="8" width="60" hidden="0" customWidth="1"/>
    <x:col min="9" max="9" width="18" hidden="0" customWidth="1"/>
  </x:cols>
  <x:sheetData>
    <x:row r="1" ht="30" customHeight="1">
      <x:c r="A1" s="809" t="str">
        <x:v>Stage 11 — Skill Observation Model</x:v>
      </x:c>
      <x:c r="B1" s="809"/>
      <x:c r="C1" s="809"/>
      <x:c r="D1" s="809"/>
      <x:c r="E1" s="809"/>
      <x:c r="F1" s="809"/>
      <x:c r="G1" s="809"/>
      <x:c r="H1" s="809"/>
      <x:c r="I1" s="809"/>
    </x:row>
    <x:row r="2" ht="38" customHeight="1">
      <x:c r="A2" s="813" t="str">
        <x:v>Traceable observations from corrections, overrides, successful patterns, feedback, drift, incidents and research. Facts, inference and proposed change are explicitly separated.</x:v>
      </x:c>
      <x:c r="B2" s="813"/>
      <x:c r="C2" s="813"/>
      <x:c r="D2" s="813"/>
      <x:c r="E2" s="813"/>
      <x:c r="F2" s="813"/>
      <x:c r="G2" s="813"/>
      <x:c r="H2" s="813"/>
      <x:c r="I2" s="813"/>
    </x:row>
    <x:row r="4" ht="30" customHeight="1">
      <x:c r="A4" s="825" t="str">
        <x:v>ID</x:v>
      </x:c>
      <x:c r="B4" s="826" t="str">
        <x:v>Field / concept</x:v>
      </x:c>
      <x:c r="C4" s="826" t="str">
        <x:v>Definition</x:v>
      </x:c>
      <x:c r="D4" s="826" t="str">
        <x:v>Type</x:v>
      </x:c>
      <x:c r="E4" s="826" t="str">
        <x:v>Requirement</x:v>
      </x:c>
      <x:c r="F4" s="826" t="str">
        <x:v>Purpose</x:v>
      </x:c>
      <x:c r="G4" s="826" t="str">
        <x:v>Source / owner</x:v>
      </x:c>
      <x:c r="H4" s="826" t="str">
        <x:v>Validation / guardrail</x:v>
      </x:c>
      <x:c r="I4" s="827" t="str">
        <x:v>Status</x:v>
      </x:c>
    </x:row>
    <x:row r="5">
      <x:c r="A5" s="844" t="str">
        <x:v>SOM-001</x:v>
      </x:c>
      <x:c r="B5" s="845" t="str">
        <x:v>observation_id</x:v>
      </x:c>
      <x:c r="C5" s="845" t="str">
        <x:v>Unique immutable observation ID.</x:v>
      </x:c>
      <x:c r="D5" s="845" t="str">
        <x:v>string</x:v>
      </x:c>
      <x:c r="E5" s="845" t="str">
        <x:v>Required</x:v>
      </x:c>
      <x:c r="F5" s="845" t="str">
        <x:v>Identity/audit.</x:v>
      </x:c>
      <x:c r="G5" s="845" t="str">
        <x:v>All sources</x:v>
      </x:c>
      <x:c r="H5" s="845" t="str">
        <x:v>Stable across retries.</x:v>
      </x:c>
      <x:c r="I5" s="846" t="str">
        <x:v>Draft Complete</x:v>
      </x:c>
    </x:row>
    <x:row r="6">
      <x:c r="A6" s="852" t="str">
        <x:v>SOM-002</x:v>
      </x:c>
      <x:c r="B6" s="853" t="str">
        <x:v>observation_type</x:v>
      </x:c>
      <x:c r="C6" s="853" t="str">
        <x:v>Correction, override, false finding, success pattern, feedback, drift, incident, research, suggestion or regression.</x:v>
      </x:c>
      <x:c r="D6" s="853" t="str">
        <x:v>enum</x:v>
      </x:c>
      <x:c r="E6" s="853" t="str">
        <x:v>Required</x:v>
      </x:c>
      <x:c r="F6" s="853" t="str">
        <x:v>Routing and clustering.</x:v>
      </x:c>
      <x:c r="G6" s="853" t="str">
        <x:v>Source service</x:v>
      </x:c>
      <x:c r="H6" s="853" t="str">
        <x:v>Type is factual source classification, not improvement conclusion.</x:v>
      </x:c>
      <x:c r="I6" s="854" t="str">
        <x:v>Draft Complete</x:v>
      </x:c>
    </x:row>
    <x:row r="7">
      <x:c r="A7" s="847" t="str">
        <x:v>SOM-003</x:v>
      </x:c>
      <x:c r="B7" s="114" t="str">
        <x:v>source_event_refs</x:v>
      </x:c>
      <x:c r="C7" s="114" t="str">
        <x:v>References to original reviewed events/cases/evaluations.</x:v>
      </x:c>
      <x:c r="D7" s="114" t="str">
        <x:v>array</x:v>
      </x:c>
      <x:c r="E7" s="114" t="str">
        <x:v>Required</x:v>
      </x:c>
      <x:c r="F7" s="114" t="str">
        <x:v>Evidence lineage.</x:v>
      </x:c>
      <x:c r="G7" s="114" t="str">
        <x:v>HumanOS Evidence/Audit</x:v>
      </x:c>
      <x:c r="H7" s="114" t="str">
        <x:v>Use references; do not copy unnecessary raw content.</x:v>
      </x:c>
      <x:c r="I7" s="848" t="str">
        <x:v>Draft Complete</x:v>
      </x:c>
    </x:row>
    <x:row r="8">
      <x:c r="A8" s="852" t="str">
        <x:v>SOM-004</x:v>
      </x:c>
      <x:c r="B8" s="853" t="str">
        <x:v>source_fact_summary</x:v>
      </x:c>
      <x:c r="C8" s="853" t="str">
        <x:v>Minimised factual description of what occurred.</x:v>
      </x:c>
      <x:c r="D8" s="853" t="str">
        <x:v>text/ref</x:v>
      </x:c>
      <x:c r="E8" s="853" t="str">
        <x:v>Required</x:v>
      </x:c>
      <x:c r="F8" s="853" t="str">
        <x:v>Human review and clustering.</x:v>
      </x:c>
      <x:c r="G8" s="853" t="str">
        <x:v>Observation Intake</x:v>
      </x:c>
      <x:c r="H8" s="853" t="str">
        <x:v>Separate facts from inference/proposed change.</x:v>
      </x:c>
      <x:c r="I8" s="854" t="str">
        <x:v>Draft Complete</x:v>
      </x:c>
    </x:row>
    <x:row r="9">
      <x:c r="A9" s="847" t="str">
        <x:v>SOM-005</x:v>
      </x:c>
      <x:c r="B9" s="114" t="str">
        <x:v>source_class</x:v>
      </x:c>
      <x:c r="C9" s="114" t="str">
        <x:v>Employee correction, reviewer decision, evaluator result, runtime metric, incident, research or human suggestion.</x:v>
      </x:c>
      <x:c r="D9" s="114" t="str">
        <x:v>enum</x:v>
      </x:c>
      <x:c r="E9" s="114" t="str">
        <x:v>Required</x:v>
      </x:c>
      <x:c r="F9" s="114" t="str">
        <x:v>Reliability and review.</x:v>
      </x:c>
      <x:c r="G9" s="114" t="str">
        <x:v>Source system</x:v>
      </x:c>
      <x:c r="H9" s="114" t="str">
        <x:v>Employee feedback remains visible and protected.</x:v>
      </x:c>
      <x:c r="I9" s="848" t="str">
        <x:v>Draft Complete</x:v>
      </x:c>
    </x:row>
    <x:row r="10">
      <x:c r="A10" s="852" t="str">
        <x:v>SOM-006</x:v>
      </x:c>
      <x:c r="B10" s="853" t="str">
        <x:v>affected_package_refs</x:v>
      </x:c>
      <x:c r="C10" s="853" t="str">
        <x:v>Skill/evaluator/adapter/prompt/workflow/content versions involved.</x:v>
      </x:c>
      <x:c r="D10" s="853" t="str">
        <x:v>array</x:v>
      </x:c>
      <x:c r="E10" s="853" t="str">
        <x:v>Recommended</x:v>
      </x:c>
      <x:c r="F10" s="853" t="str">
        <x:v>Impact analysis.</x:v>
      </x:c>
      <x:c r="G10" s="853" t="str">
        <x:v>Skill Registry/Audit</x:v>
      </x:c>
      <x:c r="H10" s="853" t="str">
        <x:v>Unknown package/version is valid and triggers investigation.</x:v>
      </x:c>
      <x:c r="I10" s="854" t="str">
        <x:v>Draft Complete</x:v>
      </x:c>
    </x:row>
    <x:row r="11">
      <x:c r="A11" s="847" t="str">
        <x:v>SOM-007</x:v>
      </x:c>
      <x:c r="B11" s="114" t="str">
        <x:v>affected_domain/task/provider</x:v>
      </x:c>
      <x:c r="C11" s="114" t="str">
        <x:v>Domain, role, task template, tool or provider context.</x:v>
      </x:c>
      <x:c r="D11" s="114" t="str">
        <x:v>object</x:v>
      </x:c>
      <x:c r="E11" s="114" t="str">
        <x:v>Recommended</x:v>
      </x:c>
      <x:c r="F11" s="114" t="str">
        <x:v>Generalisation boundary.</x:v>
      </x:c>
      <x:c r="G11" s="114" t="str">
        <x:v>Task/Adapter/Capability services</x:v>
      </x:c>
      <x:c r="H11" s="114" t="str">
        <x:v>Do not overgeneralise one domain incident.</x:v>
      </x:c>
      <x:c r="I11" s="848" t="str">
        <x:v>Draft Complete</x:v>
      </x:c>
    </x:row>
    <x:row r="12">
      <x:c r="A12" s="852" t="str">
        <x:v>SOM-008</x:v>
      </x:c>
      <x:c r="B12" s="853" t="str">
        <x:v>tenant_scope</x:v>
      </x:c>
      <x:c r="C12" s="853" t="str">
        <x:v>Global candidate, tenant-specific, customer-specific or unknown.</x:v>
      </x:c>
      <x:c r="D12" s="853" t="str">
        <x:v>enum</x:v>
      </x:c>
      <x:c r="E12" s="853" t="str">
        <x:v>Required</x:v>
      </x:c>
      <x:c r="F12" s="853" t="str">
        <x:v>Confidentiality and deployment.</x:v>
      </x:c>
      <x:c r="G12" s="853" t="str">
        <x:v>Organisation/Policy</x:v>
      </x:c>
      <x:c r="H12" s="853" t="str">
        <x:v>Tenant-specific observation cannot enter global package automatically.</x:v>
      </x:c>
      <x:c r="I12" s="854" t="str">
        <x:v>Draft Complete</x:v>
      </x:c>
    </x:row>
    <x:row r="13">
      <x:c r="A13" s="847" t="str">
        <x:v>SOM-009</x:v>
      </x:c>
      <x:c r="B13" s="114" t="str">
        <x:v>confidentiality_class</x:v>
      </x:c>
      <x:c r="C13" s="114" t="str">
        <x:v>Internal confidential, internal reusable, tenant-confidential, publishable candidate or prohibited publication.</x:v>
      </x:c>
      <x:c r="D13" s="114" t="str">
        <x:v>enum</x:v>
      </x:c>
      <x:c r="E13" s="114" t="str">
        <x:v>Required</x:v>
      </x:c>
      <x:c r="F13" s="114" t="str">
        <x:v>Data handling.</x:v>
      </x:c>
      <x:c r="G13" s="114" t="str">
        <x:v>DPO/Legal/CISO</x:v>
      </x:c>
      <x:c r="H13" s="114" t="str">
        <x:v>Default conservative classification.</x:v>
      </x:c>
      <x:c r="I13" s="848" t="str">
        <x:v>Draft Complete</x:v>
      </x:c>
    </x:row>
    <x:row r="14">
      <x:c r="A14" s="852" t="str">
        <x:v>SOM-010</x:v>
      </x:c>
      <x:c r="B14" s="853" t="str">
        <x:v>personal_data_class</x:v>
      </x:c>
      <x:c r="C14" s="853" t="str">
        <x:v>None, pseudonymous, employee, customer, special/restricted or unknown.</x:v>
      </x:c>
      <x:c r="D14" s="853" t="str">
        <x:v>enum</x:v>
      </x:c>
      <x:c r="E14" s="853" t="str">
        <x:v>Required</x:v>
      </x:c>
      <x:c r="F14" s="853" t="str">
        <x:v>Privacy processing.</x:v>
      </x:c>
      <x:c r="G14" s="853" t="str">
        <x:v>DPO/Data</x:v>
      </x:c>
      <x:c r="H14" s="853" t="str">
        <x:v>Generalisation must remove personal data where possible.</x:v>
      </x:c>
      <x:c r="I14" s="854" t="str">
        <x:v>Draft Complete</x:v>
      </x:c>
    </x:row>
    <x:row r="15">
      <x:c r="A15" s="847" t="str">
        <x:v>SOM-011</x:v>
      </x:c>
      <x:c r="B15" s="114" t="str">
        <x:v>severity</x:v>
      </x:c>
      <x:c r="C15" s="114" t="str">
        <x:v>Informational, low, medium, high or critical.</x:v>
      </x:c>
      <x:c r="D15" s="114" t="str">
        <x:v>enum</x:v>
      </x:c>
      <x:c r="E15" s="114" t="str">
        <x:v>Required</x:v>
      </x:c>
      <x:c r="F15" s="114" t="str">
        <x:v>Triage and stop actions.</x:v>
      </x:c>
      <x:c r="G15" s="114" t="str">
        <x:v>Source/triage</x:v>
      </x:c>
      <x:c r="H15" s="114" t="str">
        <x:v>Critical privacy/security/safety observations can pause package immediately.</x:v>
      </x:c>
      <x:c r="I15" s="848" t="str">
        <x:v>Draft Complete</x:v>
      </x:c>
    </x:row>
    <x:row r="16">
      <x:c r="A16" s="852" t="str">
        <x:v>SOM-012</x:v>
      </x:c>
      <x:c r="B16" s="853" t="str">
        <x:v>recurrence_count/cohort</x:v>
      </x:c>
      <x:c r="C16" s="853" t="str">
        <x:v>Number of independent occurrences and comparable contexts.</x:v>
      </x:c>
      <x:c r="D16" s="853" t="str">
        <x:v>object</x:v>
      </x:c>
      <x:c r="E16" s="853" t="str">
        <x:v>Recommended</x:v>
      </x:c>
      <x:c r="F16" s="853" t="str">
        <x:v>Generalisability.</x:v>
      </x:c>
      <x:c r="G16" s="853" t="str">
        <x:v>Pattern Clusterer</x:v>
      </x:c>
      <x:c r="H16" s="853" t="str">
        <x:v>Correlated events from same case do not inflate recurrence.</x:v>
      </x:c>
      <x:c r="I16" s="854" t="str">
        <x:v>Draft Complete</x:v>
      </x:c>
    </x:row>
    <x:row r="17">
      <x:c r="A17" s="847" t="str">
        <x:v>SOM-013</x:v>
      </x:c>
      <x:c r="B17" s="114" t="str">
        <x:v>expected_vs_actual</x:v>
      </x:c>
      <x:c r="C17" s="114" t="str">
        <x:v>Expected package/system behaviour and observed result.</x:v>
      </x:c>
      <x:c r="D17" s="114" t="str">
        <x:v>object</x:v>
      </x:c>
      <x:c r="E17" s="114" t="str">
        <x:v>Recommended</x:v>
      </x:c>
      <x:c r="F17" s="114" t="str">
        <x:v>Regression proposal.</x:v>
      </x:c>
      <x:c r="G17" s="114" t="str">
        <x:v>Eval/Runtime source</x:v>
      </x:c>
      <x:c r="H17" s="114" t="str">
        <x:v>Expectation must reference contract/eval where available.</x:v>
      </x:c>
      <x:c r="I17" s="848" t="str">
        <x:v>Draft Complete</x:v>
      </x:c>
    </x:row>
    <x:row r="18">
      <x:c r="A18" s="852" t="str">
        <x:v>SOM-014</x:v>
      </x:c>
      <x:c r="B18" s="853" t="str">
        <x:v>employee_or_user_feedback</x:v>
      </x:c>
      <x:c r="C18" s="853" t="str">
        <x:v>Feedback category and protected content reference.</x:v>
      </x:c>
      <x:c r="D18" s="853" t="str">
        <x:v>ref/object</x:v>
      </x:c>
      <x:c r="E18" s="853" t="str">
        <x:v>Conditional</x:v>
      </x:c>
      <x:c r="F18" s="853" t="str">
        <x:v>Voice of user.</x:v>
      </x:c>
      <x:c r="G18" s="853" t="str">
        <x:v>Employee/customer feedback</x:v>
      </x:c>
      <x:c r="H18" s="853" t="str">
        <x:v>Feedback cannot become employee performance data.</x:v>
      </x:c>
      <x:c r="I18" s="854" t="str">
        <x:v>Draft Complete</x:v>
      </x:c>
    </x:row>
    <x:row r="19">
      <x:c r="A19" s="847" t="str">
        <x:v>SOM-015</x:v>
      </x:c>
      <x:c r="B19" s="114" t="str">
        <x:v>reviewer_override</x:v>
      </x:c>
      <x:c r="C19" s="114" t="str">
        <x:v>Recommendation, original outcome, reviewer decision and rationale refs.</x:v>
      </x:c>
      <x:c r="D19" s="114" t="str">
        <x:v>object</x:v>
      </x:c>
      <x:c r="E19" s="114" t="str">
        <x:v>Conditional</x:v>
      </x:c>
      <x:c r="F19" s="114" t="str">
        <x:v>False-finding improvement.</x:v>
      </x:c>
      <x:c r="G19" s="114" t="str">
        <x:v>Review workflow</x:v>
      </x:c>
      <x:c r="H19" s="114" t="str">
        <x:v>Reviewer override itself can be wrong; use pattern/evaluation.</x:v>
      </x:c>
      <x:c r="I19" s="848" t="str">
        <x:v>Draft Complete</x:v>
      </x:c>
    </x:row>
    <x:row r="20">
      <x:c r="A20" s="852" t="str">
        <x:v>SOM-016</x:v>
      </x:c>
      <x:c r="B20" s="853" t="str">
        <x:v>evaluation_failure</x:v>
      </x:c>
      <x:c r="C20" s="853" t="str">
        <x:v>Eval case, expected result, actual result and version.</x:v>
      </x:c>
      <x:c r="D20" s="853" t="str">
        <x:v>object</x:v>
      </x:c>
      <x:c r="E20" s="853" t="str">
        <x:v>Conditional</x:v>
      </x:c>
      <x:c r="F20" s="853" t="str">
        <x:v>Regression detection.</x:v>
      </x:c>
      <x:c r="G20" s="853" t="str">
        <x:v>Evaluation Orchestrator</x:v>
      </x:c>
      <x:c r="H20" s="853" t="str">
        <x:v>Test data classification recorded.</x:v>
      </x:c>
      <x:c r="I20" s="854" t="str">
        <x:v>Draft Complete</x:v>
      </x:c>
    </x:row>
    <x:row r="21">
      <x:c r="A21" s="847" t="str">
        <x:v>SOM-017</x:v>
      </x:c>
      <x:c r="B21" s="114" t="str">
        <x:v>adapter_drift</x:v>
      </x:c>
      <x:c r="C21" s="114" t="str">
        <x:v>Provider/API version, missing events and coverage impact.</x:v>
      </x:c>
      <x:c r="D21" s="114" t="str">
        <x:v>object</x:v>
      </x:c>
      <x:c r="E21" s="114" t="str">
        <x:v>Conditional</x:v>
      </x:c>
      <x:c r="F21" s="114" t="str">
        <x:v>Adapter update.</x:v>
      </x:c>
      <x:c r="G21" s="114" t="str">
        <x:v>Stage 6 Adapter Hub</x:v>
      </x:c>
      <x:c r="H21" s="114" t="str">
        <x:v>Do not infer employee behaviour from drift.</x:v>
      </x:c>
      <x:c r="I21" s="848" t="str">
        <x:v>Draft Complete</x:v>
      </x:c>
    </x:row>
    <x:row r="22">
      <x:c r="A22" s="852" t="str">
        <x:v>SOM-018</x:v>
      </x:c>
      <x:c r="B22" s="853" t="str">
        <x:v>security_privacy_incident</x:v>
      </x:c>
      <x:c r="C22" s="853" t="str">
        <x:v>Incident/ref, affected data/tool/package and containment state.</x:v>
      </x:c>
      <x:c r="D22" s="853" t="str">
        <x:v>restricted ref</x:v>
      </x:c>
      <x:c r="E22" s="853" t="str">
        <x:v>Conditional</x:v>
      </x:c>
      <x:c r="F22" s="853" t="str">
        <x:v>Immediate containment/improvement.</x:v>
      </x:c>
      <x:c r="G22" s="853" t="str">
        <x:v>Incident workflow</x:v>
      </x:c>
      <x:c r="H22" s="853" t="str">
        <x:v>Restricted access; no incident content in general cluster.</x:v>
      </x:c>
      <x:c r="I22" s="854" t="str">
        <x:v>Draft Complete</x:v>
      </x:c>
    </x:row>
    <x:row r="23">
      <x:c r="A23" s="847" t="str">
        <x:v>SOM-019</x:v>
      </x:c>
      <x:c r="B23" s="114" t="str">
        <x:v>research_source_refs</x:v>
      </x:c>
      <x:c r="C23" s="114" t="str">
        <x:v>URLs/doc IDs, retrieval date, reliability, licence and conflicting sources.</x:v>
      </x:c>
      <x:c r="D23" s="114" t="str">
        <x:v>array</x:v>
      </x:c>
      <x:c r="E23" s="114" t="str">
        <x:v>Conditional</x:v>
      </x:c>
      <x:c r="F23" s="114" t="str">
        <x:v>Research-backed proposal.</x:v>
      </x:c>
      <x:c r="G23" s="114" t="str">
        <x:v>Source Registry</x:v>
      </x:c>
      <x:c r="H23" s="114" t="str">
        <x:v>Research freshness/expiry required.</x:v>
      </x:c>
      <x:c r="I23" s="848" t="str">
        <x:v>Draft Complete</x:v>
      </x:c>
    </x:row>
    <x:row r="24">
      <x:c r="A24" s="852" t="str">
        <x:v>SOM-020</x:v>
      </x:c>
      <x:c r="B24" s="853" t="str">
        <x:v>inference_summary</x:v>
      </x:c>
      <x:c r="C24" s="853" t="str">
        <x:v>AI/human interpretation of why pattern matters.</x:v>
      </x:c>
      <x:c r="D24" s="853" t="str">
        <x:v>text/ref</x:v>
      </x:c>
      <x:c r="E24" s="853" t="str">
        <x:v>Optional</x:v>
      </x:c>
      <x:c r="F24" s="853" t="str">
        <x:v>Triage/proposal.</x:v>
      </x:c>
      <x:c r="G24" s="853" t="str">
        <x:v>Classifier/reviewer</x:v>
      </x:c>
      <x:c r="H24" s="853" t="str">
        <x:v>Explicitly labelled inference with version/confidence.</x:v>
      </x:c>
      <x:c r="I24" s="854" t="str">
        <x:v>Draft Complete</x:v>
      </x:c>
    </x:row>
    <x:row r="25">
      <x:c r="A25" s="847" t="str">
        <x:v>SOM-021</x:v>
      </x:c>
      <x:c r="B25" s="114" t="str">
        <x:v>proposed_category</x:v>
      </x:c>
      <x:c r="C25" s="114" t="str">
        <x:v>Prompt, evaluator, coach, content, adapter, workflow, report, policy or task template candidate.</x:v>
      </x:c>
      <x:c r="D25" s="114" t="str">
        <x:v>enum</x:v>
      </x:c>
      <x:c r="E25" s="114" t="str">
        <x:v>Optional</x:v>
      </x:c>
      <x:c r="F25" s="114" t="str">
        <x:v>Proposal routing.</x:v>
      </x:c>
      <x:c r="G25" s="114" t="str">
        <x:v>Classifier</x:v>
      </x:c>
      <x:c r="H25" s="114" t="str">
        <x:v>Category can be changed by triage reviewer.</x:v>
      </x:c>
      <x:c r="I25" s="848" t="str">
        <x:v>Draft Complete</x:v>
      </x:c>
    </x:row>
    <x:row r="26">
      <x:c r="A26" s="852" t="str">
        <x:v>SOM-022</x:v>
      </x:c>
      <x:c r="B26" s="853" t="str">
        <x:v>generalisation_status</x:v>
      </x:c>
      <x:c r="C26" s="853" t="str">
        <x:v>One-off, recurring local, tenant pattern, cross-tenant pattern or insufficient evidence.</x:v>
      </x:c>
      <x:c r="D26" s="853" t="str">
        <x:v>enum</x:v>
      </x:c>
      <x:c r="E26" s="853" t="str">
        <x:v>Required after triage</x:v>
      </x:c>
      <x:c r="F26" s="853" t="str">
        <x:v>Proposal decision.</x:v>
      </x:c>
      <x:c r="G26" s="853" t="str">
        <x:v>Pattern Clusterer/reviewer</x:v>
      </x:c>
      <x:c r="H26" s="853" t="str">
        <x:v>Human approval before cross-tenant/global status.</x:v>
      </x:c>
      <x:c r="I26" s="854" t="str">
        <x:v>Draft Complete</x:v>
      </x:c>
    </x:row>
    <x:row r="27">
      <x:c r="A27" s="847" t="str">
        <x:v>SOM-023</x:v>
      </x:c>
      <x:c r="B27" s="114" t="str">
        <x:v>triage_decision</x:v>
      </x:c>
      <x:c r="C27" s="114" t="str">
        <x:v>Reject, observe, cluster, investigate, immediate pause or create proposal.</x:v>
      </x:c>
      <x:c r="D27" s="114" t="str">
        <x:v>enum</x:v>
      </x:c>
      <x:c r="E27" s="114" t="str">
        <x:v>Required after triage</x:v>
      </x:c>
      <x:c r="F27" s="114" t="str">
        <x:v>Lifecycle.</x:v>
      </x:c>
      <x:c r="G27" s="114" t="str">
        <x:v>Triage reviewer</x:v>
      </x:c>
      <x:c r="H27" s="114" t="str">
        <x:v>Rationale required for pause/reject/proposal.</x:v>
      </x:c>
      <x:c r="I27" s="848" t="str">
        <x:v>Draft Complete</x:v>
      </x:c>
    </x:row>
    <x:row r="28">
      <x:c r="A28" s="855" t="str">
        <x:v>SOM-024</x:v>
      </x:c>
      <x:c r="B28" s="856" t="str">
        <x:v>retention_expiry</x:v>
      </x:c>
      <x:c r="C28" s="856" t="str">
        <x:v>Observation retention, legal/incident hold and deletion state.</x:v>
      </x:c>
      <x:c r="D28" s="856" t="str">
        <x:v>object</x:v>
      </x:c>
      <x:c r="E28" s="856" t="str">
        <x:v>Required</x:v>
      </x:c>
      <x:c r="F28" s="856" t="str">
        <x:v>Governance.</x:v>
      </x:c>
      <x:c r="G28" s="856" t="str">
        <x:v>Retention Service</x:v>
      </x:c>
      <x:c r="H28" s="856" t="str">
        <x:v>Source content may expire while minimal lineage remains.</x:v>
      </x:c>
      <x:c r="I28" s="857" t="str">
        <x:v>Draft Complete</x:v>
      </x:c>
    </x:row>
  </x:sheetData>
  <x:mergeCells>
    <x:mergeCell ref="A1:I1"/>
    <x:mergeCell ref="A2:I2"/>
  </x:mergeCells>
  <x:dataValidations count="1">
    <x:dataValidation type="list" sqref="I5:I28">
      <x:formula1>"Draft Complete,Needs Review,Approved,Deferred"</x:formula1>
    </x:dataValidation>
  </x:dataValidations>
  <x:pageMargins left="0.7" right="0.7" top="0.75" bottom="0.75" header="0.3" footer="0.3"/>
</x:worksheet>
</file>

<file path=xl/worksheets/sheet150.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28" hidden="0" customWidth="1"/>
    <x:col min="6" max="6" width="40" hidden="0" customWidth="1"/>
    <x:col min="7" max="7" width="64" hidden="0" customWidth="1"/>
    <x:col min="8" max="8" width="18" hidden="0" customWidth="1"/>
  </x:cols>
  <x:sheetData>
    <x:row r="1" ht="30" customHeight="1">
      <x:c r="A1" s="809" t="str">
        <x:v>Stage 11 — Skill Package Contract</x:v>
      </x:c>
      <x:c r="B1" s="809"/>
      <x:c r="C1" s="809"/>
      <x:c r="D1" s="809"/>
      <x:c r="E1" s="809"/>
      <x:c r="F1" s="809"/>
      <x:c r="G1" s="809"/>
      <x:c r="H1" s="809"/>
    </x:row>
    <x:row r="2" ht="38" customHeight="1">
      <x:c r="A2" s="813" t="str">
        <x:v>Versioned contract for prompts, agent skills, evaluators, coaching, content, adapters, workflows, reports, policies and task templates. Packages are immutable, signed and evaluated.</x:v>
      </x:c>
      <x:c r="B2" s="813"/>
      <x:c r="C2" s="813"/>
      <x:c r="D2" s="813"/>
      <x:c r="E2" s="813"/>
      <x:c r="F2" s="813"/>
      <x:c r="G2" s="813"/>
      <x:c r="H2" s="813"/>
    </x:row>
    <x:row r="4" ht="30" customHeight="1">
      <x:c r="A4" s="825" t="str">
        <x:v>ID</x:v>
      </x:c>
      <x:c r="B4" s="826" t="str">
        <x:v>Field</x:v>
      </x:c>
      <x:c r="C4" s="826" t="str">
        <x:v>Definition</x:v>
      </x:c>
      <x:c r="D4" s="826" t="str">
        <x:v>Type</x:v>
      </x:c>
      <x:c r="E4" s="826" t="str">
        <x:v>Requirement</x:v>
      </x:c>
      <x:c r="F4" s="826" t="str">
        <x:v>Purpose</x:v>
      </x:c>
      <x:c r="G4" s="826" t="str">
        <x:v>Validation / guardrail</x:v>
      </x:c>
      <x:c r="H4" s="827" t="str">
        <x:v>Status</x:v>
      </x:c>
    </x:row>
    <x:row r="5">
      <x:c r="A5" s="844" t="str">
        <x:v>SPC-001</x:v>
      </x:c>
      <x:c r="B5" s="845" t="str">
        <x:v>skill_id</x:v>
      </x:c>
      <x:c r="C5" s="845" t="str">
        <x:v>Stable global HumanOS skill/package identifier.</x:v>
      </x:c>
      <x:c r="D5" s="845" t="str">
        <x:v>string</x:v>
      </x:c>
      <x:c r="E5" s="845" t="str">
        <x:v>Required</x:v>
      </x:c>
      <x:c r="F5" s="845" t="str">
        <x:v>Registry identity.</x:v>
      </x:c>
      <x:c r="G5" s="845" t="str">
        <x:v>Immutable across versions.</x:v>
      </x:c>
      <x:c r="H5" s="846" t="str">
        <x:v>Draft Complete</x:v>
      </x:c>
    </x:row>
    <x:row r="6">
      <x:c r="A6" s="852" t="str">
        <x:v>SPC-002</x:v>
      </x:c>
      <x:c r="B6" s="853" t="str">
        <x:v>category</x:v>
      </x:c>
      <x:c r="C6" s="853" t="str">
        <x:v>prompt_agent_skill, task_evaluator, capability_evaluator, coaching_skill, learning_artefact, adapter, privacy_rule, workflow, report, task_template, policy_template or research_synthesis.</x:v>
      </x:c>
      <x:c r="D6" s="853" t="str">
        <x:v>enum</x:v>
      </x:c>
      <x:c r="E6" s="853" t="str">
        <x:v>Required</x:v>
      </x:c>
      <x:c r="F6" s="853" t="str">
        <x:v>Runtime/review routing.</x:v>
      </x:c>
      <x:c r="G6" s="853" t="str">
        <x:v>Category-specific schema applies.</x:v>
      </x:c>
      <x:c r="H6" s="854" t="str">
        <x:v>Draft Complete</x:v>
      </x:c>
    </x:row>
    <x:row r="7">
      <x:c r="A7" s="847" t="str">
        <x:v>SPC-003</x:v>
      </x:c>
      <x:c r="B7" s="114" t="str">
        <x:v>version</x:v>
      </x:c>
      <x:c r="C7" s="114" t="str">
        <x:v>Semantic version plus immutable package digest.</x:v>
      </x:c>
      <x:c r="D7" s="114" t="str">
        <x:v>semver + digest</x:v>
      </x:c>
      <x:c r="E7" s="114" t="str">
        <x:v>Required</x:v>
      </x:c>
      <x:c r="F7" s="114" t="str">
        <x:v>Compatibility and rollback.</x:v>
      </x:c>
      <x:c r="G7" s="114" t="str">
        <x:v>Breaking behaviour requires major version unless policy says stricter.</x:v>
      </x:c>
      <x:c r="H7" s="848" t="str">
        <x:v>Draft Complete</x:v>
      </x:c>
    </x:row>
    <x:row r="8">
      <x:c r="A8" s="852" t="str">
        <x:v>SPC-004</x:v>
      </x:c>
      <x:c r="B8" s="853" t="str">
        <x:v>display_name/description</x:v>
      </x:c>
      <x:c r="C8" s="853" t="str">
        <x:v>Human-readable purpose and bounded behaviour.</x:v>
      </x:c>
      <x:c r="D8" s="853" t="str">
        <x:v>text</x:v>
      </x:c>
      <x:c r="E8" s="853" t="str">
        <x:v>Required</x:v>
      </x:c>
      <x:c r="F8" s="853" t="str">
        <x:v>Discovery/review.</x:v>
      </x:c>
      <x:c r="G8" s="853" t="str">
        <x:v>Must state what package does not do.</x:v>
      </x:c>
      <x:c r="H8" s="854" t="str">
        <x:v>Draft Complete</x:v>
      </x:c>
    </x:row>
    <x:row r="9">
      <x:c r="A9" s="847" t="str">
        <x:v>SPC-005</x:v>
      </x:c>
      <x:c r="B9" s="114" t="str">
        <x:v>owner/team</x:v>
      </x:c>
      <x:c r="C9" s="114" t="str">
        <x:v>Accountable owner and support/escalation route.</x:v>
      </x:c>
      <x:c r="D9" s="114" t="str">
        <x:v>refs</x:v>
      </x:c>
      <x:c r="E9" s="114" t="str">
        <x:v>Required</x:v>
      </x:c>
      <x:c r="F9" s="114" t="str">
        <x:v>Governance.</x:v>
      </x:c>
      <x:c r="G9" s="114" t="str">
        <x:v>No orphan active package.</x:v>
      </x:c>
      <x:c r="H9" s="848" t="str">
        <x:v>Draft Complete</x:v>
      </x:c>
    </x:row>
    <x:row r="10">
      <x:c r="A10" s="852" t="str">
        <x:v>SPC-006</x:v>
      </x:c>
      <x:c r="B10" s="853" t="str">
        <x:v>domain/tenant_scope</x:v>
      </x:c>
      <x:c r="C10" s="853" t="str">
        <x:v>Global, domain, tenant/customer or project scope.</x:v>
      </x:c>
      <x:c r="D10" s="853" t="str">
        <x:v>object</x:v>
      </x:c>
      <x:c r="E10" s="853" t="str">
        <x:v>Required</x:v>
      </x:c>
      <x:c r="F10" s="853" t="str">
        <x:v>Resolution/confidentiality.</x:v>
      </x:c>
      <x:c r="G10" s="853" t="str">
        <x:v>Global promotion requires cross-tenant/generalisation review.</x:v>
      </x:c>
      <x:c r="H10" s="854" t="str">
        <x:v>Draft Complete</x:v>
      </x:c>
    </x:row>
    <x:row r="11">
      <x:c r="A11" s="847" t="str">
        <x:v>SPC-007</x:v>
      </x:c>
      <x:c r="B11" s="114" t="str">
        <x:v>trigger</x:v>
      </x:c>
      <x:c r="C11" s="114" t="str">
        <x:v>When/why package is selected or invoked.</x:v>
      </x:c>
      <x:c r="D11" s="114" t="str">
        <x:v>object</x:v>
      </x:c>
      <x:c r="E11" s="114" t="str">
        <x:v>Required</x:v>
      </x:c>
      <x:c r="F11" s="114" t="str">
        <x:v>Runtime resolution.</x:v>
      </x:c>
      <x:c r="G11" s="114" t="str">
        <x:v>Trigger excludes prohibited contexts.</x:v>
      </x:c>
      <x:c r="H11" s="848" t="str">
        <x:v>Draft Complete</x:v>
      </x:c>
    </x:row>
    <x:row r="12">
      <x:c r="A12" s="852" t="str">
        <x:v>SPC-008</x:v>
      </x:c>
      <x:c r="B12" s="853" t="str">
        <x:v>inputs_schema</x:v>
      </x:c>
      <x:c r="C12" s="853" t="str">
        <x:v>Required inputs, data classes, optionality and validation.</x:v>
      </x:c>
      <x:c r="D12" s="853" t="str">
        <x:v>JSON Schema ref</x:v>
      </x:c>
      <x:c r="E12" s="853" t="str">
        <x:v>Required</x:v>
      </x:c>
      <x:c r="F12" s="853" t="str">
        <x:v>Safety/interoperability.</x:v>
      </x:c>
      <x:c r="G12" s="853" t="str">
        <x:v>Sensitive inputs minimised and policy-controlled.</x:v>
      </x:c>
      <x:c r="H12" s="854" t="str">
        <x:v>Draft Complete</x:v>
      </x:c>
    </x:row>
    <x:row r="13">
      <x:c r="A13" s="847" t="str">
        <x:v>SPC-009</x:v>
      </x:c>
      <x:c r="B13" s="114" t="str">
        <x:v>outputs_schema</x:v>
      </x:c>
      <x:c r="C13" s="114" t="str">
        <x:v>Expected output structure, confidence, evidence and error states.</x:v>
      </x:c>
      <x:c r="D13" s="114" t="str">
        <x:v>JSON Schema ref</x:v>
      </x:c>
      <x:c r="E13" s="114" t="str">
        <x:v>Required</x:v>
      </x:c>
      <x:c r="F13" s="114" t="str">
        <x:v>Contract testing.</x:v>
      </x:c>
      <x:c r="G13" s="114" t="str">
        <x:v>High-impact output cannot omit confidence/lineage where applicable.</x:v>
      </x:c>
      <x:c r="H13" s="848" t="str">
        <x:v>Draft Complete</x:v>
      </x:c>
    </x:row>
    <x:row r="14">
      <x:c r="A14" s="852" t="str">
        <x:v>SPC-010</x:v>
      </x:c>
      <x:c r="B14" s="853" t="str">
        <x:v>runtime/model_requirements</x:v>
      </x:c>
      <x:c r="C14" s="853" t="str">
        <x:v>Java/Python/script/model/provider/tool requirements and pinned ranges.</x:v>
      </x:c>
      <x:c r="D14" s="853" t="str">
        <x:v>object</x:v>
      </x:c>
      <x:c r="E14" s="853" t="str">
        <x:v>Required</x:v>
      </x:c>
      <x:c r="F14" s="853" t="str">
        <x:v>Compatibility.</x:v>
      </x:c>
      <x:c r="G14" s="853" t="str">
        <x:v>Model/provider snapshot or compatibility policy recorded.</x:v>
      </x:c>
      <x:c r="H14" s="854" t="str">
        <x:v>Draft Complete</x:v>
      </x:c>
    </x:row>
    <x:row r="15">
      <x:c r="A15" s="847" t="str">
        <x:v>SPC-011</x:v>
      </x:c>
      <x:c r="B15" s="114" t="str">
        <x:v>permitted_tools_capabilities</x:v>
      </x:c>
      <x:c r="C15" s="114" t="str">
        <x:v>Explicit allowed tools, APIs, file paths, network and actions.</x:v>
      </x:c>
      <x:c r="D15" s="114" t="str">
        <x:v>object</x:v>
      </x:c>
      <x:c r="E15" s="114" t="str">
        <x:v>Required</x:v>
      </x:c>
      <x:c r="F15" s="114" t="str">
        <x:v>Least privilege.</x:v>
      </x:c>
      <x:c r="G15" s="114" t="str">
        <x:v>Default deny; enforced by runtime/hook/policy, not prompt request alone.</x:v>
      </x:c>
      <x:c r="H15" s="848" t="str">
        <x:v>Draft Complete</x:v>
      </x:c>
    </x:row>
    <x:row r="16">
      <x:c r="A16" s="852" t="str">
        <x:v>SPC-012</x:v>
      </x:c>
      <x:c r="B16" s="853" t="str">
        <x:v>data_classifications</x:v>
      </x:c>
      <x:c r="C16" s="853" t="str">
        <x:v>Input/output/persistent data classes and retention.</x:v>
      </x:c>
      <x:c r="D16" s="853" t="str">
        <x:v>object</x:v>
      </x:c>
      <x:c r="E16" s="853" t="str">
        <x:v>Required</x:v>
      </x:c>
      <x:c r="F16" s="853" t="str">
        <x:v>Privacy/security.</x:v>
      </x:c>
      <x:c r="G16" s="853" t="str">
        <x:v>No undeclared data class.</x:v>
      </x:c>
      <x:c r="H16" s="854" t="str">
        <x:v>Draft Complete</x:v>
      </x:c>
    </x:row>
    <x:row r="17">
      <x:c r="A17" s="847" t="str">
        <x:v>SPC-013</x:v>
      </x:c>
      <x:c r="B17" s="114" t="str">
        <x:v>policy_requirements</x:v>
      </x:c>
      <x:c r="C17" s="114" t="str">
        <x:v>Jurisdiction, user/role, task, tenant and approval prerequisites.</x:v>
      </x:c>
      <x:c r="D17" s="114" t="str">
        <x:v>object</x:v>
      </x:c>
      <x:c r="E17" s="114" t="str">
        <x:v>Required</x:v>
      </x:c>
      <x:c r="F17" s="114" t="str">
        <x:v>Safe activation.</x:v>
      </x:c>
      <x:c r="G17" s="114" t="str">
        <x:v>Runtime resolver enforces current policy.</x:v>
      </x:c>
      <x:c r="H17" s="848" t="str">
        <x:v>Draft Complete</x:v>
      </x:c>
    </x:row>
    <x:row r="18">
      <x:c r="A18" s="852" t="str">
        <x:v>SPC-014</x:v>
      </x:c>
      <x:c r="B18" s="853" t="str">
        <x:v>source_refs</x:v>
      </x:c>
      <x:c r="C18" s="853" t="str">
        <x:v>Observation, research, issue, correction and prior package sources.</x:v>
      </x:c>
      <x:c r="D18" s="853" t="str">
        <x:v>array</x:v>
      </x:c>
      <x:c r="E18" s="853" t="str">
        <x:v>Required</x:v>
      </x:c>
      <x:c r="F18" s="853" t="str">
        <x:v>Lineage.</x:v>
      </x:c>
      <x:c r="G18" s="853" t="str">
        <x:v>Every material change has source/evidence rationale.</x:v>
      </x:c>
      <x:c r="H18" s="854" t="str">
        <x:v>Draft Complete</x:v>
      </x:c>
    </x:row>
    <x:row r="19">
      <x:c r="A19" s="847" t="str">
        <x:v>SPC-015</x:v>
      </x:c>
      <x:c r="B19" s="114" t="str">
        <x:v>licence_and_attribution</x:v>
      </x:c>
      <x:c r="C19" s="114" t="str">
        <x:v>Package/content/code/data licences, notices and attribution.</x:v>
      </x:c>
      <x:c r="D19" s="114" t="str">
        <x:v>object</x:v>
      </x:c>
      <x:c r="E19" s="114" t="str">
        <x:v>Required</x:v>
      </x:c>
      <x:c r="F19" s="114" t="str">
        <x:v>Legal compliance.</x:v>
      </x:c>
      <x:c r="G19" s="114" t="str">
        <x:v>SPDX identifiers where applicable; legal review state included.</x:v>
      </x:c>
      <x:c r="H19" s="848" t="str">
        <x:v>Draft Complete</x:v>
      </x:c>
    </x:row>
    <x:row r="20">
      <x:c r="A20" s="852" t="str">
        <x:v>SPC-016</x:v>
      </x:c>
      <x:c r="B20" s="853" t="str">
        <x:v>confidentiality_class</x:v>
      </x:c>
      <x:c r="C20" s="853" t="str">
        <x:v>Internal confidential, internal reusable, tenant-specific, publishable or prohibited publication.</x:v>
      </x:c>
      <x:c r="D20" s="853" t="str">
        <x:v>enum</x:v>
      </x:c>
      <x:c r="E20" s="853" t="str">
        <x:v>Required</x:v>
      </x:c>
      <x:c r="F20" s="853" t="str">
        <x:v>Distribution.</x:v>
      </x:c>
      <x:c r="G20" s="853" t="str">
        <x:v>Classification reviewed before export/promotion.</x:v>
      </x:c>
      <x:c r="H20" s="854" t="str">
        <x:v>Draft Complete</x:v>
      </x:c>
    </x:row>
    <x:row r="21">
      <x:c r="A21" s="847" t="str">
        <x:v>SPC-017</x:v>
      </x:c>
      <x:c r="B21" s="114" t="str">
        <x:v>dependency_bom</x:v>
      </x:c>
      <x:c r="C21" s="114" t="str">
        <x:v>SPDX/CycloneDX BOM and resolved dependencies.</x:v>
      </x:c>
      <x:c r="D21" s="114" t="str">
        <x:v>ref</x:v>
      </x:c>
      <x:c r="E21" s="114" t="str">
        <x:v>Required where dependencies exist</x:v>
      </x:c>
      <x:c r="F21" s="114" t="str">
        <x:v>Supply-chain risk.</x:v>
      </x:c>
      <x:c r="G21" s="114" t="str">
        <x:v>Digest/signature and vulnerability/licence review linked.</x:v>
      </x:c>
      <x:c r="H21" s="848" t="str">
        <x:v>Draft Complete</x:v>
      </x:c>
    </x:row>
    <x:row r="22">
      <x:c r="A22" s="852" t="str">
        <x:v>SPC-018</x:v>
      </x:c>
      <x:c r="B22" s="853" t="str">
        <x:v>package_artifact</x:v>
      </x:c>
      <x:c r="C22" s="853" t="str">
        <x:v>OCI/Git/Object reference and cryptographic digest.</x:v>
      </x:c>
      <x:c r="D22" s="853" t="str">
        <x:v>ref</x:v>
      </x:c>
      <x:c r="E22" s="853" t="str">
        <x:v>Required</x:v>
      </x:c>
      <x:c r="F22" s="853" t="str">
        <x:v>Immutable delivery.</x:v>
      </x:c>
      <x:c r="G22" s="853" t="str">
        <x:v>Digest must match signature/attestation.</x:v>
      </x:c>
      <x:c r="H22" s="854" t="str">
        <x:v>Draft Complete</x:v>
      </x:c>
    </x:row>
    <x:row r="23">
      <x:c r="A23" s="847" t="str">
        <x:v>SPC-019</x:v>
      </x:c>
      <x:c r="B23" s="114" t="str">
        <x:v>build_source_provenance</x:v>
      </x:c>
      <x:c r="C23" s="114" t="str">
        <x:v>Source revision, builder, workflow and SLSA provenance.</x:v>
      </x:c>
      <x:c r="D23" s="114" t="str">
        <x:v>attestation ref</x:v>
      </x:c>
      <x:c r="E23" s="114" t="str">
        <x:v>Required for executable/package build</x:v>
      </x:c>
      <x:c r="F23" s="114" t="str">
        <x:v>Supply-chain assurance.</x:v>
      </x:c>
      <x:c r="G23" s="114" t="str">
        <x:v>Approved builder/signer pair required.</x:v>
      </x:c>
      <x:c r="H23" s="848" t="str">
        <x:v>Draft Complete</x:v>
      </x:c>
    </x:row>
    <x:row r="24">
      <x:c r="A24" s="852" t="str">
        <x:v>SPC-020</x:v>
      </x:c>
      <x:c r="B24" s="853" t="str">
        <x:v>known_limitations</x:v>
      </x:c>
      <x:c r="C24" s="853" t="str">
        <x:v>Unsupported domains, tools, edge cases, confidence limits and failure modes.</x:v>
      </x:c>
      <x:c r="D24" s="853" t="str">
        <x:v>text/object</x:v>
      </x:c>
      <x:c r="E24" s="853" t="str">
        <x:v>Required</x:v>
      </x:c>
      <x:c r="F24" s="853" t="str">
        <x:v>Review and runtime caution.</x:v>
      </x:c>
      <x:c r="G24" s="853" t="str">
        <x:v>Limitations shown in relevant UI/governance views.</x:v>
      </x:c>
      <x:c r="H24" s="854" t="str">
        <x:v>Draft Complete</x:v>
      </x:c>
    </x:row>
    <x:row r="25">
      <x:c r="A25" s="847" t="str">
        <x:v>SPC-021</x:v>
      </x:c>
      <x:c r="B25" s="114" t="str">
        <x:v>fallback_and_failure</x:v>
      </x:c>
      <x:c r="C25" s="114" t="str">
        <x:v>Safe default, timeout, retry, degraded behaviour and stop condition.</x:v>
      </x:c>
      <x:c r="D25" s="114" t="str">
        <x:v>object</x:v>
      </x:c>
      <x:c r="E25" s="114" t="str">
        <x:v>Required</x:v>
      </x:c>
      <x:c r="F25" s="114" t="str">
        <x:v>Reliability.</x:v>
      </x:c>
      <x:c r="G25" s="114" t="str">
        <x:v>Failure cannot silently broaden permissions or create negative finding.</x:v>
      </x:c>
      <x:c r="H25" s="848" t="str">
        <x:v>Draft Complete</x:v>
      </x:c>
    </x:row>
    <x:row r="26">
      <x:c r="A26" s="852" t="str">
        <x:v>SPC-022</x:v>
      </x:c>
      <x:c r="B26" s="853" t="str">
        <x:v>evaluation_suite</x:v>
      </x:c>
      <x:c r="C26" s="853" t="str">
        <x:v>Positive, negative, adversarial, fairness, privacy, performance and regression eval refs.</x:v>
      </x:c>
      <x:c r="D26" s="853" t="str">
        <x:v>array/ref</x:v>
      </x:c>
      <x:c r="E26" s="853" t="str">
        <x:v>Required</x:v>
      </x:c>
      <x:c r="F26" s="853" t="str">
        <x:v>Approval evidence.</x:v>
      </x:c>
      <x:c r="G26" s="853" t="str">
        <x:v>Suite version and required pass thresholds recorded.</x:v>
      </x:c>
      <x:c r="H26" s="854" t="str">
        <x:v>Draft Complete</x:v>
      </x:c>
    </x:row>
    <x:row r="27">
      <x:c r="A27" s="847" t="str">
        <x:v>SPC-023</x:v>
      </x:c>
      <x:c r="B27" s="114" t="str">
        <x:v>evaluation_results</x:v>
      </x:c>
      <x:c r="C27" s="114" t="str">
        <x:v>Latest qualifying eval run and historical results.</x:v>
      </x:c>
      <x:c r="D27" s="114" t="str">
        <x:v>refs</x:v>
      </x:c>
      <x:c r="E27" s="114" t="str">
        <x:v>Required for approval</x:v>
      </x:c>
      <x:c r="F27" s="114" t="str">
        <x:v>Gate/promotion.</x:v>
      </x:c>
      <x:c r="G27" s="114" t="str">
        <x:v>Results cannot be self-certified by proposal generator.</x:v>
      </x:c>
      <x:c r="H27" s="848" t="str">
        <x:v>Draft Complete</x:v>
      </x:c>
    </x:row>
    <x:row r="28">
      <x:c r="A28" s="852" t="str">
        <x:v>SPC-024</x:v>
      </x:c>
      <x:c r="B28" s="853" t="str">
        <x:v>security_privacy_reviews</x:v>
      </x:c>
      <x:c r="C28" s="853" t="str">
        <x:v>Reviewer decisions, threat/data-flow analysis and unresolved conditions.</x:v>
      </x:c>
      <x:c r="D28" s="853" t="str">
        <x:v>refs</x:v>
      </x:c>
      <x:c r="E28" s="853" t="str">
        <x:v>Required by impact</x:v>
      </x:c>
      <x:c r="F28" s="853" t="str">
        <x:v>Governance.</x:v>
      </x:c>
      <x:c r="G28" s="853" t="str">
        <x:v>Critical unresolved condition blocks activation.</x:v>
      </x:c>
      <x:c r="H28" s="854" t="str">
        <x:v>Draft Complete</x:v>
      </x:c>
    </x:row>
    <x:row r="29">
      <x:c r="A29" s="847" t="str">
        <x:v>SPC-025</x:v>
      </x:c>
      <x:c r="B29" s="114" t="str">
        <x:v>domain_review</x:v>
      </x:c>
      <x:c r="C29" s="114" t="str">
        <x:v>Domain expert decision and rationale.</x:v>
      </x:c>
      <x:c r="D29" s="114" t="str">
        <x:v>ref</x:v>
      </x:c>
      <x:c r="E29" s="114" t="str">
        <x:v>Required for domain behaviour</x:v>
      </x:c>
      <x:c r="F29" s="114" t="str">
        <x:v>Correctness.</x:v>
      </x:c>
      <x:c r="G29" s="114" t="str">
        <x:v>Reviewer competence recorded.</x:v>
      </x:c>
      <x:c r="H29" s="848" t="str">
        <x:v>Draft Complete</x:v>
      </x:c>
    </x:row>
    <x:row r="30">
      <x:c r="A30" s="852" t="str">
        <x:v>SPC-026</x:v>
      </x:c>
      <x:c r="B30" s="853" t="str">
        <x:v>approval_status</x:v>
      </x:c>
      <x:c r="C30" s="853" t="str">
        <x:v>Draft, evaluating, review required, approved, rejected or conditional.</x:v>
      </x:c>
      <x:c r="D30" s="853" t="str">
        <x:v>enum</x:v>
      </x:c>
      <x:c r="E30" s="853" t="str">
        <x:v>Required</x:v>
      </x:c>
      <x:c r="F30" s="853" t="str">
        <x:v>Lifecycle.</x:v>
      </x:c>
      <x:c r="G30" s="853" t="str">
        <x:v>Approval conditions machine-readable.</x:v>
      </x:c>
      <x:c r="H30" s="854" t="str">
        <x:v>Draft Complete</x:v>
      </x:c>
    </x:row>
    <x:row r="31">
      <x:c r="A31" s="847" t="str">
        <x:v>SPC-027</x:v>
      </x:c>
      <x:c r="B31" s="114" t="str">
        <x:v>deployment_status</x:v>
      </x:c>
      <x:c r="C31" s="114" t="str">
        <x:v>Not deployed, canary, active, paused, deprecated or rolled back.</x:v>
      </x:c>
      <x:c r="D31" s="114" t="str">
        <x:v>enum</x:v>
      </x:c>
      <x:c r="E31" s="114" t="str">
        <x:v>Required</x:v>
      </x:c>
      <x:c r="F31" s="114" t="str">
        <x:v>Runtime state.</x:v>
      </x:c>
      <x:c r="G31" s="114" t="str">
        <x:v>Separate from approval status.</x:v>
      </x:c>
      <x:c r="H31" s="848" t="str">
        <x:v>Draft Complete</x:v>
      </x:c>
    </x:row>
    <x:row r="32">
      <x:c r="A32" s="852" t="str">
        <x:v>SPC-028</x:v>
      </x:c>
      <x:c r="B32" s="853" t="str">
        <x:v>canary_plan</x:v>
      </x:c>
      <x:c r="C32" s="853" t="str">
        <x:v>Cohort, flags, duration, metrics, thresholds, approvals and rollback.</x:v>
      </x:c>
      <x:c r="D32" s="853" t="str">
        <x:v>object/ref</x:v>
      </x:c>
      <x:c r="E32" s="853" t="str">
        <x:v>Required before canary</x:v>
      </x:c>
      <x:c r="F32" s="853" t="str">
        <x:v>Progressive delivery.</x:v>
      </x:c>
      <x:c r="G32" s="853" t="str">
        <x:v>PII-minimised targeting and employee notice where relevant.</x:v>
      </x:c>
      <x:c r="H32" s="854" t="str">
        <x:v>Draft Complete</x:v>
      </x:c>
    </x:row>
    <x:row r="33">
      <x:c r="A33" s="847" t="str">
        <x:v>SPC-029</x:v>
      </x:c>
      <x:c r="B33" s="114" t="str">
        <x:v>monitoring_plan</x:v>
      </x:c>
      <x:c r="C33" s="114" t="str">
        <x:v>Safety, quality, effectiveness, drift, cost and feedback metrics.</x:v>
      </x:c>
      <x:c r="D33" s="114" t="str">
        <x:v>object</x:v>
      </x:c>
      <x:c r="E33" s="114" t="str">
        <x:v>Required before deployment</x:v>
      </x:c>
      <x:c r="F33" s="114" t="str">
        <x:v>Post-release assurance.</x:v>
      </x:c>
      <x:c r="G33" s="114" t="str">
        <x:v>Metrics cannot become employee performance ranking.</x:v>
      </x:c>
      <x:c r="H33" s="848" t="str">
        <x:v>Draft Complete</x:v>
      </x:c>
    </x:row>
    <x:row r="34">
      <x:c r="A34" s="852" t="str">
        <x:v>SPC-030</x:v>
      </x:c>
      <x:c r="B34" s="853" t="str">
        <x:v>effective_and_review_dates</x:v>
      </x:c>
      <x:c r="C34" s="853" t="str">
        <x:v>Effective, expiry, review and deprecation dates.</x:v>
      </x:c>
      <x:c r="D34" s="853" t="str">
        <x:v>date-times</x:v>
      </x:c>
      <x:c r="E34" s="853" t="str">
        <x:v>Required</x:v>
      </x:c>
      <x:c r="F34" s="853" t="str">
        <x:v>Lifecycle freshness.</x:v>
      </x:c>
      <x:c r="G34" s="853" t="str">
        <x:v>Expired package cannot resolve except controlled rollback.</x:v>
      </x:c>
      <x:c r="H34" s="854" t="str">
        <x:v>Draft Complete</x:v>
      </x:c>
    </x:row>
    <x:row r="35">
      <x:c r="A35" s="847" t="str">
        <x:v>SPC-031</x:v>
      </x:c>
      <x:c r="B35" s="114" t="str">
        <x:v>previous_and_rollback_version</x:v>
      </x:c>
      <x:c r="C35" s="114" t="str">
        <x:v>Prior stable version and verified rollback target.</x:v>
      </x:c>
      <x:c r="D35" s="114" t="str">
        <x:v>refs</x:v>
      </x:c>
      <x:c r="E35" s="114" t="str">
        <x:v>Required for active package</x:v>
      </x:c>
      <x:c r="F35" s="114" t="str">
        <x:v>Recovery.</x:v>
      </x:c>
      <x:c r="G35" s="114" t="str">
        <x:v>Rollback target compatibility verified.</x:v>
      </x:c>
      <x:c r="H35" s="848" t="str">
        <x:v>Draft Complete</x:v>
      </x:c>
    </x:row>
    <x:row r="36">
      <x:c r="A36" s="852" t="str">
        <x:v>SPC-032</x:v>
      </x:c>
      <x:c r="B36" s="853" t="str">
        <x:v>change_log</x:v>
      </x:c>
      <x:c r="C36" s="853" t="str">
        <x:v>Material changes, expected benefit, affected contracts and migration notes.</x:v>
      </x:c>
      <x:c r="D36" s="853" t="str">
        <x:v>array/text</x:v>
      </x:c>
      <x:c r="E36" s="853" t="str">
        <x:v>Required</x:v>
      </x:c>
      <x:c r="F36" s="853" t="str">
        <x:v>Transparency.</x:v>
      </x:c>
      <x:c r="G36" s="853" t="str">
        <x:v>No hidden behavioural change.</x:v>
      </x:c>
      <x:c r="H36" s="854" t="str">
        <x:v>Draft Complete</x:v>
      </x:c>
    </x:row>
    <x:row r="37">
      <x:c r="A37" s="847" t="str">
        <x:v>SPC-033</x:v>
      </x:c>
      <x:c r="B37" s="114" t="str">
        <x:v>publication_metadata</x:v>
      </x:c>
      <x:c r="C37" s="114" t="str">
        <x:v>Export/publication state, attribution, redactions and repository.</x:v>
      </x:c>
      <x:c r="D37" s="114" t="str">
        <x:v>object</x:v>
      </x:c>
      <x:c r="E37" s="114" t="str">
        <x:v>Conditional</x:v>
      </x:c>
      <x:c r="F37" s="114" t="str">
        <x:v>External distribution.</x:v>
      </x:c>
      <x:c r="G37" s="114" t="str">
        <x:v>Publication requires explicit legal/privacy/security approval.</x:v>
      </x:c>
      <x:c r="H37" s="848" t="str">
        <x:v>Draft Complete</x:v>
      </x:c>
    </x:row>
    <x:row r="38">
      <x:c r="A38" s="855" t="str">
        <x:v>SPC-034</x:v>
      </x:c>
      <x:c r="B38" s="856" t="str">
        <x:v>signature_bundle</x:v>
      </x:c>
      <x:c r="C38" s="856" t="str">
        <x:v>Sigstore/Cosign or approved enterprise signature verification bundle.</x:v>
      </x:c>
      <x:c r="D38" s="856" t="str">
        <x:v>ref</x:v>
      </x:c>
      <x:c r="E38" s="856" t="str">
        <x:v>Required for package distribution</x:v>
      </x:c>
      <x:c r="F38" s="856" t="str">
        <x:v>Authenticity/integrity.</x:v>
      </x:c>
      <x:c r="G38" s="856" t="str">
        <x:v>Runtime verifies expected identity and digest.</x:v>
      </x:c>
      <x:c r="H38" s="857" t="str">
        <x:v>Draft Complete</x:v>
      </x:c>
    </x:row>
    <x:row r="42" ht="24" customHeight="1">
      <x:c r="A42" s="1083" t="str">
        <x:v>Architecture Amendment A-01 — AI Package Extensions</x:v>
      </x:c>
      <x:c r="B42" s="1083"/>
      <x:c r="C42" s="1083"/>
      <x:c r="D42" s="1083"/>
      <x:c r="E42" s="1083"/>
      <x:c r="F42" s="1083"/>
      <x:c r="G42" s="1083"/>
      <x:c r="H42" s="1083"/>
    </x:row>
    <x:row r="43" ht="30" customHeight="1">
      <x:c r="A43" s="943" t="str">
        <x:v>ID</x:v>
      </x:c>
      <x:c r="B43" s="944" t="str">
        <x:v>Field</x:v>
      </x:c>
      <x:c r="C43" s="944" t="str">
        <x:v>Definition</x:v>
      </x:c>
      <x:c r="D43" s="944" t="str">
        <x:v>Type</x:v>
      </x:c>
      <x:c r="E43" s="944" t="str">
        <x:v>Requirement</x:v>
      </x:c>
      <x:c r="F43" s="944" t="str">
        <x:v>Purpose</x:v>
      </x:c>
      <x:c r="G43" s="944" t="str">
        <x:v>Validation / guardrail</x:v>
      </x:c>
      <x:c r="H43" s="945" t="str">
        <x:v>Status</x:v>
      </x:c>
    </x:row>
    <x:row r="44">
      <x:c r="A44" s="1019" t="str">
        <x:v>SPC-A01-001</x:v>
      </x:c>
      <x:c r="B44" s="1020" t="str">
        <x:v>ai_profile_category</x:v>
      </x:c>
      <x:c r="C44" s="1020" t="str">
        <x:v>provider_connector, cli_connector, task_profile, effort_profile, qualification_profile, routing_policy, fallback_policy, compatibility_mapping or quantisation_profile.</x:v>
      </x:c>
      <x:c r="D44" s="1020" t="str">
        <x:v>enum</x:v>
      </x:c>
      <x:c r="E44" s="1020" t="str">
        <x:v>Required for AI profile packages</x:v>
      </x:c>
      <x:c r="F44" s="1020" t="str">
        <x:v>Runtime/review routing.</x:v>
      </x:c>
      <x:c r="G44" s="1020" t="str">
        <x:v>Category-specific schema and evaluation suite required.</x:v>
      </x:c>
      <x:c r="H44" s="1021" t="str">
        <x:v>Draft Complete</x:v>
      </x:c>
    </x:row>
    <x:row r="45">
      <x:c r="A45" s="1022" t="str">
        <x:v>SPC-A01-002</x:v>
      </x:c>
      <x:c r="B45" s="1023" t="str">
        <x:v>qualification_key</x:v>
      </x:c>
      <x:c r="C45" s="1023" t="str">
        <x:v>Provider endpoint, exact model, runtime/CLI, quantisation, task, effort, prompt/skill and tool-policy tuple.</x:v>
      </x:c>
      <x:c r="D45" s="1023" t="str">
        <x:v>object</x:v>
      </x:c>
      <x:c r="E45" s="1023" t="str">
        <x:v>Required for qualification package</x:v>
      </x:c>
      <x:c r="F45" s="1023" t="str">
        <x:v>Prevent invalid inheritance.</x:v>
      </x:c>
      <x:c r="G45" s="1023" t="str">
        <x:v>Any material tuple change creates a new profile/requalification.</x:v>
      </x:c>
      <x:c r="H45" s="1024" t="str">
        <x:v>Draft Complete</x:v>
      </x:c>
    </x:row>
    <x:row r="46">
      <x:c r="A46" s="1025" t="str">
        <x:v>SPC-A01-003</x:v>
      </x:c>
      <x:c r="B46" s="1026" t="str">
        <x:v>route_equivalence</x:v>
      </x:c>
      <x:c r="C46" s="1026" t="str">
        <x:v>Approved replacement/fallback cells and evidence supporting equivalence.</x:v>
      </x:c>
      <x:c r="D46" s="1026" t="str">
        <x:v>object/ref</x:v>
      </x:c>
      <x:c r="E46" s="1026" t="str">
        <x:v>Required for critical fallback policy</x:v>
      </x:c>
      <x:c r="F46" s="1026" t="str">
        <x:v>Resilience.</x:v>
      </x:c>
      <x:c r="G46" s="1026" t="str">
        <x:v>Equivalence is task/effort/data-policy scoped, not model-family-wide.</x:v>
      </x:c>
      <x:c r="H46" s="1027" t="str">
        <x:v>Draft Complete</x:v>
      </x:c>
    </x:row>
    <x:row r="47">
      <x:c r="A47" s="1084" t="str">
        <x:v>SPC-A01-004</x:v>
      </x:c>
      <x:c r="B47" s="1085" t="str">
        <x:v>provider_terms_and_region</x:v>
      </x:c>
      <x:c r="C47" s="1085" t="str">
        <x:v>Source-reviewed data controls, processing region, effective/expiry date and allowed classifications.</x:v>
      </x:c>
      <x:c r="D47" s="1085" t="str">
        <x:v>object/ref</x:v>
      </x:c>
      <x:c r="E47" s="1085" t="str">
        <x:v>Required</x:v>
      </x:c>
      <x:c r="F47" s="1085" t="str">
        <x:v>Privacy/legal routing.</x:v>
      </x:c>
      <x:c r="G47" s="1085" t="str">
        <x:v>Expired/changed terms can suspend deployment.</x:v>
      </x:c>
      <x:c r="H47" s="1086" t="str">
        <x:v>Draft Complete</x:v>
      </x:c>
    </x:row>
  </x:sheetData>
  <x:mergeCells>
    <x:mergeCell ref="A1:H1"/>
    <x:mergeCell ref="A2:H2"/>
    <x:mergeCell ref="A42:H42"/>
  </x:mergeCells>
  <x:dataValidations count="1">
    <x:dataValidation type="list" sqref="H5:H38">
      <x:formula1>"Draft Complete,Needs Review,Approved,Deferred"</x:formula1>
    </x:dataValidation>
  </x:dataValidations>
  <x:pageMargins left="0.7" right="0.7" top="0.75" bottom="0.75" header="0.3" footer="0.3"/>
</x:worksheet>
</file>

<file path=xl/worksheets/sheet151.xml><?xml version="1.0" encoding="utf-8"?>
<x:worksheet xmlns:x="http://schemas.openxmlformats.org/spreadsheetml/2006/main">
  <x:sheetFormatPr defaultRowHeight="15"/>
  <x:cols>
    <x:col min="1" max="1" width="12" hidden="0" customWidth="1"/>
    <x:col min="2" max="2" width="26" hidden="0" customWidth="1"/>
    <x:col min="3" max="3" width="54" hidden="0" customWidth="1"/>
    <x:col min="4" max="4" width="44" hidden="0" customWidth="1"/>
    <x:col min="5" max="5" width="52" hidden="0" customWidth="1"/>
    <x:col min="6" max="6" width="54" hidden="0" customWidth="1"/>
    <x:col min="7" max="7" width="30" hidden="0" customWidth="1"/>
    <x:col min="8" max="8" width="18" hidden="0" customWidth="1"/>
  </x:cols>
  <x:sheetData>
    <x:row r="1" ht="30" customHeight="1">
      <x:c r="A1" s="809" t="str">
        <x:v>Stage 11 — Skill Lifecycle</x:v>
      </x:c>
      <x:c r="B1" s="809"/>
      <x:c r="C1" s="809"/>
      <x:c r="D1" s="809"/>
      <x:c r="E1" s="809"/>
      <x:c r="F1" s="809"/>
      <x:c r="G1" s="809"/>
      <x:c r="H1" s="809"/>
    </x:row>
    <x:row r="2" ht="38" customHeight="1">
      <x:c r="A2" s="813" t="str">
        <x:v>Governed lifecycle from observation through proposal, evaluation, review, canary, active use, pause, rollback, deprecation and expiry.</x:v>
      </x:c>
      <x:c r="B2" s="813"/>
      <x:c r="C2" s="813"/>
      <x:c r="D2" s="813"/>
      <x:c r="E2" s="813"/>
      <x:c r="F2" s="813"/>
      <x:c r="G2" s="813"/>
      <x:c r="H2" s="813"/>
    </x:row>
    <x:row r="4" ht="30" customHeight="1">
      <x:c r="A4" s="825" t="str">
        <x:v>ID</x:v>
      </x:c>
      <x:c r="B4" s="826" t="str">
        <x:v>State</x:v>
      </x:c>
      <x:c r="C4" s="826" t="str">
        <x:v>Definition</x:v>
      </x:c>
      <x:c r="D4" s="826" t="str">
        <x:v>Entry condition</x:v>
      </x:c>
      <x:c r="E4" s="826" t="str">
        <x:v>Permitted next states</x:v>
      </x:c>
      <x:c r="F4" s="826" t="str">
        <x:v>Guardrail</x:v>
      </x:c>
      <x:c r="G4" s="826" t="str">
        <x:v>Authority</x:v>
      </x:c>
      <x:c r="H4" s="827" t="str">
        <x:v>Status</x:v>
      </x:c>
    </x:row>
    <x:row r="5">
      <x:c r="A5" s="844" t="str">
        <x:v>SLC-001</x:v>
      </x:c>
      <x:c r="B5" s="845" t="str">
        <x:v>OBSERVED</x:v>
      </x:c>
      <x:c r="C5" s="845" t="str">
        <x:v>A source-backed observation exists.</x:v>
      </x:c>
      <x:c r="D5" s="845" t="str">
        <x:v>Observation accepted.</x:v>
      </x:c>
      <x:c r="E5" s="845" t="str">
        <x:v>TRIAGED / REJECTED / PAUSED_PACKAGE</x:v>
      </x:c>
      <x:c r="F5" s="845" t="str">
        <x:v>No proposal yet.</x:v>
      </x:c>
      <x:c r="G5" s="845" t="str">
        <x:v>Observation Intake/Triage</x:v>
      </x:c>
      <x:c r="H5" s="846" t="str">
        <x:v>Draft Complete</x:v>
      </x:c>
    </x:row>
    <x:row r="6">
      <x:c r="A6" s="852" t="str">
        <x:v>SLC-002</x:v>
      </x:c>
      <x:c r="B6" s="853" t="str">
        <x:v>TRIAGED</x:v>
      </x:c>
      <x:c r="C6" s="853" t="str">
        <x:v>Observation reviewed for severity, recurrence, scope and confidentiality.</x:v>
      </x:c>
      <x:c r="D6" s="853" t="str">
        <x:v>Triage decision.</x:v>
      </x:c>
      <x:c r="E6" s="853" t="str">
        <x:v>OBSERVING / DRAFT / INVESTIGATING / REJECTED</x:v>
      </x:c>
      <x:c r="F6" s="853" t="str">
        <x:v>Rationale and owner required.</x:v>
      </x:c>
      <x:c r="G6" s="853" t="str">
        <x:v>Triage Reviewer</x:v>
      </x:c>
      <x:c r="H6" s="854" t="str">
        <x:v>Draft Complete</x:v>
      </x:c>
    </x:row>
    <x:row r="7">
      <x:c r="A7" s="847" t="str">
        <x:v>SLC-003</x:v>
      </x:c>
      <x:c r="B7" s="114" t="str">
        <x:v>OBSERVING</x:v>
      </x:c>
      <x:c r="C7" s="114" t="str">
        <x:v>More evidence/occurrences needed before proposing change.</x:v>
      </x:c>
      <x:c r="D7" s="114" t="str">
        <x:v>Insufficient generalisability.</x:v>
      </x:c>
      <x:c r="E7" s="114" t="str">
        <x:v>TRIAGED / DRAFT / EXPIRED</x:v>
      </x:c>
      <x:c r="F7" s="114" t="str">
        <x:v>No production change.</x:v>
      </x:c>
      <x:c r="G7" s="114" t="str">
        <x:v>Skill Owner</x:v>
      </x:c>
      <x:c r="H7" s="848" t="str">
        <x:v>Draft Complete</x:v>
      </x:c>
    </x:row>
    <x:row r="8">
      <x:c r="A8" s="852" t="str">
        <x:v>SLC-004</x:v>
      </x:c>
      <x:c r="B8" s="853" t="str">
        <x:v>INVESTIGATING</x:v>
      </x:c>
      <x:c r="C8" s="853" t="str">
        <x:v>Root cause, incident or provider drift is under investigation.</x:v>
      </x:c>
      <x:c r="D8" s="853" t="str">
        <x:v>Triage investigation.</x:v>
      </x:c>
      <x:c r="E8" s="853" t="str">
        <x:v>DRAFT / REJECTED / PAUSED_PACKAGE</x:v>
      </x:c>
      <x:c r="F8" s="853" t="str">
        <x:v>May pause affected active version if critical.</x:v>
      </x:c>
      <x:c r="G8" s="853" t="str">
        <x:v>Incident/Skill Owner</x:v>
      </x:c>
      <x:c r="H8" s="854" t="str">
        <x:v>Draft Complete</x:v>
      </x:c>
    </x:row>
    <x:row r="9">
      <x:c r="A9" s="847" t="str">
        <x:v>SLC-005</x:v>
      </x:c>
      <x:c r="B9" s="114" t="str">
        <x:v>DRAFT</x:v>
      </x:c>
      <x:c r="C9" s="114" t="str">
        <x:v>Versioned proposal and package source exist.</x:v>
      </x:c>
      <x:c r="D9" s="114" t="str">
        <x:v>Proposal approved for evaluation.</x:v>
      </x:c>
      <x:c r="E9" s="114" t="str">
        <x:v>EVALUATING / REJECTED</x:v>
      </x:c>
      <x:c r="F9" s="114" t="str">
        <x:v>Not deployable.</x:v>
      </x:c>
      <x:c r="G9" s="114" t="str">
        <x:v>Skill Owner</x:v>
      </x:c>
      <x:c r="H9" s="848" t="str">
        <x:v>Draft Complete</x:v>
      </x:c>
    </x:row>
    <x:row r="10">
      <x:c r="A10" s="852" t="str">
        <x:v>SLC-006</x:v>
      </x:c>
      <x:c r="B10" s="853" t="str">
        <x:v>EVALUATING</x:v>
      </x:c>
      <x:c r="C10" s="853" t="str">
        <x:v>Automated and human evaluation suites are running.</x:v>
      </x:c>
      <x:c r="D10" s="853" t="str">
        <x:v>Eval started.</x:v>
      </x:c>
      <x:c r="E10" s="853" t="str">
        <x:v>REVIEW_REQUIRED / DRAFT / REJECTED</x:v>
      </x:c>
      <x:c r="F10" s="853" t="str">
        <x:v>Failures and limitations retained.</x:v>
      </x:c>
      <x:c r="G10" s="853" t="str">
        <x:v>Evaluation Orchestrator</x:v>
      </x:c>
      <x:c r="H10" s="854" t="str">
        <x:v>Draft Complete</x:v>
      </x:c>
    </x:row>
    <x:row r="11">
      <x:c r="A11" s="847" t="str">
        <x:v>SLC-007</x:v>
      </x:c>
      <x:c r="B11" s="114" t="str">
        <x:v>REVIEW_REQUIRED</x:v>
      </x:c>
      <x:c r="C11" s="114" t="str">
        <x:v>Evaluation evidence is ready for required reviewers.</x:v>
      </x:c>
      <x:c r="D11" s="114" t="str">
        <x:v>Required evals complete.</x:v>
      </x:c>
      <x:c r="E11" s="114" t="str">
        <x:v>APPROVED / CONDITIONAL / DRAFT / REJECTED</x:v>
      </x:c>
      <x:c r="F11" s="114" t="str">
        <x:v>Category/impact determines reviewers.</x:v>
      </x:c>
      <x:c r="G11" s="114" t="str">
        <x:v>Review Workflow</x:v>
      </x:c>
      <x:c r="H11" s="848" t="str">
        <x:v>Draft Complete</x:v>
      </x:c>
    </x:row>
    <x:row r="12">
      <x:c r="A12" s="852" t="str">
        <x:v>SLC-008</x:v>
      </x:c>
      <x:c r="B12" s="853" t="str">
        <x:v>CONDITIONAL</x:v>
      </x:c>
      <x:c r="C12" s="853" t="str">
        <x:v>Approved only if explicit conditions are met.</x:v>
      </x:c>
      <x:c r="D12" s="853" t="str">
        <x:v>Review decision.</x:v>
      </x:c>
      <x:c r="E12" s="853" t="str">
        <x:v>APPROVED / DRAFT / REJECTED / EXPIRED</x:v>
      </x:c>
      <x:c r="F12" s="853" t="str">
        <x:v>Conditions machine-readable and verified.</x:v>
      </x:c>
      <x:c r="G12" s="853" t="str">
        <x:v>Approvers</x:v>
      </x:c>
      <x:c r="H12" s="854" t="str">
        <x:v>Draft Complete</x:v>
      </x:c>
    </x:row>
    <x:row r="13">
      <x:c r="A13" s="847" t="str">
        <x:v>SLC-009</x:v>
      </x:c>
      <x:c r="B13" s="114" t="str">
        <x:v>APPROVED</x:v>
      </x:c>
      <x:c r="C13" s="114" t="str">
        <x:v>Package is signed and eligible for controlled deployment.</x:v>
      </x:c>
      <x:c r="D13" s="114" t="str">
        <x:v>All conditions/reviews complete.</x:v>
      </x:c>
      <x:c r="E13" s="114" t="str">
        <x:v>CANARY / DEPRECATED / EXPIRED</x:v>
      </x:c>
      <x:c r="F13" s="114" t="str">
        <x:v>Approval does not mean globally active.</x:v>
      </x:c>
      <x:c r="G13" s="114" t="str">
        <x:v>Deployment Approver</x:v>
      </x:c>
      <x:c r="H13" s="848" t="str">
        <x:v>Draft Complete</x:v>
      </x:c>
    </x:row>
    <x:row r="14">
      <x:c r="A14" s="852" t="str">
        <x:v>SLC-010</x:v>
      </x:c>
      <x:c r="B14" s="853" t="str">
        <x:v>CANARY</x:v>
      </x:c>
      <x:c r="C14" s="853" t="str">
        <x:v>Package exposed to bounded cohort with monitoring.</x:v>
      </x:c>
      <x:c r="D14" s="853" t="str">
        <x:v>Canary approved/started.</x:v>
      </x:c>
      <x:c r="E14" s="853" t="str">
        <x:v>ACTIVE / PAUSED / ROLLED_BACK / DRAFT</x:v>
      </x:c>
      <x:c r="F14" s="853" t="str">
        <x:v>Automatic pause/rollback thresholds active.</x:v>
      </x:c>
      <x:c r="G14" s="853" t="str">
        <x:v>Deployment Controller</x:v>
      </x:c>
      <x:c r="H14" s="854" t="str">
        <x:v>Draft Complete</x:v>
      </x:c>
    </x:row>
    <x:row r="15">
      <x:c r="A15" s="847" t="str">
        <x:v>SLC-011</x:v>
      </x:c>
      <x:c r="B15" s="114" t="str">
        <x:v>ACTIVE</x:v>
      </x:c>
      <x:c r="C15" s="114" t="str">
        <x:v>Package is approved stable version for defined scope.</x:v>
      </x:c>
      <x:c r="D15" s="114" t="str">
        <x:v>Promotion decision.</x:v>
      </x:c>
      <x:c r="E15" s="114" t="str">
        <x:v>PAUSED / DEPRECATED / ROLLED_BACK / EXPIRED</x:v>
      </x:c>
      <x:c r="F15" s="114" t="str">
        <x:v>Ongoing monitoring and review date.</x:v>
      </x:c>
      <x:c r="G15" s="114" t="str">
        <x:v>Skill Owner/Operations</x:v>
      </x:c>
      <x:c r="H15" s="848" t="str">
        <x:v>Draft Complete</x:v>
      </x:c>
    </x:row>
    <x:row r="16">
      <x:c r="A16" s="852" t="str">
        <x:v>SLC-012</x:v>
      </x:c>
      <x:c r="B16" s="853" t="str">
        <x:v>PAUSED</x:v>
      </x:c>
      <x:c r="C16" s="853" t="str">
        <x:v>New invocations/exposure stopped while preserving investigation state.</x:v>
      </x:c>
      <x:c r="D16" s="853" t="str">
        <x:v>Manual/automatic stop.</x:v>
      </x:c>
      <x:c r="E16" s="853" t="str">
        <x:v>CANARY / ACTIVE / DRAFT / ROLLED_BACK / REJECTED</x:v>
      </x:c>
      <x:c r="F16" s="853" t="str">
        <x:v>Fail to prior stable/default.</x:v>
      </x:c>
      <x:c r="G16" s="853" t="str">
        <x:v>CISO/DPO/Owner/Operations</x:v>
      </x:c>
      <x:c r="H16" s="854" t="str">
        <x:v>Draft Complete</x:v>
      </x:c>
    </x:row>
    <x:row r="17">
      <x:c r="A17" s="847" t="str">
        <x:v>SLC-013</x:v>
      </x:c>
      <x:c r="B17" s="114" t="str">
        <x:v>ROLLED_BACK</x:v>
      </x:c>
      <x:c r="C17" s="114" t="str">
        <x:v>Resolver/deployment returned to prior verified version.</x:v>
      </x:c>
      <x:c r="D17" s="114" t="str">
        <x:v>Rollback decision/threshold.</x:v>
      </x:c>
      <x:c r="E17" s="114" t="str">
        <x:v>DRAFT / DEPRECATED / REJECTED</x:v>
      </x:c>
      <x:c r="F17" s="114" t="str">
        <x:v>Incident and affected outcomes reviewed.</x:v>
      </x:c>
      <x:c r="G17" s="114" t="str">
        <x:v>Operations/Governance</x:v>
      </x:c>
      <x:c r="H17" s="848" t="str">
        <x:v>Draft Complete</x:v>
      </x:c>
    </x:row>
    <x:row r="18">
      <x:c r="A18" s="852" t="str">
        <x:v>SLC-014</x:v>
      </x:c>
      <x:c r="B18" s="853" t="str">
        <x:v>DEPRECATED</x:v>
      </x:c>
      <x:c r="C18" s="853" t="str">
        <x:v>Package remains resolvable only for migration/history or approved legacy use.</x:v>
      </x:c>
      <x:c r="D18" s="853" t="str">
        <x:v>Replacement/retirement decision.</x:v>
      </x:c>
      <x:c r="E18" s="853" t="str">
        <x:v>EXPIRED / ROLLED_BACK / ACTIVE_EXCEPTION</x:v>
      </x:c>
      <x:c r="F18" s="853" t="str">
        <x:v>New adoption blocked.</x:v>
      </x:c>
      <x:c r="G18" s="853" t="str">
        <x:v>Skill Owner/Architecture</x:v>
      </x:c>
      <x:c r="H18" s="854" t="str">
        <x:v>Draft Complete</x:v>
      </x:c>
    </x:row>
    <x:row r="19">
      <x:c r="A19" s="847" t="str">
        <x:v>SLC-015</x:v>
      </x:c>
      <x:c r="B19" s="114" t="str">
        <x:v>ACTIVE_EXCEPTION</x:v>
      </x:c>
      <x:c r="C19" s="114" t="str">
        <x:v>Temporary legacy activation for approved compatibility case.</x:v>
      </x:c>
      <x:c r="D19" s="114" t="str">
        <x:v>Exception approval.</x:v>
      </x:c>
      <x:c r="E19" s="114" t="str">
        <x:v>DEPRECATED / ROLLED_BACK / EXPIRED</x:v>
      </x:c>
      <x:c r="F19" s="114" t="str">
        <x:v>Time-limited and audited.</x:v>
      </x:c>
      <x:c r="G19" s="114" t="str">
        <x:v>Architecture/Governance</x:v>
      </x:c>
      <x:c r="H19" s="848" t="str">
        <x:v>Draft Complete</x:v>
      </x:c>
    </x:row>
    <x:row r="20">
      <x:c r="A20" s="852" t="str">
        <x:v>SLC-016</x:v>
      </x:c>
      <x:c r="B20" s="853" t="str">
        <x:v>REJECTED</x:v>
      </x:c>
      <x:c r="C20" s="853" t="str">
        <x:v>Observation/proposal/package is not approved.</x:v>
      </x:c>
      <x:c r="D20" s="853" t="str">
        <x:v>Triage/eval/review rejection.</x:v>
      </x:c>
      <x:c r="E20" s="853" t="str">
        <x:v>DRAFT_NEW_VERSION / CLOSED</x:v>
      </x:c>
      <x:c r="F20" s="853" t="str">
        <x:v>Reason recorded; source observation retained per policy.</x:v>
      </x:c>
      <x:c r="G20" s="853" t="str">
        <x:v>Reviewer</x:v>
      </x:c>
      <x:c r="H20" s="854" t="str">
        <x:v>Draft Complete</x:v>
      </x:c>
    </x:row>
    <x:row r="21">
      <x:c r="A21" s="847" t="str">
        <x:v>SLC-017</x:v>
      </x:c>
      <x:c r="B21" s="114" t="str">
        <x:v>EXPIRED</x:v>
      </x:c>
      <x:c r="C21" s="114" t="str">
        <x:v>Review/effective period ended or dependencies/source became stale.</x:v>
      </x:c>
      <x:c r="D21" s="114" t="str">
        <x:v>Expiry trigger.</x:v>
      </x:c>
      <x:c r="E21" s="114" t="str">
        <x:v>DRAFT / DEPRECATED / CLOSED</x:v>
      </x:c>
      <x:c r="F21" s="114" t="str">
        <x:v>Cannot resolve for new use.</x:v>
      </x:c>
      <x:c r="G21" s="114" t="str">
        <x:v>Registry/Owner</x:v>
      </x:c>
      <x:c r="H21" s="848" t="str">
        <x:v>Draft Complete</x:v>
      </x:c>
    </x:row>
    <x:row r="22">
      <x:c r="A22" s="855" t="str">
        <x:v>SLC-018</x:v>
      </x:c>
      <x:c r="B22" s="856" t="str">
        <x:v>CLOSED</x:v>
      </x:c>
      <x:c r="C22" s="856" t="str">
        <x:v>Observation/proposal lifecycle closed with no further action.</x:v>
      </x:c>
      <x:c r="D22" s="856" t="str">
        <x:v>Resolved/rejected/expired.</x:v>
      </x:c>
      <x:c r="E22" s="856" t="str">
        <x:v>Reopen only with new evidence.</x:v>
      </x:c>
      <x:c r="F22" s="856" t="str">
        <x:v>Retention applies.</x:v>
      </x:c>
      <x:c r="G22" s="856" t="str">
        <x:v>Skill Owner</x:v>
      </x:c>
      <x:c r="H22" s="857"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52.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62" hidden="0" customWidth="1"/>
    <x:col min="5" max="5" width="44" hidden="0" customWidth="1"/>
    <x:col min="6" max="6" width="42" hidden="0" customWidth="1"/>
    <x:col min="7" max="7" width="60" hidden="0" customWidth="1"/>
    <x:col min="8" max="8" width="28" hidden="0" customWidth="1"/>
    <x:col min="9" max="9" width="12" hidden="0" customWidth="1"/>
    <x:col min="10" max="10" width="18" hidden="0" customWidth="1"/>
  </x:cols>
  <x:sheetData>
    <x:row r="1" ht="30" customHeight="1">
      <x:c r="A1" s="809" t="str">
        <x:v>Stage 11 — Skill Proposal and Evaluation</x:v>
      </x:c>
      <x:c r="B1" s="809"/>
      <x:c r="C1" s="809"/>
      <x:c r="D1" s="809"/>
      <x:c r="E1" s="809"/>
      <x:c r="F1" s="809"/>
      <x:c r="G1" s="809"/>
      <x:c r="H1" s="809"/>
      <x:c r="I1" s="809"/>
      <x:c r="J1" s="809"/>
    </x:row>
    <x:row r="2" ht="38" customHeight="1">
      <x:c r="A2" s="813" t="str">
        <x:v>Evaluation framework separating facts, observations, inference, proposed change, reproducible tests and human approval. Qualifying evidence covers correctness, abstention, privacy, fairness, security, compatibility, cost and rollback.</x:v>
      </x:c>
      <x:c r="B2" s="813"/>
      <x:c r="C2" s="813"/>
      <x:c r="D2" s="813"/>
      <x:c r="E2" s="813"/>
      <x:c r="F2" s="813"/>
      <x:c r="G2" s="813"/>
      <x:c r="H2" s="813"/>
      <x:c r="I2" s="813"/>
      <x:c r="J2" s="813"/>
    </x:row>
    <x:row r="4" ht="30" customHeight="1">
      <x:c r="A4" s="825" t="str">
        <x:v>ID</x:v>
      </x:c>
      <x:c r="B4" s="826" t="str">
        <x:v>Phase</x:v>
      </x:c>
      <x:c r="C4" s="826" t="str">
        <x:v>Control / evaluation</x:v>
      </x:c>
      <x:c r="D4" s="826" t="str">
        <x:v>Requirement</x:v>
      </x:c>
      <x:c r="E4" s="826" t="str">
        <x:v>Inputs</x:v>
      </x:c>
      <x:c r="F4" s="826" t="str">
        <x:v>Method</x:v>
      </x:c>
      <x:c r="G4" s="826" t="str">
        <x:v>Acceptance / decision rule</x:v>
      </x:c>
      <x:c r="H4" s="826" t="str">
        <x:v>Owner</x:v>
      </x:c>
      <x:c r="I4" s="826" t="str">
        <x:v>Priority</x:v>
      </x:c>
      <x:c r="J4" s="827" t="str">
        <x:v>Status</x:v>
      </x:c>
    </x:row>
    <x:row r="5">
      <x:c r="A5" s="844" t="str">
        <x:v>SPE-001</x:v>
      </x:c>
      <x:c r="B5" s="845" t="str">
        <x:v>Triage</x:v>
      </x:c>
      <x:c r="C5" s="845" t="str">
        <x:v>Fact/inference/proposal separation</x:v>
      </x:c>
      <x:c r="D5" s="845" t="str">
        <x:v>Proposal must present source facts, derived observations, inference and proposed change in separate fields.</x:v>
      </x:c>
      <x:c r="E5" s="845" t="str">
        <x:v>Observation package</x:v>
      </x:c>
      <x:c r="F5" s="845" t="str">
        <x:v>Schema validation + reviewer check</x:v>
      </x:c>
      <x:c r="G5" s="845" t="str">
        <x:v>All four layers explicit; no inferred cause presented as fact.</x:v>
      </x:c>
      <x:c r="H5" s="845" t="str">
        <x:v>Skill Owner/Triage Reviewer</x:v>
      </x:c>
      <x:c r="I5" s="845" t="str">
        <x:v>Critical</x:v>
      </x:c>
      <x:c r="J5" s="846" t="str">
        <x:v>Draft Complete</x:v>
      </x:c>
    </x:row>
    <x:row r="6">
      <x:c r="A6" s="852" t="str">
        <x:v>SPE-002</x:v>
      </x:c>
      <x:c r="B6" s="853" t="str">
        <x:v>Triage</x:v>
      </x:c>
      <x:c r="C6" s="853" t="str">
        <x:v>Recurrence and independence</x:v>
      </x:c>
      <x:c r="D6" s="853" t="str">
        <x:v>Determine whether observations are independent, repeated and comparable rather than duplicate signals from one incident.</x:v>
      </x:c>
      <x:c r="E6" s="853" t="str">
        <x:v>Observation cluster</x:v>
      </x:c>
      <x:c r="F6" s="853" t="str">
        <x:v>Deterministic dedup + human review</x:v>
      </x:c>
      <x:c r="G6" s="853" t="str">
        <x:v>Effective recurrence count and cohort documented.</x:v>
      </x:c>
      <x:c r="H6" s="853" t="str">
        <x:v>Pattern Reviewer</x:v>
      </x:c>
      <x:c r="I6" s="853" t="str">
        <x:v>High</x:v>
      </x:c>
      <x:c r="J6" s="854" t="str">
        <x:v>Draft Complete</x:v>
      </x:c>
    </x:row>
    <x:row r="7">
      <x:c r="A7" s="847" t="str">
        <x:v>SPE-003</x:v>
      </x:c>
      <x:c r="B7" s="114" t="str">
        <x:v>Triage</x:v>
      </x:c>
      <x:c r="C7" s="114" t="str">
        <x:v>Generalisability decision</x:v>
      </x:c>
      <x:c r="D7" s="114" t="str">
        <x:v>Classify one-off, tenant-specific, domain-specific or global pattern.</x:v>
      </x:c>
      <x:c r="E7" s="114" t="str">
        <x:v>Cluster, tenant/domain context</x:v>
      </x:c>
      <x:c r="F7" s="114" t="str">
        <x:v>Python recommendation + human decision</x:v>
      </x:c>
      <x:c r="G7" s="114" t="str">
        <x:v>Scope and counterexamples documented before proposal.</x:v>
      </x:c>
      <x:c r="H7" s="114" t="str">
        <x:v>Domain/Product Reviewer</x:v>
      </x:c>
      <x:c r="I7" s="114" t="str">
        <x:v>Critical</x:v>
      </x:c>
      <x:c r="J7" s="848" t="str">
        <x:v>Draft Complete</x:v>
      </x:c>
    </x:row>
    <x:row r="8">
      <x:c r="A8" s="852" t="str">
        <x:v>SPE-004</x:v>
      </x:c>
      <x:c r="B8" s="853" t="str">
        <x:v>Proposal</x:v>
      </x:c>
      <x:c r="C8" s="853" t="str">
        <x:v>Expected benefit</x:v>
      </x:c>
      <x:c r="D8" s="853" t="str">
        <x:v>State measurable intended improvement and affected system/user metrics.</x:v>
      </x:c>
      <x:c r="E8" s="853" t="str">
        <x:v>Source observations and current package metrics</x:v>
      </x:c>
      <x:c r="F8" s="853" t="str">
        <x:v>Human-authored/reviewed proposal</x:v>
      </x:c>
      <x:c r="G8" s="853" t="str">
        <x:v>Benefit is testable, bounded and not an employee-ranking metric.</x:v>
      </x:c>
      <x:c r="H8" s="853" t="str">
        <x:v>Skill Owner/Product</x:v>
      </x:c>
      <x:c r="I8" s="853" t="str">
        <x:v>High</x:v>
      </x:c>
      <x:c r="J8" s="854" t="str">
        <x:v>Draft Complete</x:v>
      </x:c>
    </x:row>
    <x:row r="9">
      <x:c r="A9" s="847" t="str">
        <x:v>SPE-005</x:v>
      </x:c>
      <x:c r="B9" s="114" t="str">
        <x:v>Proposal</x:v>
      </x:c>
      <x:c r="C9" s="114" t="str">
        <x:v>Affected contracts and versions</x:v>
      </x:c>
      <x:c r="D9" s="114" t="str">
        <x:v>Identify APIs, schemas, prompts, models, adapters, workflows, reports and dependent packages affected.</x:v>
      </x:c>
      <x:c r="E9" s="114" t="str">
        <x:v>Registry/dependency graph</x:v>
      </x:c>
      <x:c r="F9" s="114" t="str">
        <x:v>Compatibility scanner</x:v>
      </x:c>
      <x:c r="G9" s="114" t="str">
        <x:v>No unrecorded breaking dependency.</x:v>
      </x:c>
      <x:c r="H9" s="114" t="str">
        <x:v>Architecture Reviewer</x:v>
      </x:c>
      <x:c r="I9" s="114" t="str">
        <x:v>Critical</x:v>
      </x:c>
      <x:c r="J9" s="848" t="str">
        <x:v>Draft Complete</x:v>
      </x:c>
    </x:row>
    <x:row r="10">
      <x:c r="A10" s="852" t="str">
        <x:v>SPE-006</x:v>
      </x:c>
      <x:c r="B10" s="853" t="str">
        <x:v>Proposal</x:v>
      </x:c>
      <x:c r="C10" s="853" t="str">
        <x:v>Risk hypothesis</x:v>
      </x:c>
      <x:c r="D10" s="853" t="str">
        <x:v>List safety, privacy, fairness, quality, compatibility, performance, cost and misuse regression risks.</x:v>
      </x:c>
      <x:c r="E10" s="853" t="str">
        <x:v>Package category/threat context</x:v>
      </x:c>
      <x:c r="F10" s="853" t="str">
        <x:v>Structured risk template</x:v>
      </x:c>
      <x:c r="G10" s="853" t="str">
        <x:v>Each material risk maps to one or more evals/controls.</x:v>
      </x:c>
      <x:c r="H10" s="853" t="str">
        <x:v>Security/DPO/AI Governance</x:v>
      </x:c>
      <x:c r="I10" s="853" t="str">
        <x:v>Critical</x:v>
      </x:c>
      <x:c r="J10" s="854" t="str">
        <x:v>Draft Complete</x:v>
      </x:c>
    </x:row>
    <x:row r="11">
      <x:c r="A11" s="847" t="str">
        <x:v>SPE-007</x:v>
      </x:c>
      <x:c r="B11" s="114" t="str">
        <x:v>Proposal</x:v>
      </x:c>
      <x:c r="C11" s="114" t="str">
        <x:v>Alternative and no-change case</x:v>
      </x:c>
      <x:c r="D11" s="114" t="str">
        <x:v>Compare proposed change with current version, smaller change and no change.</x:v>
      </x:c>
      <x:c r="E11" s="114" t="str">
        <x:v>Current package and alternatives</x:v>
      </x:c>
      <x:c r="F11" s="114" t="str">
        <x:v>Human review</x:v>
      </x:c>
      <x:c r="G11" s="114" t="str">
        <x:v>Chosen proposal rationale and trade-off documented.</x:v>
      </x:c>
      <x:c r="H11" s="114" t="str">
        <x:v>Skill Owner/Architecture</x:v>
      </x:c>
      <x:c r="I11" s="114" t="str">
        <x:v>Medium</x:v>
      </x:c>
      <x:c r="J11" s="848" t="str">
        <x:v>Draft Complete</x:v>
      </x:c>
    </x:row>
    <x:row r="12">
      <x:c r="A12" s="852" t="str">
        <x:v>SPE-008</x:v>
      </x:c>
      <x:c r="B12" s="853" t="str">
        <x:v>Dataset</x:v>
      </x:c>
      <x:c r="C12" s="853" t="str">
        <x:v>Positive cases</x:v>
      </x:c>
      <x:c r="D12" s="853" t="str">
        <x:v>Representative valid inputs where package should succeed.</x:v>
      </x:c>
      <x:c r="E12" s="853" t="str">
        <x:v>Approved synthetic/de-identified/consented cases</x:v>
      </x:c>
      <x:c r="F12" s="853" t="str">
        <x:v>Deterministic/model graders</x:v>
      </x:c>
      <x:c r="G12" s="853" t="str">
        <x:v>Coverage by domain, provider, difficulty and expected output.</x:v>
      </x:c>
      <x:c r="H12" s="853" t="str">
        <x:v>Evaluation Lead</x:v>
      </x:c>
      <x:c r="I12" s="853" t="str">
        <x:v>Critical</x:v>
      </x:c>
      <x:c r="J12" s="854" t="str">
        <x:v>Draft Complete</x:v>
      </x:c>
    </x:row>
    <x:row r="13">
      <x:c r="A13" s="847" t="str">
        <x:v>SPE-009</x:v>
      </x:c>
      <x:c r="B13" s="114" t="str">
        <x:v>Dataset</x:v>
      </x:c>
      <x:c r="C13" s="114" t="str">
        <x:v>Negative cases</x:v>
      </x:c>
      <x:c r="D13" s="114" t="str">
        <x:v>Inputs where package should abstain, reject, defer or produce safe failure.</x:v>
      </x:c>
      <x:c r="E13" s="114" t="str">
        <x:v>Known misuse/unsupported cases</x:v>
      </x:c>
      <x:c r="F13" s="114" t="str">
        <x:v>Deterministic/model graders</x:v>
      </x:c>
      <x:c r="G13" s="114" t="str">
        <x:v>Safe failure and no unauthorised action.</x:v>
      </x:c>
      <x:c r="H13" s="114" t="str">
        <x:v>Evaluation Lead</x:v>
      </x:c>
      <x:c r="I13" s="114" t="str">
        <x:v>Critical</x:v>
      </x:c>
      <x:c r="J13" s="848" t="str">
        <x:v>Draft Complete</x:v>
      </x:c>
    </x:row>
    <x:row r="14">
      <x:c r="A14" s="852" t="str">
        <x:v>SPE-010</x:v>
      </x:c>
      <x:c r="B14" s="853" t="str">
        <x:v>Dataset</x:v>
      </x:c>
      <x:c r="C14" s="853" t="str">
        <x:v>Adversarial and prompt-injection cases</x:v>
      </x:c>
      <x:c r="D14" s="853" t="str">
        <x:v>Malicious instructions, untrusted screen/repo/web content, tool abuse and data-exfiltration attempts.</x:v>
      </x:c>
      <x:c r="E14" s="853" t="str">
        <x:v>Red-team corpus</x:v>
      </x:c>
      <x:c r="F14" s="853" t="str">
        <x:v>Sandboxed tests</x:v>
      </x:c>
      <x:c r="G14" s="853" t="str">
        <x:v>Package follows policy/system contract rather than untrusted content.</x:v>
      </x:c>
      <x:c r="H14" s="853" t="str">
        <x:v>AI Security Lead</x:v>
      </x:c>
      <x:c r="I14" s="853" t="str">
        <x:v>Critical</x:v>
      </x:c>
      <x:c r="J14" s="854" t="str">
        <x:v>Draft Complete</x:v>
      </x:c>
    </x:row>
    <x:row r="15">
      <x:c r="A15" s="847" t="str">
        <x:v>SPE-011</x:v>
      </x:c>
      <x:c r="B15" s="114" t="str">
        <x:v>Dataset</x:v>
      </x:c>
      <x:c r="C15" s="114" t="str">
        <x:v>Privacy and confidentiality cases</x:v>
      </x:c>
      <x:c r="D15" s="114" t="str">
        <x:v>Secrets, employee/customer data, excluded content and cross-tenant data.</x:v>
      </x:c>
      <x:c r="E15" s="114" t="str">
        <x:v>Synthetic secret/PII corpus</x:v>
      </x:c>
      <x:c r="F15" s="114" t="str">
        <x:v>DLP/redaction/access tests</x:v>
      </x:c>
      <x:c r="G15" s="114" t="str">
        <x:v>Zero known high-severity leakage or cross-tenant retrieval.</x:v>
      </x:c>
      <x:c r="H15" s="114" t="str">
        <x:v>CISO/DPO</x:v>
      </x:c>
      <x:c r="I15" s="114" t="str">
        <x:v>Critical</x:v>
      </x:c>
      <x:c r="J15" s="848" t="str">
        <x:v>Draft Complete</x:v>
      </x:c>
    </x:row>
    <x:row r="16">
      <x:c r="A16" s="852" t="str">
        <x:v>SPE-012</x:v>
      </x:c>
      <x:c r="B16" s="853" t="str">
        <x:v>Dataset</x:v>
      </x:c>
      <x:c r="C16" s="853" t="str">
        <x:v>Fairness and accessibility cases</x:v>
      </x:c>
      <x:c r="D16" s="853" t="str">
        <x:v>Alternate workflows, accommodations, evidence gaps, role/tool variation and valid methods.</x:v>
      </x:c>
      <x:c r="E16" s="853" t="str">
        <x:v>Reviewed fairness cases</x:v>
      </x:c>
      <x:c r="F16" s="853" t="str">
        <x:v>Human/model evaluation</x:v>
      </x:c>
      <x:c r="G16" s="853" t="str">
        <x:v>No unjustified negative differential outcome.</x:v>
      </x:c>
      <x:c r="H16" s="853" t="str">
        <x:v>DPO/HR/Accessibility</x:v>
      </x:c>
      <x:c r="I16" s="853" t="str">
        <x:v>Critical</x:v>
      </x:c>
      <x:c r="J16" s="854" t="str">
        <x:v>Draft Complete</x:v>
      </x:c>
    </x:row>
    <x:row r="17">
      <x:c r="A17" s="847" t="str">
        <x:v>SPE-013</x:v>
      </x:c>
      <x:c r="B17" s="114" t="str">
        <x:v>Dataset</x:v>
      </x:c>
      <x:c r="C17" s="114" t="str">
        <x:v>Regression cases</x:v>
      </x:c>
      <x:c r="D17" s="114" t="str">
        <x:v>Historical corrected failures, reviewer overrides, incidents and critical prior behaviours.</x:v>
      </x:c>
      <x:c r="E17" s="114" t="str">
        <x:v>Observation/source registry</x:v>
      </x:c>
      <x:c r="F17" s="114" t="str">
        <x:v>Golden regression suite</x:v>
      </x:c>
      <x:c r="G17" s="114" t="str">
        <x:v>No regression above approved threshold.</x:v>
      </x:c>
      <x:c r="H17" s="114" t="str">
        <x:v>QA/Evaluation</x:v>
      </x:c>
      <x:c r="I17" s="114" t="str">
        <x:v>Critical</x:v>
      </x:c>
      <x:c r="J17" s="848" t="str">
        <x:v>Draft Complete</x:v>
      </x:c>
    </x:row>
    <x:row r="18">
      <x:c r="A18" s="852" t="str">
        <x:v>SPE-014</x:v>
      </x:c>
      <x:c r="B18" s="853" t="str">
        <x:v>Dataset</x:v>
      </x:c>
      <x:c r="C18" s="853" t="str">
        <x:v>Compatibility cases</x:v>
      </x:c>
      <x:c r="D18" s="853" t="str">
        <x:v>Supported/unsupported provider, schema, model, runtime, dependency and policy versions.</x:v>
      </x:c>
      <x:c r="E18" s="853" t="str">
        <x:v>Compatibility matrix</x:v>
      </x:c>
      <x:c r="F18" s="853" t="str">
        <x:v>Contract/integration tests</x:v>
      </x:c>
      <x:c r="G18" s="853" t="str">
        <x:v>Supported versions pass; unsupported state fails safely.</x:v>
      </x:c>
      <x:c r="H18" s="853" t="str">
        <x:v>Architecture/QA</x:v>
      </x:c>
      <x:c r="I18" s="853" t="str">
        <x:v>High</x:v>
      </x:c>
      <x:c r="J18" s="854" t="str">
        <x:v>Draft Complete</x:v>
      </x:c>
    </x:row>
    <x:row r="19">
      <x:c r="A19" s="847" t="str">
        <x:v>SPE-015</x:v>
      </x:c>
      <x:c r="B19" s="114" t="str">
        <x:v>Evaluation</x:v>
      </x:c>
      <x:c r="C19" s="114" t="str">
        <x:v>Deterministic contract tests</x:v>
      </x:c>
      <x:c r="D19" s="114" t="str">
        <x:v>Validate schemas, outputs, state transitions, permissions, signatures, lineage and error states.</x:v>
      </x:c>
      <x:c r="E19" s="114" t="str">
        <x:v>Package and fixtures</x:v>
      </x:c>
      <x:c r="F19" s="114" t="str">
        <x:v>CI tests</x:v>
      </x:c>
      <x:c r="G19" s="114" t="str">
        <x:v>All critical contract tests pass.</x:v>
      </x:c>
      <x:c r="H19" s="114" t="str">
        <x:v>QA/Backend</x:v>
      </x:c>
      <x:c r="I19" s="114" t="str">
        <x:v>Critical</x:v>
      </x:c>
      <x:c r="J19" s="848" t="str">
        <x:v>Draft Complete</x:v>
      </x:c>
    </x:row>
    <x:row r="20">
      <x:c r="A20" s="852" t="str">
        <x:v>SPE-016</x:v>
      </x:c>
      <x:c r="B20" s="853" t="str">
        <x:v>Evaluation</x:v>
      </x:c>
      <x:c r="C20" s="853" t="str">
        <x:v>Evidence-grounding tests</x:v>
      </x:c>
      <x:c r="D20" s="853" t="str">
        <x:v>Every material output cites valid evidence/source references and distinguishes uncertainty.</x:v>
      </x:c>
      <x:c r="E20" s="853" t="str">
        <x:v>Eval cases and source refs</x:v>
      </x:c>
      <x:c r="F20" s="853" t="str">
        <x:v>Deterministic + model grader + human sample</x:v>
      </x:c>
      <x:c r="G20" s="853" t="str">
        <x:v>Grounding precision/coverage threshold met; unsupported claims fail.</x:v>
      </x:c>
      <x:c r="H20" s="853" t="str">
        <x:v>AI Evaluation/Domain Reviewer</x:v>
      </x:c>
      <x:c r="I20" s="853" t="str">
        <x:v>Critical</x:v>
      </x:c>
      <x:c r="J20" s="854" t="str">
        <x:v>Draft Complete</x:v>
      </x:c>
    </x:row>
    <x:row r="21">
      <x:c r="A21" s="847" t="str">
        <x:v>SPE-017</x:v>
      </x:c>
      <x:c r="B21" s="114" t="str">
        <x:v>Evaluation</x:v>
      </x:c>
      <x:c r="C21" s="114" t="str">
        <x:v>Task/capability correctness</x:v>
      </x:c>
      <x:c r="D21" s="114" t="str">
        <x:v>Evaluate domain decision against expert-labelled outcomes.</x:v>
      </x:c>
      <x:c r="E21" s="114" t="str">
        <x:v>Holdout labelled data</x:v>
      </x:c>
      <x:c r="F21" s="114" t="str">
        <x:v>Expert grader and calibrated model grader</x:v>
      </x:c>
      <x:c r="G21" s="114" t="str">
        <x:v>Accuracy/error thresholds set by consequence.</x:v>
      </x:c>
      <x:c r="H21" s="114" t="str">
        <x:v>Domain/Evaluation Lead</x:v>
      </x:c>
      <x:c r="I21" s="114" t="str">
        <x:v>Critical</x:v>
      </x:c>
      <x:c r="J21" s="848" t="str">
        <x:v>Draft Complete</x:v>
      </x:c>
    </x:row>
    <x:row r="22">
      <x:c r="A22" s="852" t="str">
        <x:v>SPE-018</x:v>
      </x:c>
      <x:c r="B22" s="853" t="str">
        <x:v>Evaluation</x:v>
      </x:c>
      <x:c r="C22" s="853" t="str">
        <x:v>Abstention and uncertainty</x:v>
      </x:c>
      <x:c r="D22" s="853" t="str">
        <x:v>Test whether package returns UNKNOWN/INSUFFICIENT/REVIEW_REQUIRED when evidence is inadequate.</x:v>
      </x:c>
      <x:c r="E22" s="853" t="str">
        <x:v>Ambiguous/missing-data cases</x:v>
      </x:c>
      <x:c r="F22" s="853" t="str">
        <x:v>Deterministic/model grader</x:v>
      </x:c>
      <x:c r="G22" s="853" t="str">
        <x:v>No forced confident conclusion; calibration target met.</x:v>
      </x:c>
      <x:c r="H22" s="853" t="str">
        <x:v>AI Governance</x:v>
      </x:c>
      <x:c r="I22" s="853" t="str">
        <x:v>Critical</x:v>
      </x:c>
      <x:c r="J22" s="854" t="str">
        <x:v>Draft Complete</x:v>
      </x:c>
    </x:row>
    <x:row r="23">
      <x:c r="A23" s="847" t="str">
        <x:v>SPE-019</x:v>
      </x:c>
      <x:c r="B23" s="114" t="str">
        <x:v>Evaluation</x:v>
      </x:c>
      <x:c r="C23" s="114" t="str">
        <x:v>Human-review usability</x:v>
      </x:c>
      <x:c r="D23" s="114" t="str">
        <x:v>Reviewers can understand evidence, limitations and proposed output.</x:v>
      </x:c>
      <x:c r="E23" s="114" t="str">
        <x:v>Reviewer study</x:v>
      </x:c>
      <x:c r="F23" s="114" t="str">
        <x:v>Task-based usability test</x:v>
      </x:c>
      <x:c r="G23" s="114" t="str">
        <x:v>Review accuracy, time and comprehension meet target.</x:v>
      </x:c>
      <x:c r="H23" s="114" t="str">
        <x:v>Product/HR/DPO</x:v>
      </x:c>
      <x:c r="I23" s="114" t="str">
        <x:v>High</x:v>
      </x:c>
      <x:c r="J23" s="848" t="str">
        <x:v>Draft Complete</x:v>
      </x:c>
    </x:row>
    <x:row r="24">
      <x:c r="A24" s="852" t="str">
        <x:v>SPE-020</x:v>
      </x:c>
      <x:c r="B24" s="853" t="str">
        <x:v>Evaluation</x:v>
      </x:c>
      <x:c r="C24" s="853" t="str">
        <x:v>Employee-experience impact</x:v>
      </x:c>
      <x:c r="D24" s="853" t="str">
        <x:v>Assess clarity, trust, usefulness, interruption and correction accessibility where employee-facing.</x:v>
      </x:c>
      <x:c r="E24" s="853" t="str">
        <x:v>User research/pilot cases</x:v>
      </x:c>
      <x:c r="F24" s="853" t="str">
        <x:v>Survey/interviews/journey tests</x:v>
      </x:c>
      <x:c r="G24" s="853" t="str">
        <x:v>No material trust/accessibility regression.</x:v>
      </x:c>
      <x:c r="H24" s="853" t="str">
        <x:v>Product/Employee Experience</x:v>
      </x:c>
      <x:c r="I24" s="853" t="str">
        <x:v>High</x:v>
      </x:c>
      <x:c r="J24" s="854" t="str">
        <x:v>Draft Complete</x:v>
      </x:c>
    </x:row>
    <x:row r="25">
      <x:c r="A25" s="847" t="str">
        <x:v>SPE-021</x:v>
      </x:c>
      <x:c r="B25" s="114" t="str">
        <x:v>Evaluation</x:v>
      </x:c>
      <x:c r="C25" s="114" t="str">
        <x:v>Performance and latency</x:v>
      </x:c>
      <x:c r="D25" s="114" t="str">
        <x:v>Measure runtime latency, CPU/memory, queue, throughput and timeout behaviour.</x:v>
      </x:c>
      <x:c r="E25" s="114" t="str">
        <x:v>Benchmark workload</x:v>
      </x:c>
      <x:c r="F25" s="114" t="str">
        <x:v>Load/performance tests</x:v>
      </x:c>
      <x:c r="G25" s="114" t="str">
        <x:v>Within category-specific budget and safe timeout fallback.</x:v>
      </x:c>
      <x:c r="H25" s="114" t="str">
        <x:v>SRE/Performance</x:v>
      </x:c>
      <x:c r="I25" s="114" t="str">
        <x:v>High</x:v>
      </x:c>
      <x:c r="J25" s="848" t="str">
        <x:v>Draft Complete</x:v>
      </x:c>
    </x:row>
    <x:row r="26">
      <x:c r="A26" s="852" t="str">
        <x:v>SPE-022</x:v>
      </x:c>
      <x:c r="B26" s="853" t="str">
        <x:v>Evaluation</x:v>
      </x:c>
      <x:c r="C26" s="853" t="str">
        <x:v>Cost</x:v>
      </x:c>
      <x:c r="D26" s="853" t="str">
        <x:v>Measure model, compute, storage, network and reviewer cost by invocation/task/employee.</x:v>
      </x:c>
      <x:c r="E26" s="853" t="str">
        <x:v>Benchmark and FinOps assumptions</x:v>
      </x:c>
      <x:c r="F26" s="853" t="str">
        <x:v>Cost model</x:v>
      </x:c>
      <x:c r="G26" s="853" t="str">
        <x:v>Within approved budget or explicit trade-off approved.</x:v>
      </x:c>
      <x:c r="H26" s="853" t="str">
        <x:v>FinOps/Product</x:v>
      </x:c>
      <x:c r="I26" s="853" t="str">
        <x:v>Medium</x:v>
      </x:c>
      <x:c r="J26" s="854" t="str">
        <x:v>Draft Complete</x:v>
      </x:c>
    </x:row>
    <x:row r="27">
      <x:c r="A27" s="847" t="str">
        <x:v>SPE-023</x:v>
      </x:c>
      <x:c r="B27" s="114" t="str">
        <x:v>Evaluation</x:v>
      </x:c>
      <x:c r="C27" s="114" t="str">
        <x:v>Security and supply-chain</x:v>
      </x:c>
      <x:c r="D27" s="114" t="str">
        <x:v>Verify package signature, provenance, BOM, dependencies, vulnerabilities and sandbox permissions.</x:v>
      </x:c>
      <x:c r="E27" s="114" t="str">
        <x:v>Package/signatures/BOM</x:v>
      </x:c>
      <x:c r="F27" s="114" t="str">
        <x:v>CI/security tools + manual review</x:v>
      </x:c>
      <x:c r="G27" s="114" t="str">
        <x:v>All critical integrity and vulnerability gates pass.</x:v>
      </x:c>
      <x:c r="H27" s="114" t="str">
        <x:v>CISO/DevSecOps</x:v>
      </x:c>
      <x:c r="I27" s="114" t="str">
        <x:v>Critical</x:v>
      </x:c>
      <x:c r="J27" s="848" t="str">
        <x:v>Draft Complete</x:v>
      </x:c>
    </x:row>
    <x:row r="28">
      <x:c r="A28" s="852" t="str">
        <x:v>SPE-024</x:v>
      </x:c>
      <x:c r="B28" s="853" t="str">
        <x:v>Evaluation</x:v>
      </x:c>
      <x:c r="C28" s="853" t="str">
        <x:v>Licence and source compliance</x:v>
      </x:c>
      <x:c r="D28" s="853" t="str">
        <x:v>Validate source rights, attribution, redistribution and dependency licences.</x:v>
      </x:c>
      <x:c r="E28" s="853" t="str">
        <x:v>Source/Licence Registry, BOM</x:v>
      </x:c>
      <x:c r="F28" s="853" t="str">
        <x:v>Automated scan + legal review</x:v>
      </x:c>
      <x:c r="G28" s="853" t="str">
        <x:v>No unresolved prohibited or incompatible licence condition.</x:v>
      </x:c>
      <x:c r="H28" s="853" t="str">
        <x:v>Legal/Procurement</x:v>
      </x:c>
      <x:c r="I28" s="853" t="str">
        <x:v>Critical</x:v>
      </x:c>
      <x:c r="J28" s="854" t="str">
        <x:v>Draft Complete</x:v>
      </x:c>
    </x:row>
    <x:row r="29">
      <x:c r="A29" s="847" t="str">
        <x:v>SPE-025</x:v>
      </x:c>
      <x:c r="B29" s="114" t="str">
        <x:v>Evaluation</x:v>
      </x:c>
      <x:c r="C29" s="114" t="str">
        <x:v>Rollback test</x:v>
      </x:c>
      <x:c r="D29" s="114" t="str">
        <x:v>Deploy package to test/canary environment then restore prior stable version and verify state compatibility.</x:v>
      </x:c>
      <x:c r="E29" s="114" t="str">
        <x:v>Canary plan/rollback target</x:v>
      </x:c>
      <x:c r="F29" s="114" t="str">
        <x:v>Deployment test</x:v>
      </x:c>
      <x:c r="G29" s="114" t="str">
        <x:v>Rollback completes within target with no corrupted state.</x:v>
      </x:c>
      <x:c r="H29" s="114" t="str">
        <x:v>SRE/Deployment</x:v>
      </x:c>
      <x:c r="I29" s="114" t="str">
        <x:v>Critical</x:v>
      </x:c>
      <x:c r="J29" s="848" t="str">
        <x:v>Draft Complete</x:v>
      </x:c>
    </x:row>
    <x:row r="30">
      <x:c r="A30" s="852" t="str">
        <x:v>SPE-026</x:v>
      </x:c>
      <x:c r="B30" s="853" t="str">
        <x:v>Evaluation</x:v>
      </x:c>
      <x:c r="C30" s="853" t="str">
        <x:v>Shadow evaluation</x:v>
      </x:c>
      <x:c r="D30" s="853" t="str">
        <x:v>Run proposed package without affecting user-visible decision/action and compare with stable.</x:v>
      </x:c>
      <x:c r="E30" s="853" t="str">
        <x:v>Production-like historical/live shadow data</x:v>
      </x:c>
      <x:c r="F30" s="853" t="str">
        <x:v>Shadow runner</x:v>
      </x:c>
      <x:c r="G30" s="853" t="str">
        <x:v>Difference/error analysis completed before canary.</x:v>
      </x:c>
      <x:c r="H30" s="853" t="str">
        <x:v>AI Evaluation/SRE</x:v>
      </x:c>
      <x:c r="I30" s="853" t="str">
        <x:v>High</x:v>
      </x:c>
      <x:c r="J30" s="854" t="str">
        <x:v>Draft Complete</x:v>
      </x:c>
    </x:row>
    <x:row r="31">
      <x:c r="A31" s="847" t="str">
        <x:v>SPE-027</x:v>
      </x:c>
      <x:c r="B31" s="114" t="str">
        <x:v>Evaluation</x:v>
      </x:c>
      <x:c r="C31" s="114" t="str">
        <x:v>Control comparison</x:v>
      </x:c>
      <x:c r="D31" s="114" t="str">
        <x:v>Compare proposed version with stable/control cohort where ethically and operationally appropriate.</x:v>
      </x:c>
      <x:c r="E31" s="114" t="str">
        <x:v>Canary/control design</x:v>
      </x:c>
      <x:c r="F31" s="114" t="str">
        <x:v>Experiment analysis</x:v>
      </x:c>
      <x:c r="G31" s="114" t="str">
        <x:v>Benefit and regressions measured with caveats.</x:v>
      </x:c>
      <x:c r="H31" s="114" t="str">
        <x:v>Product/Data Science</x:v>
      </x:c>
      <x:c r="I31" s="114" t="str">
        <x:v>Medium</x:v>
      </x:c>
      <x:c r="J31" s="848" t="str">
        <x:v>Draft Complete</x:v>
      </x:c>
    </x:row>
    <x:row r="32">
      <x:c r="A32" s="852" t="str">
        <x:v>SPE-028</x:v>
      </x:c>
      <x:c r="B32" s="853" t="str">
        <x:v>Evaluation</x:v>
      </x:c>
      <x:c r="C32" s="853" t="str">
        <x:v>Grader governance</x:v>
      </x:c>
      <x:c r="D32" s="853" t="str">
        <x:v>Record deterministic, model and human graders, versions, conflicts and adjudication.</x:v>
      </x:c>
      <x:c r="E32" s="853" t="str">
        <x:v>Eval configuration</x:v>
      </x:c>
      <x:c r="F32" s="853" t="str">
        <x:v>Evaluation Orchestrator</x:v>
      </x:c>
      <x:c r="G32" s="853" t="str">
        <x:v>No circular self-grading without independent checks.</x:v>
      </x:c>
      <x:c r="H32" s="853" t="str">
        <x:v>AI Governance/QA</x:v>
      </x:c>
      <x:c r="I32" s="853" t="str">
        <x:v>Critical</x:v>
      </x:c>
      <x:c r="J32" s="854" t="str">
        <x:v>Draft Complete</x:v>
      </x:c>
    </x:row>
    <x:row r="33">
      <x:c r="A33" s="847" t="str">
        <x:v>SPE-029</x:v>
      </x:c>
      <x:c r="B33" s="114" t="str">
        <x:v>Evaluation</x:v>
      </x:c>
      <x:c r="C33" s="114" t="str">
        <x:v>Threshold policy</x:v>
      </x:c>
      <x:c r="D33" s="114" t="str">
        <x:v>Define blocking, conditional and advisory thresholds by category and consequence.</x:v>
      </x:c>
      <x:c r="E33" s="114" t="str">
        <x:v>Risk/impact classification</x:v>
      </x:c>
      <x:c r="F33" s="114" t="str">
        <x:v>Policy rules</x:v>
      </x:c>
      <x:c r="G33" s="114" t="str">
        <x:v>Critical failures block; conditional approval records remediation.</x:v>
      </x:c>
      <x:c r="H33" s="114" t="str">
        <x:v>Approval Board</x:v>
      </x:c>
      <x:c r="I33" s="114" t="str">
        <x:v>Critical</x:v>
      </x:c>
      <x:c r="J33" s="848" t="str">
        <x:v>Draft Complete</x:v>
      </x:c>
    </x:row>
    <x:row r="34">
      <x:c r="A34" s="852" t="str">
        <x:v>SPE-030</x:v>
      </x:c>
      <x:c r="B34" s="853" t="str">
        <x:v>Evaluation</x:v>
      </x:c>
      <x:c r="C34" s="853" t="str">
        <x:v>Evaluation reproducibility</x:v>
      </x:c>
      <x:c r="D34" s="853" t="str">
        <x:v>Pin package/model/dataset/grader/runtime/source versions and seeds where applicable.</x:v>
      </x:c>
      <x:c r="E34" s="853" t="str">
        <x:v>Eval run manifest</x:v>
      </x:c>
      <x:c r="F34" s="853" t="str">
        <x:v>Evaluation platform</x:v>
      </x:c>
      <x:c r="G34" s="853" t="str">
        <x:v>Qualifying result is reproducible or limitations documented.</x:v>
      </x:c>
      <x:c r="H34" s="853" t="str">
        <x:v>Evaluation Lead</x:v>
      </x:c>
      <x:c r="I34" s="853" t="str">
        <x:v>High</x:v>
      </x:c>
      <x:c r="J34" s="854" t="str">
        <x:v>Draft Complete</x:v>
      </x:c>
    </x:row>
    <x:row r="35">
      <x:c r="A35" s="847" t="str">
        <x:v>SPE-031</x:v>
      </x:c>
      <x:c r="B35" s="114" t="str">
        <x:v>Review</x:v>
      </x:c>
      <x:c r="C35" s="114" t="str">
        <x:v>Domain review</x:v>
      </x:c>
      <x:c r="D35" s="114" t="str">
        <x:v>Qualified domain expert validates intended behaviour, examples, limitations and misuse risks.</x:v>
      </x:c>
      <x:c r="E35" s="114" t="str">
        <x:v>Proposal and eval package</x:v>
      </x:c>
      <x:c r="F35" s="114" t="str">
        <x:v>Human review</x:v>
      </x:c>
      <x:c r="G35" s="114" t="str">
        <x:v>Decision/rationale and competence recorded.</x:v>
      </x:c>
      <x:c r="H35" s="114" t="str">
        <x:v>Domain Reviewer</x:v>
      </x:c>
      <x:c r="I35" s="114" t="str">
        <x:v>Critical</x:v>
      </x:c>
      <x:c r="J35" s="848" t="str">
        <x:v>Draft Complete</x:v>
      </x:c>
    </x:row>
    <x:row r="36">
      <x:c r="A36" s="852" t="str">
        <x:v>SPE-032</x:v>
      </x:c>
      <x:c r="B36" s="853" t="str">
        <x:v>Review</x:v>
      </x:c>
      <x:c r="C36" s="853" t="str">
        <x:v>Security/privacy/legal review</x:v>
      </x:c>
      <x:c r="D36" s="853" t="str">
        <x:v>Impact-based reviewers assess tools, data, tenant scope, publication and licence.</x:v>
      </x:c>
      <x:c r="E36" s="853" t="str">
        <x:v>Proposal/evals/threat/data-flow</x:v>
      </x:c>
      <x:c r="F36" s="853" t="str">
        <x:v>Workflow</x:v>
      </x:c>
      <x:c r="G36" s="853" t="str">
        <x:v>All required approvals/conditions present.</x:v>
      </x:c>
      <x:c r="H36" s="853" t="str">
        <x:v>CISO/DPO/Legal</x:v>
      </x:c>
      <x:c r="I36" s="853" t="str">
        <x:v>Critical</x:v>
      </x:c>
      <x:c r="J36" s="854" t="str">
        <x:v>Draft Complete</x:v>
      </x:c>
    </x:row>
    <x:row r="37">
      <x:c r="A37" s="847" t="str">
        <x:v>SPE-033</x:v>
      </x:c>
      <x:c r="B37" s="114" t="str">
        <x:v>Review</x:v>
      </x:c>
      <x:c r="C37" s="114" t="str">
        <x:v>Employee-impact review</x:v>
      </x:c>
      <x:c r="D37" s="114" t="str">
        <x:v>HR/employee-experience review for packages affecting monitoring, task, capability, coaching or reporting.</x:v>
      </x:c>
      <x:c r="E37" s="114" t="str">
        <x:v>Proposal and UX/eval evidence</x:v>
      </x:c>
      <x:c r="F37" s="114" t="str">
        <x:v>Human review</x:v>
      </x:c>
      <x:c r="G37" s="114" t="str">
        <x:v>Prohibited-use and challenge rights validated.</x:v>
      </x:c>
      <x:c r="H37" s="114" t="str">
        <x:v>HR/DPO/Employee Rep</x:v>
      </x:c>
      <x:c r="I37" s="114" t="str">
        <x:v>Critical</x:v>
      </x:c>
      <x:c r="J37" s="848" t="str">
        <x:v>Draft Complete</x:v>
      </x:c>
    </x:row>
    <x:row r="38">
      <x:c r="A38" s="852" t="str">
        <x:v>SPE-034</x:v>
      </x:c>
      <x:c r="B38" s="853" t="str">
        <x:v>Qualification</x:v>
      </x:c>
      <x:c r="C38" s="853" t="str">
        <x:v>Canary qualification</x:v>
      </x:c>
      <x:c r="D38" s="853" t="str">
        <x:v>Package can enter CANARY only after required eval/review/signature/BOM/rollback evidence.</x:v>
      </x:c>
      <x:c r="E38" s="853" t="str">
        <x:v>Registry gate checklist</x:v>
      </x:c>
      <x:c r="F38" s="853" t="str">
        <x:v>Deterministic gate</x:v>
      </x:c>
      <x:c r="G38" s="853" t="str">
        <x:v>No missing blocking evidence; approved scope defined.</x:v>
      </x:c>
      <x:c r="H38" s="853" t="str">
        <x:v>Deployment Approver</x:v>
      </x:c>
      <x:c r="I38" s="853" t="str">
        <x:v>Critical</x:v>
      </x:c>
      <x:c r="J38" s="854" t="str">
        <x:v>Draft Complete</x:v>
      </x:c>
    </x:row>
    <x:row r="39">
      <x:c r="A39" s="847" t="str">
        <x:v>SPE-035</x:v>
      </x:c>
      <x:c r="B39" s="114" t="str">
        <x:v>Post-eval</x:v>
      </x:c>
      <x:c r="C39" s="114" t="str">
        <x:v>Limitations and residual risk</x:v>
      </x:c>
      <x:c r="D39" s="114" t="str">
        <x:v>Publish limitations, unsupported cases, residual risks and required monitoring with package.</x:v>
      </x:c>
      <x:c r="E39" s="114" t="str">
        <x:v>Eval/review decisions</x:v>
      </x:c>
      <x:c r="F39" s="114" t="str">
        <x:v>Package contract</x:v>
      </x:c>
      <x:c r="G39" s="114" t="str">
        <x:v>Runtime/UI can surface material limitation.</x:v>
      </x:c>
      <x:c r="H39" s="114" t="str">
        <x:v>Skill Owner/Governance</x:v>
      </x:c>
      <x:c r="I39" s="114" t="str">
        <x:v>High</x:v>
      </x:c>
      <x:c r="J39" s="848" t="str">
        <x:v>Draft Complete</x:v>
      </x:c>
    </x:row>
    <x:row r="40">
      <x:c r="A40" s="855" t="str">
        <x:v>SPE-036</x:v>
      </x:c>
      <x:c r="B40" s="856" t="str">
        <x:v>Post-eval</x:v>
      </x:c>
      <x:c r="C40" s="856" t="str">
        <x:v>Eval refresh</x:v>
      </x:c>
      <x:c r="D40" s="856" t="str">
        <x:v>Re-run affected suites on source/model/provider/dependency/policy changes or expiry.</x:v>
      </x:c>
      <x:c r="E40" s="856" t="str">
        <x:v>Drift/source/registry event</x:v>
      </x:c>
      <x:c r="F40" s="856" t="str">
        <x:v>Scheduled/event-driven eval</x:v>
      </x:c>
      <x:c r="G40" s="856" t="str">
        <x:v>Stale qualification cannot remain active silently.</x:v>
      </x:c>
      <x:c r="H40" s="856" t="str">
        <x:v>Skill Owner/Evaluation</x:v>
      </x:c>
      <x:c r="I40" s="856" t="str">
        <x:v>High</x:v>
      </x:c>
      <x:c r="J40" s="857" t="str">
        <x:v>Draft Complete</x:v>
      </x:c>
    </x:row>
  </x:sheetData>
  <x:mergeCells>
    <x:mergeCell ref="A1:J1"/>
    <x:mergeCell ref="A2:J2"/>
  </x:mergeCells>
  <x:dataValidations count="2">
    <x:dataValidation type="list" sqref="I5:I40">
      <x:formula1>"Critical,High,Medium,Low"</x:formula1>
    </x:dataValidation>
    <x:dataValidation type="list" sqref="J5:J40">
      <x:formula1>"Draft Complete,Needs Review,Approved,Deferred"</x:formula1>
    </x:dataValidation>
  </x:dataValidations>
  <x:pageMargins left="0.7" right="0.7" top="0.75" bottom="0.75" header="0.3" footer="0.3"/>
</x:worksheet>
</file>

<file path=xl/worksheets/sheet15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28" hidden="0" customWidth="1"/>
    <x:col min="6" max="6" width="12" hidden="0" customWidth="1"/>
    <x:col min="7" max="7" width="18" hidden="0" customWidth="1"/>
    <x:col min="8" max="8" width="58" hidden="0" customWidth="1"/>
  </x:cols>
  <x:sheetData>
    <x:row r="1" ht="30" customHeight="1">
      <x:c r="A1" s="809" t="str">
        <x:v>Stage 11 — Skill Security and Confidentiality</x:v>
      </x:c>
      <x:c r="B1" s="809"/>
      <x:c r="C1" s="809"/>
      <x:c r="D1" s="809"/>
      <x:c r="E1" s="809"/>
      <x:c r="F1" s="809"/>
      <x:c r="G1" s="809"/>
      <x:c r="H1" s="809"/>
    </x:row>
    <x:row r="2" ht="38" customHeight="1">
      <x:c r="A2" s="813" t="str">
        <x:v>Security, privacy, tenant-isolation, supply-chain, sandbox, publication and incident controls for Skill Forge source observations and production packages.</x:v>
      </x:c>
      <x:c r="B2" s="813"/>
      <x:c r="C2" s="813"/>
      <x:c r="D2" s="813"/>
      <x:c r="E2" s="813"/>
      <x:c r="F2" s="813"/>
      <x:c r="G2" s="813"/>
      <x:c r="H2" s="813"/>
    </x:row>
    <x:row r="4" ht="30" customHeight="1">
      <x:c r="A4" s="825" t="str">
        <x:v>ID</x:v>
      </x:c>
      <x:c r="B4" s="826" t="str">
        <x:v>Control area</x:v>
      </x:c>
      <x:c r="C4" s="826" t="str">
        <x:v>Requirement</x:v>
      </x:c>
      <x:c r="D4" s="826" t="str">
        <x:v>Implementation direction</x:v>
      </x:c>
      <x:c r="E4" s="826" t="str">
        <x:v>Owner</x:v>
      </x:c>
      <x:c r="F4" s="826" t="str">
        <x:v>Priority</x:v>
      </x:c>
      <x:c r="G4" s="826" t="str">
        <x:v>Status</x:v>
      </x:c>
      <x:c r="H4" s="827" t="str">
        <x:v>Blocking guardrail</x:v>
      </x:c>
    </x:row>
    <x:row r="5">
      <x:c r="A5" s="844" t="str">
        <x:v>SSC-001</x:v>
      </x:c>
      <x:c r="B5" s="845" t="str">
        <x:v>Classification</x:v>
      </x:c>
      <x:c r="C5" s="845" t="str">
        <x:v>Every observation, dataset, source file and package has confidentiality and personal-data classification.</x:v>
      </x:c>
      <x:c r="D5" s="845" t="str">
        <x:v>Schema/policy validation before storage/use.</x:v>
      </x:c>
      <x:c r="E5" s="845" t="str">
        <x:v>CISO/DPO/Data Governance</x:v>
      </x:c>
      <x:c r="F5" s="845" t="str">
        <x:v>Critical</x:v>
      </x:c>
      <x:c r="G5" s="845" t="str">
        <x:v>Draft Complete</x:v>
      </x:c>
      <x:c r="H5" s="846" t="str">
        <x:v>No unclassified production package.</x:v>
      </x:c>
    </x:row>
    <x:row r="6">
      <x:c r="A6" s="852" t="str">
        <x:v>SSC-002</x:v>
      </x:c>
      <x:c r="B6" s="853" t="str">
        <x:v>Tenant isolation</x:v>
      </x:c>
      <x:c r="C6" s="853" t="str">
        <x:v>Tenant/customer/project-specific observations and packages remain logically and cryptographically scoped.</x:v>
      </x:c>
      <x:c r="D6" s="853" t="str">
        <x:v>Tenant IDs, RLS, object policies, separate resolver scope.</x:v>
      </x:c>
      <x:c r="E6" s="853" t="str">
        <x:v>Security/Data/Architecture</x:v>
      </x:c>
      <x:c r="F6" s="853" t="str">
        <x:v>Critical</x:v>
      </x:c>
      <x:c r="G6" s="853" t="str">
        <x:v>Draft Complete</x:v>
      </x:c>
      <x:c r="H6" s="854" t="str">
        <x:v>No cross-tenant clustering, retrieval or activation without approved generalisation.</x:v>
      </x:c>
    </x:row>
    <x:row r="7">
      <x:c r="A7" s="847" t="str">
        <x:v>SSC-003</x:v>
      </x:c>
      <x:c r="B7" s="114" t="str">
        <x:v>Generalisation</x:v>
      </x:c>
      <x:c r="C7" s="114" t="str">
        <x:v>Remove personal, customer and project identifiers before reusable/global proposal creation.</x:v>
      </x:c>
      <x:c r="D7" s="114" t="str">
        <x:v>Redaction/generalisation pipeline + human review.</x:v>
      </x:c>
      <x:c r="E7" s="114" t="str">
        <x:v>DPO/Skill Owner</x:v>
      </x:c>
      <x:c r="F7" s="114" t="str">
        <x:v>Critical</x:v>
      </x:c>
      <x:c r="G7" s="114" t="str">
        <x:v>Draft Complete</x:v>
      </x:c>
      <x:c r="H7" s="848" t="str">
        <x:v>Source lineage retained through protected references.</x:v>
      </x:c>
    </x:row>
    <x:row r="8">
      <x:c r="A8" s="852" t="str">
        <x:v>SSC-004</x:v>
      </x:c>
      <x:c r="B8" s="853" t="str">
        <x:v>Prompt injection</x:v>
      </x:c>
      <x:c r="C8" s="853" t="str">
        <x:v>Treat observation, repository, webpage, document and tool output as untrusted data.</x:v>
      </x:c>
      <x:c r="D8" s="853" t="str">
        <x:v>Instruction/data separation, tool restrictions, adversarial evals.</x:v>
      </x:c>
      <x:c r="E8" s="853" t="str">
        <x:v>AI Security</x:v>
      </x:c>
      <x:c r="F8" s="853" t="str">
        <x:v>Critical</x:v>
      </x:c>
      <x:c r="G8" s="853" t="str">
        <x:v>Draft Complete</x:v>
      </x:c>
      <x:c r="H8" s="854" t="str">
        <x:v>Package cannot follow embedded instructions outside contract.</x:v>
      </x:c>
    </x:row>
    <x:row r="9">
      <x:c r="A9" s="847" t="str">
        <x:v>SSC-005</x:v>
      </x:c>
      <x:c r="B9" s="114" t="str">
        <x:v>Tool permissions</x:v>
      </x:c>
      <x:c r="C9" s="114" t="str">
        <x:v>Skill package declares allowed tools, file paths, network and actions; runtime enforces default deny.</x:v>
      </x:c>
      <x:c r="D9" s="114" t="str">
        <x:v>Capability gateway/sandbox/policy.</x:v>
      </x:c>
      <x:c r="E9" s="114" t="str">
        <x:v>CISO/Runtime Owner</x:v>
      </x:c>
      <x:c r="F9" s="114" t="str">
        <x:v>Critical</x:v>
      </x:c>
      <x:c r="G9" s="114" t="str">
        <x:v>Draft Complete</x:v>
      </x:c>
      <x:c r="H9" s="848" t="str">
        <x:v>Prompt text cannot grant permissions.</x:v>
      </x:c>
    </x:row>
    <x:row r="10">
      <x:c r="A10" s="852" t="str">
        <x:v>SSC-006</x:v>
      </x:c>
      <x:c r="B10" s="853" t="str">
        <x:v>Sandbox execution</x:v>
      </x:c>
      <x:c r="C10" s="853" t="str">
        <x:v>Executable scripts/adapters/evaluators run in ephemeral least-privilege sandbox during eval.</x:v>
      </x:c>
      <x:c r="D10" s="853" t="str">
        <x:v>Container/process isolation, resource/network limits.</x:v>
      </x:c>
      <x:c r="E10" s="853" t="str">
        <x:v>DevSecOps/AI Security</x:v>
      </x:c>
      <x:c r="F10" s="853" t="str">
        <x:v>Critical</x:v>
      </x:c>
      <x:c r="G10" s="853" t="str">
        <x:v>Draft Complete</x:v>
      </x:c>
      <x:c r="H10" s="854" t="str">
        <x:v>No production secrets or unrestricted host access.</x:v>
      </x:c>
    </x:row>
    <x:row r="11">
      <x:c r="A11" s="847" t="str">
        <x:v>SSC-007</x:v>
      </x:c>
      <x:c r="B11" s="114" t="str">
        <x:v>Secret handling</x:v>
      </x:c>
      <x:c r="C11" s="114" t="str">
        <x:v>Secrets are injected through approved secret manager and never stored in package source, manifest, eval data or logs.</x:v>
      </x:c>
      <x:c r="D11" s="114" t="str">
        <x:v>Secret scanning and runtime secret references.</x:v>
      </x:c>
      <x:c r="E11" s="114" t="str">
        <x:v>CISO/DevSecOps</x:v>
      </x:c>
      <x:c r="F11" s="114" t="str">
        <x:v>Critical</x:v>
      </x:c>
      <x:c r="G11" s="114" t="str">
        <x:v>Draft Complete</x:v>
      </x:c>
      <x:c r="H11" s="848" t="str">
        <x:v>Zero known secret in package/eval artefacts.</x:v>
      </x:c>
    </x:row>
    <x:row r="12">
      <x:c r="A12" s="852" t="str">
        <x:v>SSC-008</x:v>
      </x:c>
      <x:c r="B12" s="853" t="str">
        <x:v>Model/data egress</x:v>
      </x:c>
      <x:c r="C12" s="853" t="str">
        <x:v>Model requests obey data classification, region, retention and no-training provider policy.</x:v>
      </x:c>
      <x:c r="D12" s="853" t="str">
        <x:v>HumanOS Model Gateway and provider allowlist.</x:v>
      </x:c>
      <x:c r="E12" s="853" t="str">
        <x:v>AI Platform/DPO/Legal</x:v>
      </x:c>
      <x:c r="F12" s="853" t="str">
        <x:v>Critical</x:v>
      </x:c>
      <x:c r="G12" s="853" t="str">
        <x:v>Draft Complete</x:v>
      </x:c>
      <x:c r="H12" s="854" t="str">
        <x:v>No direct provider call from package script.</x:v>
      </x:c>
    </x:row>
    <x:row r="13">
      <x:c r="A13" s="847" t="str">
        <x:v>SSC-009</x:v>
      </x:c>
      <x:c r="B13" s="114" t="str">
        <x:v>Source code/content</x:v>
      </x:c>
      <x:c r="C13" s="114" t="str">
        <x:v>Confidential source code, prompts, screenshots and coaching text remain referenced unless package purpose explicitly requires minimised content.</x:v>
      </x:c>
      <x:c r="D13" s="114" t="str">
        <x:v>Content references, access broker and sandbox scopes.</x:v>
      </x:c>
      <x:c r="E13" s="114" t="str">
        <x:v>Skill Owner/DPO</x:v>
      </x:c>
      <x:c r="F13" s="114" t="str">
        <x:v>Critical</x:v>
      </x:c>
      <x:c r="G13" s="114" t="str">
        <x:v>Draft Complete</x:v>
      </x:c>
      <x:c r="H13" s="848" t="str">
        <x:v>No raw employee evidence in general Skill Forge workspace.</x:v>
      </x:c>
    </x:row>
    <x:row r="14">
      <x:c r="A14" s="852" t="str">
        <x:v>SSC-010</x:v>
      </x:c>
      <x:c r="B14" s="853" t="str">
        <x:v>Malicious package content</x:v>
      </x:c>
      <x:c r="C14" s="853" t="str">
        <x:v>Scan manifests, prompts, scripts, binaries and archives for dangerous commands, obfuscation and policy bypass.</x:v>
      </x:c>
      <x:c r="D14" s="853" t="str">
        <x:v>Static/dynamic analysis + reviewer.</x:v>
      </x:c>
      <x:c r="E14" s="853" t="str">
        <x:v>CISO/DevSecOps</x:v>
      </x:c>
      <x:c r="F14" s="853" t="str">
        <x:v>Critical</x:v>
      </x:c>
      <x:c r="G14" s="853" t="str">
        <x:v>Draft Complete</x:v>
      </x:c>
      <x:c r="H14" s="854" t="str">
        <x:v>Suspicious package quarantined.</x:v>
      </x:c>
    </x:row>
    <x:row r="15">
      <x:c r="A15" s="847" t="str">
        <x:v>SSC-011</x:v>
      </x:c>
      <x:c r="B15" s="114" t="str">
        <x:v>Dependency integrity</x:v>
      </x:c>
      <x:c r="C15" s="114" t="str">
        <x:v>Resolve dependencies by digest/version and attach SBOM with vulnerability/licence results.</x:v>
      </x:c>
      <x:c r="D15" s="114" t="str">
        <x:v>SPDX/CycloneDX + package manager lockfiles.</x:v>
      </x:c>
      <x:c r="E15" s="114" t="str">
        <x:v>DevSecOps/Legal</x:v>
      </x:c>
      <x:c r="F15" s="114" t="str">
        <x:v>Critical</x:v>
      </x:c>
      <x:c r="G15" s="114" t="str">
        <x:v>Draft Complete</x:v>
      </x:c>
      <x:c r="H15" s="848" t="str">
        <x:v>No floating/unreviewed production dependency.</x:v>
      </x:c>
    </x:row>
    <x:row r="16">
      <x:c r="A16" s="852" t="str">
        <x:v>SSC-012</x:v>
      </x:c>
      <x:c r="B16" s="853" t="str">
        <x:v>Source provenance</x:v>
      </x:c>
      <x:c r="C16" s="853" t="str">
        <x:v>Build from protected source revision using approved builder and SLSA provenance.</x:v>
      </x:c>
      <x:c r="D16" s="853" t="str">
        <x:v>CI identity, Git revision, build workflow attestation.</x:v>
      </x:c>
      <x:c r="E16" s="853" t="str">
        <x:v>DevSecOps/Architecture</x:v>
      </x:c>
      <x:c r="F16" s="853" t="str">
        <x:v>Critical</x:v>
      </x:c>
      <x:c r="G16" s="853" t="str">
        <x:v>Draft Complete</x:v>
      </x:c>
      <x:c r="H16" s="854" t="str">
        <x:v>Unknown builder/source blocks activation.</x:v>
      </x:c>
    </x:row>
    <x:row r="17">
      <x:c r="A17" s="847" t="str">
        <x:v>SSC-013</x:v>
      </x:c>
      <x:c r="B17" s="114" t="str">
        <x:v>Package signing</x:v>
      </x:c>
      <x:c r="C17" s="114" t="str">
        <x:v>Sign immutable package digest and verification bundle with approved identity.</x:v>
      </x:c>
      <x:c r="D17" s="114" t="str">
        <x:v>Sigstore/Cosign or enterprise equivalent.</x:v>
      </x:c>
      <x:c r="E17" s="114" t="str">
        <x:v>DevSecOps/Security</x:v>
      </x:c>
      <x:c r="F17" s="114" t="str">
        <x:v>Critical</x:v>
      </x:c>
      <x:c r="G17" s="114" t="str">
        <x:v>Draft Complete</x:v>
      </x:c>
      <x:c r="H17" s="848" t="str">
        <x:v>Runtime verifies digest, identity and transparency/attestation policy.</x:v>
      </x:c>
    </x:row>
    <x:row r="18">
      <x:c r="A18" s="852" t="str">
        <x:v>SSC-014</x:v>
      </x:c>
      <x:c r="B18" s="853" t="str">
        <x:v>Signer compromise</x:v>
      </x:c>
      <x:c r="C18" s="853" t="str">
        <x:v>Maintain signing-key/identity incident response, revocation and re-sign/rebuild procedure.</x:v>
      </x:c>
      <x:c r="D18" s="853" t="str">
        <x:v>KMS/OIDC identity controls and incident workflow.</x:v>
      </x:c>
      <x:c r="E18" s="853" t="str">
        <x:v>CISO/DevSecOps</x:v>
      </x:c>
      <x:c r="F18" s="853" t="str">
        <x:v>Critical</x:v>
      </x:c>
      <x:c r="G18" s="853" t="str">
        <x:v>Draft Complete</x:v>
      </x:c>
      <x:c r="H18" s="854" t="str">
        <x:v>Affected packages pause/revoke immediately.</x:v>
      </x:c>
    </x:row>
    <x:row r="19">
      <x:c r="A19" s="847" t="str">
        <x:v>SSC-015</x:v>
      </x:c>
      <x:c r="B19" s="114" t="str">
        <x:v>Builder compromise</x:v>
      </x:c>
      <x:c r="C19" s="114" t="str">
        <x:v>Detect and contain compromised CI/builder or provenance anomaly.</x:v>
      </x:c>
      <x:c r="D19" s="114" t="str">
        <x:v>Isolated runners, hardened workflow, provenance policy.</x:v>
      </x:c>
      <x:c r="E19" s="114" t="str">
        <x:v>CISO/DevSecOps</x:v>
      </x:c>
      <x:c r="F19" s="114" t="str">
        <x:v>Critical</x:v>
      </x:c>
      <x:c r="G19" s="114" t="str">
        <x:v>Draft Complete</x:v>
      </x:c>
      <x:c r="H19" s="848" t="str">
        <x:v>Rebuild from trusted source/builder before reactivation.</x:v>
      </x:c>
    </x:row>
    <x:row r="20">
      <x:c r="A20" s="852" t="str">
        <x:v>SSC-016</x:v>
      </x:c>
      <x:c r="B20" s="853" t="str">
        <x:v>Runtime verification</x:v>
      </x:c>
      <x:c r="C20" s="853" t="str">
        <x:v>Package resolver verifies lifecycle, signature, digest, policy, scope, expiry and dependencies before load.</x:v>
      </x:c>
      <x:c r="D20" s="853" t="str">
        <x:v>Runtime verification library.</x:v>
      </x:c>
      <x:c r="E20" s="853" t="str">
        <x:v>Runtime/Platform</x:v>
      </x:c>
      <x:c r="F20" s="853" t="str">
        <x:v>Critical</x:v>
      </x:c>
      <x:c r="G20" s="853" t="str">
        <x:v>Draft Complete</x:v>
      </x:c>
      <x:c r="H20" s="854" t="str">
        <x:v>Fail to approved stable/default package.</x:v>
      </x:c>
    </x:row>
    <x:row r="21">
      <x:c r="A21" s="847" t="str">
        <x:v>SSC-017</x:v>
      </x:c>
      <x:c r="B21" s="114" t="str">
        <x:v>Adapter/skill bypass</x:v>
      </x:c>
      <x:c r="C21" s="114" t="str">
        <x:v>Package cannot bypass device capture policy, evidence classification, human-review or audit boundary.</x:v>
      </x:c>
      <x:c r="D21" s="114" t="str">
        <x:v>Contract tests and capability gateway.</x:v>
      </x:c>
      <x:c r="E21" s="114" t="str">
        <x:v>Architecture/CISO/DPO</x:v>
      </x:c>
      <x:c r="F21" s="114" t="str">
        <x:v>Critical</x:v>
      </x:c>
      <x:c r="G21" s="114" t="str">
        <x:v>Draft Complete</x:v>
      </x:c>
      <x:c r="H21" s="848" t="str">
        <x:v>Unauthorised event/action blocked and audited.</x:v>
      </x:c>
    </x:row>
    <x:row r="22">
      <x:c r="A22" s="852" t="str">
        <x:v>SSC-018</x:v>
      </x:c>
      <x:c r="B22" s="853" t="str">
        <x:v>Evaluation-data privacy</x:v>
      </x:c>
      <x:c r="C22" s="853" t="str">
        <x:v>Eval datasets use synthetic, de-identified or consented data with purpose and retention.</x:v>
      </x:c>
      <x:c r="D22" s="853" t="str">
        <x:v>Dataset classification/access/expiry.</x:v>
      </x:c>
      <x:c r="E22" s="853" t="str">
        <x:v>DPO/Evaluation Lead</x:v>
      </x:c>
      <x:c r="F22" s="853" t="str">
        <x:v>Critical</x:v>
      </x:c>
      <x:c r="G22" s="853" t="str">
        <x:v>Draft Complete</x:v>
      </x:c>
      <x:c r="H22" s="854" t="str">
        <x:v>No hidden reuse of employee evidence.</x:v>
      </x:c>
    </x:row>
    <x:row r="23">
      <x:c r="A23" s="847" t="str">
        <x:v>SSC-019</x:v>
      </x:c>
      <x:c r="B23" s="114" t="str">
        <x:v>Reviewer access</x:v>
      </x:c>
      <x:c r="C23" s="114" t="str">
        <x:v>Reviewers receive minimum necessary source/eval/package data for assigned review.</x:v>
      </x:c>
      <x:c r="D23" s="114" t="str">
        <x:v>Case-scoped grants and audit.</x:v>
      </x:c>
      <x:c r="E23" s="114" t="str">
        <x:v>Governance/Security</x:v>
      </x:c>
      <x:c r="F23" s="114" t="str">
        <x:v>High</x:v>
      </x:c>
      <x:c r="G23" s="114" t="str">
        <x:v>Draft Complete</x:v>
      </x:c>
      <x:c r="H23" s="848" t="str">
        <x:v>No general Skill Forge data browsing.</x:v>
      </x:c>
    </x:row>
    <x:row r="24">
      <x:c r="A24" s="852" t="str">
        <x:v>SSC-020</x:v>
      </x:c>
      <x:c r="B24" s="853" t="str">
        <x:v>Research content</x:v>
      </x:c>
      <x:c r="C24" s="853" t="str">
        <x:v>External content is treated as source material, not trusted executable instruction.</x:v>
      </x:c>
      <x:c r="D24" s="853" t="str">
        <x:v>Source sanitisation, quote limits, licence/terms review.</x:v>
      </x:c>
      <x:c r="E24" s="853" t="str">
        <x:v>Research/Legal/AI Security</x:v>
      </x:c>
      <x:c r="F24" s="853" t="str">
        <x:v>High</x:v>
      </x:c>
      <x:c r="G24" s="853" t="str">
        <x:v>Draft Complete</x:v>
      </x:c>
      <x:c r="H24" s="854" t="str">
        <x:v>No direct code execution from fetched source.</x:v>
      </x:c>
    </x:row>
    <x:row r="25">
      <x:c r="A25" s="847" t="str">
        <x:v>SSC-021</x:v>
      </x:c>
      <x:c r="B25" s="114" t="str">
        <x:v>Publication classes</x:v>
      </x:c>
      <x:c r="C25" s="114" t="str">
        <x:v>Internal confidential, internal reusable, tenant-specific, publishable and prohibited publication classes govern export.</x:v>
      </x:c>
      <x:c r="D25" s="114" t="str">
        <x:v>Publication workflow and policy.</x:v>
      </x:c>
      <x:c r="E25" s="114" t="str">
        <x:v>Legal/DPO/CISO</x:v>
      </x:c>
      <x:c r="F25" s="114" t="str">
        <x:v>Critical</x:v>
      </x:c>
      <x:c r="G25" s="114" t="str">
        <x:v>Draft Complete</x:v>
      </x:c>
      <x:c r="H25" s="848" t="str">
        <x:v>Default is non-public.</x:v>
      </x:c>
    </x:row>
    <x:row r="26">
      <x:c r="A26" s="852" t="str">
        <x:v>SSC-022</x:v>
      </x:c>
      <x:c r="B26" s="853" t="str">
        <x:v>Clean-room requirement</x:v>
      </x:c>
      <x:c r="C26" s="853" t="str">
        <x:v>Use clean-room design/implementation where source licence or confidentiality makes direct reuse inappropriate.</x:v>
      </x:c>
      <x:c r="D26" s="853" t="str">
        <x:v>Separate source review and implementation teams/records.</x:v>
      </x:c>
      <x:c r="E26" s="853" t="str">
        <x:v>Legal/Architecture</x:v>
      </x:c>
      <x:c r="F26" s="853" t="str">
        <x:v>High</x:v>
      </x:c>
      <x:c r="G26" s="853" t="str">
        <x:v>Draft Complete</x:v>
      </x:c>
      <x:c r="H26" s="854" t="str">
        <x:v>Source provenance and rationale documented.</x:v>
      </x:c>
    </x:row>
    <x:row r="27">
      <x:c r="A27" s="847" t="str">
        <x:v>SSC-023</x:v>
      </x:c>
      <x:c r="B27" s="114" t="str">
        <x:v>Open-source publication</x:v>
      </x:c>
      <x:c r="C27" s="114" t="str">
        <x:v>Before publication, remove confidential data, verify attribution/licence, threat model, documentation and support owner.</x:v>
      </x:c>
      <x:c r="D27" s="114" t="str">
        <x:v>Publication checklist.</x:v>
      </x:c>
      <x:c r="E27" s="114" t="str">
        <x:v>Legal/CISO/Owner</x:v>
      </x:c>
      <x:c r="F27" s="114" t="str">
        <x:v>Critical</x:v>
      </x:c>
      <x:c r="G27" s="114" t="str">
        <x:v>Draft Complete</x:v>
      </x:c>
      <x:c r="H27" s="848" t="str">
        <x:v>No automated open-source publishing.</x:v>
      </x:c>
    </x:row>
    <x:row r="28">
      <x:c r="A28" s="852" t="str">
        <x:v>SSC-024</x:v>
      </x:c>
      <x:c r="B28" s="853" t="str">
        <x:v>Telemetry/logging</x:v>
      </x:c>
      <x:c r="C28" s="853" t="str">
        <x:v>Skill Forge logs/traces contain allowlisted operational fields and references only.</x:v>
      </x:c>
      <x:c r="D28" s="853" t="str">
        <x:v>OpenTelemetry redaction/filtering.</x:v>
      </x:c>
      <x:c r="E28" s="853" t="str">
        <x:v>SRE/DPO</x:v>
      </x:c>
      <x:c r="F28" s="853" t="str">
        <x:v>Critical</x:v>
      </x:c>
      <x:c r="G28" s="853" t="str">
        <x:v>Draft Complete</x:v>
      </x:c>
      <x:c r="H28" s="854" t="str">
        <x:v>No package secret, prompt, raw evidence or private feedback in general telemetry.</x:v>
      </x:c>
    </x:row>
    <x:row r="29">
      <x:c r="A29" s="847" t="str">
        <x:v>SSC-025</x:v>
      </x:c>
      <x:c r="B29" s="114" t="str">
        <x:v>Incident kill switch</x:v>
      </x:c>
      <x:c r="C29" s="114" t="str">
        <x:v>CISO/DPO/operations can pause package category/version/cohort and revoke resolver cache.</x:v>
      </x:c>
      <x:c r="D29" s="114" t="str">
        <x:v>Feature flags, registry state and notification.</x:v>
      </x:c>
      <x:c r="E29" s="114" t="str">
        <x:v>CISO/DPO/SRE</x:v>
      </x:c>
      <x:c r="F29" s="114" t="str">
        <x:v>Critical</x:v>
      </x:c>
      <x:c r="G29" s="114" t="str">
        <x:v>Draft Complete</x:v>
      </x:c>
      <x:c r="H29" s="848" t="str">
        <x:v>Does not depend on skill owner approval.</x:v>
      </x:c>
    </x:row>
    <x:row r="30">
      <x:c r="A30" s="852" t="str">
        <x:v>SSC-026</x:v>
      </x:c>
      <x:c r="B30" s="853" t="str">
        <x:v>Historical findings</x:v>
      </x:c>
      <x:c r="C30" s="853" t="str">
        <x:v>If a package is invalidated, identify affected findings/interventions/reports for review and correction.</x:v>
      </x:c>
      <x:c r="D30" s="853" t="str">
        <x:v>Usage lineage and impact analysis.</x:v>
      </x:c>
      <x:c r="E30" s="853" t="str">
        <x:v>Governance/Domain Owners</x:v>
      </x:c>
      <x:c r="F30" s="853" t="str">
        <x:v>Critical</x:v>
      </x:c>
      <x:c r="G30" s="853" t="str">
        <x:v>Draft Complete</x:v>
      </x:c>
      <x:c r="H30" s="854" t="str">
        <x:v>Rollback alone does not erase prior harm.</x:v>
      </x:c>
    </x:row>
    <x:row r="31">
      <x:c r="A31" s="847" t="str">
        <x:v>SSC-027</x:v>
      </x:c>
      <x:c r="B31" s="114" t="str">
        <x:v>Backup/recovery</x:v>
      </x:c>
      <x:c r="C31" s="114" t="str">
        <x:v>Back up registry, source, packages, eval results and approvals with tested restore.</x:v>
      </x:c>
      <x:c r="D31" s="114" t="str">
        <x:v>Encrypted backups and recovery drills.</x:v>
      </x:c>
      <x:c r="E31" s="114" t="str">
        <x:v>SRE/Data</x:v>
      </x:c>
      <x:c r="F31" s="114" t="str">
        <x:v>High</x:v>
      </x:c>
      <x:c r="G31" s="114" t="str">
        <x:v>Draft Complete</x:v>
      </x:c>
      <x:c r="H31" s="848" t="str">
        <x:v>Restore preserves integrity and version lineage.</x:v>
      </x:c>
    </x:row>
    <x:row r="32">
      <x:c r="A32" s="855" t="str">
        <x:v>SSC-028</x:v>
      </x:c>
      <x:c r="B32" s="856" t="str">
        <x:v>Retention/deletion</x:v>
      </x:c>
      <x:c r="C32" s="856" t="str">
        <x:v>Observation/raw source/eval/package/audit retention differs by purpose and legal need.</x:v>
      </x:c>
      <x:c r="D32" s="856" t="str">
        <x:v>Retention service and deletion propagation.</x:v>
      </x:c>
      <x:c r="E32" s="856" t="str">
        <x:v>DPO/Data</x:v>
      </x:c>
      <x:c r="F32" s="856" t="str">
        <x:v>High</x:v>
      </x:c>
      <x:c r="G32" s="856" t="str">
        <x:v>Draft Complete</x:v>
      </x:c>
      <x:c r="H32" s="857" t="str">
        <x:v>No indefinite raw observation retention by default.</x:v>
      </x:c>
    </x:row>
  </x:sheetData>
  <x:mergeCells>
    <x:mergeCell ref="A1:H1"/>
    <x:mergeCell ref="A2:H2"/>
  </x:mergeCells>
  <x:dataValidations count="2">
    <x:dataValidation type="list" sqref="F5:F32">
      <x:formula1>"Critical,High,Medium,Low"</x:formula1>
    </x:dataValidation>
    <x:dataValidation type="list" sqref="G5:G32">
      <x:formula1>"Draft Complete,Needs Review,Approved,Deferred"</x:formula1>
    </x:dataValidation>
  </x:dataValidations>
  <x:pageMargins left="0.7" right="0.7" top="0.75" bottom="0.75" header="0.3" footer="0.3"/>
</x:worksheet>
</file>

<file path=xl/worksheets/sheet154.xml><?xml version="1.0" encoding="utf-8"?>
<x:worksheet xmlns:x="http://schemas.openxmlformats.org/spreadsheetml/2006/main">
  <x:sheetFormatPr defaultRowHeight="15"/>
  <x:cols>
    <x:col min="1" max="1" width="12" hidden="0" customWidth="1"/>
    <x:col min="2" max="2" width="32" hidden="0" customWidth="1"/>
    <x:col min="3" max="3" width="64" hidden="0" customWidth="1"/>
    <x:col min="4" max="4" width="24" hidden="0" customWidth="1"/>
    <x:col min="5" max="5" width="30" hidden="0" customWidth="1"/>
    <x:col min="6" max="6" width="42" hidden="0" customWidth="1"/>
    <x:col min="7" max="7" width="30" hidden="0" customWidth="1"/>
    <x:col min="8" max="8" width="18" hidden="0" customWidth="1"/>
  </x:cols>
  <x:sheetData>
    <x:row r="1" ht="30" customHeight="1">
      <x:c r="A1" s="809" t="str">
        <x:v>Stage 11 — Research and Source Governance</x:v>
      </x:c>
      <x:c r="B1" s="809"/>
      <x:c r="C1" s="809"/>
      <x:c r="D1" s="809"/>
      <x:c r="E1" s="809"/>
      <x:c r="F1" s="809"/>
      <x:c r="G1" s="809"/>
      <x:c r="H1" s="809"/>
    </x:row>
    <x:row r="2" ht="38" customHeight="1">
      <x:c r="A2" s="813" t="str">
        <x:v>Source registry and review controls ensuring official/primary-source preference, current verification, licence compliance, conflicting-source handling and a strict research-to-production boundary.</x:v>
      </x:c>
      <x:c r="B2" s="813"/>
      <x:c r="C2" s="813"/>
      <x:c r="D2" s="813"/>
      <x:c r="E2" s="813"/>
      <x:c r="F2" s="813"/>
      <x:c r="G2" s="813"/>
      <x:c r="H2" s="813"/>
    </x:row>
    <x:row r="4" ht="30" customHeight="1">
      <x:c r="A4" s="825" t="str">
        <x:v>ID</x:v>
      </x:c>
      <x:c r="B4" s="826" t="str">
        <x:v>Field / control</x:v>
      </x:c>
      <x:c r="C4" s="826" t="str">
        <x:v>Definition / requirement</x:v>
      </x:c>
      <x:c r="D4" s="826" t="str">
        <x:v>Type</x:v>
      </x:c>
      <x:c r="E4" s="826" t="str">
        <x:v>Requirement</x:v>
      </x:c>
      <x:c r="F4" s="826" t="str">
        <x:v>Purpose</x:v>
      </x:c>
      <x:c r="G4" s="826" t="str">
        <x:v>Owner</x:v>
      </x:c>
      <x:c r="H4" s="827" t="str">
        <x:v>Status</x:v>
      </x:c>
    </x:row>
    <x:row r="5">
      <x:c r="A5" s="844" t="str">
        <x:v>RSG-001</x:v>
      </x:c>
      <x:c r="B5" s="845" t="str">
        <x:v>source_id</x:v>
      </x:c>
      <x:c r="C5" s="845" t="str">
        <x:v>Unique source/research record.</x:v>
      </x:c>
      <x:c r="D5" s="845" t="str">
        <x:v>string</x:v>
      </x:c>
      <x:c r="E5" s="845" t="str">
        <x:v>Required</x:v>
      </x:c>
      <x:c r="F5" s="845" t="str">
        <x:v>Lineage and citation.</x:v>
      </x:c>
      <x:c r="G5" s="845" t="str">
        <x:v>Source Registry</x:v>
      </x:c>
      <x:c r="H5" s="846" t="str">
        <x:v>Draft Complete</x:v>
      </x:c>
    </x:row>
    <x:row r="6">
      <x:c r="A6" s="852" t="str">
        <x:v>RSG-002</x:v>
      </x:c>
      <x:c r="B6" s="853" t="str">
        <x:v>source_type</x:v>
      </x:c>
      <x:c r="C6" s="853" t="str">
        <x:v>Official documentation, standard, law/regulator, research paper, repository, commercial product, connected internal document, interview or dataset.</x:v>
      </x:c>
      <x:c r="D6" s="853" t="str">
        <x:v>enum</x:v>
      </x:c>
      <x:c r="E6" s="853" t="str">
        <x:v>Required</x:v>
      </x:c>
      <x:c r="F6" s="853" t="str">
        <x:v>Reliability and rights.</x:v>
      </x:c>
      <x:c r="G6" s="853" t="str">
        <x:v>Research Workflow</x:v>
      </x:c>
      <x:c r="H6" s="854" t="str">
        <x:v>Draft Complete</x:v>
      </x:c>
    </x:row>
    <x:row r="7">
      <x:c r="A7" s="847" t="str">
        <x:v>RSG-003</x:v>
      </x:c>
      <x:c r="B7" s="114" t="str">
        <x:v>publisher/author</x:v>
      </x:c>
      <x:c r="C7" s="114" t="str">
        <x:v>Responsible organisation/person and organisational authority.</x:v>
      </x:c>
      <x:c r="D7" s="114" t="str">
        <x:v>text/ref</x:v>
      </x:c>
      <x:c r="E7" s="114" t="str">
        <x:v>Required</x:v>
      </x:c>
      <x:c r="F7" s="114" t="str">
        <x:v>Credibility.</x:v>
      </x:c>
      <x:c r="G7" s="114" t="str">
        <x:v>Researcher/Source Registry</x:v>
      </x:c>
      <x:c r="H7" s="848" t="str">
        <x:v>Draft Complete</x:v>
      </x:c>
    </x:row>
    <x:row r="8">
      <x:c r="A8" s="852" t="str">
        <x:v>RSG-004</x:v>
      </x:c>
      <x:c r="B8" s="853" t="str">
        <x:v>url_or_document_ref</x:v>
      </x:c>
      <x:c r="C8" s="853" t="str">
        <x:v>Public URL or protected connector/document reference.</x:v>
      </x:c>
      <x:c r="D8" s="853" t="str">
        <x:v>ref</x:v>
      </x:c>
      <x:c r="E8" s="853" t="str">
        <x:v>Required</x:v>
      </x:c>
      <x:c r="F8" s="853" t="str">
        <x:v>Retrieval and audit.</x:v>
      </x:c>
      <x:c r="G8" s="853" t="str">
        <x:v>Researcher</x:v>
      </x:c>
      <x:c r="H8" s="854" t="str">
        <x:v>Draft Complete</x:v>
      </x:c>
    </x:row>
    <x:row r="9">
      <x:c r="A9" s="847" t="str">
        <x:v>RSG-005</x:v>
      </x:c>
      <x:c r="B9" s="114" t="str">
        <x:v>retrieved_at</x:v>
      </x:c>
      <x:c r="C9" s="114" t="str">
        <x:v>Date/time source was accessed.</x:v>
      </x:c>
      <x:c r="D9" s="114" t="str">
        <x:v>date-time</x:v>
      </x:c>
      <x:c r="E9" s="114" t="str">
        <x:v>Required</x:v>
      </x:c>
      <x:c r="F9" s="114" t="str">
        <x:v>Freshness.</x:v>
      </x:c>
      <x:c r="G9" s="114" t="str">
        <x:v>Automated/manual retrieval</x:v>
      </x:c>
      <x:c r="H9" s="848" t="str">
        <x:v>Draft Complete</x:v>
      </x:c>
    </x:row>
    <x:row r="10">
      <x:c r="A10" s="852" t="str">
        <x:v>RSG-006</x:v>
      </x:c>
      <x:c r="B10" s="853" t="str">
        <x:v>published/effective/version_date</x:v>
      </x:c>
      <x:c r="C10" s="853" t="str">
        <x:v>Publication, effective or version date.</x:v>
      </x:c>
      <x:c r="D10" s="853" t="str">
        <x:v>date/version</x:v>
      </x:c>
      <x:c r="E10" s="853" t="str">
        <x:v>Recommended</x:v>
      </x:c>
      <x:c r="F10" s="853" t="str">
        <x:v>Currency and legal/technical meaning.</x:v>
      </x:c>
      <x:c r="G10" s="853" t="str">
        <x:v>Researcher</x:v>
      </x:c>
      <x:c r="H10" s="854" t="str">
        <x:v>Draft Complete</x:v>
      </x:c>
    </x:row>
    <x:row r="11">
      <x:c r="A11" s="847" t="str">
        <x:v>RSG-007</x:v>
      </x:c>
      <x:c r="B11" s="114" t="str">
        <x:v>jurisdiction/scope</x:v>
      </x:c>
      <x:c r="C11" s="114" t="str">
        <x:v>Countries, products, versions, users or domains covered.</x:v>
      </x:c>
      <x:c r="D11" s="114" t="str">
        <x:v>object</x:v>
      </x:c>
      <x:c r="E11" s="114" t="str">
        <x:v>Required</x:v>
      </x:c>
      <x:c r="F11" s="114" t="str">
        <x:v>Applicability.</x:v>
      </x:c>
      <x:c r="G11" s="114" t="str">
        <x:v>Researcher/Legal/Domain</x:v>
      </x:c>
      <x:c r="H11" s="848" t="str">
        <x:v>Draft Complete</x:v>
      </x:c>
    </x:row>
    <x:row r="12">
      <x:c r="A12" s="852" t="str">
        <x:v>RSG-008</x:v>
      </x:c>
      <x:c r="B12" s="853" t="str">
        <x:v>reliability_tier</x:v>
      </x:c>
      <x:c r="C12" s="853" t="str">
        <x:v>Primary authoritative, primary implementation, secondary expert, commercial claim or anecdotal.</x:v>
      </x:c>
      <x:c r="D12" s="853" t="str">
        <x:v>enum</x:v>
      </x:c>
      <x:c r="E12" s="853" t="str">
        <x:v>Required</x:v>
      </x:c>
      <x:c r="F12" s="853" t="str">
        <x:v>Evidence weighting.</x:v>
      </x:c>
      <x:c r="G12" s="853" t="str">
        <x:v>Source Reviewer</x:v>
      </x:c>
      <x:c r="H12" s="854" t="str">
        <x:v>Draft Complete</x:v>
      </x:c>
    </x:row>
    <x:row r="13">
      <x:c r="A13" s="847" t="str">
        <x:v>RSG-009</x:v>
      </x:c>
      <x:c r="B13" s="114" t="str">
        <x:v>fact_summary</x:v>
      </x:c>
      <x:c r="C13" s="114" t="str">
        <x:v>Source-supported factual statements relevant to proposal.</x:v>
      </x:c>
      <x:c r="D13" s="114" t="str">
        <x:v>text</x:v>
      </x:c>
      <x:c r="E13" s="114" t="str">
        <x:v>Required</x:v>
      </x:c>
      <x:c r="F13" s="114" t="str">
        <x:v>Fact layer.</x:v>
      </x:c>
      <x:c r="G13" s="114" t="str">
        <x:v>Researcher</x:v>
      </x:c>
      <x:c r="H13" s="848" t="str">
        <x:v>Draft Complete</x:v>
      </x:c>
    </x:row>
    <x:row r="14">
      <x:c r="A14" s="852" t="str">
        <x:v>RSG-010</x:v>
      </x:c>
      <x:c r="B14" s="853" t="str">
        <x:v>interpretation</x:v>
      </x:c>
      <x:c r="C14" s="853" t="str">
        <x:v>Nessovo interpretation/inference from facts.</x:v>
      </x:c>
      <x:c r="D14" s="853" t="str">
        <x:v>text</x:v>
      </x:c>
      <x:c r="E14" s="853" t="str">
        <x:v>Optional</x:v>
      </x:c>
      <x:c r="F14" s="853" t="str">
        <x:v>Reasoning layer.</x:v>
      </x:c>
      <x:c r="G14" s="853" t="str">
        <x:v>Researcher/Reviewer</x:v>
      </x:c>
      <x:c r="H14" s="854" t="str">
        <x:v>Draft Complete</x:v>
      </x:c>
    </x:row>
    <x:row r="15">
      <x:c r="A15" s="847" t="str">
        <x:v>RSG-011</x:v>
      </x:c>
      <x:c r="B15" s="114" t="str">
        <x:v>conflicting_sources</x:v>
      </x:c>
      <x:c r="C15" s="114" t="str">
        <x:v>Contradictory or materially different sources and resolution status.</x:v>
      </x:c>
      <x:c r="D15" s="114" t="str">
        <x:v>array</x:v>
      </x:c>
      <x:c r="E15" s="114" t="str">
        <x:v>Conditional</x:v>
      </x:c>
      <x:c r="F15" s="114" t="str">
        <x:v>Balanced decisions.</x:v>
      </x:c>
      <x:c r="G15" s="114" t="str">
        <x:v>Research Reviewer</x:v>
      </x:c>
      <x:c r="H15" s="848" t="str">
        <x:v>Draft Complete</x:v>
      </x:c>
    </x:row>
    <x:row r="16">
      <x:c r="A16" s="852" t="str">
        <x:v>RSG-012</x:v>
      </x:c>
      <x:c r="B16" s="853" t="str">
        <x:v>quotation/attribution</x:v>
      </x:c>
      <x:c r="C16" s="853" t="str">
        <x:v>Permitted short quotation, attribution and word/use constraints.</x:v>
      </x:c>
      <x:c r="D16" s="853" t="str">
        <x:v>object</x:v>
      </x:c>
      <x:c r="E16" s="853" t="str">
        <x:v>Conditional</x:v>
      </x:c>
      <x:c r="F16" s="853" t="str">
        <x:v>Copyright compliance.</x:v>
      </x:c>
      <x:c r="G16" s="853" t="str">
        <x:v>Legal/Research</x:v>
      </x:c>
      <x:c r="H16" s="854" t="str">
        <x:v>Draft Complete</x:v>
      </x:c>
    </x:row>
    <x:row r="17">
      <x:c r="A17" s="847" t="str">
        <x:v>RSG-013</x:v>
      </x:c>
      <x:c r="B17" s="114" t="str">
        <x:v>licence/terms</x:v>
      </x:c>
      <x:c r="C17" s="114" t="str">
        <x:v>Licence, API/site terms, redistribution and code/content reuse conditions.</x:v>
      </x:c>
      <x:c r="D17" s="114" t="str">
        <x:v>object</x:v>
      </x:c>
      <x:c r="E17" s="114" t="str">
        <x:v>Required for reusable content/code/data</x:v>
      </x:c>
      <x:c r="F17" s="114" t="str">
        <x:v>Legal reuse.</x:v>
      </x:c>
      <x:c r="G17" s="114" t="str">
        <x:v>Legal/Procurement</x:v>
      </x:c>
      <x:c r="H17" s="848" t="str">
        <x:v>Draft Complete</x:v>
      </x:c>
    </x:row>
    <x:row r="18">
      <x:c r="A18" s="852" t="str">
        <x:v>RSG-014</x:v>
      </x:c>
      <x:c r="B18" s="853" t="str">
        <x:v>confidentiality/personal_data</x:v>
      </x:c>
      <x:c r="C18" s="853" t="str">
        <x:v>Public/internal/tenant/customer/personal data classification.</x:v>
      </x:c>
      <x:c r="D18" s="853" t="str">
        <x:v>object</x:v>
      </x:c>
      <x:c r="E18" s="853" t="str">
        <x:v>Required</x:v>
      </x:c>
      <x:c r="F18" s="853" t="str">
        <x:v>Access/publication.</x:v>
      </x:c>
      <x:c r="G18" s="853" t="str">
        <x:v>DPO/Data</x:v>
      </x:c>
      <x:c r="H18" s="854" t="str">
        <x:v>Draft Complete</x:v>
      </x:c>
    </x:row>
    <x:row r="19">
      <x:c r="A19" s="847" t="str">
        <x:v>RSG-015</x:v>
      </x:c>
      <x:c r="B19" s="114" t="str">
        <x:v>source_hash/snapshot</x:v>
      </x:c>
      <x:c r="C19" s="114" t="str">
        <x:v>Digest or approved snapshot reference where permitted.</x:v>
      </x:c>
      <x:c r="D19" s="114" t="str">
        <x:v>hash/ref</x:v>
      </x:c>
      <x:c r="E19" s="114" t="str">
        <x:v>Recommended</x:v>
      </x:c>
      <x:c r="F19" s="114" t="str">
        <x:v>Reproducibility.</x:v>
      </x:c>
      <x:c r="G19" s="114" t="str">
        <x:v>Source Registry</x:v>
      </x:c>
      <x:c r="H19" s="848" t="str">
        <x:v>Draft Complete</x:v>
      </x:c>
    </x:row>
    <x:row r="20">
      <x:c r="A20" s="852" t="str">
        <x:v>RSG-016</x:v>
      </x:c>
      <x:c r="B20" s="853" t="str">
        <x:v>expiry/refresh_date</x:v>
      </x:c>
      <x:c r="C20" s="853" t="str">
        <x:v>When source must be rechecked due to volatility.</x:v>
      </x:c>
      <x:c r="D20" s="853" t="str">
        <x:v>date-time</x:v>
      </x:c>
      <x:c r="E20" s="853" t="str">
        <x:v>Required</x:v>
      </x:c>
      <x:c r="F20" s="853" t="str">
        <x:v>Freshness.</x:v>
      </x:c>
      <x:c r="G20" s="853" t="str">
        <x:v>Source Owner</x:v>
      </x:c>
      <x:c r="H20" s="854" t="str">
        <x:v>Draft Complete</x:v>
      </x:c>
    </x:row>
    <x:row r="21">
      <x:c r="A21" s="847" t="str">
        <x:v>RSG-017</x:v>
      </x:c>
      <x:c r="B21" s="114" t="str">
        <x:v>status</x:v>
      </x:c>
      <x:c r="C21" s="114" t="str">
        <x:v>Current, stale, superseded, unavailable, disputed or expired.</x:v>
      </x:c>
      <x:c r="D21" s="114" t="str">
        <x:v>enum</x:v>
      </x:c>
      <x:c r="E21" s="114" t="str">
        <x:v>Required</x:v>
      </x:c>
      <x:c r="F21" s="114" t="str">
        <x:v>Proposal eligibility.</x:v>
      </x:c>
      <x:c r="G21" s="114" t="str">
        <x:v>Source Registry</x:v>
      </x:c>
      <x:c r="H21" s="848" t="str">
        <x:v>Draft Complete</x:v>
      </x:c>
    </x:row>
    <x:row r="22">
      <x:c r="A22" s="852" t="str">
        <x:v>RSG-018</x:v>
      </x:c>
      <x:c r="B22" s="853" t="str">
        <x:v>applicability_decision</x:v>
      </x:c>
      <x:c r="C22" s="853" t="str">
        <x:v>Applicable, partially applicable, reference only or not applicable.</x:v>
      </x:c>
      <x:c r="D22" s="853" t="str">
        <x:v>enum</x:v>
      </x:c>
      <x:c r="E22" s="853" t="str">
        <x:v>Required after review</x:v>
      </x:c>
      <x:c r="F22" s="853" t="str">
        <x:v>Proposal scope.</x:v>
      </x:c>
      <x:c r="G22" s="853" t="str">
        <x:v>Domain/Legal Reviewer</x:v>
      </x:c>
      <x:c r="H22" s="854" t="str">
        <x:v>Draft Complete</x:v>
      </x:c>
    </x:row>
    <x:row r="23">
      <x:c r="A23" s="847" t="str">
        <x:v>RSG-019</x:v>
      </x:c>
      <x:c r="B23" s="114" t="str">
        <x:v>proposed_change_ref</x:v>
      </x:c>
      <x:c r="C23" s="114" t="str">
        <x:v>Skill proposal(s) supported by source.</x:v>
      </x:c>
      <x:c r="D23" s="114" t="str">
        <x:v>array/ref</x:v>
      </x:c>
      <x:c r="E23" s="114" t="str">
        <x:v>Optional</x:v>
      </x:c>
      <x:c r="F23" s="114" t="str">
        <x:v>Traceability.</x:v>
      </x:c>
      <x:c r="G23" s="114" t="str">
        <x:v>Skill Registry</x:v>
      </x:c>
      <x:c r="H23" s="848" t="str">
        <x:v>Draft Complete</x:v>
      </x:c>
    </x:row>
    <x:row r="24">
      <x:c r="A24" s="852" t="str">
        <x:v>RSG-020</x:v>
      </x:c>
      <x:c r="B24" s="853" t="str">
        <x:v>reviewers</x:v>
      </x:c>
      <x:c r="C24" s="853" t="str">
        <x:v>Domain, legal/licence, security/privacy and research reviewers as required.</x:v>
      </x:c>
      <x:c r="D24" s="853" t="str">
        <x:v>refs</x:v>
      </x:c>
      <x:c r="E24" s="853" t="str">
        <x:v>Required before proposal approval</x:v>
      </x:c>
      <x:c r="F24" s="853" t="str">
        <x:v>Human review.</x:v>
      </x:c>
      <x:c r="G24" s="853" t="str">
        <x:v>Workflow</x:v>
      </x:c>
      <x:c r="H24" s="854" t="str">
        <x:v>Draft Complete</x:v>
      </x:c>
    </x:row>
    <x:row r="25">
      <x:c r="A25" s="847" t="str">
        <x:v>RSG-021</x:v>
      </x:c>
      <x:c r="B25" s="114" t="str">
        <x:v>research_method</x:v>
      </x:c>
      <x:c r="C25" s="114" t="str">
        <x:v>Search terms, source selection, exclusions and validation method.</x:v>
      </x:c>
      <x:c r="D25" s="114" t="str">
        <x:v>text/ref</x:v>
      </x:c>
      <x:c r="E25" s="114" t="str">
        <x:v>Recommended</x:v>
      </x:c>
      <x:c r="F25" s="114" t="str">
        <x:v>Reproducibility/bias control.</x:v>
      </x:c>
      <x:c r="G25" s="114" t="str">
        <x:v>Researcher</x:v>
      </x:c>
      <x:c r="H25" s="848" t="str">
        <x:v>Draft Complete</x:v>
      </x:c>
    </x:row>
    <x:row r="26">
      <x:c r="A26" s="852" t="str">
        <x:v>RSG-022</x:v>
      </x:c>
      <x:c r="B26" s="853" t="str">
        <x:v>primary_source_preference</x:v>
      </x:c>
      <x:c r="C26" s="853" t="str">
        <x:v>Use official/primary sources for technical, regulatory and product behaviour whenever available.</x:v>
      </x:c>
      <x:c r="D26" s="853" t="str">
        <x:v>policy</x:v>
      </x:c>
      <x:c r="E26" s="853" t="str">
        <x:v>Required</x:v>
      </x:c>
      <x:c r="F26" s="853" t="str">
        <x:v>Trustworthiness.</x:v>
      </x:c>
      <x:c r="G26" s="853" t="str">
        <x:v>Research Governance</x:v>
      </x:c>
      <x:c r="H26" s="854" t="str">
        <x:v>Draft Complete</x:v>
      </x:c>
    </x:row>
    <x:row r="27">
      <x:c r="A27" s="847" t="str">
        <x:v>RSG-023</x:v>
      </x:c>
      <x:c r="B27" s="114" t="str">
        <x:v>current-verification</x:v>
      </x:c>
      <x:c r="C27" s="114" t="str">
        <x:v>Current or version-sensitive assertions require web/connected-source verification before proposal/eval.</x:v>
      </x:c>
      <x:c r="D27" s="114" t="str">
        <x:v>policy</x:v>
      </x:c>
      <x:c r="E27" s="114" t="str">
        <x:v>Required</x:v>
      </x:c>
      <x:c r="F27" s="114" t="str">
        <x:v>Freshness.</x:v>
      </x:c>
      <x:c r="G27" s="114" t="str">
        <x:v>Research Governance</x:v>
      </x:c>
      <x:c r="H27" s="848" t="str">
        <x:v>Draft Complete</x:v>
      </x:c>
    </x:row>
    <x:row r="28">
      <x:c r="A28" s="852" t="str">
        <x:v>RSG-024</x:v>
      </x:c>
      <x:c r="B28" s="853" t="str">
        <x:v>research-to-production boundary</x:v>
      </x:c>
      <x:c r="C28" s="853" t="str">
        <x:v>Research output can create observation/proposal only; it cannot directly mutate active package.</x:v>
      </x:c>
      <x:c r="D28" s="853" t="str">
        <x:v>policy</x:v>
      </x:c>
      <x:c r="E28" s="853" t="str">
        <x:v>Required</x:v>
      </x:c>
      <x:c r="F28" s="853" t="str">
        <x:v>Governance.</x:v>
      </x:c>
      <x:c r="G28" s="853" t="str">
        <x:v>Skill Forge</x:v>
      </x:c>
      <x:c r="H28" s="854" t="str">
        <x:v>Draft Complete</x:v>
      </x:c>
    </x:row>
    <x:row r="29">
      <x:c r="A29" s="847" t="str">
        <x:v>RSG-025</x:v>
      </x:c>
      <x:c r="B29" s="114" t="str">
        <x:v>private-source handling</x:v>
      </x:c>
      <x:c r="C29" s="114" t="str">
        <x:v>Connected/internal documents remain access-controlled and cannot be copied into reusable/public skills without authorisation/generalisation.</x:v>
      </x:c>
      <x:c r="D29" s="114" t="str">
        <x:v>policy</x:v>
      </x:c>
      <x:c r="E29" s="114" t="str">
        <x:v>Required</x:v>
      </x:c>
      <x:c r="F29" s="114" t="str">
        <x:v>Confidentiality.</x:v>
      </x:c>
      <x:c r="G29" s="114" t="str">
        <x:v>DPO/Legal/Owner</x:v>
      </x:c>
      <x:c r="H29" s="848" t="str">
        <x:v>Draft Complete</x:v>
      </x:c>
    </x:row>
    <x:row r="30">
      <x:c r="A30" s="852" t="str">
        <x:v>RSG-026</x:v>
      </x:c>
      <x:c r="B30" s="853" t="str">
        <x:v>source removal impact</x:v>
      </x:c>
      <x:c r="C30" s="853" t="str">
        <x:v>If source becomes invalid/unavailable/licence-restricted, assess affected package and re-evaluate/deprecate.</x:v>
      </x:c>
      <x:c r="D30" s="853" t="str">
        <x:v>workflow</x:v>
      </x:c>
      <x:c r="E30" s="853" t="str">
        <x:v>Required</x:v>
      </x:c>
      <x:c r="F30" s="853" t="str">
        <x:v>Ongoing compliance.</x:v>
      </x:c>
      <x:c r="G30" s="853" t="str">
        <x:v>Source Owner/Skill Owner</x:v>
      </x:c>
      <x:c r="H30" s="854" t="str">
        <x:v>Draft Complete</x:v>
      </x:c>
    </x:row>
    <x:row r="31">
      <x:c r="A31" s="847" t="str">
        <x:v>RSG-027</x:v>
      </x:c>
      <x:c r="B31" s="114" t="str">
        <x:v>research feedback</x:v>
      </x:c>
      <x:c r="C31" s="114" t="str">
        <x:v>Reviewer/user corrections to source interpretation create new observation and versioned research record.</x:v>
      </x:c>
      <x:c r="D31" s="114" t="str">
        <x:v>workflow</x:v>
      </x:c>
      <x:c r="E31" s="114" t="str">
        <x:v>Required</x:v>
      </x:c>
      <x:c r="F31" s="114" t="str">
        <x:v>Learning and accountability.</x:v>
      </x:c>
      <x:c r="G31" s="114" t="str">
        <x:v>Research Workflow</x:v>
      </x:c>
      <x:c r="H31" s="848" t="str">
        <x:v>Draft Complete</x:v>
      </x:c>
    </x:row>
    <x:row r="32">
      <x:c r="A32" s="855" t="str">
        <x:v>RSG-028</x:v>
      </x:c>
      <x:c r="B32" s="856" t="str">
        <x:v>publication citation</x:v>
      </x:c>
      <x:c r="C32" s="856" t="str">
        <x:v>Externally published skill/docs include required citations/attribution and omit protected source content.</x:v>
      </x:c>
      <x:c r="D32" s="856" t="str">
        <x:v>policy</x:v>
      </x:c>
      <x:c r="E32" s="856" t="str">
        <x:v>Conditional</x:v>
      </x:c>
      <x:c r="F32" s="856" t="str">
        <x:v>Publication integrity.</x:v>
      </x:c>
      <x:c r="G32" s="856" t="str">
        <x:v>Legal/Publication Reviewer</x:v>
      </x:c>
      <x:c r="H32" s="857" t="str">
        <x:v>Draft Complete</x:v>
      </x:c>
    </x:row>
  </x:sheetData>
  <x:mergeCells>
    <x:mergeCell ref="A1:H1"/>
    <x:mergeCell ref="A2:H2"/>
  </x:mergeCells>
  <x:dataValidations count="1">
    <x:dataValidation type="list" sqref="H5:H32">
      <x:formula1>"Draft Complete,Needs Review,Approved,Deferred"</x:formula1>
    </x:dataValidation>
  </x:dataValidations>
  <x:pageMargins left="0.7" right="0.7" top="0.75" bottom="0.75" header="0.3" footer="0.3"/>
</x:worksheet>
</file>

<file path=xl/worksheets/sheet155.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42" hidden="0" customWidth="1"/>
    <x:col min="6" max="6" width="60" hidden="0" customWidth="1"/>
    <x:col min="7" max="7" width="28" hidden="0" customWidth="1"/>
    <x:col min="8" max="8" width="12" hidden="0" customWidth="1"/>
    <x:col min="9" max="9" width="18" hidden="0" customWidth="1"/>
    <x:col min="10" max="10" width="38" hidden="0" customWidth="1"/>
  </x:cols>
  <x:sheetData>
    <x:row r="1" ht="30" customHeight="1">
      <x:c r="A1" s="809" t="str">
        <x:v>Stage 11 — Canary Promotion and Rollback</x:v>
      </x:c>
      <x:c r="B1" s="809"/>
      <x:c r="C1" s="809"/>
      <x:c r="D1" s="809"/>
      <x:c r="E1" s="809"/>
      <x:c r="F1" s="809"/>
      <x:c r="G1" s="809"/>
      <x:c r="H1" s="809"/>
      <x:c r="I1" s="809"/>
      <x:c r="J1" s="809"/>
    </x:row>
    <x:row r="2" ht="38" customHeight="1">
      <x:c r="A2" s="813" t="str">
        <x:v>Controlled exposure, metric gates, human promotion, automatic pause, tested rollback and affected-output remediation for Skill Forge packages.</x:v>
      </x:c>
      <x:c r="B2" s="813"/>
      <x:c r="C2" s="813"/>
      <x:c r="D2" s="813"/>
      <x:c r="E2" s="813"/>
      <x:c r="F2" s="813"/>
      <x:c r="G2" s="813"/>
      <x:c r="H2" s="813"/>
      <x:c r="I2" s="813"/>
      <x:c r="J2" s="813"/>
    </x:row>
    <x:row r="4" ht="30" customHeight="1">
      <x:c r="A4" s="825" t="str">
        <x:v>ID</x:v>
      </x:c>
      <x:c r="B4" s="826" t="str">
        <x:v>Control</x:v>
      </x:c>
      <x:c r="C4" s="826" t="str">
        <x:v>Requirement</x:v>
      </x:c>
      <x:c r="D4" s="826" t="str">
        <x:v>Inputs / context</x:v>
      </x:c>
      <x:c r="E4" s="826" t="str">
        <x:v>Method</x:v>
      </x:c>
      <x:c r="F4" s="826" t="str">
        <x:v>Acceptance / guardrail</x:v>
      </x:c>
      <x:c r="G4" s="826" t="str">
        <x:v>Owner</x:v>
      </x:c>
      <x:c r="H4" s="826" t="str">
        <x:v>Priority</x:v>
      </x:c>
      <x:c r="I4" s="826" t="str">
        <x:v>Status</x:v>
      </x:c>
      <x:c r="J4" s="827" t="str">
        <x:v>Source / note</x:v>
      </x:c>
    </x:row>
    <x:row r="5">
      <x:c r="A5" s="844" t="str">
        <x:v>CPR-001</x:v>
      </x:c>
      <x:c r="B5" s="845" t="str">
        <x:v>Eligibility</x:v>
      </x:c>
      <x:c r="C5" s="845" t="str">
        <x:v>Package is APPROVED, signed, attested, unexpired and has a verified rollback target.</x:v>
      </x:c>
      <x:c r="D5" s="845" t="str">
        <x:v>Registry/package/eval/review records</x:v>
      </x:c>
      <x:c r="E5" s="845" t="str">
        <x:v>Deterministic gate</x:v>
      </x:c>
      <x:c r="F5" s="845" t="str">
        <x:v>No canary if any critical condition missing.</x:v>
      </x:c>
      <x:c r="G5" s="845" t="str">
        <x:v>Deployment Approver</x:v>
      </x:c>
      <x:c r="H5" s="845" t="str">
        <x:v>Critical</x:v>
      </x:c>
      <x:c r="I5" s="845" t="str">
        <x:v>Draft Complete</x:v>
      </x:c>
      <x:c r="J5" s="846" t="str">
        <x:v>OpenFeature / progressive delivery / HumanOS controls</x:v>
      </x:c>
    </x:row>
    <x:row r="6">
      <x:c r="A6" s="852" t="str">
        <x:v>CPR-002</x:v>
      </x:c>
      <x:c r="B6" s="853" t="str">
        <x:v>Cohort definition</x:v>
      </x:c>
      <x:c r="C6" s="853" t="str">
        <x:v>Specify tenant, user role, task/domain, tool/provider, geography and policy scope.</x:v>
      </x:c>
      <x:c r="D6" s="853" t="str">
        <x:v>Canary plan</x:v>
      </x:c>
      <x:c r="E6" s="853" t="str">
        <x:v>Human review + flag configuration</x:v>
      </x:c>
      <x:c r="F6" s="853" t="str">
        <x:v>Cohort is the minimum necessary and avoids vulnerable/high-impact groups unless explicitly reviewed.</x:v>
      </x:c>
      <x:c r="G6" s="853" t="str">
        <x:v>Product/DPO/Owner</x:v>
      </x:c>
      <x:c r="H6" s="853" t="str">
        <x:v>Critical</x:v>
      </x:c>
      <x:c r="I6" s="853" t="str">
        <x:v>Draft Complete</x:v>
      </x:c>
      <x:c r="J6" s="854" t="str">
        <x:v>OpenFeature / progressive delivery / HumanOS controls</x:v>
      </x:c>
    </x:row>
    <x:row r="7">
      <x:c r="A7" s="847" t="str">
        <x:v>CPR-003</x:v>
      </x:c>
      <x:c r="B7" s="114" t="str">
        <x:v>Evaluation context</x:v>
      </x:c>
      <x:c r="C7" s="114" t="str">
        <x:v>Use pseudonymous/stable IDs and only attributes needed for flag targeting.</x:v>
      </x:c>
      <x:c r="D7" s="114" t="str">
        <x:v>OpenFeature evaluation context</x:v>
      </x:c>
      <x:c r="E7" s="114" t="str">
        <x:v>Schema/policy validation</x:v>
      </x:c>
      <x:c r="F7" s="114" t="str">
        <x:v>No names, email, protected traits, raw task content or secret data in flag context.</x:v>
      </x:c>
      <x:c r="G7" s="114" t="str">
        <x:v>Platform/DPO</x:v>
      </x:c>
      <x:c r="H7" s="114" t="str">
        <x:v>Critical</x:v>
      </x:c>
      <x:c r="I7" s="114" t="str">
        <x:v>Draft Complete</x:v>
      </x:c>
      <x:c r="J7" s="848" t="str">
        <x:v>OpenFeature / progressive delivery / HumanOS controls</x:v>
      </x:c>
    </x:row>
    <x:row r="8">
      <x:c r="A8" s="852" t="str">
        <x:v>CPR-004</x:v>
      </x:c>
      <x:c r="B8" s="853" t="str">
        <x:v>Starting exposure</x:v>
      </x:c>
      <x:c r="C8" s="853" t="str">
        <x:v>Begin with internal test/shadow, then bounded low-percentage or selected cohort.</x:v>
      </x:c>
      <x:c r="D8" s="853" t="str">
        <x:v>Category-specific rollout policy</x:v>
      </x:c>
      <x:c r="E8" s="853" t="str">
        <x:v>Feature flag/progressive delivery</x:v>
      </x:c>
      <x:c r="F8" s="853" t="str">
        <x:v>High-impact evaluator/coaching changes require stricter start than low-risk UI change.</x:v>
      </x:c>
      <x:c r="G8" s="853" t="str">
        <x:v>Deployment Approver</x:v>
      </x:c>
      <x:c r="H8" s="853" t="str">
        <x:v>High</x:v>
      </x:c>
      <x:c r="I8" s="853" t="str">
        <x:v>Draft Complete</x:v>
      </x:c>
      <x:c r="J8" s="854" t="str">
        <x:v>OpenFeature / progressive delivery / HumanOS controls</x:v>
      </x:c>
    </x:row>
    <x:row r="9">
      <x:c r="A9" s="847" t="str">
        <x:v>CPR-005</x:v>
      </x:c>
      <x:c r="B9" s="114" t="str">
        <x:v>Shadow mode</x:v>
      </x:c>
      <x:c r="C9" s="114" t="str">
        <x:v>Run proposed version without changing user-visible output/action where feasible.</x:v>
      </x:c>
      <x:c r="D9" s="114" t="str">
        <x:v>Stable and proposed package</x:v>
      </x:c>
      <x:c r="E9" s="114" t="str">
        <x:v>Dual evaluation/shadow runner</x:v>
      </x:c>
      <x:c r="F9" s="114" t="str">
        <x:v>Compare outputs, errors, latency and cost before user exposure.</x:v>
      </x:c>
      <x:c r="G9" s="114" t="str">
        <x:v>Evaluation/SRE</x:v>
      </x:c>
      <x:c r="H9" s="114" t="str">
        <x:v>High</x:v>
      </x:c>
      <x:c r="I9" s="114" t="str">
        <x:v>Draft Complete</x:v>
      </x:c>
      <x:c r="J9" s="848" t="str">
        <x:v>OpenFeature / progressive delivery / HumanOS controls</x:v>
      </x:c>
    </x:row>
    <x:row r="10">
      <x:c r="A10" s="852" t="str">
        <x:v>CPR-006</x:v>
      </x:c>
      <x:c r="B10" s="853" t="str">
        <x:v>Control/comparator</x:v>
      </x:c>
      <x:c r="C10" s="853" t="str">
        <x:v>Define stable-version or pre-period comparator where ethical and operationally valid.</x:v>
      </x:c>
      <x:c r="D10" s="853" t="str">
        <x:v>Experiment design</x:v>
      </x:c>
      <x:c r="E10" s="853" t="str">
        <x:v>Analytics</x:v>
      </x:c>
      <x:c r="F10" s="853" t="str">
        <x:v>No withholding legally/safety-required protection.</x:v>
      </x:c>
      <x:c r="G10" s="853" t="str">
        <x:v>Product/Data Science/DPO</x:v>
      </x:c>
      <x:c r="H10" s="853" t="str">
        <x:v>Medium</x:v>
      </x:c>
      <x:c r="I10" s="853" t="str">
        <x:v>Draft Complete</x:v>
      </x:c>
      <x:c r="J10" s="854" t="str">
        <x:v>OpenFeature / progressive delivery / HumanOS controls</x:v>
      </x:c>
    </x:row>
    <x:row r="11">
      <x:c r="A11" s="847" t="str">
        <x:v>CPR-007</x:v>
      </x:c>
      <x:c r="B11" s="114" t="str">
        <x:v>Canary duration</x:v>
      </x:c>
      <x:c r="C11" s="114" t="str">
        <x:v>Set minimum observation duration and minimum qualifying events/users/tasks.</x:v>
      </x:c>
      <x:c r="D11" s="114" t="str">
        <x:v>Risk/category policy</x:v>
      </x:c>
      <x:c r="E11" s="114" t="str">
        <x:v>Time/event gate</x:v>
      </x:c>
      <x:c r="F11" s="114" t="str">
        <x:v>Do not promote on too-small sample or short transient success.</x:v>
      </x:c>
      <x:c r="G11" s="114" t="str">
        <x:v>Evaluation Lead</x:v>
      </x:c>
      <x:c r="H11" s="114" t="str">
        <x:v>High</x:v>
      </x:c>
      <x:c r="I11" s="114" t="str">
        <x:v>Draft Complete</x:v>
      </x:c>
      <x:c r="J11" s="848" t="str">
        <x:v>OpenFeature / progressive delivery / HumanOS controls</x:v>
      </x:c>
    </x:row>
    <x:row r="12">
      <x:c r="A12" s="852" t="str">
        <x:v>CPR-008</x:v>
      </x:c>
      <x:c r="B12" s="853" t="str">
        <x:v>Safety metrics</x:v>
      </x:c>
      <x:c r="C12" s="853" t="str">
        <x:v>Monitor security/privacy incidents, prohibited outputs, unauthorised tool use, secret leakage and harmful findings.</x:v>
      </x:c>
      <x:c r="D12" s="853" t="str">
        <x:v>Runtime/eval/incident data</x:v>
      </x:c>
      <x:c r="E12" s="853" t="str">
        <x:v>Continuous thresholds</x:v>
      </x:c>
      <x:c r="F12" s="853" t="str">
        <x:v>Any critical event triggers automatic pause/rollback.</x:v>
      </x:c>
      <x:c r="G12" s="853" t="str">
        <x:v>CISO/DPO/AI Governance</x:v>
      </x:c>
      <x:c r="H12" s="853" t="str">
        <x:v>Critical</x:v>
      </x:c>
      <x:c r="I12" s="853" t="str">
        <x:v>Draft Complete</x:v>
      </x:c>
      <x:c r="J12" s="854" t="str">
        <x:v>OpenFeature / progressive delivery / HumanOS controls</x:v>
      </x:c>
    </x:row>
    <x:row r="13">
      <x:c r="A13" s="847" t="str">
        <x:v>CPR-009</x:v>
      </x:c>
      <x:c r="B13" s="114" t="str">
        <x:v>Quality metrics</x:v>
      </x:c>
      <x:c r="C13" s="114" t="str">
        <x:v>Monitor task/eval accuracy, grounding, reviewer agreement, corrections/overturns and abstention.</x:v>
      </x:c>
      <x:c r="D13" s="114" t="str">
        <x:v>Runtime/review data</x:v>
      </x:c>
      <x:c r="E13" s="114" t="str">
        <x:v>Version comparison</x:v>
      </x:c>
      <x:c r="F13" s="114" t="str">
        <x:v>Thresholds vary by consequence; no aggregate hiding critical failure.</x:v>
      </x:c>
      <x:c r="G13" s="114" t="str">
        <x:v>Domain/Evaluation</x:v>
      </x:c>
      <x:c r="H13" s="114" t="str">
        <x:v>Critical</x:v>
      </x:c>
      <x:c r="I13" s="114" t="str">
        <x:v>Draft Complete</x:v>
      </x:c>
      <x:c r="J13" s="848" t="str">
        <x:v>OpenFeature / progressive delivery / HumanOS controls</x:v>
      </x:c>
    </x:row>
    <x:row r="14">
      <x:c r="A14" s="852" t="str">
        <x:v>CPR-010</x:v>
      </x:c>
      <x:c r="B14" s="853" t="str">
        <x:v>Experience metrics</x:v>
      </x:c>
      <x:c r="C14" s="853" t="str">
        <x:v>Monitor usefulness, wrong-context, interruption, accessibility and trust feedback.</x:v>
      </x:c>
      <x:c r="D14" s="853" t="str">
        <x:v>User feedback/journey events</x:v>
      </x:c>
      <x:c r="E14" s="853" t="str">
        <x:v>Version comparison</x:v>
      </x:c>
      <x:c r="F14" s="853" t="str">
        <x:v>No employee-level punitive use.</x:v>
      </x:c>
      <x:c r="G14" s="853" t="str">
        <x:v>Product/Employee Experience</x:v>
      </x:c>
      <x:c r="H14" s="853" t="str">
        <x:v>High</x:v>
      </x:c>
      <x:c r="I14" s="853" t="str">
        <x:v>Draft Complete</x:v>
      </x:c>
      <x:c r="J14" s="854" t="str">
        <x:v>OpenFeature / progressive delivery / HumanOS controls</x:v>
      </x:c>
    </x:row>
    <x:row r="15">
      <x:c r="A15" s="847" t="str">
        <x:v>CPR-011</x:v>
      </x:c>
      <x:c r="B15" s="114" t="str">
        <x:v>Performance metrics</x:v>
      </x:c>
      <x:c r="C15" s="114" t="str">
        <x:v>Monitor latency, errors, throughput, CPU/memory and queue/backpressure.</x:v>
      </x:c>
      <x:c r="D15" s="114" t="str">
        <x:v>OpenTelemetry/SRE metrics</x:v>
      </x:c>
      <x:c r="E15" s="114" t="str">
        <x:v>Automated analysis</x:v>
      </x:c>
      <x:c r="F15" s="114" t="str">
        <x:v>Safe fallback/timeout must work.</x:v>
      </x:c>
      <x:c r="G15" s="114" t="str">
        <x:v>SRE</x:v>
      </x:c>
      <x:c r="H15" s="114" t="str">
        <x:v>High</x:v>
      </x:c>
      <x:c r="I15" s="114" t="str">
        <x:v>Draft Complete</x:v>
      </x:c>
      <x:c r="J15" s="848" t="str">
        <x:v>OpenFeature / progressive delivery / HumanOS controls</x:v>
      </x:c>
    </x:row>
    <x:row r="16">
      <x:c r="A16" s="852" t="str">
        <x:v>CPR-012</x:v>
      </x:c>
      <x:c r="B16" s="853" t="str">
        <x:v>Cost metrics</x:v>
      </x:c>
      <x:c r="C16" s="853" t="str">
        <x:v>Monitor model, compute, storage, network and reviewer cost.</x:v>
      </x:c>
      <x:c r="D16" s="853" t="str">
        <x:v>FinOps/runtime data</x:v>
      </x:c>
      <x:c r="E16" s="853" t="str">
        <x:v>Budget threshold</x:v>
      </x:c>
      <x:c r="F16" s="853" t="str">
        <x:v>Cost regression requires approval even when quality improves.</x:v>
      </x:c>
      <x:c r="G16" s="853" t="str">
        <x:v>FinOps/Product</x:v>
      </x:c>
      <x:c r="H16" s="853" t="str">
        <x:v>Medium</x:v>
      </x:c>
      <x:c r="I16" s="853" t="str">
        <x:v>Draft Complete</x:v>
      </x:c>
      <x:c r="J16" s="854" t="str">
        <x:v>OpenFeature / progressive delivery / HumanOS controls</x:v>
      </x:c>
    </x:row>
    <x:row r="17">
      <x:c r="A17" s="847" t="str">
        <x:v>CPR-013</x:v>
      </x:c>
      <x:c r="B17" s="114" t="str">
        <x:v>Fairness/coverage metrics</x:v>
      </x:c>
      <x:c r="C17" s="114" t="str">
        <x:v>Monitor errors and outcomes by comparable evidence coverage, role/tool and approved aggregate groups.</x:v>
      </x:c>
      <x:c r="D17" s="114" t="str">
        <x:v>Restricted evaluation data</x:v>
      </x:c>
      <x:c r="E17" s="114" t="str">
        <x:v>DPO-reviewed analysis</x:v>
      </x:c>
      <x:c r="F17" s="114" t="str">
        <x:v>No protected-data exposure in general dashboards; unexplained disparity pauses promotion.</x:v>
      </x:c>
      <x:c r="G17" s="114" t="str">
        <x:v>DPO/AI Governance</x:v>
      </x:c>
      <x:c r="H17" s="114" t="str">
        <x:v>Critical</x:v>
      </x:c>
      <x:c r="I17" s="114" t="str">
        <x:v>Draft Complete</x:v>
      </x:c>
      <x:c r="J17" s="848" t="str">
        <x:v>OpenFeature / progressive delivery / HumanOS controls</x:v>
      </x:c>
    </x:row>
    <x:row r="18">
      <x:c r="A18" s="852" t="str">
        <x:v>CPR-014</x:v>
      </x:c>
      <x:c r="B18" s="853" t="str">
        <x:v>Data-quality metrics</x:v>
      </x:c>
      <x:c r="C18" s="853" t="str">
        <x:v>Monitor missing lineage, adapter gaps, stale source, schema incompatibility and unresolved unknowns.</x:v>
      </x:c>
      <x:c r="D18" s="853" t="str">
        <x:v>Registry/runtime data</x:v>
      </x:c>
      <x:c r="E18" s="853" t="str">
        <x:v>Automated checks</x:v>
      </x:c>
      <x:c r="F18" s="853" t="str">
        <x:v>Insufficient data blocks confident promotion.</x:v>
      </x:c>
      <x:c r="G18" s="853" t="str">
        <x:v>Data/Architecture</x:v>
      </x:c>
      <x:c r="H18" s="853" t="str">
        <x:v>High</x:v>
      </x:c>
      <x:c r="I18" s="853" t="str">
        <x:v>Draft Complete</x:v>
      </x:c>
      <x:c r="J18" s="854" t="str">
        <x:v>OpenFeature / progressive delivery / HumanOS controls</x:v>
      </x:c>
    </x:row>
    <x:row r="19">
      <x:c r="A19" s="847" t="str">
        <x:v>CPR-015</x:v>
      </x:c>
      <x:c r="B19" s="114" t="str">
        <x:v>Feedback channel</x:v>
      </x:c>
      <x:c r="C19" s="114" t="str">
        <x:v>Canary users can report harmful, incorrect, confusing or privacy-sensitive behaviour.</x:v>
      </x:c>
      <x:c r="D19" s="114" t="str">
        <x:v>Employee/user feedback</x:v>
      </x:c>
      <x:c r="E19" s="114" t="str">
        <x:v>Workflow and alert</x:v>
      </x:c>
      <x:c r="F19" s="114" t="str">
        <x:v>Material feedback enters observation/review immediately.</x:v>
      </x:c>
      <x:c r="G19" s="114" t="str">
        <x:v>Product/Governance</x:v>
      </x:c>
      <x:c r="H19" s="114" t="str">
        <x:v>Critical</x:v>
      </x:c>
      <x:c r="I19" s="114" t="str">
        <x:v>Draft Complete</x:v>
      </x:c>
      <x:c r="J19" s="848" t="str">
        <x:v>OpenFeature / progressive delivery / HumanOS controls</x:v>
      </x:c>
    </x:row>
    <x:row r="20">
      <x:c r="A20" s="852" t="str">
        <x:v>CPR-016</x:v>
      </x:c>
      <x:c r="B20" s="853" t="str">
        <x:v>Automatic pause</x:v>
      </x:c>
      <x:c r="C20" s="853" t="str">
        <x:v>Stop new exposure/invocation when critical safety, integrity, access, signature, privacy or severe quality threshold fails.</x:v>
      </x:c>
      <x:c r="D20" s="853" t="str">
        <x:v>Monitoring policy</x:v>
      </x:c>
      <x:c r="E20" s="853" t="str">
        <x:v>Feature flag/registry/deployment action</x:v>
      </x:c>
      <x:c r="F20" s="853" t="str">
        <x:v>Pause uses safe stable/default fallback and preserves incident evidence.</x:v>
      </x:c>
      <x:c r="G20" s="853" t="str">
        <x:v>CISO/DPO/SRE</x:v>
      </x:c>
      <x:c r="H20" s="853" t="str">
        <x:v>Critical</x:v>
      </x:c>
      <x:c r="I20" s="853" t="str">
        <x:v>Draft Complete</x:v>
      </x:c>
      <x:c r="J20" s="854" t="str">
        <x:v>OpenFeature / progressive delivery / HumanOS controls</x:v>
      </x:c>
    </x:row>
    <x:row r="21">
      <x:c r="A21" s="847" t="str">
        <x:v>CPR-017</x:v>
      </x:c>
      <x:c r="B21" s="114" t="str">
        <x:v>Automatic rollback</x:v>
      </x:c>
      <x:c r="C21" s="114" t="str">
        <x:v>Return existing cohort to verified prior stable version for predefined critical failures.</x:v>
      </x:c>
      <x:c r="D21" s="114" t="str">
        <x:v>Rollback window/target</x:v>
      </x:c>
      <x:c r="E21" s="114" t="str">
        <x:v>Deployment controller</x:v>
      </x:c>
      <x:c r="F21" s="114" t="str">
        <x:v>Rollback target compatibility and cache invalidation tested.</x:v>
      </x:c>
      <x:c r="G21" s="114" t="str">
        <x:v>SRE/Deployment</x:v>
      </x:c>
      <x:c r="H21" s="114" t="str">
        <x:v>Critical</x:v>
      </x:c>
      <x:c r="I21" s="114" t="str">
        <x:v>Draft Complete</x:v>
      </x:c>
      <x:c r="J21" s="848" t="str">
        <x:v>OpenFeature / progressive delivery / HumanOS controls</x:v>
      </x:c>
    </x:row>
    <x:row r="22">
      <x:c r="A22" s="852" t="str">
        <x:v>CPR-018</x:v>
      </x:c>
      <x:c r="B22" s="853" t="str">
        <x:v>Manual pause/rollback</x:v>
      </x:c>
      <x:c r="C22" s="853" t="str">
        <x:v>Authorised CISO, DPO, operations, deployment approver or executive sponsor can stop version.</x:v>
      </x:c>
      <x:c r="D22" s="853" t="str">
        <x:v>Incident/manual decision</x:v>
      </x:c>
      <x:c r="E22" s="853" t="str">
        <x:v>Registry/flag/deployment control</x:v>
      </x:c>
      <x:c r="F22" s="853" t="str">
        <x:v>Does not require skill owner consent.</x:v>
      </x:c>
      <x:c r="G22" s="853" t="str">
        <x:v>Governance/SRE</x:v>
      </x:c>
      <x:c r="H22" s="853" t="str">
        <x:v>Critical</x:v>
      </x:c>
      <x:c r="I22" s="853" t="str">
        <x:v>Draft Complete</x:v>
      </x:c>
      <x:c r="J22" s="854" t="str">
        <x:v>OpenFeature / progressive delivery / HumanOS controls</x:v>
      </x:c>
    </x:row>
    <x:row r="23">
      <x:c r="A23" s="847" t="str">
        <x:v>CPR-019</x:v>
      </x:c>
      <x:c r="B23" s="114" t="str">
        <x:v>Promotion review</x:v>
      </x:c>
      <x:c r="C23" s="114" t="str">
        <x:v>Human decision reviews all qualifying metrics, feedback, residual risk and conditions.</x:v>
      </x:c>
      <x:c r="D23" s="114" t="str">
        <x:v>Canary report</x:v>
      </x:c>
      <x:c r="E23" s="114" t="str">
        <x:v>Approval workflow</x:v>
      </x:c>
      <x:c r="F23" s="114" t="str">
        <x:v>No automatic promotion of high-impact package solely from metrics.</x:v>
      </x:c>
      <x:c r="G23" s="114" t="str">
        <x:v>Deployment Approval Board</x:v>
      </x:c>
      <x:c r="H23" s="114" t="str">
        <x:v>Critical</x:v>
      </x:c>
      <x:c r="I23" s="114" t="str">
        <x:v>Draft Complete</x:v>
      </x:c>
      <x:c r="J23" s="848" t="str">
        <x:v>OpenFeature / progressive delivery / HumanOS controls</x:v>
      </x:c>
    </x:row>
    <x:row r="24">
      <x:c r="A24" s="852" t="str">
        <x:v>CPR-020</x:v>
      </x:c>
      <x:c r="B24" s="853" t="str">
        <x:v>Progressive steps</x:v>
      </x:c>
      <x:c r="C24" s="853" t="str">
        <x:v>Expand exposure through predefined stages with hold periods and re-evaluation.</x:v>
      </x:c>
      <x:c r="D24" s="853" t="str">
        <x:v>Rollout plan</x:v>
      </x:c>
      <x:c r="E24" s="853" t="str">
        <x:v>Feature flag/progressive delivery</x:v>
      </x:c>
      <x:c r="F24" s="853" t="str">
        <x:v>Each step can pause/rollback independently.</x:v>
      </x:c>
      <x:c r="G24" s="853" t="str">
        <x:v>Deployment Owner</x:v>
      </x:c>
      <x:c r="H24" s="853" t="str">
        <x:v>High</x:v>
      </x:c>
      <x:c r="I24" s="853" t="str">
        <x:v>Draft Complete</x:v>
      </x:c>
      <x:c r="J24" s="854" t="str">
        <x:v>OpenFeature / progressive delivery / HumanOS controls</x:v>
      </x:c>
    </x:row>
    <x:row r="25">
      <x:c r="A25" s="847" t="str">
        <x:v>CPR-021</x:v>
      </x:c>
      <x:c r="B25" s="114" t="str">
        <x:v>Stable promotion</x:v>
      </x:c>
      <x:c r="C25" s="114" t="str">
        <x:v>Mark version ACTIVE only after approval and package/resolver state update.</x:v>
      </x:c>
      <x:c r="D25" s="114" t="str">
        <x:v>Promotion decision</x:v>
      </x:c>
      <x:c r="E25" s="114" t="str">
        <x:v>Skill Registry/Package Resolver</x:v>
      </x:c>
      <x:c r="F25" s="114" t="str">
        <x:v>Effective date, scope and previous stable version recorded.</x:v>
      </x:c>
      <x:c r="G25" s="114" t="str">
        <x:v>Skill Owner/Operations</x:v>
      </x:c>
      <x:c r="H25" s="114" t="str">
        <x:v>Critical</x:v>
      </x:c>
      <x:c r="I25" s="114" t="str">
        <x:v>Draft Complete</x:v>
      </x:c>
      <x:c r="J25" s="848" t="str">
        <x:v>OpenFeature / progressive delivery / HumanOS controls</x:v>
      </x:c>
    </x:row>
    <x:row r="26">
      <x:c r="A26" s="852" t="str">
        <x:v>CPR-022</x:v>
      </x:c>
      <x:c r="B26" s="853" t="str">
        <x:v>Post-promotion monitoring</x:v>
      </x:c>
      <x:c r="C26" s="853" t="str">
        <x:v>Continue elevated monitoring for defined stabilisation window.</x:v>
      </x:c>
      <x:c r="D26" s="853" t="str">
        <x:v>Active version</x:v>
      </x:c>
      <x:c r="E26" s="853" t="str">
        <x:v>Monitoring plan</x:v>
      </x:c>
      <x:c r="F26" s="853" t="str">
        <x:v>Late regressions trigger observation/pause/rollback.</x:v>
      </x:c>
      <x:c r="G26" s="853" t="str">
        <x:v>SRE/Evaluation</x:v>
      </x:c>
      <x:c r="H26" s="853" t="str">
        <x:v>High</x:v>
      </x:c>
      <x:c r="I26" s="853" t="str">
        <x:v>Draft Complete</x:v>
      </x:c>
      <x:c r="J26" s="854" t="str">
        <x:v>OpenFeature / progressive delivery / HumanOS controls</x:v>
      </x:c>
    </x:row>
    <x:row r="27">
      <x:c r="A27" s="847" t="str">
        <x:v>CPR-023</x:v>
      </x:c>
      <x:c r="B27" s="114" t="str">
        <x:v>Affected-output review</x:v>
      </x:c>
      <x:c r="C27" s="114" t="str">
        <x:v>After rollback/invalidation, identify task findings, capability states, coaching or reports produced by bad version.</x:v>
      </x:c>
      <x:c r="D27" s="114" t="str">
        <x:v>Usage lineage</x:v>
      </x:c>
      <x:c r="E27" s="114" t="str">
        <x:v>Impact analysis/workflows</x:v>
      </x:c>
      <x:c r="F27" s="114" t="str">
        <x:v>Material outputs reviewed/corrected and affected employees notified where appropriate.</x:v>
      </x:c>
      <x:c r="G27" s="114" t="str">
        <x:v>Governance/Domain Owner</x:v>
      </x:c>
      <x:c r="H27" s="114" t="str">
        <x:v>Critical</x:v>
      </x:c>
      <x:c r="I27" s="114" t="str">
        <x:v>Draft Complete</x:v>
      </x:c>
      <x:c r="J27" s="848" t="str">
        <x:v>OpenFeature / progressive delivery / HumanOS controls</x:v>
      </x:c>
    </x:row>
    <x:row r="28">
      <x:c r="A28" s="852" t="str">
        <x:v>CPR-024</x:v>
      </x:c>
      <x:c r="B28" s="853" t="str">
        <x:v>Rollback communication</x:v>
      </x:c>
      <x:c r="C28" s="853" t="str">
        <x:v>Communicate relevant service change, finding review or user action without exposing sensitive incident details.</x:v>
      </x:c>
      <x:c r="D28" s="853" t="str">
        <x:v>Incident/rollback state</x:v>
      </x:c>
      <x:c r="E28" s="853" t="str">
        <x:v>Notification/content policy</x:v>
      </x:c>
      <x:c r="F28" s="853" t="str">
        <x:v>Employees see material correction and current status.</x:v>
      </x:c>
      <x:c r="G28" s="853" t="str">
        <x:v>Product/DPO/Incident Lead</x:v>
      </x:c>
      <x:c r="H28" s="853" t="str">
        <x:v>High</x:v>
      </x:c>
      <x:c r="I28" s="853" t="str">
        <x:v>Draft Complete</x:v>
      </x:c>
      <x:c r="J28" s="854" t="str">
        <x:v>OpenFeature / progressive delivery / HumanOS controls</x:v>
      </x:c>
    </x:row>
    <x:row r="29">
      <x:c r="A29" s="847" t="str">
        <x:v>CPR-025</x:v>
      </x:c>
      <x:c r="B29" s="114" t="str">
        <x:v>Canary audit</x:v>
      </x:c>
      <x:c r="C29" s="114" t="str">
        <x:v>Record cohort rules, flag evaluations, package digest, metrics, decisions and deployment changes.</x:v>
      </x:c>
      <x:c r="D29" s="114" t="str">
        <x:v>All canary systems</x:v>
      </x:c>
      <x:c r="E29" s="114" t="str">
        <x:v>HumanOS Audit</x:v>
      </x:c>
      <x:c r="F29" s="114" t="str">
        <x:v>Audit supports reconstruction without storing unnecessary PII.</x:v>
      </x:c>
      <x:c r="G29" s="114" t="str">
        <x:v>Audit/Platform</x:v>
      </x:c>
      <x:c r="H29" s="114" t="str">
        <x:v>Critical</x:v>
      </x:c>
      <x:c r="I29" s="114" t="str">
        <x:v>Draft Complete</x:v>
      </x:c>
      <x:c r="J29" s="848" t="str">
        <x:v>OpenFeature / progressive delivery / HumanOS controls</x:v>
      </x:c>
    </x:row>
    <x:row r="30">
      <x:c r="A30" s="852" t="str">
        <x:v>CPR-026</x:v>
      </x:c>
      <x:c r="B30" s="853" t="str">
        <x:v>Tooling decision</x:v>
      </x:c>
      <x:c r="C30" s="853" t="str">
        <x:v>Use existing HumanOS/Kubernetes/GitOps progressive-delivery capability; adopt Argo Rollouts or Flagger only after platform gap assessment.</x:v>
      </x:c>
      <x:c r="D30" s="853" t="str">
        <x:v>Platform inventory/ADR</x:v>
      </x:c>
      <x:c r="E30" s="853" t="str">
        <x:v>Architecture decision</x:v>
      </x:c>
      <x:c r="F30" s="853" t="str">
        <x:v>Avoid duplicate rollout control planes.</x:v>
      </x:c>
      <x:c r="G30" s="853" t="str">
        <x:v>Platform Architect</x:v>
      </x:c>
      <x:c r="H30" s="853" t="str">
        <x:v>High</x:v>
      </x:c>
      <x:c r="I30" s="853" t="str">
        <x:v>Draft Complete</x:v>
      </x:c>
      <x:c r="J30" s="854" t="str">
        <x:v>OpenFeature / progressive delivery / HumanOS controls</x:v>
      </x:c>
    </x:row>
    <x:row r="31">
      <x:c r="A31" s="847" t="str">
        <x:v>CPR-027</x:v>
      </x:c>
      <x:c r="B31" s="114" t="str">
        <x:v>Provider outage</x:v>
      </x:c>
      <x:c r="C31" s="114" t="str">
        <x:v>If flag/control provider unavailable, return documented safe default/stable package.</x:v>
      </x:c>
      <x:c r="D31" s="114" t="str">
        <x:v>OpenFeature provider error</x:v>
      </x:c>
      <x:c r="E31" s="114" t="str">
        <x:v>Resolver fallback</x:v>
      </x:c>
      <x:c r="F31" s="114" t="str">
        <x:v>Failure does not broaden exposure or permissions.</x:v>
      </x:c>
      <x:c r="G31" s="114" t="str">
        <x:v>Platform/SRE</x:v>
      </x:c>
      <x:c r="H31" s="114" t="str">
        <x:v>Critical</x:v>
      </x:c>
      <x:c r="I31" s="114" t="str">
        <x:v>Draft Complete</x:v>
      </x:c>
      <x:c r="J31" s="848" t="str">
        <x:v>OpenFeature / progressive delivery / HumanOS controls</x:v>
      </x:c>
    </x:row>
    <x:row r="32">
      <x:c r="A32" s="855" t="str">
        <x:v>CPR-028</x:v>
      </x:c>
      <x:c r="B32" s="856" t="str">
        <x:v>Emergency global revoke</x:v>
      </x:c>
      <x:c r="C32" s="856" t="str">
        <x:v>Revoke package category/digest across all caches and runtimes.</x:v>
      </x:c>
      <x:c r="D32" s="856" t="str">
        <x:v>Critical incident</x:v>
      </x:c>
      <x:c r="E32" s="856" t="str">
        <x:v>Registry revocation + cache purge</x:v>
      </x:c>
      <x:c r="F32" s="856" t="str">
        <x:v>Target time and verification drill required.</x:v>
      </x:c>
      <x:c r="G32" s="856" t="str">
        <x:v>CISO/SRE</x:v>
      </x:c>
      <x:c r="H32" s="856" t="str">
        <x:v>Critical</x:v>
      </x:c>
      <x:c r="I32" s="856" t="str">
        <x:v>Draft Complete</x:v>
      </x:c>
      <x:c r="J32" s="857" t="str">
        <x:v>OpenFeature / progressive delivery / HumanOS controls</x:v>
      </x:c>
    </x:row>
  </x:sheetData>
  <x:mergeCells>
    <x:mergeCell ref="A1:J1"/>
    <x:mergeCell ref="A2:J2"/>
  </x:mergeCells>
  <x:dataValidations count="2">
    <x:dataValidation type="list" sqref="H5:H32">
      <x:formula1>"Critical,High,Medium,Low"</x:formula1>
    </x:dataValidation>
    <x:dataValidation type="list" sqref="I5:I32">
      <x:formula1>"Draft Complete,Needs Review,Approved,Deferred"</x:formula1>
    </x:dataValidation>
  </x:dataValidations>
  <x:pageMargins left="0.7" right="0.7" top="0.75" bottom="0.75" header="0.3" footer="0.3"/>
</x:worksheet>
</file>

<file path=xl/worksheets/sheet156.xml><?xml version="1.0" encoding="utf-8"?>
<x:worksheet xmlns:x="http://schemas.openxmlformats.org/spreadsheetml/2006/main">
  <x:sheetFormatPr defaultRowHeight="15"/>
  <x:cols>
    <x:col min="1" max="1" width="15" hidden="0" customWidth="1"/>
    <x:col min="2" max="2" width="14" hidden="0" customWidth="1"/>
    <x:col min="3" max="3" width="48" hidden="0" customWidth="1"/>
    <x:col min="4" max="4" width="50" hidden="0" customWidth="1"/>
    <x:col min="5" max="5" width="32" hidden="0" customWidth="1"/>
    <x:col min="6" max="6" width="38" hidden="0" customWidth="1"/>
    <x:col min="7" max="7" width="48" hidden="0" customWidth="1"/>
    <x:col min="8" max="8" width="40" hidden="0" customWidth="1"/>
    <x:col min="9" max="9" width="60" hidden="0" customWidth="1"/>
    <x:col min="10" max="10" width="12" hidden="0" customWidth="1"/>
    <x:col min="11" max="11" width="12" hidden="0" customWidth="1"/>
    <x:col min="12" max="12" width="18" hidden="0" customWidth="1"/>
  </x:cols>
  <x:sheetData>
    <x:row r="1" ht="30" customHeight="1">
      <x:c r="A1" s="809" t="str">
        <x:v>Stage 10–11 — APIs and Events</x:v>
      </x:c>
      <x:c r="B1" s="809"/>
      <x:c r="C1" s="809"/>
      <x:c r="D1" s="809"/>
      <x:c r="E1" s="809"/>
      <x:c r="F1" s="809"/>
      <x:c r="G1" s="809"/>
      <x:c r="H1" s="809"/>
      <x:c r="I1" s="809"/>
      <x:c r="J1" s="809"/>
      <x:c r="K1" s="809"/>
      <x:c r="L1" s="809"/>
    </x:row>
    <x:row r="2" ht="38" customHeight="1">
      <x:c r="A2" s="813" t="str">
        <x:v>Experience BFF/read-model and Skill Forge observation, package, evaluation, review, attestation, canary, rollback and lineage contracts.</x:v>
      </x:c>
      <x:c r="B2" s="813"/>
      <x:c r="C2" s="813"/>
      <x:c r="D2" s="813"/>
      <x:c r="E2" s="813"/>
      <x:c r="F2" s="813"/>
      <x:c r="G2" s="813"/>
      <x:c r="H2" s="813"/>
      <x:c r="I2" s="813"/>
      <x:c r="J2" s="813"/>
      <x:c r="K2" s="813"/>
      <x:c r="L2" s="813"/>
    </x:row>
    <x:row r="4" ht="30" customHeight="1">
      <x:c r="A4" s="825" t="str">
        <x:v>ID</x:v>
      </x:c>
      <x:c r="B4" s="826" t="str">
        <x:v>Contract type</x:v>
      </x:c>
      <x:c r="C4" s="826" t="str">
        <x:v>Name / endpoint</x:v>
      </x:c>
      <x:c r="D4" s="826" t="str">
        <x:v>Purpose</x:v>
      </x:c>
      <x:c r="E4" s="826" t="str">
        <x:v>Caller / producer</x:v>
      </x:c>
      <x:c r="F4" s="826" t="str">
        <x:v>Owner / consumer</x:v>
      </x:c>
      <x:c r="G4" s="826" t="str">
        <x:v>Input / payload</x:v>
      </x:c>
      <x:c r="H4" s="826" t="str">
        <x:v>Output / consumer</x:v>
      </x:c>
      <x:c r="I4" s="826" t="str">
        <x:v>Security / governance</x:v>
      </x:c>
      <x:c r="J4" s="826" t="str">
        <x:v>Stage</x:v>
      </x:c>
      <x:c r="K4" s="826" t="str">
        <x:v>Priority</x:v>
      </x:c>
      <x:c r="L4" s="827" t="str">
        <x:v>Status</x:v>
      </x:c>
    </x:row>
    <x:row r="5">
      <x:c r="A5" s="844" t="str">
        <x:v>S1011-API-001</x:v>
      </x:c>
      <x:c r="B5" s="845" t="str">
        <x:v>REST</x:v>
      </x:c>
      <x:c r="C5" s="845" t="str">
        <x:v>GET /wi/v1/experience/employees/me</x:v>
      </x:c>
      <x:c r="D5" s="845" t="str">
        <x:v>Return employee workspace read model.</x:v>
      </x:c>
      <x:c r="E5" s="845" t="str">
        <x:v>Employee frontend</x:v>
      </x:c>
      <x:c r="F5" s="845" t="str">
        <x:v>Employee Experience BFF</x:v>
      </x:c>
      <x:c r="G5" s="845" t="str">
        <x:v>Audience/locale/device context</x:v>
      </x:c>
      <x:c r="H5" s="845" t="str">
        <x:v>EmployeeWorkspaceReadModel</x:v>
      </x:c>
      <x:c r="I5" s="845" t="str">
        <x:v>Self-only; reviewed state and evidence refs.</x:v>
      </x:c>
      <x:c r="J5" s="845" t="str">
        <x:v>Stage 10</x:v>
      </x:c>
      <x:c r="K5" s="845" t="str">
        <x:v>Critical</x:v>
      </x:c>
      <x:c r="L5" s="846" t="str">
        <x:v>Draft Complete</x:v>
      </x:c>
    </x:row>
    <x:row r="6">
      <x:c r="A6" s="852" t="str">
        <x:v>S1011-API-002</x:v>
      </x:c>
      <x:c r="B6" s="853" t="str">
        <x:v>REST</x:v>
      </x:c>
      <x:c r="C6" s="853" t="str">
        <x:v>GET /wi/v1/experience/employees/me/timeline</x:v>
      </x:c>
      <x:c r="D6" s="853" t="str">
        <x:v>Return filtered evidence timeline and completeness.</x:v>
      </x:c>
      <x:c r="E6" s="853" t="str">
        <x:v>Employee frontend</x:v>
      </x:c>
      <x:c r="F6" s="853" t="str">
        <x:v>Employee Experience BFF/Replay</x:v>
      </x:c>
      <x:c r="G6" s="853" t="str">
        <x:v>task/session/filter/cursor</x:v>
      </x:c>
      <x:c r="H6" s="853" t="str">
        <x:v>Timeline page</x:v>
      </x:c>
      <x:c r="I6" s="853" t="str">
        <x:v>Self scope; raw objects grant-controlled.</x:v>
      </x:c>
      <x:c r="J6" s="853" t="str">
        <x:v>Stage 10</x:v>
      </x:c>
      <x:c r="K6" s="853" t="str">
        <x:v>Critical</x:v>
      </x:c>
      <x:c r="L6" s="854" t="str">
        <x:v>Draft Complete</x:v>
      </x:c>
    </x:row>
    <x:row r="7">
      <x:c r="A7" s="847" t="str">
        <x:v>S1011-API-003</x:v>
      </x:c>
      <x:c r="B7" s="114" t="str">
        <x:v>REST</x:v>
      </x:c>
      <x:c r="C7" s="114" t="str">
        <x:v>GET /wi/v1/experience/employees/me/capability-character</x:v>
      </x:c>
      <x:c r="D7" s="114" t="str">
        <x:v>Return private capability character/role path.</x:v>
      </x:c>
      <x:c r="E7" s="114" t="str">
        <x:v>Employee frontend</x:v>
      </x:c>
      <x:c r="F7" s="114" t="str">
        <x:v>Employee Experience BFF</x:v>
      </x:c>
      <x:c r="G7" s="114" t="str">
        <x:v>role/target filters</x:v>
      </x:c>
      <x:c r="H7" s="114" t="str">
        <x:v>CapabilityCharacterReadModel</x:v>
      </x:c>
      <x:c r="I7" s="114" t="str">
        <x:v>Self scope; advisory/dispute state included.</x:v>
      </x:c>
      <x:c r="J7" s="114" t="str">
        <x:v>Stage 10</x:v>
      </x:c>
      <x:c r="K7" s="114" t="str">
        <x:v>High</x:v>
      </x:c>
      <x:c r="L7" s="848" t="str">
        <x:v>Draft Complete</x:v>
      </x:c>
    </x:row>
    <x:row r="8">
      <x:c r="A8" s="852" t="str">
        <x:v>S1011-API-004</x:v>
      </x:c>
      <x:c r="B8" s="853" t="str">
        <x:v>REST</x:v>
      </x:c>
      <x:c r="C8" s="853" t="str">
        <x:v>GET /wi/v1/experience/employees/me/coaching-learning</x:v>
      </x:c>
      <x:c r="D8" s="853" t="str">
        <x:v>Return private coaching and learning view.</x:v>
      </x:c>
      <x:c r="E8" s="853" t="str">
        <x:v>Employee frontend</x:v>
      </x:c>
      <x:c r="F8" s="853" t="str">
        <x:v>Employee Experience BFF</x:v>
      </x:c>
      <x:c r="G8" s="853" t="str">
        <x:v>status/cursor</x:v>
      </x:c>
      <x:c r="H8" s="853" t="str">
        <x:v>CoachingLearningReadModel</x:v>
      </x:c>
      <x:c r="I8" s="853" t="str">
        <x:v>Private content; no manager audience.</x:v>
      </x:c>
      <x:c r="J8" s="853" t="str">
        <x:v>Stage 10</x:v>
      </x:c>
      <x:c r="K8" s="853" t="str">
        <x:v>Critical</x:v>
      </x:c>
      <x:c r="L8" s="854" t="str">
        <x:v>Draft Complete</x:v>
      </x:c>
    </x:row>
    <x:row r="9">
      <x:c r="A9" s="847" t="str">
        <x:v>S1011-API-005</x:v>
      </x:c>
      <x:c r="B9" s="114" t="str">
        <x:v>REST</x:v>
      </x:c>
      <x:c r="C9" s="114" t="str">
        <x:v>GET /wi/v1/experience/employees/me/privacy</x:v>
      </x:c>
      <x:c r="D9" s="114" t="str">
        <x:v>Return policy, sensors, access, retention and rights state.</x:v>
      </x:c>
      <x:c r="E9" s="114" t="str">
        <x:v>Employee frontend</x:v>
      </x:c>
      <x:c r="F9" s="114" t="str">
        <x:v>Employee Experience BFF</x:v>
      </x:c>
      <x:c r="G9" s="114" t="str">
        <x:v>device/policy context</x:v>
      </x:c>
      <x:c r="H9" s="114" t="str">
        <x:v>PrivacyCentreReadModel</x:v>
      </x:c>
      <x:c r="I9" s="114" t="str">
        <x:v>Self scope.</x:v>
      </x:c>
      <x:c r="J9" s="114" t="str">
        <x:v>Stage 10</x:v>
      </x:c>
      <x:c r="K9" s="114" t="str">
        <x:v>Critical</x:v>
      </x:c>
      <x:c r="L9" s="848" t="str">
        <x:v>Draft Complete</x:v>
      </x:c>
    </x:row>
    <x:row r="10">
      <x:c r="A10" s="852" t="str">
        <x:v>S1011-API-006</x:v>
      </x:c>
      <x:c r="B10" s="853" t="str">
        <x:v>REST</x:v>
      </x:c>
      <x:c r="C10" s="853" t="str">
        <x:v>GET /wi/v1/experience/managers/teams/{teamId}/exceptions</x:v>
      </x:c>
      <x:c r="D10" s="853" t="str">
        <x:v>Return exception-led manager view.</x:v>
      </x:c>
      <x:c r="E10" s="853" t="str">
        <x:v>Manager frontend</x:v>
      </x:c>
      <x:c r="F10" s="853" t="str">
        <x:v>Manager Experience BFF</x:v>
      </x:c>
      <x:c r="G10" s="853" t="str">
        <x:v>team/filter</x:v>
      </x:c>
      <x:c r="H10" s="853" t="str">
        <x:v>ManagerExceptionReadModel</x:v>
      </x:c>
      <x:c r="I10" s="853" t="str">
        <x:v>Organisation/policy scope; no raw private coaching.</x:v>
      </x:c>
      <x:c r="J10" s="853" t="str">
        <x:v>Stage 10</x:v>
      </x:c>
      <x:c r="K10" s="853" t="str">
        <x:v>Critical</x:v>
      </x:c>
      <x:c r="L10" s="854" t="str">
        <x:v>Draft Complete</x:v>
      </x:c>
    </x:row>
    <x:row r="11">
      <x:c r="A11" s="847" t="str">
        <x:v>S1011-API-007</x:v>
      </x:c>
      <x:c r="B11" s="114" t="str">
        <x:v>REST</x:v>
      </x:c>
      <x:c r="C11" s="114" t="str">
        <x:v>GET /wi/v1/experience/managers/tasks/{taskId}</x:v>
      </x:c>
      <x:c r="D11" s="114" t="str">
        <x:v>Return task-assurance summary for manager.</x:v>
      </x:c>
      <x:c r="E11" s="114" t="str">
        <x:v>Manager frontend</x:v>
      </x:c>
      <x:c r="F11" s="114" t="str">
        <x:v>Manager Experience BFF</x:v>
      </x:c>
      <x:c r="G11" s="114" t="str">
        <x:v>taskId</x:v>
      </x:c>
      <x:c r="H11" s="114" t="str">
        <x:v>ManagerTaskAssuranceReadModel</x:v>
      </x:c>
      <x:c r="I11" s="114" t="str">
        <x:v>Task/team scope; employee response/dispute included.</x:v>
      </x:c>
      <x:c r="J11" s="114" t="str">
        <x:v>Stage 10</x:v>
      </x:c>
      <x:c r="K11" s="114" t="str">
        <x:v>Critical</x:v>
      </x:c>
      <x:c r="L11" s="848" t="str">
        <x:v>Draft Complete</x:v>
      </x:c>
    </x:row>
    <x:row r="12">
      <x:c r="A12" s="852" t="str">
        <x:v>S1011-API-008</x:v>
      </x:c>
      <x:c r="B12" s="853" t="str">
        <x:v>REST</x:v>
      </x:c>
      <x:c r="C12" s="853" t="str">
        <x:v>GET /wi/v1/experience/reviews/{caseId}</x:v>
      </x:c>
      <x:c r="D12" s="853" t="str">
        <x:v>Return reviewer finding package.</x:v>
      </x:c>
      <x:c r="E12" s="853" t="str">
        <x:v>Reviewer frontend</x:v>
      </x:c>
      <x:c r="F12" s="853" t="str">
        <x:v>Reviewer Experience BFF</x:v>
      </x:c>
      <x:c r="G12" s="853" t="str">
        <x:v>caseId</x:v>
      </x:c>
      <x:c r="H12" s="853" t="str">
        <x:v>ReviewCaseReadModel</x:v>
      </x:c>
      <x:c r="I12" s="853" t="str">
        <x:v>Assigned case/grants only.</x:v>
      </x:c>
      <x:c r="J12" s="853" t="str">
        <x:v>Stage 10</x:v>
      </x:c>
      <x:c r="K12" s="853" t="str">
        <x:v>Critical</x:v>
      </x:c>
      <x:c r="L12" s="854" t="str">
        <x:v>Draft Complete</x:v>
      </x:c>
    </x:row>
    <x:row r="13">
      <x:c r="A13" s="847" t="str">
        <x:v>S1011-API-009</x:v>
      </x:c>
      <x:c r="B13" s="114" t="str">
        <x:v>REST</x:v>
      </x:c>
      <x:c r="C13" s="114" t="str">
        <x:v>POST /wi/v1/experience/access-requests</x:v>
      </x:c>
      <x:c r="D13" s="114" t="str">
        <x:v>Request scoped raw evidence access.</x:v>
      </x:c>
      <x:c r="E13" s="114" t="str">
        <x:v>Manager/reviewer/employee</x:v>
      </x:c>
      <x:c r="F13" s="114" t="str">
        <x:v>Governance BFF/Access Broker</x:v>
      </x:c>
      <x:c r="G13" s="114" t="str">
        <x:v>purpose, subject/task/class/duration</x:v>
      </x:c>
      <x:c r="H13" s="114" t="str">
        <x:v>Grant workflow</x:v>
      </x:c>
      <x:c r="I13" s="114" t="str">
        <x:v>Default deny; check-answers/audit.</x:v>
      </x:c>
      <x:c r="J13" s="114" t="str">
        <x:v>Stage 10</x:v>
      </x:c>
      <x:c r="K13" s="114" t="str">
        <x:v>Critical</x:v>
      </x:c>
      <x:c r="L13" s="848" t="str">
        <x:v>Draft Complete</x:v>
      </x:c>
    </x:row>
    <x:row r="14">
      <x:c r="A14" s="852" t="str">
        <x:v>S1011-API-010</x:v>
      </x:c>
      <x:c r="B14" s="853" t="str">
        <x:v>REST</x:v>
      </x:c>
      <x:c r="C14" s="853" t="str">
        <x:v>GET /wi/v1/experience/access-history/me</x:v>
      </x:c>
      <x:c r="D14" s="853" t="str">
        <x:v>Return employee evidence access history.</x:v>
      </x:c>
      <x:c r="E14" s="853" t="str">
        <x:v>Employee frontend</x:v>
      </x:c>
      <x:c r="F14" s="853" t="str">
        <x:v>Governance BFF</x:v>
      </x:c>
      <x:c r="G14" s="853" t="str">
        <x:v>filters/cursor</x:v>
      </x:c>
      <x:c r="H14" s="853" t="str">
        <x:v>Access history</x:v>
      </x:c>
      <x:c r="I14" s="853" t="str">
        <x:v>Self subject scope.</x:v>
      </x:c>
      <x:c r="J14" s="853" t="str">
        <x:v>Stage 10</x:v>
      </x:c>
      <x:c r="K14" s="853" t="str">
        <x:v>High</x:v>
      </x:c>
      <x:c r="L14" s="854" t="str">
        <x:v>Draft Complete</x:v>
      </x:c>
    </x:row>
    <x:row r="15">
      <x:c r="A15" s="847" t="str">
        <x:v>S1011-API-011</x:v>
      </x:c>
      <x:c r="B15" s="114" t="str">
        <x:v>REST</x:v>
      </x:c>
      <x:c r="C15" s="114" t="str">
        <x:v>POST /wi/v1/experience/exports</x:v>
      </x:c>
      <x:c r="D15" s="114" t="str">
        <x:v>Create scoped export job.</x:v>
      </x:c>
      <x:c r="E15" s="114" t="str">
        <x:v>Employee/reviewer/governance</x:v>
      </x:c>
      <x:c r="F15" s="114" t="str">
        <x:v>Export Service</x:v>
      </x:c>
      <x:c r="G15" s="114" t="str">
        <x:v>scope, purpose, format</x:v>
      </x:c>
      <x:c r="H15" s="114" t="str">
        <x:v>Export job</x:v>
      </x:c>
      <x:c r="I15" s="114" t="str">
        <x:v>Watermarked, time-limited and audited.</x:v>
      </x:c>
      <x:c r="J15" s="114" t="str">
        <x:v>Stage 10</x:v>
      </x:c>
      <x:c r="K15" s="114" t="str">
        <x:v>High</x:v>
      </x:c>
      <x:c r="L15" s="848" t="str">
        <x:v>Draft Complete</x:v>
      </x:c>
    </x:row>
    <x:row r="16">
      <x:c r="A16" s="852" t="str">
        <x:v>S1011-API-012</x:v>
      </x:c>
      <x:c r="B16" s="853" t="str">
        <x:v>REST</x:v>
      </x:c>
      <x:c r="C16" s="853" t="str">
        <x:v>GET /wi/v1/experience/notifications</x:v>
      </x:c>
      <x:c r="D16" s="853" t="str">
        <x:v>Return recipient inbox/read state.</x:v>
      </x:c>
      <x:c r="E16" s="853" t="str">
        <x:v>Any frontend</x:v>
      </x:c>
      <x:c r="F16" s="853" t="str">
        <x:v>Notification Service/BFF</x:v>
      </x:c>
      <x:c r="G16" s="853" t="str">
        <x:v>filters/cursor</x:v>
      </x:c>
      <x:c r="H16" s="853" t="str">
        <x:v>Notification page</x:v>
      </x:c>
      <x:c r="I16" s="853" t="str">
        <x:v>Recipient-specific and minimised.</x:v>
      </x:c>
      <x:c r="J16" s="853" t="str">
        <x:v>Stage 10</x:v>
      </x:c>
      <x:c r="K16" s="853" t="str">
        <x:v>High</x:v>
      </x:c>
      <x:c r="L16" s="854" t="str">
        <x:v>Draft Complete</x:v>
      </x:c>
    </x:row>
    <x:row r="17">
      <x:c r="A17" s="847" t="str">
        <x:v>S1011-API-013</x:v>
      </x:c>
      <x:c r="B17" s="114" t="str">
        <x:v>REST</x:v>
      </x:c>
      <x:c r="C17" s="114" t="str">
        <x:v>POST /wi/v1/skill-forge/observations</x:v>
      </x:c>
      <x:c r="D17" s="114" t="str">
        <x:v>Create/import source-backed observation.</x:v>
      </x:c>
      <x:c r="E17" s="114" t="str">
        <x:v>Domain services/reviewer/research</x:v>
      </x:c>
      <x:c r="F17" s="114" t="str">
        <x:v>Skill Forge</x:v>
      </x:c>
      <x:c r="G17" s="114" t="str">
        <x:v>Observation payload/refs</x:v>
      </x:c>
      <x:c r="H17" s="114" t="str">
        <x:v>Observation record</x:v>
      </x:c>
      <x:c r="I17" s="114" t="str">
        <x:v>Classification and source lineage required.</x:v>
      </x:c>
      <x:c r="J17" s="114" t="str">
        <x:v>Stage 11</x:v>
      </x:c>
      <x:c r="K17" s="114" t="str">
        <x:v>Critical</x:v>
      </x:c>
      <x:c r="L17" s="848" t="str">
        <x:v>Draft Complete</x:v>
      </x:c>
    </x:row>
    <x:row r="18">
      <x:c r="A18" s="852" t="str">
        <x:v>S1011-API-014</x:v>
      </x:c>
      <x:c r="B18" s="853" t="str">
        <x:v>REST</x:v>
      </x:c>
      <x:c r="C18" s="853" t="str">
        <x:v>POST /wi/v1/skill-forge/observations/{id}/triage</x:v>
      </x:c>
      <x:c r="D18" s="853" t="str">
        <x:v>Record triage/generalisation decision.</x:v>
      </x:c>
      <x:c r="E18" s="853" t="str">
        <x:v>Triage reviewer</x:v>
      </x:c>
      <x:c r="F18" s="853" t="str">
        <x:v>Skill Forge</x:v>
      </x:c>
      <x:c r="G18" s="853" t="str">
        <x:v>decision/rationale/owner</x:v>
      </x:c>
      <x:c r="H18" s="853" t="str">
        <x:v>Updated lifecycle</x:v>
      </x:c>
      <x:c r="I18" s="853" t="str">
        <x:v>Role/purpose-controlled.</x:v>
      </x:c>
      <x:c r="J18" s="853" t="str">
        <x:v>Stage 11</x:v>
      </x:c>
      <x:c r="K18" s="853" t="str">
        <x:v>High</x:v>
      </x:c>
      <x:c r="L18" s="854" t="str">
        <x:v>Draft Complete</x:v>
      </x:c>
    </x:row>
    <x:row r="19">
      <x:c r="A19" s="847" t="str">
        <x:v>S1011-API-015</x:v>
      </x:c>
      <x:c r="B19" s="114" t="str">
        <x:v>REST</x:v>
      </x:c>
      <x:c r="C19" s="114" t="str">
        <x:v>POST /wi/v1/skill-forge/proposals</x:v>
      </x:c>
      <x:c r="D19" s="114" t="str">
        <x:v>Create versioned package proposal.</x:v>
      </x:c>
      <x:c r="E19" s="114" t="str">
        <x:v>Skill owner/proposal generator</x:v>
      </x:c>
      <x:c r="F19" s="114" t="str">
        <x:v>Skill Registry</x:v>
      </x:c>
      <x:c r="G19" s="114" t="str">
        <x:v>source observations, change, risk/eval plan</x:v>
      </x:c>
      <x:c r="H19" s="114" t="str">
        <x:v>Proposal/version</x:v>
      </x:c>
      <x:c r="I19" s="114" t="str">
        <x:v>Cannot deploy or self-approve.</x:v>
      </x:c>
      <x:c r="J19" s="114" t="str">
        <x:v>Stage 11</x:v>
      </x:c>
      <x:c r="K19" s="114" t="str">
        <x:v>Critical</x:v>
      </x:c>
      <x:c r="L19" s="848" t="str">
        <x:v>Draft Complete</x:v>
      </x:c>
    </x:row>
    <x:row r="20">
      <x:c r="A20" s="852" t="str">
        <x:v>S1011-API-016</x:v>
      </x:c>
      <x:c r="B20" s="853" t="str">
        <x:v>REST</x:v>
      </x:c>
      <x:c r="C20" s="853" t="str">
        <x:v>POST /wi/v1/skill-forge/packages</x:v>
      </x:c>
      <x:c r="D20" s="853" t="str">
        <x:v>Register package source/artifact/contract.</x:v>
      </x:c>
      <x:c r="E20" s="853" t="str">
        <x:v>CI/skill owner</x:v>
      </x:c>
      <x:c r="F20" s="853" t="str">
        <x:v>Skill Registry</x:v>
      </x:c>
      <x:c r="G20" s="853" t="str">
        <x:v>SkillPackageContract</x:v>
      </x:c>
      <x:c r="H20" s="853" t="str">
        <x:v>Registered version</x:v>
      </x:c>
      <x:c r="I20" s="853" t="str">
        <x:v>Digest/signature/source refs required by state.</x:v>
      </x:c>
      <x:c r="J20" s="853" t="str">
        <x:v>Stage 11</x:v>
      </x:c>
      <x:c r="K20" s="853" t="str">
        <x:v>Critical</x:v>
      </x:c>
      <x:c r="L20" s="854" t="str">
        <x:v>Draft Complete</x:v>
      </x:c>
    </x:row>
    <x:row r="21">
      <x:c r="A21" s="847" t="str">
        <x:v>S1011-API-017</x:v>
      </x:c>
      <x:c r="B21" s="114" t="str">
        <x:v>REST</x:v>
      </x:c>
      <x:c r="C21" s="114" t="str">
        <x:v>POST /wi/v1/skill-forge/eval-runs</x:v>
      </x:c>
      <x:c r="D21" s="114" t="str">
        <x:v>Start evaluation suite for package version.</x:v>
      </x:c>
      <x:c r="E21" s="114" t="str">
        <x:v>Skill owner/CI/reviewer</x:v>
      </x:c>
      <x:c r="F21" s="114" t="str">
        <x:v>Evaluation Orchestrator</x:v>
      </x:c>
      <x:c r="G21" s="114" t="str">
        <x:v>package, suite, environment</x:v>
      </x:c>
      <x:c r="H21" s="114" t="str">
        <x:v>Eval run</x:v>
      </x:c>
      <x:c r="I21" s="114" t="str">
        <x:v>Sandbox and classified datasets.</x:v>
      </x:c>
      <x:c r="J21" s="114" t="str">
        <x:v>Stage 11</x:v>
      </x:c>
      <x:c r="K21" s="114" t="str">
        <x:v>Critical</x:v>
      </x:c>
      <x:c r="L21" s="848" t="str">
        <x:v>Draft Complete</x:v>
      </x:c>
    </x:row>
    <x:row r="22">
      <x:c r="A22" s="852" t="str">
        <x:v>S1011-API-018</x:v>
      </x:c>
      <x:c r="B22" s="853" t="str">
        <x:v>REST</x:v>
      </x:c>
      <x:c r="C22" s="853" t="str">
        <x:v>GET /wi/v1/skill-forge/eval-runs/{id}</x:v>
      </x:c>
      <x:c r="D22" s="853" t="str">
        <x:v>Return reproducible evaluation results.</x:v>
      </x:c>
      <x:c r="E22" s="853" t="str">
        <x:v>Reviewer/CI</x:v>
      </x:c>
      <x:c r="F22" s="853" t="str">
        <x:v>Evaluation Orchestrator</x:v>
      </x:c>
      <x:c r="G22" s="853" t="str">
        <x:v>run ID</x:v>
      </x:c>
      <x:c r="H22" s="853" t="str">
        <x:v>Eval result package</x:v>
      </x:c>
      <x:c r="I22" s="853" t="str">
        <x:v>Access by package/review scope.</x:v>
      </x:c>
      <x:c r="J22" s="853" t="str">
        <x:v>Stage 11</x:v>
      </x:c>
      <x:c r="K22" s="853" t="str">
        <x:v>High</x:v>
      </x:c>
      <x:c r="L22" s="854" t="str">
        <x:v>Draft Complete</x:v>
      </x:c>
    </x:row>
    <x:row r="23">
      <x:c r="A23" s="847" t="str">
        <x:v>S1011-API-019</x:v>
      </x:c>
      <x:c r="B23" s="114" t="str">
        <x:v>REST</x:v>
      </x:c>
      <x:c r="C23" s="114" t="str">
        <x:v>POST /wi/v1/skill-forge/reviews</x:v>
      </x:c>
      <x:c r="D23" s="114" t="str">
        <x:v>Open/record required package review.</x:v>
      </x:c>
      <x:c r="E23" s="114" t="str">
        <x:v>Registry/workflow/reviewer</x:v>
      </x:c>
      <x:c r="F23" s="114" t="str">
        <x:v>Workflow Runtime</x:v>
      </x:c>
      <x:c r="G23" s="114" t="str">
        <x:v>package, impact, review type</x:v>
      </x:c>
      <x:c r="H23" s="114" t="str">
        <x:v>Review case/decision</x:v>
      </x:c>
      <x:c r="I23" s="114" t="str">
        <x:v>Reviewer independence and rationale.</x:v>
      </x:c>
      <x:c r="J23" s="114" t="str">
        <x:v>Stage 11</x:v>
      </x:c>
      <x:c r="K23" s="114" t="str">
        <x:v>Critical</x:v>
      </x:c>
      <x:c r="L23" s="848" t="str">
        <x:v>Draft Complete</x:v>
      </x:c>
    </x:row>
    <x:row r="24">
      <x:c r="A24" s="852" t="str">
        <x:v>S1011-API-020</x:v>
      </x:c>
      <x:c r="B24" s="853" t="str">
        <x:v>REST</x:v>
      </x:c>
      <x:c r="C24" s="853" t="str">
        <x:v>POST /wi/v1/skill-forge/packages/{id}/attest</x:v>
      </x:c>
      <x:c r="D24" s="853" t="str">
        <x:v>Attach signature, provenance, BOM and review attestations.</x:v>
      </x:c>
      <x:c r="E24" s="853" t="str">
        <x:v>Approved CI pipeline</x:v>
      </x:c>
      <x:c r="F24" s="853" t="str">
        <x:v>Package Store/Registry</x:v>
      </x:c>
      <x:c r="G24" s="853" t="str">
        <x:v>digest and attestations</x:v>
      </x:c>
      <x:c r="H24" s="853" t="str">
        <x:v>Attested package state</x:v>
      </x:c>
      <x:c r="I24" s="853" t="str">
        <x:v>Signer/builder policies enforced.</x:v>
      </x:c>
      <x:c r="J24" s="853" t="str">
        <x:v>Stage 11</x:v>
      </x:c>
      <x:c r="K24" s="853" t="str">
        <x:v>Critical</x:v>
      </x:c>
      <x:c r="L24" s="854" t="str">
        <x:v>Draft Complete</x:v>
      </x:c>
    </x:row>
    <x:row r="25">
      <x:c r="A25" s="847" t="str">
        <x:v>S1011-API-021</x:v>
      </x:c>
      <x:c r="B25" s="114" t="str">
        <x:v>REST</x:v>
      </x:c>
      <x:c r="C25" s="114" t="str">
        <x:v>POST /wi/v1/skill-forge/canaries</x:v>
      </x:c>
      <x:c r="D25" s="114" t="str">
        <x:v>Create approved canary exposure plan.</x:v>
      </x:c>
      <x:c r="E25" s="114" t="str">
        <x:v>Deployment approver</x:v>
      </x:c>
      <x:c r="F25" s="114" t="str">
        <x:v>Deployment Controller</x:v>
      </x:c>
      <x:c r="G25" s="114" t="str">
        <x:v>package/scope/cohort/metrics/rollback</x:v>
      </x:c>
      <x:c r="H25" s="114" t="str">
        <x:v>Canary ID/state</x:v>
      </x:c>
      <x:c r="I25" s="114" t="str">
        <x:v>PII-minimised targeting; approval required.</x:v>
      </x:c>
      <x:c r="J25" s="114" t="str">
        <x:v>Stage 11</x:v>
      </x:c>
      <x:c r="K25" s="114" t="str">
        <x:v>Critical</x:v>
      </x:c>
      <x:c r="L25" s="848" t="str">
        <x:v>Draft Complete</x:v>
      </x:c>
    </x:row>
    <x:row r="26">
      <x:c r="A26" s="852" t="str">
        <x:v>S1011-API-022</x:v>
      </x:c>
      <x:c r="B26" s="853" t="str">
        <x:v>REST</x:v>
      </x:c>
      <x:c r="C26" s="853" t="str">
        <x:v>POST /wi/v1/skill-forge/canaries/{id}/decision</x:v>
      </x:c>
      <x:c r="D26" s="853" t="str">
        <x:v>Pause, promote, continue, narrow or rollback canary.</x:v>
      </x:c>
      <x:c r="E26" s="853" t="str">
        <x:v>Approver/monitoring/incident</x:v>
      </x:c>
      <x:c r="F26" s="853" t="str">
        <x:v>Deployment Controller</x:v>
      </x:c>
      <x:c r="G26" s="853" t="str">
        <x:v>decision/rationale</x:v>
      </x:c>
      <x:c r="H26" s="853" t="str">
        <x:v>Deployment state</x:v>
      </x:c>
      <x:c r="I26" s="853" t="str">
        <x:v>Critical auto-pause/rollback supported.</x:v>
      </x:c>
      <x:c r="J26" s="853" t="str">
        <x:v>Stage 11</x:v>
      </x:c>
      <x:c r="K26" s="853" t="str">
        <x:v>Critical</x:v>
      </x:c>
      <x:c r="L26" s="854" t="str">
        <x:v>Draft Complete</x:v>
      </x:c>
    </x:row>
    <x:row r="27">
      <x:c r="A27" s="847" t="str">
        <x:v>S1011-API-023</x:v>
      </x:c>
      <x:c r="B27" s="114" t="str">
        <x:v>REST</x:v>
      </x:c>
      <x:c r="C27" s="114" t="str">
        <x:v>POST /wi/v1/skill-forge/packages/{id}/rollback</x:v>
      </x:c>
      <x:c r="D27" s="114" t="str">
        <x:v>Rollback package to verified stable target.</x:v>
      </x:c>
      <x:c r="E27" s="114" t="str">
        <x:v>Authorised incident/operations</x:v>
      </x:c>
      <x:c r="F27" s="114" t="str">
        <x:v>Skill Registry/Deployment</x:v>
      </x:c>
      <x:c r="G27" s="114" t="str">
        <x:v>target/reason/impact scope</x:v>
      </x:c>
      <x:c r="H27" s="114" t="str">
        <x:v>Rollback state/job</x:v>
      </x:c>
      <x:c r="I27" s="114" t="str">
        <x:v>Does not require skill owner for emergency.</x:v>
      </x:c>
      <x:c r="J27" s="114" t="str">
        <x:v>Stage 11</x:v>
      </x:c>
      <x:c r="K27" s="114" t="str">
        <x:v>Critical</x:v>
      </x:c>
      <x:c r="L27" s="848" t="str">
        <x:v>Draft Complete</x:v>
      </x:c>
    </x:row>
    <x:row r="28">
      <x:c r="A28" s="852" t="str">
        <x:v>S1011-API-024</x:v>
      </x:c>
      <x:c r="B28" s="853" t="str">
        <x:v>REST</x:v>
      </x:c>
      <x:c r="C28" s="853" t="str">
        <x:v>POST /wi/v1/skill-forge/sources</x:v>
      </x:c>
      <x:c r="D28" s="853" t="str">
        <x:v>Register/review research or source record.</x:v>
      </x:c>
      <x:c r="E28" s="853" t="str">
        <x:v>Researcher/legal/domain</x:v>
      </x:c>
      <x:c r="F28" s="853" t="str">
        <x:v>Source Registry</x:v>
      </x:c>
      <x:c r="G28" s="853" t="str">
        <x:v>source metadata/refs</x:v>
      </x:c>
      <x:c r="H28" s="853" t="str">
        <x:v>Source record</x:v>
      </x:c>
      <x:c r="I28" s="853" t="str">
        <x:v>Current verification/licence/classification.</x:v>
      </x:c>
      <x:c r="J28" s="853" t="str">
        <x:v>Stage 11</x:v>
      </x:c>
      <x:c r="K28" s="853" t="str">
        <x:v>High</x:v>
      </x:c>
      <x:c r="L28" s="854" t="str">
        <x:v>Draft Complete</x:v>
      </x:c>
    </x:row>
    <x:row r="29">
      <x:c r="A29" s="847" t="str">
        <x:v>S1011-API-025</x:v>
      </x:c>
      <x:c r="B29" s="114" t="str">
        <x:v>REST</x:v>
      </x:c>
      <x:c r="C29" s="114" t="str">
        <x:v>GET /wi/v1/skill-forge/packages/{id}/lineage</x:v>
      </x:c>
      <x:c r="D29" s="114" t="str">
        <x:v>Return source, eval, review, signature and deployment lineage.</x:v>
      </x:c>
      <x:c r="E29" s="114" t="str">
        <x:v>Reviewer/governance/runtime</x:v>
      </x:c>
      <x:c r="F29" s="114" t="str">
        <x:v>Skill Registry</x:v>
      </x:c>
      <x:c r="G29" s="114" t="str">
        <x:v>package ID/version</x:v>
      </x:c>
      <x:c r="H29" s="114" t="str">
        <x:v>Lineage package</x:v>
      </x:c>
      <x:c r="I29" s="114" t="str">
        <x:v>Content refs policy-filtered.</x:v>
      </x:c>
      <x:c r="J29" s="114" t="str">
        <x:v>Stage 11</x:v>
      </x:c>
      <x:c r="K29" s="114" t="str">
        <x:v>High</x:v>
      </x:c>
      <x:c r="L29" s="848" t="str">
        <x:v>Draft Complete</x:v>
      </x:c>
    </x:row>
    <x:row r="30">
      <x:c r="A30" s="852" t="str">
        <x:v>S1011-EVT-001</x:v>
      </x:c>
      <x:c r="B30" s="853" t="str">
        <x:v>Event</x:v>
      </x:c>
      <x:c r="C30" s="853" t="str">
        <x:v>experience.employee.readmodel.updated.v1</x:v>
      </x:c>
      <x:c r="D30" s="853" t="str">
        <x:v>Employee read model changed.</x:v>
      </x:c>
      <x:c r="E30" s="853" t="str">
        <x:v>Read Projector</x:v>
      </x:c>
      <x:c r="F30" s="853" t="str">
        <x:v>Frontend cache/notifications</x:v>
      </x:c>
      <x:c r="G30" s="853" t="str">
        <x:v>person/version/changed sections</x:v>
      </x:c>
      <x:c r="H30" s="853" t="str">
        <x:v>No raw content.</x:v>
      </x:c>
      <x:c r="I30" s="853" t="str">
        <x:v>Stage 10</x:v>
      </x:c>
      <x:c r="J30" s="853" t="str">
        <x:v>High</x:v>
      </x:c>
      <x:c r="K30" s="853" t="str">
        <x:v>Draft Complete</x:v>
      </x:c>
      <x:c r="L30" s="854"/>
    </x:row>
    <x:row r="31">
      <x:c r="A31" s="847" t="str">
        <x:v>S1011-EVT-002</x:v>
      </x:c>
      <x:c r="B31" s="114" t="str">
        <x:v>Event</x:v>
      </x:c>
      <x:c r="C31" s="114" t="str">
        <x:v>experience.manager.exception.updated.v1</x:v>
      </x:c>
      <x:c r="D31" s="114" t="str">
        <x:v>Manager exception state changed.</x:v>
      </x:c>
      <x:c r="E31" s="114" t="str">
        <x:v>Read Projector</x:v>
      </x:c>
      <x:c r="F31" s="114" t="str">
        <x:v>Manager BFF/notifications</x:v>
      </x:c>
      <x:c r="G31" s="114" t="str">
        <x:v>team/task/exception refs</x:v>
      </x:c>
      <x:c r="H31" s="114" t="str">
        <x:v>No activity-volume score.</x:v>
      </x:c>
      <x:c r="I31" s="114" t="str">
        <x:v>Stage 10</x:v>
      </x:c>
      <x:c r="J31" s="114" t="str">
        <x:v>High</x:v>
      </x:c>
      <x:c r="K31" s="114" t="str">
        <x:v>Draft Complete</x:v>
      </x:c>
      <x:c r="L31" s="848"/>
    </x:row>
    <x:row r="32">
      <x:c r="A32" s="852" t="str">
        <x:v>S1011-EVT-003</x:v>
      </x:c>
      <x:c r="B32" s="853" t="str">
        <x:v>Event</x:v>
      </x:c>
      <x:c r="C32" s="853" t="str">
        <x:v>experience.dispute.status.changed.v1</x:v>
      </x:c>
      <x:c r="D32" s="853" t="str">
        <x:v>Correction/dispute status changed.</x:v>
      </x:c>
      <x:c r="E32" s="853" t="str">
        <x:v>Governance Workflow</x:v>
      </x:c>
      <x:c r="F32" s="853" t="str">
        <x:v>Employee/manager/reviewer read models</x:v>
      </x:c>
      <x:c r="G32" s="853" t="str">
        <x:v>case/status/version</x:v>
      </x:c>
      <x:c r="H32" s="853" t="str">
        <x:v>Material views surface status.</x:v>
      </x:c>
      <x:c r="I32" s="853" t="str">
        <x:v>Stage 10</x:v>
      </x:c>
      <x:c r="J32" s="853" t="str">
        <x:v>Critical</x:v>
      </x:c>
      <x:c r="K32" s="853" t="str">
        <x:v>Draft Complete</x:v>
      </x:c>
      <x:c r="L32" s="854"/>
    </x:row>
    <x:row r="33">
      <x:c r="A33" s="847" t="str">
        <x:v>S1011-EVT-004</x:v>
      </x:c>
      <x:c r="B33" s="114" t="str">
        <x:v>Event</x:v>
      </x:c>
      <x:c r="C33" s="114" t="str">
        <x:v>evidence.access.viewed.v1</x:v>
      </x:c>
      <x:c r="D33" s="114" t="str">
        <x:v>Raw evidence was viewed/exported.</x:v>
      </x:c>
      <x:c r="E33" s="114" t="str">
        <x:v>Access Broker</x:v>
      </x:c>
      <x:c r="F33" s="114" t="str">
        <x:v>Employee privacy/governance</x:v>
      </x:c>
      <x:c r="G33" s="114" t="str">
        <x:v>grant/subject/object/purpose refs</x:v>
      </x:c>
      <x:c r="H33" s="114" t="str">
        <x:v>No raw content in event.</x:v>
      </x:c>
      <x:c r="I33" s="114" t="str">
        <x:v>Stage 10</x:v>
      </x:c>
      <x:c r="J33" s="114" t="str">
        <x:v>Critical</x:v>
      </x:c>
      <x:c r="K33" s="114" t="str">
        <x:v>Draft Complete</x:v>
      </x:c>
      <x:c r="L33" s="848"/>
    </x:row>
    <x:row r="34">
      <x:c r="A34" s="852" t="str">
        <x:v>S1011-EVT-005</x:v>
      </x:c>
      <x:c r="B34" s="853" t="str">
        <x:v>Event</x:v>
      </x:c>
      <x:c r="C34" s="853" t="str">
        <x:v>skill.observation.ingested.v1</x:v>
      </x:c>
      <x:c r="D34" s="853" t="str">
        <x:v>Skill observation accepted.</x:v>
      </x:c>
      <x:c r="E34" s="853" t="str">
        <x:v>Observation Intake</x:v>
      </x:c>
      <x:c r="F34" s="853" t="str">
        <x:v>Triage/cluster/audit</x:v>
      </x:c>
      <x:c r="G34" s="853" t="str">
        <x:v>observation metadata</x:v>
      </x:c>
      <x:c r="H34" s="853" t="str">
        <x:v>Classification and source refs.</x:v>
      </x:c>
      <x:c r="I34" s="853" t="str">
        <x:v>Stage 11</x:v>
      </x:c>
      <x:c r="J34" s="853" t="str">
        <x:v>High</x:v>
      </x:c>
      <x:c r="K34" s="853" t="str">
        <x:v>Draft Complete</x:v>
      </x:c>
      <x:c r="L34" s="854"/>
    </x:row>
    <x:row r="35">
      <x:c r="A35" s="847" t="str">
        <x:v>S1011-EVT-006</x:v>
      </x:c>
      <x:c r="B35" s="114" t="str">
        <x:v>Event</x:v>
      </x:c>
      <x:c r="C35" s="114" t="str">
        <x:v>skill.proposal.created.v1</x:v>
      </x:c>
      <x:c r="D35" s="114" t="str">
        <x:v>Package proposal created.</x:v>
      </x:c>
      <x:c r="E35" s="114" t="str">
        <x:v>Proposal Generator/Owner</x:v>
      </x:c>
      <x:c r="F35" s="114" t="str">
        <x:v>Registry/review</x:v>
      </x:c>
      <x:c r="G35" s="114" t="str">
        <x:v>proposal/package/source/risk refs</x:v>
      </x:c>
      <x:c r="H35" s="114" t="str">
        <x:v>Not deployable.</x:v>
      </x:c>
      <x:c r="I35" s="114" t="str">
        <x:v>Stage 11</x:v>
      </x:c>
      <x:c r="J35" s="114" t="str">
        <x:v>High</x:v>
      </x:c>
      <x:c r="K35" s="114" t="str">
        <x:v>Draft Complete</x:v>
      </x:c>
      <x:c r="L35" s="848"/>
    </x:row>
    <x:row r="36">
      <x:c r="A36" s="852" t="str">
        <x:v>S1011-EVT-007</x:v>
      </x:c>
      <x:c r="B36" s="853" t="str">
        <x:v>Event</x:v>
      </x:c>
      <x:c r="C36" s="853" t="str">
        <x:v>skill.eval.run.completed.v1</x:v>
      </x:c>
      <x:c r="D36" s="853" t="str">
        <x:v>Evaluation run completed.</x:v>
      </x:c>
      <x:c r="E36" s="853" t="str">
        <x:v>Evaluation Orchestrator</x:v>
      </x:c>
      <x:c r="F36" s="853" t="str">
        <x:v>Registry/review/monitoring</x:v>
      </x:c>
      <x:c r="G36" s="853" t="str">
        <x:v>suite/result/version/thresholds</x:v>
      </x:c>
      <x:c r="H36" s="853" t="str">
        <x:v>Reproducible result refs.</x:v>
      </x:c>
      <x:c r="I36" s="853" t="str">
        <x:v>Stage 11</x:v>
      </x:c>
      <x:c r="J36" s="853" t="str">
        <x:v>Critical</x:v>
      </x:c>
      <x:c r="K36" s="853" t="str">
        <x:v>Draft Complete</x:v>
      </x:c>
      <x:c r="L36" s="854"/>
    </x:row>
    <x:row r="37">
      <x:c r="A37" s="847" t="str">
        <x:v>S1011-EVT-008</x:v>
      </x:c>
      <x:c r="B37" s="114" t="str">
        <x:v>Event</x:v>
      </x:c>
      <x:c r="C37" s="114" t="str">
        <x:v>skill.review.decision.recorded.v1</x:v>
      </x:c>
      <x:c r="D37" s="114" t="str">
        <x:v>Required package review decision recorded.</x:v>
      </x:c>
      <x:c r="E37" s="114" t="str">
        <x:v>Workflow</x:v>
      </x:c>
      <x:c r="F37" s="114" t="str">
        <x:v>Registry/CI/deployment</x:v>
      </x:c>
      <x:c r="G37" s="114" t="str">
        <x:v>review type/decision/conditions</x:v>
      </x:c>
      <x:c r="H37" s="114" t="str">
        <x:v>Human rationale required.</x:v>
      </x:c>
      <x:c r="I37" s="114" t="str">
        <x:v>Stage 11</x:v>
      </x:c>
      <x:c r="J37" s="114" t="str">
        <x:v>Critical</x:v>
      </x:c>
      <x:c r="K37" s="114" t="str">
        <x:v>Draft Complete</x:v>
      </x:c>
      <x:c r="L37" s="848"/>
    </x:row>
    <x:row r="38">
      <x:c r="A38" s="852" t="str">
        <x:v>S1011-EVT-009</x:v>
      </x:c>
      <x:c r="B38" s="853" t="str">
        <x:v>Event</x:v>
      </x:c>
      <x:c r="C38" s="853" t="str">
        <x:v>skill.package.attested.v1</x:v>
      </x:c>
      <x:c r="D38" s="853" t="str">
        <x:v>Package signature/provenance/BOM attached.</x:v>
      </x:c>
      <x:c r="E38" s="853" t="str">
        <x:v>CI/Package Store</x:v>
      </x:c>
      <x:c r="F38" s="853" t="str">
        <x:v>Registry/runtime</x:v>
      </x:c>
      <x:c r="G38" s="853" t="str">
        <x:v>digest/attestation refs</x:v>
      </x:c>
      <x:c r="H38" s="853" t="str">
        <x:v>Runtime verification input.</x:v>
      </x:c>
      <x:c r="I38" s="853" t="str">
        <x:v>Stage 11</x:v>
      </x:c>
      <x:c r="J38" s="853" t="str">
        <x:v>Critical</x:v>
      </x:c>
      <x:c r="K38" s="853" t="str">
        <x:v>Draft Complete</x:v>
      </x:c>
      <x:c r="L38" s="854"/>
    </x:row>
    <x:row r="39">
      <x:c r="A39" s="847" t="str">
        <x:v>S1011-EVT-010</x:v>
      </x:c>
      <x:c r="B39" s="114" t="str">
        <x:v>Event</x:v>
      </x:c>
      <x:c r="C39" s="114" t="str">
        <x:v>skill.canary.exposure.changed.v1</x:v>
      </x:c>
      <x:c r="D39" s="114" t="str">
        <x:v>Canary cohort or percentage changed.</x:v>
      </x:c>
      <x:c r="E39" s="114" t="str">
        <x:v>Deployment Controller</x:v>
      </x:c>
      <x:c r="F39" s="114" t="str">
        <x:v>Monitoring/audit</x:v>
      </x:c>
      <x:c r="G39" s="114" t="str">
        <x:v>package/cohort/exposure/reason</x:v>
      </x:c>
      <x:c r="H39" s="114" t="str">
        <x:v>PII-minimised.</x:v>
      </x:c>
      <x:c r="I39" s="114" t="str">
        <x:v>Stage 11</x:v>
      </x:c>
      <x:c r="J39" s="114" t="str">
        <x:v>High</x:v>
      </x:c>
      <x:c r="K39" s="114" t="str">
        <x:v>Draft Complete</x:v>
      </x:c>
      <x:c r="L39" s="848"/>
    </x:row>
    <x:row r="40">
      <x:c r="A40" s="852" t="str">
        <x:v>S1011-EVT-011</x:v>
      </x:c>
      <x:c r="B40" s="853" t="str">
        <x:v>Event</x:v>
      </x:c>
      <x:c r="C40" s="853" t="str">
        <x:v>skill.deployment.state.changed.v1</x:v>
      </x:c>
      <x:c r="D40" s="853" t="str">
        <x:v>Package canary/active/paused/rollback/deprecated state changed.</x:v>
      </x:c>
      <x:c r="E40" s="853" t="str">
        <x:v>Registry/Deployment</x:v>
      </x:c>
      <x:c r="F40" s="853" t="str">
        <x:v>Runtime resolver/UX/audit</x:v>
      </x:c>
      <x:c r="G40" s="853" t="str">
        <x:v>package/old/new/reason</x:v>
      </x:c>
      <x:c r="H40" s="853" t="str">
        <x:v>Versioned and auditable.</x:v>
      </x:c>
      <x:c r="I40" s="853" t="str">
        <x:v>Stage 11</x:v>
      </x:c>
      <x:c r="J40" s="853" t="str">
        <x:v>Critical</x:v>
      </x:c>
      <x:c r="K40" s="853" t="str">
        <x:v>Draft Complete</x:v>
      </x:c>
      <x:c r="L40" s="854"/>
    </x:row>
    <x:row r="41">
      <x:c r="A41" s="847" t="str">
        <x:v>S1011-EVT-012</x:v>
      </x:c>
      <x:c r="B41" s="114" t="str">
        <x:v>Event</x:v>
      </x:c>
      <x:c r="C41" s="114" t="str">
        <x:v>skill.monitoring.alert.created.v1</x:v>
      </x:c>
      <x:c r="D41" s="114" t="str">
        <x:v>Post-deployment metric or incident threshold breached.</x:v>
      </x:c>
      <x:c r="E41" s="114" t="str">
        <x:v>Monitoring</x:v>
      </x:c>
      <x:c r="F41" s="114" t="str">
        <x:v>Owner/governance/deployment</x:v>
      </x:c>
      <x:c r="G41" s="114" t="str">
        <x:v>package/metric/severity/evidence refs</x:v>
      </x:c>
      <x:c r="H41" s="114" t="str">
        <x:v>No employee ranking.</x:v>
      </x:c>
      <x:c r="I41" s="114" t="str">
        <x:v>Stage 11</x:v>
      </x:c>
      <x:c r="J41" s="114" t="str">
        <x:v>Critical</x:v>
      </x:c>
      <x:c r="K41" s="114" t="str">
        <x:v>Draft Complete</x:v>
      </x:c>
      <x:c r="L41" s="848"/>
    </x:row>
    <x:row r="42">
      <x:c r="A42" s="852" t="str">
        <x:v>S1011-EVT-013</x:v>
      </x:c>
      <x:c r="B42" s="853" t="str">
        <x:v>Event</x:v>
      </x:c>
      <x:c r="C42" s="853" t="str">
        <x:v>skill.version.rolled_back.v1</x:v>
      </x:c>
      <x:c r="D42" s="853" t="str">
        <x:v>Version rolled back and impact review opened.</x:v>
      </x:c>
      <x:c r="E42" s="853" t="str">
        <x:v>Deployment/Incident</x:v>
      </x:c>
      <x:c r="F42" s="853" t="str">
        <x:v>Runtime/governance/affected domains</x:v>
      </x:c>
      <x:c r="G42" s="853" t="str">
        <x:v>from/to/reason/affected refs</x:v>
      </x:c>
      <x:c r="H42" s="853" t="str">
        <x:v>Prior findings reviewed.</x:v>
      </x:c>
      <x:c r="I42" s="853" t="str">
        <x:v>Stage 11</x:v>
      </x:c>
      <x:c r="J42" s="853" t="str">
        <x:v>Critical</x:v>
      </x:c>
      <x:c r="K42" s="853" t="str">
        <x:v>Draft Complete</x:v>
      </x:c>
      <x:c r="L42" s="854"/>
    </x:row>
    <x:row r="43">
      <x:c r="A43" s="849" t="str">
        <x:v>S1011-EVT-014</x:v>
      </x:c>
      <x:c r="B43" s="850" t="str">
        <x:v>Event</x:v>
      </x:c>
      <x:c r="C43" s="850" t="str">
        <x:v>skill.source.status.changed.v1</x:v>
      </x:c>
      <x:c r="D43" s="850" t="str">
        <x:v>Source became stale, superseded, unavailable or licence-restricted.</x:v>
      </x:c>
      <x:c r="E43" s="850" t="str">
        <x:v>Source Registry</x:v>
      </x:c>
      <x:c r="F43" s="850" t="str">
        <x:v>Skill Owner/Evaluation/Registry</x:v>
      </x:c>
      <x:c r="G43" s="850" t="str">
        <x:v>source/status/affected packages</x:v>
      </x:c>
      <x:c r="H43" s="850" t="str">
        <x:v>Can trigger re-evaluation/pause.</x:v>
      </x:c>
      <x:c r="I43" s="850" t="str">
        <x:v>Stage 11</x:v>
      </x:c>
      <x:c r="J43" s="850" t="str">
        <x:v>High</x:v>
      </x:c>
      <x:c r="K43" s="850" t="str">
        <x:v>Draft Complete</x:v>
      </x:c>
      <x:c r="L43" s="851"/>
    </x:row>
    <x:row r="55" ht="24" customHeight="1">
      <x:c r="A55" s="1083" t="str">
        <x:v>Architecture Amendment A-01 — AI Orchestration Contracts and Events</x:v>
      </x:c>
      <x:c r="B55" s="1083"/>
      <x:c r="C55" s="1083"/>
      <x:c r="D55" s="1083"/>
      <x:c r="E55" s="1083"/>
      <x:c r="F55" s="1083"/>
      <x:c r="G55" s="1083"/>
      <x:c r="H55" s="1083"/>
      <x:c r="I55" s="1083"/>
      <x:c r="J55" s="1083"/>
      <x:c r="K55" s="1083"/>
      <x:c r="L55" s="1083"/>
    </x:row>
    <x:row r="56" ht="30" customHeight="1">
      <x:c r="A56" s="943" t="str">
        <x:v>ID</x:v>
      </x:c>
      <x:c r="B56" s="944" t="str">
        <x:v>Contract type</x:v>
      </x:c>
      <x:c r="C56" s="944" t="str">
        <x:v>Name / endpoint</x:v>
      </x:c>
      <x:c r="D56" s="944" t="str">
        <x:v>Purpose</x:v>
      </x:c>
      <x:c r="E56" s="944" t="str">
        <x:v>Caller / producer</x:v>
      </x:c>
      <x:c r="F56" s="944" t="str">
        <x:v>Owner / consumer</x:v>
      </x:c>
      <x:c r="G56" s="944" t="str">
        <x:v>Input / payload</x:v>
      </x:c>
      <x:c r="H56" s="944" t="str">
        <x:v>Output / consumer</x:v>
      </x:c>
      <x:c r="I56" s="944" t="str">
        <x:v>Security / governance</x:v>
      </x:c>
      <x:c r="J56" s="944" t="str">
        <x:v>Stage</x:v>
      </x:c>
      <x:c r="K56" s="944" t="str">
        <x:v>Priority</x:v>
      </x:c>
      <x:c r="L56" s="945" t="str">
        <x:v>Status</x:v>
      </x:c>
    </x:row>
    <x:row r="57">
      <x:c r="A57" s="1019" t="str">
        <x:v>A01-API-001</x:v>
      </x:c>
      <x:c r="B57" s="1020" t="str">
        <x:v>REST</x:v>
      </x:c>
      <x:c r="C57" s="1020" t="str">
        <x:v>POST /ai-execution/v1/jobs</x:v>
      </x:c>
      <x:c r="D57" s="1020" t="str">
        <x:v>Submit provider-neutral AI job.</x:v>
      </x:c>
      <x:c r="E57" s="1020" t="str">
        <x:v>Work Intelligence AI Client</x:v>
      </x:c>
      <x:c r="F57" s="1020" t="str">
        <x:v>HumanOS AI Orchestrator or Standalone Router</x:v>
      </x:c>
      <x:c r="G57" s="1020" t="str">
        <x:v>AIJobRequest</x:v>
      </x:c>
      <x:c r="H57" s="1020" t="str">
        <x:v>AIJob receipt/result stream</x:v>
      </x:c>
      <x:c r="I57" s="1020" t="str">
        <x:v>Policy, task/effort, classification, region and qualification required.</x:v>
      </x:c>
      <x:c r="J57" s="1020" t="str">
        <x:v>A-01/12</x:v>
      </x:c>
      <x:c r="K57" s="1020" t="str">
        <x:v>Critical</x:v>
      </x:c>
      <x:c r="L57" s="1021" t="str">
        <x:v>Draft Complete</x:v>
      </x:c>
    </x:row>
    <x:row r="58">
      <x:c r="A58" s="1022" t="str">
        <x:v>A01-API-002</x:v>
      </x:c>
      <x:c r="B58" s="1023" t="str">
        <x:v>REST</x:v>
      </x:c>
      <x:c r="C58" s="1023" t="str">
        <x:v>GET /ai-execution/v1/jobs/{jobId}</x:v>
      </x:c>
      <x:c r="D58" s="1023" t="str">
        <x:v>Retrieve canonical status/result and route lineage.</x:v>
      </x:c>
      <x:c r="E58" s="1023" t="str">
        <x:v>Work Intelligence/Employee UX</x:v>
      </x:c>
      <x:c r="F58" s="1023" t="str">
        <x:v>AI Orchestrator/Router</x:v>
      </x:c>
      <x:c r="G58" s="1023" t="str">
        <x:v>jobId and requester scope</x:v>
      </x:c>
      <x:c r="H58" s="1023" t="str">
        <x:v>AIJobResult</x:v>
      </x:c>
      <x:c r="I58" s="1023" t="str">
        <x:v>No raw content unless separately authorised reference.</x:v>
      </x:c>
      <x:c r="J58" s="1023" t="str">
        <x:v>A-01/12</x:v>
      </x:c>
      <x:c r="K58" s="1023" t="str">
        <x:v>High</x:v>
      </x:c>
      <x:c r="L58" s="1024" t="str">
        <x:v>Draft Complete</x:v>
      </x:c>
    </x:row>
    <x:row r="59">
      <x:c r="A59" s="1025" t="str">
        <x:v>A01-API-003</x:v>
      </x:c>
      <x:c r="B59" s="1026" t="str">
        <x:v>REST</x:v>
      </x:c>
      <x:c r="C59" s="1026" t="str">
        <x:v>POST /ai-qualification/v1/runs</x:v>
      </x:c>
      <x:c r="D59" s="1026" t="str">
        <x:v>Run task × effort qualification for exact deployment.</x:v>
      </x:c>
      <x:c r="E59" s="1026" t="str">
        <x:v>Registry/Skill Forge/Owner</x:v>
      </x:c>
      <x:c r="F59" s="1026" t="str">
        <x:v>Qualification Service</x:v>
      </x:c>
      <x:c r="G59" s="1026" t="str">
        <x:v>deployment/config/task/effort/suite</x:v>
      </x:c>
      <x:c r="H59" s="1026" t="str">
        <x:v>Qualification run/profile candidate</x:v>
      </x:c>
      <x:c r="I59" s="1026" t="str">
        <x:v>Classified dataset and reviewer policy.</x:v>
      </x:c>
      <x:c r="J59" s="1026" t="str">
        <x:v>A-01/12</x:v>
      </x:c>
      <x:c r="K59" s="1026" t="str">
        <x:v>Critical</x:v>
      </x:c>
      <x:c r="L59" s="1027" t="str">
        <x:v>Draft Complete</x:v>
      </x:c>
    </x:row>
    <x:row r="60">
      <x:c r="A60" s="1022" t="str">
        <x:v>A01-EVT-001</x:v>
      </x:c>
      <x:c r="B60" s="1023" t="str">
        <x:v>Event</x:v>
      </x:c>
      <x:c r="C60" s="1023" t="str">
        <x:v>ai.route.selected.v1</x:v>
      </x:c>
      <x:c r="D60" s="1023" t="str">
        <x:v>Record selected implementation/connector/model/profile/fallback decision.</x:v>
      </x:c>
      <x:c r="E60" s="1023" t="str">
        <x:v>AI Router</x:v>
      </x:c>
      <x:c r="F60" s="1023" t="str">
        <x:v>Evidence/Audit/Monitoring</x:v>
      </x:c>
      <x:c r="G60" s="1023" t="str">
        <x:v>AI job and route metadata</x:v>
      </x:c>
      <x:c r="H60" s="1023" t="str">
        <x:v>Lineage read models</x:v>
      </x:c>
      <x:c r="I60" s="1023" t="str">
        <x:v>No raw prompt/output or secrets.</x:v>
      </x:c>
      <x:c r="J60" s="1023" t="str">
        <x:v>A-01/12</x:v>
      </x:c>
      <x:c r="K60" s="1023" t="str">
        <x:v>Critical</x:v>
      </x:c>
      <x:c r="L60" s="1024" t="str">
        <x:v>Draft Complete</x:v>
      </x:c>
    </x:row>
    <x:row r="61">
      <x:c r="A61" s="1025" t="str">
        <x:v>A01-EVT-002</x:v>
      </x:c>
      <x:c r="B61" s="1026" t="str">
        <x:v>Event</x:v>
      </x:c>
      <x:c r="C61" s="1026" t="str">
        <x:v>ai.route.user_action_required.v1</x:v>
      </x:c>
      <x:c r="D61" s="1026" t="str">
        <x:v>Notify endpoint user of install/auth/quota/permission/resource/fallback action.</x:v>
      </x:c>
      <x:c r="E61" s="1026" t="str">
        <x:v>Endpoint Broker</x:v>
      </x:c>
      <x:c r="F61" s="1026" t="str">
        <x:v>Notification/Employee Experience</x:v>
      </x:c>
      <x:c r="G61" s="1026" t="str">
        <x:v>canonical error and allowed actions</x:v>
      </x:c>
      <x:c r="H61" s="1026" t="str">
        <x:v>Employee UX</x:v>
      </x:c>
      <x:c r="I61" s="1026" t="str">
        <x:v>No manager performance exposure.</x:v>
      </x:c>
      <x:c r="J61" s="1026" t="str">
        <x:v>A-01/12</x:v>
      </x:c>
      <x:c r="K61" s="1026" t="str">
        <x:v>High</x:v>
      </x:c>
      <x:c r="L61" s="1027" t="str">
        <x:v>Draft Complete</x:v>
      </x:c>
    </x:row>
    <x:row r="62">
      <x:c r="A62" s="1084" t="str">
        <x:v>A01-EVT-003</x:v>
      </x:c>
      <x:c r="B62" s="1085" t="str">
        <x:v>Event</x:v>
      </x:c>
      <x:c r="C62" s="1085" t="str">
        <x:v>ai.qualification.status.changed.v1</x:v>
      </x:c>
      <x:c r="D62" s="1085" t="str">
        <x:v>Qualification/profile moved through lifecycle or was suspended/expired.</x:v>
      </x:c>
      <x:c r="E62" s="1085" t="str">
        <x:v>Qualification Service</x:v>
      </x:c>
      <x:c r="F62" s="1085" t="str">
        <x:v>Router/Skill Forge/Governance</x:v>
      </x:c>
      <x:c r="G62" s="1085" t="str">
        <x:v>deployment/task/effort/status/reason</x:v>
      </x:c>
      <x:c r="H62" s="1085" t="str">
        <x:v>Registry and alerts</x:v>
      </x:c>
      <x:c r="I62" s="1085" t="str">
        <x:v>Affected outputs reviewed for critical invalidation.</x:v>
      </x:c>
      <x:c r="J62" s="1085" t="str">
        <x:v>A-01/12</x:v>
      </x:c>
      <x:c r="K62" s="1085" t="str">
        <x:v>Critical</x:v>
      </x:c>
      <x:c r="L62" s="1086" t="str">
        <x:v>Draft Complete</x:v>
      </x:c>
    </x:row>
  </x:sheetData>
  <x:mergeCells>
    <x:mergeCell ref="A1:L1"/>
    <x:mergeCell ref="A2:L2"/>
    <x:mergeCell ref="A55:L55"/>
  </x:mergeCells>
  <x:dataValidations count="3">
    <x:dataValidation type="list" sqref="J5:J43">
      <x:formula1>"Stage 10,Stage 11"</x:formula1>
    </x:dataValidation>
    <x:dataValidation type="list" sqref="K5:K43">
      <x:formula1>"Critical,High,Medium,Low"</x:formula1>
    </x:dataValidation>
    <x:dataValidation type="list" sqref="L5:L43">
      <x:formula1>"Draft Complete,Needs Review,Approved,Deferred"</x:formula1>
    </x:dataValidation>
  </x:dataValidations>
  <x:pageMargins left="0.7" right="0.7" top="0.75" bottom="0.75" header="0.3" footer="0.3"/>
</x:worksheet>
</file>

<file path=xl/worksheets/sheet157.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10 — Employee, Manager, Reviewer and Governance Experience Backlog</x:v>
      </x:c>
      <x:c r="B1" s="809"/>
      <x:c r="C1" s="809"/>
      <x:c r="D1" s="809"/>
      <x:c r="E1" s="809"/>
      <x:c r="F1" s="809"/>
      <x:c r="G1" s="809"/>
      <x:c r="H1" s="809"/>
      <x:c r="I1" s="809"/>
      <x:c r="J1" s="809"/>
      <x:c r="K1" s="809"/>
      <x:c r="L1" s="809"/>
      <x:c r="M1" s="809"/>
      <x:c r="N1" s="809"/>
      <x:c r="O1" s="809"/>
    </x:row>
    <x:row r="2" ht="38" customHeight="1">
      <x:c r="A2" s="813" t="str">
        <x:v>Implementation-ready backlog covering HumanOS frontend reuse, audience BFFs/read models, employee/manager/reviewer experiences, evidence/privacy, accessibility, user research and end-to-end validation.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S10-BL-001</x:v>
      </x:c>
      <x:c r="B5" s="845" t="str">
        <x:v>Platform inventory</x:v>
      </x:c>
      <x:c r="C5" s="845" t="str">
        <x:v>Confirm HumanOS frontend and design-system baseline</x:v>
      </x:c>
      <x:c r="D5" s="845" t="str">
        <x:v>Inventory framework, component library, routing, auth, i18n, analytics, feature flags and existing BFF patterns before implementation.</x:v>
      </x:c>
      <x:c r="E5" s="845" t="str">
        <x:v>Experience Architect</x:v>
      </x:c>
      <x:c r="F5" s="845" t="str">
        <x:v>Frontend Platform/Architecture/Accessibility</x:v>
      </x:c>
      <x:c r="G5" s="845" t="str">
        <x:v>Stages 0–9; HumanOS repos</x:v>
      </x:c>
      <x:c r="H5" s="845" t="str">
        <x:v>Critical</x:v>
      </x:c>
      <x:c r="I5" s="845" t="str">
        <x:v>Not Started</x:v>
      </x:c>
      <x:c r="J5" s="858" t="n">
        <x:f>IF(I5="Approved",1,IF(I5="Draft Complete",0.8,IF(I5="In Review",0.6,IF(I5="In Progress",0.4,IF(I5="Blocked",0,0)))))</x:f>
        <x:v>0</x:v>
      </x:c>
      <x:c r="K5" s="845" t="n">
        <x:v>5</x:v>
      </x:c>
      <x:c r="L5" s="845" t="str">
        <x:v>Frontend/platform capability matrix</x:v>
      </x:c>
      <x:c r="M5" s="845" t="str">
        <x:v>Architecture Board confirms reuse/gaps and no unjustified parallel framework.</x:v>
      </x:c>
      <x:c r="N5" s="845" t="str">
        <x:v>Avoid duplicate auth/policy/design systems.</x:v>
      </x:c>
      <x:c r="O5" s="846" t="str">
        <x:v>Experience Architecture</x:v>
      </x:c>
    </x:row>
    <x:row r="6">
      <x:c r="A6" s="852" t="str">
        <x:v>S10-BL-002</x:v>
      </x:c>
      <x:c r="B6" s="853" t="str">
        <x:v>Design system</x:v>
      </x:c>
      <x:c r="C6" s="853" t="str">
        <x:v>Define Work Intelligence design tokens and accessible components</x:v>
      </x:c>
      <x:c r="D6" s="853" t="str">
        <x:v>Extend existing design system for evidence status, confidence, gaps, timelines, reviews, skill tree and privacy controls.</x:v>
      </x:c>
      <x:c r="E6" s="853" t="str">
        <x:v>Design System Lead</x:v>
      </x:c>
      <x:c r="F6" s="853" t="str">
        <x:v>UX/Accessibility/Frontend/DPO</x:v>
      </x:c>
      <x:c r="G6" s="853" t="str">
        <x:v>S10-BL-001</x:v>
      </x:c>
      <x:c r="H6" s="853" t="str">
        <x:v>Critical</x:v>
      </x:c>
      <x:c r="I6" s="853" t="str">
        <x:v>Not Started</x:v>
      </x:c>
      <x:c r="J6" s="859" t="n">
        <x:f>IF(I6="Approved",1,IF(I6="Draft Complete",0.8,IF(I6="In Review",0.6,IF(I6="In Progress",0.4,IF(I6="Blocked",0,0)))))</x:f>
        <x:v>0</x:v>
      </x:c>
      <x:c r="K6" s="853" t="n">
        <x:v>15</x:v>
      </x:c>
      <x:c r="L6" s="853" t="str">
        <x:v>Component/token library</x:v>
      </x:c>
      <x:c r="M6" s="853" t="str">
        <x:v>Components meet WCAG 2.2 AA target in isolated and composed tests.</x:v>
      </x:c>
      <x:c r="N6" s="853" t="str">
        <x:v>No deceptive or surveillance-oriented patterns.</x:v>
      </x:c>
      <x:c r="O6" s="854" t="str">
        <x:v>WCAG/APG/GOV.UK</x:v>
      </x:c>
    </x:row>
    <x:row r="7">
      <x:c r="A7" s="847" t="str">
        <x:v>S10-BL-003</x:v>
      </x:c>
      <x:c r="B7" s="114" t="str">
        <x:v>Read models</x:v>
      </x:c>
      <x:c r="C7" s="114" t="str">
        <x:v>Implement audience-specific read-model projectors</x:v>
      </x:c>
      <x:c r="D7" s="114" t="str">
        <x:v>Create employee, manager, reviewer, governance, privacy, notification and search read models from reviewed events.</x:v>
      </x:c>
      <x:c r="E7" s="114" t="str">
        <x:v>Backend/BFF Lead</x:v>
      </x:c>
      <x:c r="F7" s="114" t="str">
        <x:v>Data/Domain Teams/Security</x:v>
      </x:c>
      <x:c r="G7" s="114" t="str">
        <x:v>S10-BL-001; Stages 4,7,8,9</x:v>
      </x:c>
      <x:c r="H7" s="114" t="str">
        <x:v>Critical</x:v>
      </x:c>
      <x:c r="I7" s="114" t="str">
        <x:v>Not Started</x:v>
      </x:c>
      <x:c r="J7" s="135" t="n">
        <x:f>IF(I7="Approved",1,IF(I7="Draft Complete",0.8,IF(I7="In Review",0.6,IF(I7="In Progress",0.4,IF(I7="Blocked",0,0)))))</x:f>
        <x:v>0</x:v>
      </x:c>
      <x:c r="K7" s="114" t="n">
        <x:v>18</x:v>
      </x:c>
      <x:c r="L7" s="114" t="str">
        <x:v>Read-model services/migrations</x:v>
      </x:c>
      <x:c r="M7" s="114" t="str">
        <x:v>Version/freshness/access fields and prohibited-content tests pass.</x:v>
      </x:c>
      <x:c r="N7" s="114" t="str">
        <x:v>No direct unrestricted raw telemetry.</x:v>
      </x:c>
      <x:c r="O7" s="848" t="str">
        <x:v>Reporting Read Models</x:v>
      </x:c>
    </x:row>
    <x:row r="8">
      <x:c r="A8" s="852" t="str">
        <x:v>S10-BL-004</x:v>
      </x:c>
      <x:c r="B8" s="853" t="str">
        <x:v>BFF/API</x:v>
      </x:c>
      <x:c r="C8" s="853" t="str">
        <x:v>Implement Employee Experience BFF</x:v>
      </x:c>
      <x:c r="D8" s="853" t="str">
        <x:v>Aggregate tasks, evidence, capability, coaching, learning, privacy and reviews.</x:v>
      </x:c>
      <x:c r="E8" s="853" t="str">
        <x:v>Backend Experience Lead</x:v>
      </x:c>
      <x:c r="F8" s="853" t="str">
        <x:v>Domain/API/Frontend</x:v>
      </x:c>
      <x:c r="G8" s="853" t="str">
        <x:v>S10-BL-003</x:v>
      </x:c>
      <x:c r="H8" s="853" t="str">
        <x:v>Critical</x:v>
      </x:c>
      <x:c r="I8" s="853" t="str">
        <x:v>Not Started</x:v>
      </x:c>
      <x:c r="J8" s="859" t="n">
        <x:f>IF(I8="Approved",1,IF(I8="Draft Complete",0.8,IF(I8="In Review",0.6,IF(I8="In Progress",0.4,IF(I8="Blocked",0,0)))))</x:f>
        <x:v>0</x:v>
      </x:c>
      <x:c r="K8" s="853" t="n">
        <x:v>14</x:v>
      </x:c>
      <x:c r="L8" s="853" t="str">
        <x:v>Employee BFF/OpenAPI</x:v>
      </x:c>
      <x:c r="M8" s="853" t="str">
        <x:v>Self-scope, policy filtering, degraded state and contract tests pass.</x:v>
      </x:c>
      <x:c r="N8" s="853" t="str">
        <x:v>Evidence refs not raw secrets.</x:v>
      </x:c>
      <x:c r="O8" s="854" t="str">
        <x:v>Experience Architecture</x:v>
      </x:c>
    </x:row>
    <x:row r="9">
      <x:c r="A9" s="847" t="str">
        <x:v>S10-BL-005</x:v>
      </x:c>
      <x:c r="B9" s="114" t="str">
        <x:v>BFF/API</x:v>
      </x:c>
      <x:c r="C9" s="114" t="str">
        <x:v>Implement Manager, Reviewer and Governance BFFs</x:v>
      </x:c>
      <x:c r="D9" s="114" t="str">
        <x:v>Create exception-led manager, case-based reviewer and restricted governance APIs.</x:v>
      </x:c>
      <x:c r="E9" s="114" t="str">
        <x:v>Backend Experience Lead</x:v>
      </x:c>
      <x:c r="F9" s="114" t="str">
        <x:v>HR/DPO/Security/Domain APIs</x:v>
      </x:c>
      <x:c r="G9" s="114" t="str">
        <x:v>S10-BL-003</x:v>
      </x:c>
      <x:c r="H9" s="114" t="str">
        <x:v>Critical</x:v>
      </x:c>
      <x:c r="I9" s="114" t="str">
        <x:v>Not Started</x:v>
      </x:c>
      <x:c r="J9" s="135" t="n">
        <x:f>IF(I9="Approved",1,IF(I9="Draft Complete",0.8,IF(I9="In Review",0.6,IF(I9="In Progress",0.4,IF(I9="Blocked",0,0)))))</x:f>
        <x:v>0</x:v>
      </x:c>
      <x:c r="K9" s="114" t="n">
        <x:v>18</x:v>
      </x:c>
      <x:c r="L9" s="114" t="str">
        <x:v>Manager/reviewer/governance BFFs</x:v>
      </x:c>
      <x:c r="M9" s="114" t="str">
        <x:v>Audience data-boundary and raw-access grant tests pass.</x:v>
      </x:c>
      <x:c r="N9" s="114" t="str">
        <x:v>No live surveillance or private coaching leakage.</x:v>
      </x:c>
      <x:c r="O9" s="848" t="str">
        <x:v>Experience Architecture</x:v>
      </x:c>
    </x:row>
    <x:row r="10">
      <x:c r="A10" s="852" t="str">
        <x:v>S10-BL-006</x:v>
      </x:c>
      <x:c r="B10" s="853" t="str">
        <x:v>Employee UX</x:v>
      </x:c>
      <x:c r="C10" s="853" t="str">
        <x:v>Build employee workspace shell and task/session experience</x:v>
      </x:c>
      <x:c r="D10" s="853" t="str">
        <x:v>Implement today/tasks, monitoring status, task contract, progress, support and notifications.</x:v>
      </x:c>
      <x:c r="E10" s="853" t="str">
        <x:v>Employee Product Lead</x:v>
      </x:c>
      <x:c r="F10" s="853" t="str">
        <x:v>Frontend/Desktop/Backend/Accessibility</x:v>
      </x:c>
      <x:c r="G10" s="853" t="str">
        <x:v>S10-BL-002,S10-BL-004</x:v>
      </x:c>
      <x:c r="H10" s="853" t="str">
        <x:v>Critical</x:v>
      </x:c>
      <x:c r="I10" s="853" t="str">
        <x:v>Not Started</x:v>
      </x:c>
      <x:c r="J10" s="859" t="n">
        <x:f>IF(I10="Approved",1,IF(I10="Draft Complete",0.8,IF(I10="In Review",0.6,IF(I10="In Progress",0.4,IF(I10="Blocked",0,0)))))</x:f>
        <x:v>0</x:v>
      </x:c>
      <x:c r="K10" s="853" t="n">
        <x:v>18</x:v>
      </x:c>
      <x:c r="L10" s="853" t="str">
        <x:v>Employee workspace v1</x:v>
      </x:c>
      <x:c r="M10" s="853" t="str">
        <x:v>UJ-001 and monitoring/privacy acceptance tests pass.</x:v>
      </x:c>
      <x:c r="N10" s="853" t="str">
        <x:v>Visible capture and no dark patterns.</x:v>
      </x:c>
      <x:c r="O10" s="854" t="str">
        <x:v>Employee Workspace</x:v>
      </x:c>
    </x:row>
    <x:row r="11">
      <x:c r="A11" s="847" t="str">
        <x:v>S10-BL-007</x:v>
      </x:c>
      <x:c r="B11" s="114" t="str">
        <x:v>Evidence UX</x:v>
      </x:c>
      <x:c r="C11" s="114" t="str">
        <x:v>Build evidence timeline and provenance experience</x:v>
      </x:c>
      <x:c r="D11" s="114" t="str">
        <x:v>Implement semantic-first timeline, episodes, artefacts, gaps, visual thumbnails, corrections, versions and grant drill-down.</x:v>
      </x:c>
      <x:c r="E11" s="114" t="str">
        <x:v>Evidence UX Lead</x:v>
      </x:c>
      <x:c r="F11" s="114" t="str">
        <x:v>Frontend/Replay/Provenance/Accessibility</x:v>
      </x:c>
      <x:c r="G11" s="114" t="str">
        <x:v>S10-BL-002,S10-BL-004</x:v>
      </x:c>
      <x:c r="H11" s="114" t="str">
        <x:v>Critical</x:v>
      </x:c>
      <x:c r="I11" s="114" t="str">
        <x:v>Not Started</x:v>
      </x:c>
      <x:c r="J11" s="135" t="n">
        <x:f>IF(I11="Approved",1,IF(I11="Draft Complete",0.8,IF(I11="In Review",0.6,IF(I11="In Progress",0.4,IF(I11="Blocked",0,0)))))</x:f>
        <x:v>0</x:v>
      </x:c>
      <x:c r="K11" s="114" t="n">
        <x:v>22</x:v>
      </x:c>
      <x:c r="L11" s="114" t="str">
        <x:v>Evidence timeline v1</x:v>
      </x:c>
      <x:c r="M11" s="114" t="str">
        <x:v>UJ-002/003/011/013/016 and large-data performance tests pass.</x:v>
      </x:c>
      <x:c r="N11" s="114" t="str">
        <x:v>No screenshot firehose; grant-controlled raw evidence.</x:v>
      </x:c>
      <x:c r="O11" s="848" t="str">
        <x:v>Evidence Timeline UX</x:v>
      </x:c>
    </x:row>
    <x:row r="12">
      <x:c r="A12" s="852" t="str">
        <x:v>S10-BL-008</x:v>
      </x:c>
      <x:c r="B12" s="853" t="str">
        <x:v>Capability UX</x:v>
      </x:c>
      <x:c r="C12" s="853" t="str">
        <x:v>Build capability character, skill tree and role-readiness path</x:v>
      </x:c>
      <x:c r="D12" s="853" t="str">
        <x:v>Implement private professional capability experience with text/table alternatives.</x:v>
      </x:c>
      <x:c r="E12" s="853" t="str">
        <x:v>Capability Experience Lead</x:v>
      </x:c>
      <x:c r="F12" s="853" t="str">
        <x:v>Frontend/Capability/L&amp;D/Accessibility</x:v>
      </x:c>
      <x:c r="G12" s="853" t="str">
        <x:v>S10-BL-002,S10-BL-004</x:v>
      </x:c>
      <x:c r="H12" s="853" t="str">
        <x:v>High</x:v>
      </x:c>
      <x:c r="I12" s="853" t="str">
        <x:v>Not Started</x:v>
      </x:c>
      <x:c r="J12" s="859" t="n">
        <x:f>IF(I12="Approved",1,IF(I12="Draft Complete",0.8,IF(I12="In Review",0.6,IF(I12="In Progress",0.4,IF(I12="Blocked",0,0)))))</x:f>
        <x:v>0</x:v>
      </x:c>
      <x:c r="K12" s="853" t="n">
        <x:v>18</x:v>
      </x:c>
      <x:c r="L12" s="853" t="str">
        <x:v>Capability character v1</x:v>
      </x:c>
      <x:c r="M12" s="853" t="str">
        <x:v>UJ-014/015 and accessible skill-tree tests pass.</x:v>
      </x:c>
      <x:c r="N12" s="853" t="str">
        <x:v>No public ranking or permanent labels.</x:v>
      </x:c>
      <x:c r="O12" s="854" t="str">
        <x:v>Capability Character UX</x:v>
      </x:c>
    </x:row>
    <x:row r="13">
      <x:c r="A13" s="847" t="str">
        <x:v>S10-BL-009</x:v>
      </x:c>
      <x:c r="B13" s="114" t="str">
        <x:v>Coaching UX</x:v>
      </x:c>
      <x:c r="C13" s="114" t="str">
        <x:v>Build private coaching and learning experience</x:v>
      </x:c>
      <x:c r="D13" s="114" t="str">
        <x:v>Implement coaching inbox, preferences, lesson/practice, learning plan, mentor and feedback.</x:v>
      </x:c>
      <x:c r="E13" s="114" t="str">
        <x:v>Growth Experience Lead</x:v>
      </x:c>
      <x:c r="F13" s="114" t="str">
        <x:v>Frontend/Coaching/Learning/Accessibility</x:v>
      </x:c>
      <x:c r="G13" s="114" t="str">
        <x:v>S10-BL-002,S10-BL-004</x:v>
      </x:c>
      <x:c r="H13" s="114" t="str">
        <x:v>Critical</x:v>
      </x:c>
      <x:c r="I13" s="114" t="str">
        <x:v>Not Started</x:v>
      </x:c>
      <x:c r="J13" s="135" t="n">
        <x:f>IF(I13="Approved",1,IF(I13="Draft Complete",0.8,IF(I13="In Review",0.6,IF(I13="In Progress",0.4,IF(I13="Blocked",0,0)))))</x:f>
        <x:v>0</x:v>
      </x:c>
      <x:c r="K13" s="114" t="n">
        <x:v>20</x:v>
      </x:c>
      <x:c r="L13" s="114" t="str">
        <x:v>Coaching/learning UX v1</x:v>
      </x:c>
      <x:c r="M13" s="114" t="str">
        <x:v>UJ-005/006/008 and privacy-boundary tests pass.</x:v>
      </x:c>
      <x:c r="N13" s="114" t="str">
        <x:v>No manager transcript or punitive feedback use.</x:v>
      </x:c>
      <x:c r="O13" s="848" t="str">
        <x:v>Coaching and Learning UX</x:v>
      </x:c>
    </x:row>
    <x:row r="14">
      <x:c r="A14" s="852" t="str">
        <x:v>S10-BL-010</x:v>
      </x:c>
      <x:c r="B14" s="853" t="str">
        <x:v>Privacy UX</x:v>
      </x:c>
      <x:c r="C14" s="853" t="str">
        <x:v>Build privacy centre and evidence-access history</x:v>
      </x:c>
      <x:c r="D14" s="853" t="str">
        <x:v>Implement policies, sensors, exclusions, pause/private, retention, access, export and support.</x:v>
      </x:c>
      <x:c r="E14" s="853" t="str">
        <x:v>Privacy Product Lead</x:v>
      </x:c>
      <x:c r="F14" s="853" t="str">
        <x:v>Frontend/Policy/Audit/Retention/DPO</x:v>
      </x:c>
      <x:c r="G14" s="853" t="str">
        <x:v>S10-BL-002,S10-BL-004</x:v>
      </x:c>
      <x:c r="H14" s="853" t="str">
        <x:v>Critical</x:v>
      </x:c>
      <x:c r="I14" s="853" t="str">
        <x:v>Not Started</x:v>
      </x:c>
      <x:c r="J14" s="859" t="n">
        <x:f>IF(I14="Approved",1,IF(I14="Draft Complete",0.8,IF(I14="In Review",0.6,IF(I14="In Progress",0.4,IF(I14="Blocked",0,0)))))</x:f>
        <x:v>0</x:v>
      </x:c>
      <x:c r="K14" s="853" t="n">
        <x:v>18</x:v>
      </x:c>
      <x:c r="L14" s="853" t="str">
        <x:v>Privacy centre v1</x:v>
      </x:c>
      <x:c r="M14" s="853" t="str">
        <x:v>UJ-007/010 and access/deletion/export journeys pass.</x:v>
      </x:c>
      <x:c r="N14" s="853" t="str">
        <x:v>No hidden monitoring/access.</x:v>
      </x:c>
      <x:c r="O14" s="854" t="str">
        <x:v>Access and Privacy UX</x:v>
      </x:c>
    </x:row>
    <x:row r="15">
      <x:c r="A15" s="847" t="str">
        <x:v>S10-BL-011</x:v>
      </x:c>
      <x:c r="B15" s="114" t="str">
        <x:v>Manager UX</x:v>
      </x:c>
      <x:c r="C15" s="114" t="str">
        <x:v>Build exception-led manager console</x:v>
      </x:c>
      <x:c r="D15" s="114" t="str">
        <x:v>Implement blockers, criteria/gates, review workload, development summary and access-request flow.</x:v>
      </x:c>
      <x:c r="E15" s="114" t="str">
        <x:v>Manager Product Lead</x:v>
      </x:c>
      <x:c r="F15" s="114" t="str">
        <x:v>Frontend/Backend/HR/DPO</x:v>
      </x:c>
      <x:c r="G15" s="114" t="str">
        <x:v>S10-BL-002,S10-BL-005</x:v>
      </x:c>
      <x:c r="H15" s="114" t="str">
        <x:v>Critical</x:v>
      </x:c>
      <x:c r="I15" s="114" t="str">
        <x:v>Not Started</x:v>
      </x:c>
      <x:c r="J15" s="135" t="n">
        <x:f>IF(I15="Approved",1,IF(I15="Draft Complete",0.8,IF(I15="In Review",0.6,IF(I15="In Progress",0.4,IF(I15="Blocked",0,0)))))</x:f>
        <x:v>0</x:v>
      </x:c>
      <x:c r="K15" s="114" t="n">
        <x:v>18</x:v>
      </x:c>
      <x:c r="L15" s="114" t="str">
        <x:v>Manager console v1</x:v>
      </x:c>
      <x:c r="M15" s="114" t="str">
        <x:v>UJ-009/010/015 and no-prohibited-metric tests pass.</x:v>
      </x:c>
      <x:c r="N15" s="114" t="str">
        <x:v>No live screen wall or activity score.</x:v>
      </x:c>
      <x:c r="O15" s="848" t="str">
        <x:v>Manager Console</x:v>
      </x:c>
    </x:row>
    <x:row r="16">
      <x:c r="A16" s="852" t="str">
        <x:v>S10-BL-012</x:v>
      </x:c>
      <x:c r="B16" s="853" t="str">
        <x:v>Review/governance UX</x:v>
      </x:c>
      <x:c r="C16" s="853" t="str">
        <x:v>Build reviewer and governance console</x:v>
      </x:c>
      <x:c r="D16" s="853" t="str">
        <x:v>Implement finding package, evidence hierarchy, employee response, decisions, grants, audit, retention, lineage and kill switch.</x:v>
      </x:c>
      <x:c r="E16" s="853" t="str">
        <x:v>Governance Product Lead</x:v>
      </x:c>
      <x:c r="F16" s="853" t="str">
        <x:v>Frontend/Workflow/DPO/CISO/HR</x:v>
      </x:c>
      <x:c r="G16" s="853" t="str">
        <x:v>S10-BL-002,S10-BL-005</x:v>
      </x:c>
      <x:c r="H16" s="853" t="str">
        <x:v>Critical</x:v>
      </x:c>
      <x:c r="I16" s="853" t="str">
        <x:v>Not Started</x:v>
      </x:c>
      <x:c r="J16" s="859" t="n">
        <x:f>IF(I16="Approved",1,IF(I16="Draft Complete",0.8,IF(I16="In Review",0.6,IF(I16="In Progress",0.4,IF(I16="Blocked",0,0)))))</x:f>
        <x:v>0</x:v>
      </x:c>
      <x:c r="K16" s="853" t="n">
        <x:v>22</x:v>
      </x:c>
      <x:c r="L16" s="853" t="str">
        <x:v>Reviewer/governance console v1</x:v>
      </x:c>
      <x:c r="M16" s="853" t="str">
        <x:v>UJ-011/012/013 and human-review/access tests pass.</x:v>
      </x:c>
      <x:c r="N16" s="853" t="str">
        <x:v>Qualified role and case-scoped access.</x:v>
      </x:c>
      <x:c r="O16" s="854" t="str">
        <x:v>Review and Governance Console</x:v>
      </x:c>
    </x:row>
    <x:row r="17">
      <x:c r="A17" s="847" t="str">
        <x:v>S10-BL-013</x:v>
      </x:c>
      <x:c r="B17" s="114" t="str">
        <x:v>Notifications</x:v>
      </x:c>
      <x:c r="C17" s="114" t="str">
        <x:v>Implement notification/inbox and interaction policy</x:v>
      </x:c>
      <x:c r="D17" s="114" t="str">
        <x:v>Add private inbox, digests, status messages, quiet hours, deep links and secure previews.</x:v>
      </x:c>
      <x:c r="E17" s="114" t="str">
        <x:v>Notification Product Lead</x:v>
      </x:c>
      <x:c r="F17" s="114" t="str">
        <x:v>Notification Service/Frontend/Accessibility/Security</x:v>
      </x:c>
      <x:c r="G17" s="114" t="str">
        <x:v>S10-BL-004:S10-BL-012</x:v>
      </x:c>
      <x:c r="H17" s="114" t="str">
        <x:v>High</x:v>
      </x:c>
      <x:c r="I17" s="114" t="str">
        <x:v>Not Started</x:v>
      </x:c>
      <x:c r="J17" s="135" t="n">
        <x:f>IF(I17="Approved",1,IF(I17="Draft Complete",0.8,IF(I17="In Review",0.6,IF(I17="In Progress",0.4,IF(I17="Blocked",0,0)))))</x:f>
        <x:v>0</x:v>
      </x:c>
      <x:c r="K17" s="114" t="n">
        <x:v>12</x:v>
      </x:c>
      <x:c r="L17" s="114" t="str">
        <x:v>Notification experience</x:v>
      </x:c>
      <x:c r="M17" s="114" t="str">
        <x:v>Priority, cooldown, ARIA status and no-sensitive-preview tests pass.</x:v>
      </x:c>
      <x:c r="N17" s="114" t="str">
        <x:v>No spam or private-content leakage.</x:v>
      </x:c>
      <x:c r="O17" s="848" t="str">
        <x:v>Notification and Interaction Model</x:v>
      </x:c>
    </x:row>
    <x:row r="18">
      <x:c r="A18" s="852" t="str">
        <x:v>S10-BL-014</x:v>
      </x:c>
      <x:c r="B18" s="853" t="str">
        <x:v>Search/export</x:v>
      </x:c>
      <x:c r="C18" s="853" t="str">
        <x:v>Implement scoped search and export jobs</x:v>
      </x:c>
      <x:c r="D18" s="853" t="str">
        <x:v>Search approved read models and generate watermarked, expiring, audited exports.</x:v>
      </x:c>
      <x:c r="E18" s="853" t="str">
        <x:v>Experience Platform Lead</x:v>
      </x:c>
      <x:c r="F18" s="853" t="str">
        <x:v>Search/Object/Audit/Security</x:v>
      </x:c>
      <x:c r="G18" s="853" t="str">
        <x:v>S10-BL-003,S10-BL-004,S10-BL-005</x:v>
      </x:c>
      <x:c r="H18" s="853" t="str">
        <x:v>High</x:v>
      </x:c>
      <x:c r="I18" s="853" t="str">
        <x:v>Not Started</x:v>
      </x:c>
      <x:c r="J18" s="859" t="n">
        <x:f>IF(I18="Approved",1,IF(I18="Draft Complete",0.8,IF(I18="In Review",0.6,IF(I18="In Progress",0.4,IF(I18="Blocked",0,0)))))</x:f>
        <x:v>0</x:v>
      </x:c>
      <x:c r="K18" s="853" t="n">
        <x:v>14</x:v>
      </x:c>
      <x:c r="L18" s="853" t="str">
        <x:v>Search/export services</x:v>
      </x:c>
      <x:c r="M18" s="853" t="str">
        <x:v>No cross-person/raw-content search; export scope/expiry/audit pass.</x:v>
      </x:c>
      <x:c r="N18" s="853" t="str">
        <x:v>Prevent uncontrolled copies.</x:v>
      </x:c>
      <x:c r="O18" s="854" t="str">
        <x:v>Reporting Read Models</x:v>
      </x:c>
    </x:row>
    <x:row r="19">
      <x:c r="A19" s="847" t="str">
        <x:v>S10-BL-015</x:v>
      </x:c>
      <x:c r="B19" s="114" t="str">
        <x:v>Accessibility</x:v>
      </x:c>
      <x:c r="C19" s="114" t="str">
        <x:v>Execute WCAG 2.2 AA and assistive-technology programme</x:v>
      </x:c>
      <x:c r="D19" s="114" t="str">
        <x:v>Automated checks, manual keyboard/zoom/reflow, screen-reader, speech-input and disabled-user testing.</x:v>
      </x:c>
      <x:c r="E19" s="114" t="str">
        <x:v>Accessibility Lead</x:v>
      </x:c>
      <x:c r="F19" s="114" t="str">
        <x:v>Design System/QA/Employee Researchers</x:v>
      </x:c>
      <x:c r="G19" s="114" t="str">
        <x:v>S10-BL-002:S10-BL-014</x:v>
      </x:c>
      <x:c r="H19" s="114" t="str">
        <x:v>Critical</x:v>
      </x:c>
      <x:c r="I19" s="114" t="str">
        <x:v>Not Started</x:v>
      </x:c>
      <x:c r="J19" s="135" t="n">
        <x:f>IF(I19="Approved",1,IF(I19="Draft Complete",0.8,IF(I19="In Review",0.6,IF(I19="In Progress",0.4,IF(I19="Blocked",0,0)))))</x:f>
        <x:v>0</x:v>
      </x:c>
      <x:c r="K19" s="114" t="n">
        <x:v>18</x:v>
      </x:c>
      <x:c r="L19" s="114" t="str">
        <x:v>Accessibility conformance/evidence report</x:v>
      </x:c>
      <x:c r="M19" s="114" t="str">
        <x:v>All primary journeys meet target or gate blocks; limitations/remediation explicit.</x:v>
      </x:c>
      <x:c r="N19" s="114" t="str">
        <x:v>No conformance claim from automated testing alone.</x:v>
      </x:c>
      <x:c r="O19" s="848" t="str">
        <x:v>W3C WCAG/APG</x:v>
      </x:c>
    </x:row>
    <x:row r="20">
      <x:c r="A20" s="852" t="str">
        <x:v>S10-BL-016</x:v>
      </x:c>
      <x:c r="B20" s="853" t="str">
        <x:v>Localisation/content</x:v>
      </x:c>
      <x:c r="C20" s="853" t="str">
        <x:v>Implement localisation, plain language and jurisdiction content packs</x:v>
      </x:c>
      <x:c r="D20" s="853" t="str">
        <x:v>UK English baseline, time zones, localisation keys and approved legal/policy text.</x:v>
      </x:c>
      <x:c r="E20" s="853" t="str">
        <x:v>Content/Localisation Lead</x:v>
      </x:c>
      <x:c r="F20" s="853" t="str">
        <x:v>Legal/DPO/Frontend/Product</x:v>
      </x:c>
      <x:c r="G20" s="853" t="str">
        <x:v>S10-BL-002,S10-BL-006:S10-BL-013</x:v>
      </x:c>
      <x:c r="H20" s="853" t="str">
        <x:v>High</x:v>
      </x:c>
      <x:c r="I20" s="853" t="str">
        <x:v>Not Started</x:v>
      </x:c>
      <x:c r="J20" s="859" t="n">
        <x:f>IF(I20="Approved",1,IF(I20="Draft Complete",0.8,IF(I20="In Review",0.6,IF(I20="In Progress",0.4,IF(I20="Blocked",0,0)))))</x:f>
        <x:v>0</x:v>
      </x:c>
      <x:c r="K20" s="853" t="n">
        <x:v>12</x:v>
      </x:c>
      <x:c r="L20" s="853" t="str">
        <x:v>Localised content system</x:v>
      </x:c>
      <x:c r="M20" s="853" t="str">
        <x:v>UJ-018 and content version/reading tests pass.</x:v>
      </x:c>
      <x:c r="N20" s="853" t="str">
        <x:v>No unreviewed machine translation for consequential content.</x:v>
      </x:c>
      <x:c r="O20" s="854" t="str">
        <x:v>Experience Architecture</x:v>
      </x:c>
    </x:row>
    <x:row r="21">
      <x:c r="A21" s="847" t="str">
        <x:v>S10-BL-017</x:v>
      </x:c>
      <x:c r="B21" s="114" t="str">
        <x:v>Security/privacy QA</x:v>
      </x:c>
      <x:c r="C21" s="114" t="str">
        <x:v>Perform frontend/BFF threat, privacy and access testing</x:v>
      </x:c>
      <x:c r="D21" s="114" t="str">
        <x:v>IDOR/tenant, role, evidence grants, caching, exports, previews, telemetry and incident tests.</x:v>
      </x:c>
      <x:c r="E21" s="114" t="str">
        <x:v>Application Security Lead</x:v>
      </x:c>
      <x:c r="F21" s="114" t="str">
        <x:v>QA/DPO/Backend/Frontend</x:v>
      </x:c>
      <x:c r="G21" s="114" t="str">
        <x:v>S10-BL-003:S10-BL-016</x:v>
      </x:c>
      <x:c r="H21" s="114" t="str">
        <x:v>Critical</x:v>
      </x:c>
      <x:c r="I21" s="114" t="str">
        <x:v>Not Started</x:v>
      </x:c>
      <x:c r="J21" s="135" t="n">
        <x:f>IF(I21="Approved",1,IF(I21="Draft Complete",0.8,IF(I21="In Review",0.6,IF(I21="In Progress",0.4,IF(I21="Blocked",0,0)))))</x:f>
        <x:v>0</x:v>
      </x:c>
      <x:c r="K21" s="114" t="n">
        <x:v>16</x:v>
      </x:c>
      <x:c r="L21" s="114" t="str">
        <x:v>Security/privacy test report</x:v>
      </x:c>
      <x:c r="M21" s="114" t="str">
        <x:v>No critical finding or unauthorised raw/private data access.</x:v>
      </x:c>
      <x:c r="N21" s="114" t="str">
        <x:v>No raw evidence in logs/traces/caches.</x:v>
      </x:c>
      <x:c r="O21" s="848" t="str">
        <x:v>Stage 10 Gate</x:v>
      </x:c>
    </x:row>
    <x:row r="22">
      <x:c r="A22" s="852" t="str">
        <x:v>S10-BL-018</x:v>
      </x:c>
      <x:c r="B22" s="853" t="str">
        <x:v>User research</x:v>
      </x:c>
      <x:c r="C22" s="853" t="str">
        <x:v>Run employee, manager, reviewer and DPO usability/trust studies</x:v>
      </x:c>
      <x:c r="D22" s="853" t="str">
        <x:v>Use representative tasks and accessibility participants to evaluate comprehension, burden and agency.</x:v>
      </x:c>
      <x:c r="E22" s="853" t="str">
        <x:v>User Research Lead</x:v>
      </x:c>
      <x:c r="F22" s="853" t="str">
        <x:v>Employee Reps/HR/DPO/Product</x:v>
      </x:c>
      <x:c r="G22" s="853" t="str">
        <x:v>S10-BL-006:S10-BL-016</x:v>
      </x:c>
      <x:c r="H22" s="853" t="str">
        <x:v>Critical</x:v>
      </x:c>
      <x:c r="I22" s="853" t="str">
        <x:v>Not Started</x:v>
      </x:c>
      <x:c r="J22" s="859" t="n">
        <x:f>IF(I22="Approved",1,IF(I22="Draft Complete",0.8,IF(I22="In Review",0.6,IF(I22="In Progress",0.4,IF(I22="Blocked",0,0)))))</x:f>
        <x:v>0</x:v>
      </x:c>
      <x:c r="K22" s="853" t="n">
        <x:v>15</x:v>
      </x:c>
      <x:c r="L22" s="853" t="str">
        <x:v>Research findings/remediation log</x:v>
      </x:c>
      <x:c r="M22" s="853" t="str">
        <x:v>Core journeys and monitoring explanations meet comprehension/usefulness targets.</x:v>
      </x:c>
      <x:c r="N22" s="853" t="str">
        <x:v>No pilot adverse employment use.</x:v>
      </x:c>
      <x:c r="O22" s="854" t="str">
        <x:v>User Journeys</x:v>
      </x:c>
    </x:row>
    <x:row r="23">
      <x:c r="A23" s="847" t="str">
        <x:v>S10-BL-019</x:v>
      </x:c>
      <x:c r="B23" s="114" t="str">
        <x:v>Performance/reliability</x:v>
      </x:c>
      <x:c r="C23" s="114" t="str">
        <x:v>Validate frontend/BFF/read-model performance and degraded modes</x:v>
      </x:c>
      <x:c r="D23" s="114" t="str">
        <x:v>Load, large timeline, search, export, replay, outage and recovery tests.</x:v>
      </x:c>
      <x:c r="E23" s="114" t="str">
        <x:v>SRE/Performance Lead</x:v>
      </x:c>
      <x:c r="F23" s="114" t="str">
        <x:v>Backend/Frontend/Data/QA</x:v>
      </x:c>
      <x:c r="G23" s="114" t="str">
        <x:v>S10-BL-003:S10-BL-017</x:v>
      </x:c>
      <x:c r="H23" s="114" t="str">
        <x:v>High</x:v>
      </x:c>
      <x:c r="I23" s="114" t="str">
        <x:v>Not Started</x:v>
      </x:c>
      <x:c r="J23" s="135" t="n">
        <x:f>IF(I23="Approved",1,IF(I23="Draft Complete",0.8,IF(I23="In Review",0.6,IF(I23="In Progress",0.4,IF(I23="Blocked",0,0)))))</x:f>
        <x:v>0</x:v>
      </x:c>
      <x:c r="K23" s="114" t="n">
        <x:v>12</x:v>
      </x:c>
      <x:c r="L23" s="114" t="str">
        <x:v>Performance/reliability report</x:v>
      </x:c>
      <x:c r="M23" s="114" t="str">
        <x:v>Budgets and UJ-016 degraded-state acceptance pass.</x:v>
      </x:c>
      <x:c r="N23" s="114" t="str">
        <x:v>No false zero/negative state during outage.</x:v>
      </x:c>
      <x:c r="O23" s="848" t="str">
        <x:v>Experience Architecture</x:v>
      </x:c>
    </x:row>
    <x:row r="24">
      <x:c r="A24" s="852" t="str">
        <x:v>S10-BL-020</x:v>
      </x:c>
      <x:c r="B24" s="853" t="str">
        <x:v>Analytics/governance</x:v>
      </x:c>
      <x:c r="C24" s="853" t="str">
        <x:v>Implement privacy-safe experience analytics</x:v>
      </x:c>
      <x:c r="D24" s="853" t="str">
        <x:v>Journey, error, accessibility, correction, trust and usefulness aggregates.</x:v>
      </x:c>
      <x:c r="E24" s="853" t="str">
        <x:v>Product Analytics Lead</x:v>
      </x:c>
      <x:c r="F24" s="853" t="str">
        <x:v>DPO/Data/UX/Frontend</x:v>
      </x:c>
      <x:c r="G24" s="853" t="str">
        <x:v>S10-BL-006:S10-BL-019</x:v>
      </x:c>
      <x:c r="H24" s="853" t="str">
        <x:v>High</x:v>
      </x:c>
      <x:c r="I24" s="853" t="str">
        <x:v>Not Started</x:v>
      </x:c>
      <x:c r="J24" s="859" t="n">
        <x:f>IF(I24="Approved",1,IF(I24="Draft Complete",0.8,IF(I24="In Review",0.6,IF(I24="In Progress",0.4,IF(I24="Blocked",0,0)))))</x:f>
        <x:v>0</x:v>
      </x:c>
      <x:c r="K24" s="853" t="n">
        <x:v>10</x:v>
      </x:c>
      <x:c r="L24" s="853" t="str">
        <x:v>Experience KPI read model</x:v>
      </x:c>
      <x:c r="M24" s="853" t="str">
        <x:v>Minimum cohort and deny-list tests pass.</x:v>
      </x:c>
      <x:c r="N24" s="853" t="str">
        <x:v>No employee ranking/profiling.</x:v>
      </x:c>
      <x:c r="O24" s="854" t="str">
        <x:v>Reporting Read Models</x:v>
      </x:c>
    </x:row>
    <x:row r="25">
      <x:c r="A25" s="847" t="str">
        <x:v>S10-BL-021</x:v>
      </x:c>
      <x:c r="B25" s="114" t="str">
        <x:v>Validation</x:v>
      </x:c>
      <x:c r="C25" s="114" t="str">
        <x:v>Execute Stage 10 end-to-end journey suite</x:v>
      </x:c>
      <x:c r="D25" s="114" t="str">
        <x:v>Run all 18 journeys across roles, jurisdictions, accessibility and degraded-state variants.</x:v>
      </x:c>
      <x:c r="E25" s="114" t="str">
        <x:v>QA Programme Lead</x:v>
      </x:c>
      <x:c r="F25" s="114" t="str">
        <x:v>All Stage 10 owners</x:v>
      </x:c>
      <x:c r="G25" s="114" t="str">
        <x:v>S10-BL-001:S10-BL-020</x:v>
      </x:c>
      <x:c r="H25" s="114" t="str">
        <x:v>Critical</x:v>
      </x:c>
      <x:c r="I25" s="114" t="str">
        <x:v>Not Started</x:v>
      </x:c>
      <x:c r="J25" s="135" t="n">
        <x:f>IF(I25="Approved",1,IF(I25="Draft Complete",0.8,IF(I25="In Review",0.6,IF(I25="In Progress",0.4,IF(I25="Blocked",0,0)))))</x:f>
        <x:v>0</x:v>
      </x:c>
      <x:c r="K25" s="114" t="n">
        <x:v>16</x:v>
      </x:c>
      <x:c r="L25" s="114" t="str">
        <x:v>Stage 10 validation report</x:v>
      </x:c>
      <x:c r="M25" s="114" t="str">
        <x:v>All blocking gate/journey/security/accessibility tests pass.</x:v>
      </x:c>
      <x:c r="N25" s="114" t="str">
        <x:v>Use synthetic/consented data.</x:v>
      </x:c>
      <x:c r="O25" s="848" t="str">
        <x:v>Stage 10 Gate</x:v>
      </x:c>
    </x:row>
    <x:row r="26">
      <x:c r="A26" s="855" t="str">
        <x:v>S10-BL-022</x:v>
      </x:c>
      <x:c r="B26" s="856" t="str">
        <x:v>Documentation</x:v>
      </x:c>
      <x:c r="C26" s="856" t="str">
        <x:v>Complete Stage 10 implementation package</x:v>
      </x:c>
      <x:c r="D26" s="856" t="str">
        <x:v>Architecture, designs, APIs, read models, tests, research, risks, ADRs and gate evidence.</x:v>
      </x:c>
      <x:c r="E26" s="856" t="str">
        <x:v>Programme Lead</x:v>
      </x:c>
      <x:c r="F26" s="856" t="str">
        <x:v>All owners</x:v>
      </x:c>
      <x:c r="G26" s="856" t="str">
        <x:v>S10-BL-001:S10-BL-021</x:v>
      </x:c>
      <x:c r="H26" s="856" t="str">
        <x:v>High</x:v>
      </x:c>
      <x:c r="I26" s="856" t="str">
        <x:v>Not Started</x:v>
      </x:c>
      <x:c r="J26" s="860" t="n">
        <x:f>IF(I26="Approved",1,IF(I26="Draft Complete",0.8,IF(I26="In Review",0.6,IF(I26="In Progress",0.4,IF(I26="Blocked",0,0)))))</x:f>
        <x:v>0</x:v>
      </x:c>
      <x:c r="K26" s="856" t="n">
        <x:v>5</x:v>
      </x:c>
      <x:c r="L26" s="856" t="str">
        <x:v>Stage 10 package</x:v>
      </x:c>
      <x:c r="M26" s="856" t="str">
        <x:v>Ready for Stage 10 gate and pilot integration.</x:v>
      </x:c>
      <x:c r="N26" s="856" t="str">
        <x:v>Source/decision traceability complete.</x:v>
      </x:c>
      <x:c r="O26" s="857" t="str">
        <x:v>Stage 10 Gate</x:v>
      </x:c>
    </x:row>
  </x:sheetData>
  <x:mergeCells>
    <x:mergeCell ref="A1:O1"/>
    <x:mergeCell ref="A2:O2"/>
  </x:mergeCells>
  <x:dataValidations count="2">
    <x:dataValidation type="list" sqref="H5:H26">
      <x:formula1>"Critical,High,Medium,Low"</x:formula1>
    </x:dataValidation>
    <x:dataValidation type="list" sqref="I5:I26">
      <x:formula1>"Not Started,In Progress,Draft Complete,In Review,Approved,Blocked,Deferred"</x:formula1>
    </x:dataValidation>
  </x:dataValidations>
  <x:pageMargins left="0.7" right="0.7" top="0.75" bottom="0.75" header="0.3" footer="0.3"/>
</x:worksheet>
</file>

<file path=xl/worksheets/sheet15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11 — Skill Forge and Governed Self-Improvement Backlog</x:v>
      </x:c>
      <x:c r="B1" s="809"/>
      <x:c r="C1" s="809"/>
      <x:c r="D1" s="809"/>
      <x:c r="E1" s="809"/>
      <x:c r="F1" s="809"/>
      <x:c r="G1" s="809"/>
      <x:c r="H1" s="809"/>
      <x:c r="I1" s="809"/>
      <x:c r="J1" s="809"/>
      <x:c r="K1" s="809"/>
      <x:c r="L1" s="809"/>
      <x:c r="M1" s="809"/>
      <x:c r="N1" s="809"/>
      <x:c r="O1" s="809"/>
    </x:row>
    <x:row r="2" ht="38" customHeight="1">
      <x:c r="A2" s="813" t="str">
        <x:v>Implementation-ready backlog for observation intake, package registry/source, evaluation, supply-chain provenance, review, canary, monitoring, rollback, impact remediation and publication.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S11-BL-001</x:v>
      </x:c>
      <x:c r="B5" s="845" t="str">
        <x:v>Architecture</x:v>
      </x:c>
      <x:c r="C5" s="845" t="str">
        <x:v>Create Skill Forge service/repository skeleton</x:v>
      </x:c>
      <x:c r="D5" s="845" t="str">
        <x:v>Create Java lifecycle/source/registry services, Python proposal/eval workers and package source repository using HumanOS conventions.</x:v>
      </x:c>
      <x:c r="E5" s="845" t="str">
        <x:v>Skill Forge Architect</x:v>
      </x:c>
      <x:c r="F5" s="845" t="str">
        <x:v>Backend/AI Platform/DevSecOps/Data</x:v>
      </x:c>
      <x:c r="G5" s="845" t="str">
        <x:v>Stages 6–10; HumanOS platform</x:v>
      </x:c>
      <x:c r="H5" s="845" t="str">
        <x:v>Critical</x:v>
      </x:c>
      <x:c r="I5" s="845" t="str">
        <x:v>Not Started</x:v>
      </x:c>
      <x:c r="J5" s="858" t="n">
        <x:f>IF(I5="Approved",1,IF(I5="Draft Complete",0.8,IF(I5="In Review",0.6,IF(I5="In Progress",0.4,IF(I5="Blocked",0,0)))))</x:f>
        <x:v>0</x:v>
      </x:c>
      <x:c r="K5" s="845" t="n">
        <x:v>10</x:v>
      </x:c>
      <x:c r="L5" s="845" t="str">
        <x:v>Service/repository skeleton</x:v>
      </x:c>
      <x:c r="M5" s="845" t="str">
        <x:v>Build, migrations, CI and base security checks run.</x:v>
      </x:c>
      <x:c r="N5" s="845" t="str">
        <x:v>No duplicate HumanOS workflow/audit/object/model services.</x:v>
      </x:c>
      <x:c r="O5" s="846" t="str">
        <x:v>Skill Forge Architecture</x:v>
      </x:c>
    </x:row>
    <x:row r="6">
      <x:c r="A6" s="852" t="str">
        <x:v>S11-BL-002</x:v>
      </x:c>
      <x:c r="B6" s="853" t="str">
        <x:v>Contracts</x:v>
      </x:c>
      <x:c r="C6" s="853" t="str">
        <x:v>Publish observation and skill-package schemas</x:v>
      </x:c>
      <x:c r="D6" s="853" t="str">
        <x:v>Implement JSON Schemas/OpenAPI for observations, sources, proposals, packages, evals, reviews and deployments.</x:v>
      </x:c>
      <x:c r="E6" s="853" t="str">
        <x:v>Data/API Architect</x:v>
      </x:c>
      <x:c r="F6" s="853" t="str">
        <x:v>Backend/AI/QA/Security</x:v>
      </x:c>
      <x:c r="G6" s="853" t="str">
        <x:v>S11-BL-001</x:v>
      </x:c>
      <x:c r="H6" s="853" t="str">
        <x:v>Critical</x:v>
      </x:c>
      <x:c r="I6" s="853" t="str">
        <x:v>Not Started</x:v>
      </x:c>
      <x:c r="J6" s="859" t="n">
        <x:f>IF(I6="Approved",1,IF(I6="Draft Complete",0.8,IF(I6="In Review",0.6,IF(I6="In Progress",0.4,IF(I6="Blocked",0,0)))))</x:f>
        <x:v>0</x:v>
      </x:c>
      <x:c r="K6" s="853" t="n">
        <x:v>12</x:v>
      </x:c>
      <x:c r="L6" s="853" t="str">
        <x:v>Schema/API package</x:v>
      </x:c>
      <x:c r="M6" s="853" t="str">
        <x:v>Positive/negative fixtures and compatibility policy pass.</x:v>
      </x:c>
      <x:c r="N6" s="853" t="str">
        <x:v>Classifications and permissions mandatory.</x:v>
      </x:c>
      <x:c r="O6" s="854" t="str">
        <x:v>Skill Observation/Package Contract</x:v>
      </x:c>
    </x:row>
    <x:row r="7">
      <x:c r="A7" s="847" t="str">
        <x:v>S11-BL-003</x:v>
      </x:c>
      <x:c r="B7" s="114" t="str">
        <x:v>Observation</x:v>
      </x:c>
      <x:c r="C7" s="114" t="str">
        <x:v>Implement observation intake and triage</x:v>
      </x:c>
      <x:c r="D7" s="114" t="str">
        <x:v>Consume corrections, overrides, failures, patterns, feedback, drift, incidents and research into classified observations.</x:v>
      </x:c>
      <x:c r="E7" s="114" t="str">
        <x:v>Skill Forge Backend Lead</x:v>
      </x:c>
      <x:c r="F7" s="114" t="str">
        <x:v>Domain Teams/Workflow/Data</x:v>
      </x:c>
      <x:c r="G7" s="114" t="str">
        <x:v>S11-BL-002</x:v>
      </x:c>
      <x:c r="H7" s="114" t="str">
        <x:v>Critical</x:v>
      </x:c>
      <x:c r="I7" s="114" t="str">
        <x:v>Not Started</x:v>
      </x:c>
      <x:c r="J7" s="135" t="n">
        <x:f>IF(I7="Approved",1,IF(I7="Draft Complete",0.8,IF(I7="In Review",0.6,IF(I7="In Progress",0.4,IF(I7="Blocked",0,0)))))</x:f>
        <x:v>0</x:v>
      </x:c>
      <x:c r="K7" s="114" t="n">
        <x:v>14</x:v>
      </x:c>
      <x:c r="L7" s="114" t="str">
        <x:v>Observation service/workflow</x:v>
      </x:c>
      <x:c r="M7" s="114" t="str">
        <x:v>Facts/inference/proposal separated; critical pause route works.</x:v>
      </x:c>
      <x:c r="N7" s="114" t="str">
        <x:v>Purpose/classification/retention applied.</x:v>
      </x:c>
      <x:c r="O7" s="848" t="str">
        <x:v>Skill Observation Model</x:v>
      </x:c>
    </x:row>
    <x:row r="8">
      <x:c r="A8" s="852" t="str">
        <x:v>S11-BL-004</x:v>
      </x:c>
      <x:c r="B8" s="853" t="str">
        <x:v>Pattern analysis</x:v>
      </x:c>
      <x:c r="C8" s="853" t="str">
        <x:v>Implement clustering and generalisation recommender</x:v>
      </x:c>
      <x:c r="D8" s="853" t="str">
        <x:v>Deduplicate/cluster observations and recommend one-off/tenant/domain/global scope.</x:v>
      </x:c>
      <x:c r="E8" s="853" t="str">
        <x:v>AI/Analytics Lead</x:v>
      </x:c>
      <x:c r="F8" s="853" t="str">
        <x:v>Data/DPO/Domain Reviewers</x:v>
      </x:c>
      <x:c r="G8" s="853" t="str">
        <x:v>S11-BL-003</x:v>
      </x:c>
      <x:c r="H8" s="853" t="str">
        <x:v>High</x:v>
      </x:c>
      <x:c r="I8" s="853" t="str">
        <x:v>Not Started</x:v>
      </x:c>
      <x:c r="J8" s="859" t="n">
        <x:f>IF(I8="Approved",1,IF(I8="Draft Complete",0.8,IF(I8="In Review",0.6,IF(I8="In Progress",0.4,IF(I8="Blocked",0,0)))))</x:f>
        <x:v>0</x:v>
      </x:c>
      <x:c r="K8" s="853" t="n">
        <x:v>14</x:v>
      </x:c>
      <x:c r="L8" s="853" t="str">
        <x:v>Pattern clusterer</x:v>
      </x:c>
      <x:c r="M8" s="853" t="str">
        <x:v>No unrestricted raw-content embedding or automatic global classification.</x:v>
      </x:c>
      <x:c r="N8" s="853" t="str">
        <x:v>Tenant/confidentiality controls.</x:v>
      </x:c>
      <x:c r="O8" s="854" t="str">
        <x:v>Skill Forge Architecture</x:v>
      </x:c>
    </x:row>
    <x:row r="9">
      <x:c r="A9" s="847" t="str">
        <x:v>S11-BL-005</x:v>
      </x:c>
      <x:c r="B9" s="114" t="str">
        <x:v>Proposal</x:v>
      </x:c>
      <x:c r="C9" s="114" t="str">
        <x:v>Implement proposal generator and human editor</x:v>
      </x:c>
      <x:c r="D9" s="114" t="str">
        <x:v>Generate bounded change, expected benefit, affected contracts, risks and eval plan.</x:v>
      </x:c>
      <x:c r="E9" s="114" t="str">
        <x:v>AI Skill Lead</x:v>
      </x:c>
      <x:c r="F9" s="114" t="str">
        <x:v>Product/Domain/Architecture</x:v>
      </x:c>
      <x:c r="G9" s="114" t="str">
        <x:v>S11-BL-003,S11-BL-004</x:v>
      </x:c>
      <x:c r="H9" s="114" t="str">
        <x:v>Critical</x:v>
      </x:c>
      <x:c r="I9" s="114" t="str">
        <x:v>Not Started</x:v>
      </x:c>
      <x:c r="J9" s="135" t="n">
        <x:f>IF(I9="Approved",1,IF(I9="Draft Complete",0.8,IF(I9="In Review",0.6,IF(I9="In Progress",0.4,IF(I9="Blocked",0,0)))))</x:f>
        <x:v>0</x:v>
      </x:c>
      <x:c r="K9" s="114" t="n">
        <x:v>14</x:v>
      </x:c>
      <x:c r="L9" s="114" t="str">
        <x:v>Proposal workflow/UI</x:v>
      </x:c>
      <x:c r="M9" s="114" t="str">
        <x:v>Proposal cannot approve/deploy; fact/inference/change visibly separated.</x:v>
      </x:c>
      <x:c r="N9" s="114" t="str">
        <x:v>Source lineage and privacy.</x:v>
      </x:c>
      <x:c r="O9" s="848" t="str">
        <x:v>Skill Proposal and Evaluation</x:v>
      </x:c>
    </x:row>
    <x:row r="10">
      <x:c r="A10" s="852" t="str">
        <x:v>S11-BL-006</x:v>
      </x:c>
      <x:c r="B10" s="853" t="str">
        <x:v>Registry</x:v>
      </x:c>
      <x:c r="C10" s="853" t="str">
        <x:v>Implement Skill Registry and lifecycle aggregate</x:v>
      </x:c>
      <x:c r="D10" s="853" t="str">
        <x:v>Package identity/version/category/owner/approval/deployment/expiry/dependency/rollback state.</x:v>
      </x:c>
      <x:c r="E10" s="853" t="str">
        <x:v>Skill Forge Backend Lead</x:v>
      </x:c>
      <x:c r="F10" s="853" t="str">
        <x:v>Data/Workflow/Architecture</x:v>
      </x:c>
      <x:c r="G10" s="853" t="str">
        <x:v>S11-BL-002,S11-BL-005</x:v>
      </x:c>
      <x:c r="H10" s="853" t="str">
        <x:v>Critical</x:v>
      </x:c>
      <x:c r="I10" s="853" t="str">
        <x:v>Not Started</x:v>
      </x:c>
      <x:c r="J10" s="859" t="n">
        <x:f>IF(I10="Approved",1,IF(I10="Draft Complete",0.8,IF(I10="In Review",0.6,IF(I10="In Progress",0.4,IF(I10="Blocked",0,0)))))</x:f>
        <x:v>0</x:v>
      </x:c>
      <x:c r="K10" s="853" t="n">
        <x:v>16</x:v>
      </x:c>
      <x:c r="L10" s="853" t="str">
        <x:v>Skill Registry service</x:v>
      </x:c>
      <x:c r="M10" s="853" t="str">
        <x:v>Lifecycle transitions and version lineage pass tests.</x:v>
      </x:c>
      <x:c r="N10" s="853" t="str">
        <x:v>No orphan or expired active package.</x:v>
      </x:c>
      <x:c r="O10" s="854" t="str">
        <x:v>Skill Lifecycle</x:v>
      </x:c>
    </x:row>
    <x:row r="11">
      <x:c r="A11" s="847" t="str">
        <x:v>S11-BL-007</x:v>
      </x:c>
      <x:c r="B11" s="114" t="str">
        <x:v>Source/licence</x:v>
      </x:c>
      <x:c r="C11" s="114" t="str">
        <x:v>Implement research, source and licence registry</x:v>
      </x:c>
      <x:c r="D11" s="114" t="str">
        <x:v>Store current source metadata, conflicts, retrieval, jurisdiction, rights, attribution and affected packages.</x:v>
      </x:c>
      <x:c r="E11" s="114" t="str">
        <x:v>Research Governance Lead</x:v>
      </x:c>
      <x:c r="F11" s="114" t="str">
        <x:v>Legal/Procurement/Domain/Data</x:v>
      </x:c>
      <x:c r="G11" s="114" t="str">
        <x:v>S11-BL-002</x:v>
      </x:c>
      <x:c r="H11" s="114" t="str">
        <x:v>Critical</x:v>
      </x:c>
      <x:c r="I11" s="114" t="str">
        <x:v>Not Started</x:v>
      </x:c>
      <x:c r="J11" s="135" t="n">
        <x:f>IF(I11="Approved",1,IF(I11="Draft Complete",0.8,IF(I11="In Review",0.6,IF(I11="In Progress",0.4,IF(I11="Blocked",0,0)))))</x:f>
        <x:v>0</x:v>
      </x:c>
      <x:c r="K11" s="114" t="n">
        <x:v>14</x:v>
      </x:c>
      <x:c r="L11" s="114" t="str">
        <x:v>Source/Licence service</x:v>
      </x:c>
      <x:c r="M11" s="114" t="str">
        <x:v>Stale/restricted source triggers package impact workflow.</x:v>
      </x:c>
      <x:c r="N11" s="114" t="str">
        <x:v>No unapproved reuse.</x:v>
      </x:c>
      <x:c r="O11" s="848" t="str">
        <x:v>Research and Source Governance</x:v>
      </x:c>
    </x:row>
    <x:row r="12">
      <x:c r="A12" s="852" t="str">
        <x:v>S11-BL-008</x:v>
      </x:c>
      <x:c r="B12" s="853" t="str">
        <x:v>Source repository</x:v>
      </x:c>
      <x:c r="C12" s="853" t="str">
        <x:v>Create protected Git source workflow</x:v>
      </x:c>
      <x:c r="D12" s="853" t="str">
        <x:v>Package source, manifests, tests, reviews, changelog and protected branch policy.</x:v>
      </x:c>
      <x:c r="E12" s="853" t="str">
        <x:v>DevSecOps Lead</x:v>
      </x:c>
      <x:c r="F12" s="853" t="str">
        <x:v>Git Platform/Skill Owners/Security</x:v>
      </x:c>
      <x:c r="G12" s="853" t="str">
        <x:v>S11-BL-001,S11-BL-006</x:v>
      </x:c>
      <x:c r="H12" s="853" t="str">
        <x:v>Critical</x:v>
      </x:c>
      <x:c r="I12" s="853" t="str">
        <x:v>Not Started</x:v>
      </x:c>
      <x:c r="J12" s="859" t="n">
        <x:f>IF(I12="Approved",1,IF(I12="Draft Complete",0.8,IF(I12="In Review",0.6,IF(I12="In Progress",0.4,IF(I12="Blocked",0,0)))))</x:f>
        <x:v>0</x:v>
      </x:c>
      <x:c r="K12" s="853" t="n">
        <x:v>10</x:v>
      </x:c>
      <x:c r="L12" s="853" t="str">
        <x:v>Skill source repositories/CI</x:v>
      </x:c>
      <x:c r="M12" s="853" t="str">
        <x:v>Protected reviews, commit provenance and ownership pass.</x:v>
      </x:c>
      <x:c r="N12" s="853" t="str">
        <x:v>No secrets/confidential observations committed.</x:v>
      </x:c>
      <x:c r="O12" s="854" t="str">
        <x:v>SLSA source provenance</x:v>
      </x:c>
    </x:row>
    <x:row r="13">
      <x:c r="A13" s="847" t="str">
        <x:v>S11-BL-009</x:v>
      </x:c>
      <x:c r="B13" s="114" t="str">
        <x:v>Package store</x:v>
      </x:c>
      <x:c r="C13" s="114" t="str">
        <x:v>Implement OCI/object package build and storage</x:v>
      </x:c>
      <x:c r="D13" s="114" t="str">
        <x:v>Build immutable category packages, publish by digest and connect to registry.</x:v>
      </x:c>
      <x:c r="E13" s="114" t="str">
        <x:v>DevSecOps/Platform Lead</x:v>
      </x:c>
      <x:c r="F13" s="114" t="str">
        <x:v>Object/OCI/Backend</x:v>
      </x:c>
      <x:c r="G13" s="114" t="str">
        <x:v>S11-BL-006,S11-BL-008</x:v>
      </x:c>
      <x:c r="H13" s="114" t="str">
        <x:v>Critical</x:v>
      </x:c>
      <x:c r="I13" s="114" t="str">
        <x:v>Not Started</x:v>
      </x:c>
      <x:c r="J13" s="135" t="n">
        <x:f>IF(I13="Approved",1,IF(I13="Draft Complete",0.8,IF(I13="In Review",0.6,IF(I13="In Progress",0.4,IF(I13="Blocked",0,0)))))</x:f>
        <x:v>0</x:v>
      </x:c>
      <x:c r="K13" s="114" t="n">
        <x:v>14</x:v>
      </x:c>
      <x:c r="L13" s="114" t="str">
        <x:v>Package build/store</x:v>
      </x:c>
      <x:c r="M13" s="114" t="str">
        <x:v>Digest reproducibility, immutable refs and resolver compatibility pass.</x:v>
      </x:c>
      <x:c r="N13" s="114" t="str">
        <x:v>No mutable latest-only production reference.</x:v>
      </x:c>
      <x:c r="O13" s="848" t="str">
        <x:v>OCI artifacts</x:v>
      </x:c>
    </x:row>
    <x:row r="14">
      <x:c r="A14" s="852" t="str">
        <x:v>S11-BL-010</x:v>
      </x:c>
      <x:c r="B14" s="853" t="str">
        <x:v>BOM/licence/security</x:v>
      </x:c>
      <x:c r="C14" s="853" t="str">
        <x:v>Generate SPDX/CycloneDX BOM and dependency assessments</x:v>
      </x:c>
      <x:c r="D14" s="853" t="str">
        <x:v>Attach dependencies, licences, vulnerabilities and policy results to each package.</x:v>
      </x:c>
      <x:c r="E14" s="853" t="str">
        <x:v>Supply Chain Security Lead</x:v>
      </x:c>
      <x:c r="F14" s="853" t="str">
        <x:v>Legal/DevSecOps/Skill Owner</x:v>
      </x:c>
      <x:c r="G14" s="853" t="str">
        <x:v>S11-BL-008,S11-BL-009</x:v>
      </x:c>
      <x:c r="H14" s="853" t="str">
        <x:v>Critical</x:v>
      </x:c>
      <x:c r="I14" s="853" t="str">
        <x:v>Not Started</x:v>
      </x:c>
      <x:c r="J14" s="859" t="n">
        <x:f>IF(I14="Approved",1,IF(I14="Draft Complete",0.8,IF(I14="In Review",0.6,IF(I14="In Progress",0.4,IF(I14="Blocked",0,0)))))</x:f>
        <x:v>0</x:v>
      </x:c>
      <x:c r="K14" s="853" t="n">
        <x:v>10</x:v>
      </x:c>
      <x:c r="L14" s="853" t="str">
        <x:v>BOM/assessment pipeline</x:v>
      </x:c>
      <x:c r="M14" s="853" t="str">
        <x:v>No unresolved prohibited licence/critical vulnerability for approval.</x:v>
      </x:c>
      <x:c r="N14" s="853" t="str">
        <x:v>Supply-chain integrity.</x:v>
      </x:c>
      <x:c r="O14" s="854" t="str">
        <x:v>SPDX/CycloneDX</x:v>
      </x:c>
    </x:row>
    <x:row r="15">
      <x:c r="A15" s="847" t="str">
        <x:v>S11-BL-011</x:v>
      </x:c>
      <x:c r="B15" s="114" t="str">
        <x:v>Signing/provenance</x:v>
      </x:c>
      <x:c r="C15" s="114" t="str">
        <x:v>Implement SLSA provenance and Sigstore/Cosign signing</x:v>
      </x:c>
      <x:c r="D15" s="114" t="str">
        <x:v>Attest source revision, builder, workflow, package digest, BOM and approval predicates.</x:v>
      </x:c>
      <x:c r="E15" s="114" t="str">
        <x:v>Supply Chain Security Lead</x:v>
      </x:c>
      <x:c r="F15" s="114" t="str">
        <x:v>CI/KMS/Platform</x:v>
      </x:c>
      <x:c r="G15" s="114" t="str">
        <x:v>S11-BL-008:S11-BL-010</x:v>
      </x:c>
      <x:c r="H15" s="114" t="str">
        <x:v>Critical</x:v>
      </x:c>
      <x:c r="I15" s="114" t="str">
        <x:v>Not Started</x:v>
      </x:c>
      <x:c r="J15" s="135" t="n">
        <x:f>IF(I15="Approved",1,IF(I15="Draft Complete",0.8,IF(I15="In Review",0.6,IF(I15="In Progress",0.4,IF(I15="Blocked",0,0)))))</x:f>
        <x:v>0</x:v>
      </x:c>
      <x:c r="K15" s="114" t="n">
        <x:v>14</x:v>
      </x:c>
      <x:c r="L15" s="114" t="str">
        <x:v>Signing/attestation pipeline</x:v>
      </x:c>
      <x:c r="M15" s="114" t="str">
        <x:v>Runtime verifies approved signer/builder/digest and compromise drill passes.</x:v>
      </x:c>
      <x:c r="N15" s="114" t="str">
        <x:v>Package authenticity.</x:v>
      </x:c>
      <x:c r="O15" s="848" t="str">
        <x:v>SLSA/Sigstore</x:v>
      </x:c>
    </x:row>
    <x:row r="16">
      <x:c r="A16" s="852" t="str">
        <x:v>S11-BL-012</x:v>
      </x:c>
      <x:c r="B16" s="853" t="str">
        <x:v>Evaluation datasets</x:v>
      </x:c>
      <x:c r="C16" s="853" t="str">
        <x:v>Implement versioned evaluation dataset store</x:v>
      </x:c>
      <x:c r="D16" s="853" t="str">
        <x:v>Positive, negative, adversarial, privacy, fairness, compatibility and regression datasets.</x:v>
      </x:c>
      <x:c r="E16" s="853" t="str">
        <x:v>Evaluation Platform Lead</x:v>
      </x:c>
      <x:c r="F16" s="853" t="str">
        <x:v>Domain/AI Security/DPO/QA</x:v>
      </x:c>
      <x:c r="G16" s="853" t="str">
        <x:v>S11-BL-002,S11-BL-003</x:v>
      </x:c>
      <x:c r="H16" s="853" t="str">
        <x:v>Critical</x:v>
      </x:c>
      <x:c r="I16" s="853" t="str">
        <x:v>Not Started</x:v>
      </x:c>
      <x:c r="J16" s="859" t="n">
        <x:f>IF(I16="Approved",1,IF(I16="Draft Complete",0.8,IF(I16="In Review",0.6,IF(I16="In Progress",0.4,IF(I16="Blocked",0,0)))))</x:f>
        <x:v>0</x:v>
      </x:c>
      <x:c r="K16" s="853" t="n">
        <x:v>14</x:v>
      </x:c>
      <x:c r="L16" s="853" t="str">
        <x:v>Eval dataset service</x:v>
      </x:c>
      <x:c r="M16" s="853" t="str">
        <x:v>Classification, source, version and no-real-secret tests pass.</x:v>
      </x:c>
      <x:c r="N16" s="853" t="str">
        <x:v>Purpose-limited evaluation data.</x:v>
      </x:c>
      <x:c r="O16" s="854" t="str">
        <x:v>Skill Proposal and Evaluation</x:v>
      </x:c>
    </x:row>
    <x:row r="17">
      <x:c r="A17" s="847" t="str">
        <x:v>S11-BL-013</x:v>
      </x:c>
      <x:c r="B17" s="114" t="str">
        <x:v>Evaluation platform</x:v>
      </x:c>
      <x:c r="C17" s="114" t="str">
        <x:v>Implement evaluation orchestrator and sandbox</x:v>
      </x:c>
      <x:c r="D17" s="114" t="str">
        <x:v>Run deterministic/model/human graders, performance/cost, security and rollback tests in isolation.</x:v>
      </x:c>
      <x:c r="E17" s="114" t="str">
        <x:v>Evaluation Platform Lead</x:v>
      </x:c>
      <x:c r="F17" s="114" t="str">
        <x:v>Python/CI/Security/SRE</x:v>
      </x:c>
      <x:c r="G17" s="114" t="str">
        <x:v>S11-BL-009:S11-BL-012</x:v>
      </x:c>
      <x:c r="H17" s="114" t="str">
        <x:v>Critical</x:v>
      </x:c>
      <x:c r="I17" s="114" t="str">
        <x:v>Not Started</x:v>
      </x:c>
      <x:c r="J17" s="135" t="n">
        <x:f>IF(I17="Approved",1,IF(I17="Draft Complete",0.8,IF(I17="In Review",0.6,IF(I17="In Progress",0.4,IF(I17="Blocked",0,0)))))</x:f>
        <x:v>0</x:v>
      </x:c>
      <x:c r="K17" s="114" t="n">
        <x:v>20</x:v>
      </x:c>
      <x:c r="L17" s="114" t="str">
        <x:v>Eval orchestrator/sandbox</x:v>
      </x:c>
      <x:c r="M17" s="114" t="str">
        <x:v>Reproducible eval manifests and default-deny sandbox tests pass.</x:v>
      </x:c>
      <x:c r="N17" s="114" t="str">
        <x:v>No production secret/network by default.</x:v>
      </x:c>
      <x:c r="O17" s="848" t="str">
        <x:v>OpenAI Evals/NIST TEVV</x:v>
      </x:c>
    </x:row>
    <x:row r="18">
      <x:c r="A18" s="852" t="str">
        <x:v>S11-BL-014</x:v>
      </x:c>
      <x:c r="B18" s="853" t="str">
        <x:v>Review workflow</x:v>
      </x:c>
      <x:c r="C18" s="853" t="str">
        <x:v>Implement impact-based multi-disciplinary approval</x:v>
      </x:c>
      <x:c r="D18" s="853" t="str">
        <x:v>Domain, AI evaluation, security, privacy, legal/licence and deployment reviews.</x:v>
      </x:c>
      <x:c r="E18" s="853" t="str">
        <x:v>Governance Product Owner</x:v>
      </x:c>
      <x:c r="F18" s="853" t="str">
        <x:v>Workflow/Reviewers/Backend</x:v>
      </x:c>
      <x:c r="G18" s="853" t="str">
        <x:v>S11-BL-006,S11-BL-007,S11-BL-013</x:v>
      </x:c>
      <x:c r="H18" s="853" t="str">
        <x:v>Critical</x:v>
      </x:c>
      <x:c r="I18" s="853" t="str">
        <x:v>Not Started</x:v>
      </x:c>
      <x:c r="J18" s="859" t="n">
        <x:f>IF(I18="Approved",1,IF(I18="Draft Complete",0.8,IF(I18="In Review",0.6,IF(I18="In Progress",0.4,IF(I18="Blocked",0,0)))))</x:f>
        <x:v>0</x:v>
      </x:c>
      <x:c r="K18" s="853" t="n">
        <x:v>14</x:v>
      </x:c>
      <x:c r="L18" s="853" t="str">
        <x:v>Package review workflow</x:v>
      </x:c>
      <x:c r="M18" s="853" t="str">
        <x:v>Required reviewers/conditions and independence tests pass.</x:v>
      </x:c>
      <x:c r="N18" s="853" t="str">
        <x:v>No self-approval.</x:v>
      </x:c>
      <x:c r="O18" s="854" t="str">
        <x:v>Skill Forge Architecture</x:v>
      </x:c>
    </x:row>
    <x:row r="19">
      <x:c r="A19" s="847" t="str">
        <x:v>S11-BL-015</x:v>
      </x:c>
      <x:c r="B19" s="114" t="str">
        <x:v>Resolver</x:v>
      </x:c>
      <x:c r="C19" s="114" t="str">
        <x:v>Implement runtime package resolver and verification</x:v>
      </x:c>
      <x:c r="D19" s="114" t="str">
        <x:v>Resolve by tenant/domain/task/provider/policy and verify lifecycle, signature, digest, expiry and dependencies.</x:v>
      </x:c>
      <x:c r="E19" s="114" t="str">
        <x:v>Platform Runtime Lead</x:v>
      </x:c>
      <x:c r="F19" s="114" t="str">
        <x:v>Registry/Security/Model Gateway/Adapter Hub</x:v>
      </x:c>
      <x:c r="G19" s="114" t="str">
        <x:v>S11-BL-006,S11-BL-009:S11-BL-014</x:v>
      </x:c>
      <x:c r="H19" s="114" t="str">
        <x:v>Critical</x:v>
      </x:c>
      <x:c r="I19" s="114" t="str">
        <x:v>Not Started</x:v>
      </x:c>
      <x:c r="J19" s="135" t="n">
        <x:f>IF(I19="Approved",1,IF(I19="Draft Complete",0.8,IF(I19="In Review",0.6,IF(I19="In Progress",0.4,IF(I19="Blocked",0,0)))))</x:f>
        <x:v>0</x:v>
      </x:c>
      <x:c r="K19" s="114" t="n">
        <x:v>16</x:v>
      </x:c>
      <x:c r="L19" s="114" t="str">
        <x:v>Runtime resolver SDK/service</x:v>
      </x:c>
      <x:c r="M19" s="114" t="str">
        <x:v>Safe stable/default fallback and cache-revocation tests pass.</x:v>
      </x:c>
      <x:c r="N19" s="114" t="str">
        <x:v>No unauthorised package/tool scope.</x:v>
      </x:c>
      <x:c r="O19" s="848" t="str">
        <x:v>Skill Package Contract</x:v>
      </x:c>
    </x:row>
    <x:row r="20">
      <x:c r="A20" s="852" t="str">
        <x:v>S11-BL-016</x:v>
      </x:c>
      <x:c r="B20" s="853" t="str">
        <x:v>Feature flags</x:v>
      </x:c>
      <x:c r="C20" s="853" t="str">
        <x:v>Integrate OpenFeature-compatible canary controls</x:v>
      </x:c>
      <x:c r="D20" s="853" t="str">
        <x:v>Use existing provider with PII-minimised context, safe defaults, hooks and audit.</x:v>
      </x:c>
      <x:c r="E20" s="853" t="str">
        <x:v>Platform Architect</x:v>
      </x:c>
      <x:c r="F20" s="853" t="str">
        <x:v>Feature Platform/DPO/SRE</x:v>
      </x:c>
      <x:c r="G20" s="853" t="str">
        <x:v>S11-BL-015</x:v>
      </x:c>
      <x:c r="H20" s="853" t="str">
        <x:v>Critical</x:v>
      </x:c>
      <x:c r="I20" s="853" t="str">
        <x:v>Not Started</x:v>
      </x:c>
      <x:c r="J20" s="859" t="n">
        <x:f>IF(I20="Approved",1,IF(I20="Draft Complete",0.8,IF(I20="In Review",0.6,IF(I20="In Progress",0.4,IF(I20="Blocked",0,0)))))</x:f>
        <x:v>0</x:v>
      </x:c>
      <x:c r="K20" s="853" t="n">
        <x:v>10</x:v>
      </x:c>
      <x:c r="L20" s="853" t="str">
        <x:v>Flag/resolver integration</x:v>
      </x:c>
      <x:c r="M20" s="853" t="str">
        <x:v>Cohort/percentage/kill-switch and provider-outage tests pass.</x:v>
      </x:c>
      <x:c r="N20" s="853" t="str">
        <x:v>No protected/raw context.</x:v>
      </x:c>
      <x:c r="O20" s="854" t="str">
        <x:v>OpenFeature</x:v>
      </x:c>
    </x:row>
    <x:row r="21">
      <x:c r="A21" s="847" t="str">
        <x:v>S11-BL-017</x:v>
      </x:c>
      <x:c r="B21" s="114" t="str">
        <x:v>Progressive delivery</x:v>
      </x:c>
      <x:c r="C21" s="114" t="str">
        <x:v>Implement canary, metric gates, promotion and rollback</x:v>
      </x:c>
      <x:c r="D21" s="114" t="str">
        <x:v>Connect package registry/flags to existing GitOps/Kubernetes deployment; evaluate Argo/Flagger only if needed.</x:v>
      </x:c>
      <x:c r="E21" s="114" t="str">
        <x:v>SRE/Deployment Lead</x:v>
      </x:c>
      <x:c r="F21" s="114" t="str">
        <x:v>Platform/Product/AI Evaluation</x:v>
      </x:c>
      <x:c r="G21" s="114" t="str">
        <x:v>S11-BL-013:S11-BL-016</x:v>
      </x:c>
      <x:c r="H21" s="114" t="str">
        <x:v>Critical</x:v>
      </x:c>
      <x:c r="I21" s="114" t="str">
        <x:v>Not Started</x:v>
      </x:c>
      <x:c r="J21" s="135" t="n">
        <x:f>IF(I21="Approved",1,IF(I21="Draft Complete",0.8,IF(I21="In Review",0.6,IF(I21="In Progress",0.4,IF(I21="Blocked",0,0)))))</x:f>
        <x:v>0</x:v>
      </x:c>
      <x:c r="K21" s="114" t="n">
        <x:v>18</x:v>
      </x:c>
      <x:c r="L21" s="114" t="str">
        <x:v>Progressive deployment controller</x:v>
      </x:c>
      <x:c r="M21" s="114" t="str">
        <x:v>Auto-pause/rollback, manual stop, hold steps and promotion evidence pass.</x:v>
      </x:c>
      <x:c r="N21" s="114" t="str">
        <x:v>No automatic high-impact promotion.</x:v>
      </x:c>
      <x:c r="O21" s="848" t="str">
        <x:v>Canary Promotion and Rollback</x:v>
      </x:c>
    </x:row>
    <x:row r="22">
      <x:c r="A22" s="852" t="str">
        <x:v>S11-BL-018</x:v>
      </x:c>
      <x:c r="B22" s="853" t="str">
        <x:v>Monitoring</x:v>
      </x:c>
      <x:c r="C22" s="853" t="str">
        <x:v>Implement post-deployment package monitoring</x:v>
      </x:c>
      <x:c r="D22" s="853" t="str">
        <x:v>Safety, quality, grounding, fairness, experience, latency, cost and drift by version.</x:v>
      </x:c>
      <x:c r="E22" s="853" t="str">
        <x:v>AI Evaluation/SRE Lead</x:v>
      </x:c>
      <x:c r="F22" s="853" t="str">
        <x:v>Product/DPO/Domain/Data</x:v>
      </x:c>
      <x:c r="G22" s="853" t="str">
        <x:v>S11-BL-015:S11-BL-017</x:v>
      </x:c>
      <x:c r="H22" s="853" t="str">
        <x:v>Critical</x:v>
      </x:c>
      <x:c r="I22" s="853" t="str">
        <x:v>Not Started</x:v>
      </x:c>
      <x:c r="J22" s="859" t="n">
        <x:f>IF(I22="Approved",1,IF(I22="Draft Complete",0.8,IF(I22="In Review",0.6,IF(I22="In Progress",0.4,IF(I22="Blocked",0,0)))))</x:f>
        <x:v>0</x:v>
      </x:c>
      <x:c r="K22" s="853" t="n">
        <x:v>16</x:v>
      </x:c>
      <x:c r="L22" s="853" t="str">
        <x:v>Package monitoring read model</x:v>
      </x:c>
      <x:c r="M22" s="853" t="str">
        <x:v>Critical alerts pause package; metrics cannot rank employees.</x:v>
      </x:c>
      <x:c r="N22" s="853" t="str">
        <x:v>Aggregate/purpose controls.</x:v>
      </x:c>
      <x:c r="O22" s="854" t="str">
        <x:v>Canary Promotion and Rollback</x:v>
      </x:c>
    </x:row>
    <x:row r="23">
      <x:c r="A23" s="847" t="str">
        <x:v>S11-BL-019</x:v>
      </x:c>
      <x:c r="B23" s="114" t="str">
        <x:v>Impact remediation</x:v>
      </x:c>
      <x:c r="C23" s="114" t="str">
        <x:v>Implement affected-output discovery and correction workflow</x:v>
      </x:c>
      <x:c r="D23" s="114" t="str">
        <x:v>Find task/capability/coaching/report outputs produced by invalidated version and route review.</x:v>
      </x:c>
      <x:c r="E23" s="114" t="str">
        <x:v>Governance/Domain Lead</x:v>
      </x:c>
      <x:c r="F23" s="114" t="str">
        <x:v>Data/Workflow/Employee Experience</x:v>
      </x:c>
      <x:c r="G23" s="114" t="str">
        <x:v>S11-BL-015,S11-BL-018</x:v>
      </x:c>
      <x:c r="H23" s="114" t="str">
        <x:v>Critical</x:v>
      </x:c>
      <x:c r="I23" s="114" t="str">
        <x:v>Not Started</x:v>
      </x:c>
      <x:c r="J23" s="135" t="n">
        <x:f>IF(I23="Approved",1,IF(I23="Draft Complete",0.8,IF(I23="In Review",0.6,IF(I23="In Progress",0.4,IF(I23="Blocked",0,0)))))</x:f>
        <x:v>0</x:v>
      </x:c>
      <x:c r="K23" s="114" t="n">
        <x:v>14</x:v>
      </x:c>
      <x:c r="L23" s="114" t="str">
        <x:v>Impact-analysis/remediation workflow</x:v>
      </x:c>
      <x:c r="M23" s="114" t="str">
        <x:v>Material affected employees/cases identified and corrections versioned.</x:v>
      </x:c>
      <x:c r="N23" s="114" t="str">
        <x:v>Prior harm not erased by rollback.</x:v>
      </x:c>
      <x:c r="O23" s="848" t="str">
        <x:v>Canary Promotion and Rollback</x:v>
      </x:c>
    </x:row>
    <x:row r="24">
      <x:c r="A24" s="852" t="str">
        <x:v>S11-BL-020</x:v>
      </x:c>
      <x:c r="B24" s="853" t="str">
        <x:v>Confidentiality/publication</x:v>
      </x:c>
      <x:c r="C24" s="853" t="str">
        <x:v>Implement generalisation and publication/export workflow</x:v>
      </x:c>
      <x:c r="D24" s="853" t="str">
        <x:v>Internal/tenant/publishable classification, redaction, clean-room, attribution and legal/security approval.</x:v>
      </x:c>
      <x:c r="E24" s="853" t="str">
        <x:v>Legal/Publication Lead</x:v>
      </x:c>
      <x:c r="F24" s="853" t="str">
        <x:v>DPO/CISO/Skill Owner/Git</x:v>
      </x:c>
      <x:c r="G24" s="853" t="str">
        <x:v>S11-BL-003:S11-BL-014</x:v>
      </x:c>
      <x:c r="H24" s="853" t="str">
        <x:v>Critical</x:v>
      </x:c>
      <x:c r="I24" s="853" t="str">
        <x:v>Not Started</x:v>
      </x:c>
      <x:c r="J24" s="859" t="n">
        <x:f>IF(I24="Approved",1,IF(I24="Draft Complete",0.8,IF(I24="In Review",0.6,IF(I24="In Progress",0.4,IF(I24="Blocked",0,0)))))</x:f>
        <x:v>0</x:v>
      </x:c>
      <x:c r="K24" s="853" t="n">
        <x:v>14</x:v>
      </x:c>
      <x:c r="L24" s="853" t="str">
        <x:v>Publication workflow/package</x:v>
      </x:c>
      <x:c r="M24" s="853" t="str">
        <x:v>No confidential/personal/tenant data or licence violation in exported package.</x:v>
      </x:c>
      <x:c r="N24" s="853" t="str">
        <x:v>Default non-public.</x:v>
      </x:c>
      <x:c r="O24" s="854" t="str">
        <x:v>Skill Security and Confidentiality</x:v>
      </x:c>
    </x:row>
    <x:row r="25">
      <x:c r="A25" s="847" t="str">
        <x:v>S11-BL-021</x:v>
      </x:c>
      <x:c r="B25" s="114" t="str">
        <x:v>APIs/events</x:v>
      </x:c>
      <x:c r="C25" s="114" t="str">
        <x:v>Implement Stage 11 APIs and events</x:v>
      </x:c>
      <x:c r="D25" s="114" t="str">
        <x:v>Observation, proposal, package, eval, review, source, canary, rollback and lineage contracts.</x:v>
      </x:c>
      <x:c r="E25" s="114" t="str">
        <x:v>Backend/API Lead</x:v>
      </x:c>
      <x:c r="F25" s="114" t="str">
        <x:v>Data/Workflow/Platform</x:v>
      </x:c>
      <x:c r="G25" s="114" t="str">
        <x:v>S11-BL-002:S11-BL-020</x:v>
      </x:c>
      <x:c r="H25" s="114" t="str">
        <x:v>High</x:v>
      </x:c>
      <x:c r="I25" s="114" t="str">
        <x:v>Not Started</x:v>
      </x:c>
      <x:c r="J25" s="135" t="n">
        <x:f>IF(I25="Approved",1,IF(I25="Draft Complete",0.8,IF(I25="In Review",0.6,IF(I25="In Progress",0.4,IF(I25="Blocked",0,0)))))</x:f>
        <x:v>0</x:v>
      </x:c>
      <x:c r="K25" s="114" t="n">
        <x:v>12</x:v>
      </x:c>
      <x:c r="L25" s="114" t="str">
        <x:v>OpenAPI/event package</x:v>
      </x:c>
      <x:c r="M25" s="114" t="str">
        <x:v>Contracts, idempotency, access and replay tests pass.</x:v>
      </x:c>
      <x:c r="N25" s="114" t="str">
        <x:v>References not raw private content.</x:v>
      </x:c>
      <x:c r="O25" s="848" t="str">
        <x:v>Stage 10-11 APIs and Events</x:v>
      </x:c>
    </x:row>
    <x:row r="26">
      <x:c r="A26" s="852" t="str">
        <x:v>S11-BL-022</x:v>
      </x:c>
      <x:c r="B26" s="853" t="str">
        <x:v>Red-team/security</x:v>
      </x:c>
      <x:c r="C26" s="853" t="str">
        <x:v>Execute Skill Forge threat and supply-chain test programme</x:v>
      </x:c>
      <x:c r="D26" s="853" t="str">
        <x:v>Prompt injection, malicious package, sandbox escape, signer/builder, cross-tenant, data egress and rollback tests.</x:v>
      </x:c>
      <x:c r="E26" s="853" t="str">
        <x:v>AI Security/CISO Lead</x:v>
      </x:c>
      <x:c r="F26" s="853" t="str">
        <x:v>DevSecOps/DPO/QA/SRE</x:v>
      </x:c>
      <x:c r="G26" s="853" t="str">
        <x:v>S11-BL-009:S11-BL-021</x:v>
      </x:c>
      <x:c r="H26" s="853" t="str">
        <x:v>Critical</x:v>
      </x:c>
      <x:c r="I26" s="853" t="str">
        <x:v>Not Started</x:v>
      </x:c>
      <x:c r="J26" s="859" t="n">
        <x:f>IF(I26="Approved",1,IF(I26="Draft Complete",0.8,IF(I26="In Review",0.6,IF(I26="In Progress",0.4,IF(I26="Blocked",0,0)))))</x:f>
        <x:v>0</x:v>
      </x:c>
      <x:c r="K26" s="853" t="n">
        <x:v>18</x:v>
      </x:c>
      <x:c r="L26" s="853" t="str">
        <x:v>Security/red-team report</x:v>
      </x:c>
      <x:c r="M26" s="853" t="str">
        <x:v>No critical unresolved finding; incident/kill-switch drills pass.</x:v>
      </x:c>
      <x:c r="N26" s="853" t="str">
        <x:v>Blocking controls.</x:v>
      </x:c>
      <x:c r="O26" s="854" t="str">
        <x:v>Skill Security and Confidentiality</x:v>
      </x:c>
    </x:row>
    <x:row r="27">
      <x:c r="A27" s="847" t="str">
        <x:v>S11-BL-023</x:v>
      </x:c>
      <x:c r="B27" s="114" t="str">
        <x:v>End-to-end validation</x:v>
      </x:c>
      <x:c r="C27" s="114" t="str">
        <x:v>Run observation-to-canary-to-rollback scenarios for each package category</x:v>
      </x:c>
      <x:c r="D27" s="114" t="str">
        <x:v>Use representative prompt/evaluator/coach/adapter/content/workflow/report packages.</x:v>
      </x:c>
      <x:c r="E27" s="114" t="str">
        <x:v>QA Programme Lead</x:v>
      </x:c>
      <x:c r="F27" s="114" t="str">
        <x:v>All Stage 11 owners</x:v>
      </x:c>
      <x:c r="G27" s="114" t="str">
        <x:v>S11-BL-001:S11-BL-022</x:v>
      </x:c>
      <x:c r="H27" s="114" t="str">
        <x:v>Critical</x:v>
      </x:c>
      <x:c r="I27" s="114" t="str">
        <x:v>Not Started</x:v>
      </x:c>
      <x:c r="J27" s="135" t="n">
        <x:f>IF(I27="Approved",1,IF(I27="Draft Complete",0.8,IF(I27="In Review",0.6,IF(I27="In Progress",0.4,IF(I27="Blocked",0,0)))))</x:f>
        <x:v>0</x:v>
      </x:c>
      <x:c r="K27" s="114" t="n">
        <x:v>20</x:v>
      </x:c>
      <x:c r="L27" s="114" t="str">
        <x:v>Stage 11 validation report</x:v>
      </x:c>
      <x:c r="M27" s="114" t="str">
        <x:v>Lifecycle, eval, review, signature, deployment, audit and remediation gates pass.</x:v>
      </x:c>
      <x:c r="N27" s="114" t="str">
        <x:v>Synthetic/approved test data.</x:v>
      </x:c>
      <x:c r="O27" s="848" t="str">
        <x:v>Stage 11 Gate</x:v>
      </x:c>
    </x:row>
    <x:row r="28">
      <x:c r="A28" s="855" t="str">
        <x:v>S11-BL-024</x:v>
      </x:c>
      <x:c r="B28" s="856" t="str">
        <x:v>Documentation</x:v>
      </x:c>
      <x:c r="C28" s="856" t="str">
        <x:v>Complete Stage 11 implementation package</x:v>
      </x:c>
      <x:c r="D28" s="856" t="str">
        <x:v>Architecture, contracts, lifecycle, operations, source/licence, eval, security, runbooks, risks, ADRs and gate evidence.</x:v>
      </x:c>
      <x:c r="E28" s="856" t="str">
        <x:v>Programme Lead</x:v>
      </x:c>
      <x:c r="F28" s="856" t="str">
        <x:v>All owners</x:v>
      </x:c>
      <x:c r="G28" s="856" t="str">
        <x:v>S11-BL-001:S11-BL-023</x:v>
      </x:c>
      <x:c r="H28" s="856" t="str">
        <x:v>High</x:v>
      </x:c>
      <x:c r="I28" s="856" t="str">
        <x:v>Not Started</x:v>
      </x:c>
      <x:c r="J28" s="860" t="n">
        <x:f>IF(I28="Approved",1,IF(I28="Draft Complete",0.8,IF(I28="In Review",0.6,IF(I28="In Progress",0.4,IF(I28="Blocked",0,0)))))</x:f>
        <x:v>0</x:v>
      </x:c>
      <x:c r="K28" s="856" t="n">
        <x:v>6</x:v>
      </x:c>
      <x:c r="L28" s="856" t="str">
        <x:v>Stage 11 package</x:v>
      </x:c>
      <x:c r="M28" s="856" t="str">
        <x:v>Ready for Stage 11 gate and Stage 12 pilot/hardening.</x:v>
      </x:c>
      <x:c r="N28" s="856" t="str">
        <x:v>Source/decision traceability complete.</x:v>
      </x:c>
      <x:c r="O28" s="857" t="str">
        <x:v>Stage 11 Gate</x:v>
      </x:c>
    </x:row>
  </x:sheetData>
  <x:mergeCells>
    <x:mergeCell ref="A1:O1"/>
    <x:mergeCell ref="A2:O2"/>
  </x:mergeCells>
  <x:dataValidations count="2">
    <x:dataValidation type="list" sqref="H5:H28">
      <x:formula1>"Critical,High,Medium,Low"</x:formula1>
    </x:dataValidation>
    <x:dataValidation type="list" sqref="I5:I28">
      <x:formula1>"Not Started,In Progress,Draft Complete,In Review,Approved,Blocked,Deferred"</x:formula1>
    </x:dataValidation>
  </x:dataValidations>
  <x:pageMargins left="0.7" right="0.7" top="0.75" bottom="0.75" header="0.3" footer="0.3"/>
</x:worksheet>
</file>

<file path=xl/worksheets/sheet15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809" t="str">
        <x:v>Stage 10–11 — Risk Register</x:v>
      </x:c>
      <x:c r="B1" s="809"/>
      <x:c r="C1" s="809"/>
      <x:c r="D1" s="809"/>
      <x:c r="E1" s="809"/>
      <x:c r="F1" s="809"/>
      <x:c r="G1" s="809"/>
      <x:c r="H1" s="809"/>
      <x:c r="I1" s="809"/>
      <x:c r="J1" s="809"/>
    </x:row>
    <x:row r="2" ht="38" customHeight="1">
      <x:c r="A2" s="813" t="str">
        <x:v>Experience, accessibility, privacy, governance, Skill Forge, evaluation, supply-chain, canary and rollback risks.</x:v>
      </x:c>
      <x:c r="B2" s="813"/>
      <x:c r="C2" s="813"/>
      <x:c r="D2" s="813"/>
      <x:c r="E2" s="813"/>
      <x:c r="F2" s="813"/>
      <x:c r="G2" s="813"/>
      <x:c r="H2" s="813"/>
      <x:c r="I2" s="813"/>
      <x:c r="J2" s="813"/>
    </x:row>
    <x:row r="4" ht="30" customHeight="1">
      <x:c r="A4" s="825" t="str">
        <x:v>Risk ID</x:v>
      </x:c>
      <x:c r="B4" s="826" t="str">
        <x:v>Risk</x:v>
      </x:c>
      <x:c r="C4" s="826" t="str">
        <x:v>Category</x:v>
      </x:c>
      <x:c r="D4" s="826" t="str">
        <x:v>Likelihood</x:v>
      </x:c>
      <x:c r="E4" s="826" t="str">
        <x:v>Impact</x:v>
      </x:c>
      <x:c r="F4" s="826" t="str">
        <x:v>Score</x:v>
      </x:c>
      <x:c r="G4" s="826" t="str">
        <x:v>Mitigation</x:v>
      </x:c>
      <x:c r="H4" s="826" t="str">
        <x:v>Owner</x:v>
      </x:c>
      <x:c r="I4" s="826" t="str">
        <x:v>Status</x:v>
      </x:c>
      <x:c r="J4" s="827" t="str">
        <x:v>Notes</x:v>
      </x:c>
    </x:row>
    <x:row r="5">
      <x:c r="A5" s="844" t="str">
        <x:v>S1011-R-001</x:v>
      </x:c>
      <x:c r="B5" s="845" t="str">
        <x:v>Manager console evolves into continuous live surveillance or a raw-screen wall.</x:v>
      </x:c>
      <x:c r="C5" s="845" t="str">
        <x:v>Product/Governance/Trust</x:v>
      </x:c>
      <x:c r="D5" s="845" t="n">
        <x:v>3</x:v>
      </x:c>
      <x:c r="E5" s="845" t="n">
        <x:v>5</x:v>
      </x:c>
      <x:c r="F5" s="845" t="n">
        <x:f>D5*E5</x:f>
        <x:v>15</x:v>
      </x:c>
      <x:c r="G5" s="845" t="str">
        <x:v>Exception-led read model, no live view, raw-access grants, manager training and UI regression tests.</x:v>
      </x:c>
      <x:c r="H5" s="845" t="str">
        <x:v>Product/HR/DPO</x:v>
      </x:c>
      <x:c r="I5" s="845" t="str">
        <x:v>Open</x:v>
      </x:c>
      <x:c r="J5" s="846" t="str">
        <x:v>Blocking.</x:v>
      </x:c>
    </x:row>
    <x:row r="6">
      <x:c r="A6" s="852" t="str">
        <x:v>S1011-R-002</x:v>
      </x:c>
      <x:c r="B6" s="853" t="str">
        <x:v>Clicks, keystrokes, time, code volume, prompts or tokens become an implicit productivity score in UI/reporting.</x:v>
      </x:c>
      <x:c r="C6" s="853" t="str">
        <x:v>Fairness/Misuse</x:v>
      </x:c>
      <x:c r="D6" s="853" t="n">
        <x:v>4</x:v>
      </x:c>
      <x:c r="E6" s="853" t="n">
        <x:v>5</x:v>
      </x:c>
      <x:c r="F6" s="853" t="n">
        <x:f>D6*E6</x:f>
        <x:v>20</x:v>
      </x:c>
      <x:c r="G6" s="853" t="str">
        <x:v>Metric deny-list, design review, automated content/schema tests and governance audit.</x:v>
      </x:c>
      <x:c r="H6" s="853" t="str">
        <x:v>Product/HR/AI Governance</x:v>
      </x:c>
      <x:c r="I6" s="853" t="str">
        <x:v>Open</x:v>
      </x:c>
      <x:c r="J6" s="854" t="str">
        <x:v>Blocking.</x:v>
      </x:c>
    </x:row>
    <x:row r="7">
      <x:c r="A7" s="847" t="str">
        <x:v>S1011-R-003</x:v>
      </x:c>
      <x:c r="B7" s="114" t="str">
        <x:v>Employee disputes, explanations or evidence gaps are hidden from manager/reviewer views.</x:v>
      </x:c>
      <x:c r="C7" s="114" t="str">
        <x:v>Fairness/Employment</x:v>
      </x:c>
      <x:c r="D7" s="114" t="n">
        <x:v>3</x:v>
      </x:c>
      <x:c r="E7" s="114" t="n">
        <x:v>5</x:v>
      </x:c>
      <x:c r="F7" s="114" t="n">
        <x:f>D7*E7</x:f>
        <x:v>15</x:v>
      </x:c>
      <x:c r="G7" s="114" t="str">
        <x:v>Mandatory fields in read models and acceptance tests for active dispute/context.</x:v>
      </x:c>
      <x:c r="H7" s="114" t="str">
        <x:v>Governance Product/DPO</x:v>
      </x:c>
      <x:c r="I7" s="114" t="str">
        <x:v>Open</x:v>
      </x:c>
      <x:c r="J7" s="848" t="str">
        <x:v>Blocking.</x:v>
      </x:c>
    </x:row>
    <x:row r="8">
      <x:c r="A8" s="852" t="str">
        <x:v>S1011-R-004</x:v>
      </x:c>
      <x:c r="B8" s="853" t="str">
        <x:v>Private coaching, reflection or mentor content is exposed to managers or general search.</x:v>
      </x:c>
      <x:c r="C8" s="853" t="str">
        <x:v>Privacy/Trust</x:v>
      </x:c>
      <x:c r="D8" s="853" t="n">
        <x:v>3</x:v>
      </x:c>
      <x:c r="E8" s="853" t="n">
        <x:v>5</x:v>
      </x:c>
      <x:c r="F8" s="853" t="n">
        <x:f>D8*E8</x:f>
        <x:v>15</x:v>
      </x:c>
      <x:c r="G8" s="853" t="str">
        <x:v>Separate read models, content classes, audience projection and access tests.</x:v>
      </x:c>
      <x:c r="H8" s="853" t="str">
        <x:v>DPO/Security/Product</x:v>
      </x:c>
      <x:c r="I8" s="853" t="str">
        <x:v>Open</x:v>
      </x:c>
      <x:c r="J8" s="854" t="str">
        <x:v>Blocking.</x:v>
      </x:c>
    </x:row>
    <x:row r="9">
      <x:c r="A9" s="847" t="str">
        <x:v>S1011-R-005</x:v>
      </x:c>
      <x:c r="B9" s="114" t="str">
        <x:v>Raw evidence leaks through frontend caches, logs, analytics, exports, notifications or previews.</x:v>
      </x:c>
      <x:c r="C9" s="114" t="str">
        <x:v>Privacy/Security</x:v>
      </x:c>
      <x:c r="D9" s="114" t="n">
        <x:v>3</x:v>
      </x:c>
      <x:c r="E9" s="114" t="n">
        <x:v>5</x:v>
      </x:c>
      <x:c r="F9" s="114" t="n">
        <x:f>D9*E9</x:f>
        <x:v>15</x:v>
      </x:c>
      <x:c r="G9" s="114" t="str">
        <x:v>Reference-based APIs, secure caching, OTel allowlists, preview minimisation, watermark/export policy and testing.</x:v>
      </x:c>
      <x:c r="H9" s="114" t="str">
        <x:v>CISO/SRE/Frontend</x:v>
      </x:c>
      <x:c r="I9" s="114" t="str">
        <x:v>Open</x:v>
      </x:c>
      <x:c r="J9" s="848" t="str">
        <x:v>Blocking.</x:v>
      </x:c>
    </x:row>
    <x:row r="10">
      <x:c r="A10" s="852" t="str">
        <x:v>S1011-R-006</x:v>
      </x:c>
      <x:c r="B10" s="853" t="str">
        <x:v>Complex timelines, graphs or skill trees are inaccessible to keyboard, screen-reader, low-vision or cognitive users.</x:v>
      </x:c>
      <x:c r="C10" s="853" t="str">
        <x:v>Accessibility/Inclusion</x:v>
      </x:c>
      <x:c r="D10" s="853" t="n">
        <x:v>4</x:v>
      </x:c>
      <x:c r="E10" s="853" t="n">
        <x:v>5</x:v>
      </x:c>
      <x:c r="F10" s="853" t="n">
        <x:f>D10*E10</x:f>
        <x:v>20</x:v>
      </x:c>
      <x:c r="G10" s="853" t="str">
        <x:v>WCAG 2.2 AA target, APG patterns, text/table alternatives and disabled-user testing.</x:v>
      </x:c>
      <x:c r="H10" s="853" t="str">
        <x:v>Accessibility/Product</x:v>
      </x:c>
      <x:c r="I10" s="853" t="str">
        <x:v>Open</x:v>
      </x:c>
      <x:c r="J10" s="854" t="str">
        <x:v>Blocking for primary journeys.</x:v>
      </x:c>
    </x:row>
    <x:row r="11">
      <x:c r="A11" s="847" t="str">
        <x:v>S1011-R-007</x:v>
      </x:c>
      <x:c r="B11" s="114" t="str">
        <x:v>Use of accessible components is mistaken for full service conformance.</x:v>
      </x:c>
      <x:c r="C11" s="114" t="str">
        <x:v>Accessibility/QA</x:v>
      </x:c>
      <x:c r="D11" s="114" t="n">
        <x:v>3</x:v>
      </x:c>
      <x:c r="E11" s="114" t="n">
        <x:v>4</x:v>
      </x:c>
      <x:c r="F11" s="114" t="n">
        <x:f>D11*E11</x:f>
        <x:v>12</x:v>
      </x:c>
      <x:c r="G11" s="114" t="str">
        <x:v>End-to-end manual/AT testing, conformance evidence and explicit limitations.</x:v>
      </x:c>
      <x:c r="H11" s="114" t="str">
        <x:v>Accessibility/QA</x:v>
      </x:c>
      <x:c r="I11" s="114" t="str">
        <x:v>Open</x:v>
      </x:c>
      <x:c r="J11" s="848" t="str"/>
    </x:row>
    <x:row r="12">
      <x:c r="A12" s="852" t="str">
        <x:v>S1011-R-008</x:v>
      </x:c>
      <x:c r="B12" s="853" t="str">
        <x:v>Stale or partially unavailable read models appear as zero progress, inactivity or no evidence.</x:v>
      </x:c>
      <x:c r="C12" s="853" t="str">
        <x:v>Data Quality/Fairness</x:v>
      </x:c>
      <x:c r="D12" s="853" t="n">
        <x:v>4</x:v>
      </x:c>
      <x:c r="E12" s="853" t="n">
        <x:v>5</x:v>
      </x:c>
      <x:c r="F12" s="853" t="n">
        <x:f>D12*E12</x:f>
        <x:v>20</x:v>
      </x:c>
      <x:c r="G12" s="853" t="str">
        <x:v>Freshness/completeness fields, degraded-state UX and harmful actions disabled during uncertainty.</x:v>
      </x:c>
      <x:c r="H12" s="853" t="str">
        <x:v>Data/Product/AI Governance</x:v>
      </x:c>
      <x:c r="I12" s="853" t="str">
        <x:v>Open</x:v>
      </x:c>
      <x:c r="J12" s="854" t="str">
        <x:v>Blocking.</x:v>
      </x:c>
    </x:row>
    <x:row r="13">
      <x:c r="A13" s="847" t="str">
        <x:v>S1011-R-009</x:v>
      </x:c>
      <x:c r="B13" s="114" t="str">
        <x:v>Audience access boundaries are bypassed through BFF/API IDOR, search or export.</x:v>
      </x:c>
      <x:c r="C13" s="114" t="str">
        <x:v>Security/Privacy</x:v>
      </x:c>
      <x:c r="D13" s="114" t="n">
        <x:v>3</x:v>
      </x:c>
      <x:c r="E13" s="114" t="n">
        <x:v>5</x:v>
      </x:c>
      <x:c r="F13" s="114" t="n">
        <x:f>D13*E13</x:f>
        <x:v>15</x:v>
      </x:c>
      <x:c r="G13" s="114" t="str">
        <x:v>Tenant/person/case checks, policy broker, RLS, security tests and audit.</x:v>
      </x:c>
      <x:c r="H13" s="114" t="str">
        <x:v>Application Security</x:v>
      </x:c>
      <x:c r="I13" s="114" t="str">
        <x:v>Open</x:v>
      </x:c>
      <x:c r="J13" s="848" t="str">
        <x:v>Blocking.</x:v>
      </x:c>
    </x:row>
    <x:row r="14">
      <x:c r="A14" s="852" t="str">
        <x:v>S1011-R-010</x:v>
      </x:c>
      <x:c r="B14" s="853" t="str">
        <x:v>UI explanations overstate AI confidence or hide model/skill/policy lineage.</x:v>
      </x:c>
      <x:c r="C14" s="853" t="str">
        <x:v>AI Governance/Trust</x:v>
      </x:c>
      <x:c r="D14" s="853" t="n">
        <x:v>3</x:v>
      </x:c>
      <x:c r="E14" s="853" t="n">
        <x:v>5</x:v>
      </x:c>
      <x:c r="F14" s="853" t="n">
        <x:f>D14*E14</x:f>
        <x:v>15</x:v>
      </x:c>
      <x:c r="G14" s="853" t="str">
        <x:v>Fact/inference labels, confidence/gap display, version lineage and explanation acceptance tests.</x:v>
      </x:c>
      <x:c r="H14" s="853" t="str">
        <x:v>AI Governance/Product</x:v>
      </x:c>
      <x:c r="I14" s="853" t="str">
        <x:v>Open</x:v>
      </x:c>
      <x:c r="J14" s="854" t="str">
        <x:v>Blocking.</x:v>
      </x:c>
    </x:row>
    <x:row r="15">
      <x:c r="A15" s="847" t="str">
        <x:v>S1011-R-011</x:v>
      </x:c>
      <x:c r="B15" s="114" t="str">
        <x:v>Localisation or time-zone errors misstate deadlines, policy effective dates or review SLAs.</x:v>
      </x:c>
      <x:c r="C15" s="114" t="str">
        <x:v>UX/Legal/Operations</x:v>
      </x:c>
      <x:c r="D15" s="114" t="n">
        <x:v>3</x:v>
      </x:c>
      <x:c r="E15" s="114" t="n">
        <x:v>4</x:v>
      </x:c>
      <x:c r="F15" s="114" t="n">
        <x:f>D15*E15</x:f>
        <x:v>12</x:v>
      </x:c>
      <x:c r="G15" s="114" t="str">
        <x:v>Locale/time-zone contracts, legal content packs and UJ-018 testing.</x:v>
      </x:c>
      <x:c r="H15" s="114" t="str">
        <x:v>Localisation/Legal/Product</x:v>
      </x:c>
      <x:c r="I15" s="114" t="str">
        <x:v>Open</x:v>
      </x:c>
      <x:c r="J15" s="848" t="str"/>
    </x:row>
    <x:row r="16">
      <x:c r="A16" s="852" t="str">
        <x:v>S1011-R-012</x:v>
      </x:c>
      <x:c r="B16" s="853" t="str">
        <x:v>Notification overload or insecure previews disclose sensitive information and undermine trust.</x:v>
      </x:c>
      <x:c r="C16" s="853" t="str">
        <x:v>UX/Privacy</x:v>
      </x:c>
      <x:c r="D16" s="853" t="n">
        <x:v>4</x:v>
      </x:c>
      <x:c r="E16" s="853" t="n">
        <x:v>4</x:v>
      </x:c>
      <x:c r="F16" s="853" t="n">
        <x:f>D16*E16</x:f>
        <x:v>16</x:v>
      </x:c>
      <x:c r="G16" s="853" t="str">
        <x:v>Priority/digest/cooldown policy, secure deep links and no-sensitive-preview tests.</x:v>
      </x:c>
      <x:c r="H16" s="853" t="str">
        <x:v>Notification Product/DPO</x:v>
      </x:c>
      <x:c r="I16" s="853" t="str">
        <x:v>Open</x:v>
      </x:c>
      <x:c r="J16" s="854" t="str"/>
    </x:row>
    <x:row r="17">
      <x:c r="A17" s="847" t="str">
        <x:v>S1011-R-013</x:v>
      </x:c>
      <x:c r="B17" s="114" t="str">
        <x:v>Capability character UX becomes childish, manipulative, publicly competitive or permanently labelling.</x:v>
      </x:c>
      <x:c r="C17" s="114" t="str">
        <x:v>Product/HR/Fairness</x:v>
      </x:c>
      <x:c r="D17" s="114" t="n">
        <x:v>3</x:v>
      </x:c>
      <x:c r="E17" s="114" t="n">
        <x:v>5</x:v>
      </x:c>
      <x:c r="F17" s="114" t="n">
        <x:f>D17*E17</x:f>
        <x:v>15</x:v>
      </x:c>
      <x:c r="G17" s="114" t="str">
        <x:v>Professional private design, no public ranking/streak pressure and evidence freshness/status.</x:v>
      </x:c>
      <x:c r="H17" s="114" t="str">
        <x:v>Product/HR/Employee Experience</x:v>
      </x:c>
      <x:c r="I17" s="114" t="str">
        <x:v>Open</x:v>
      </x:c>
      <x:c r="J17" s="848" t="str">
        <x:v>Blocking.</x:v>
      </x:c>
    </x:row>
    <x:row r="18">
      <x:c r="A18" s="852" t="str">
        <x:v>S1011-R-014</x:v>
      </x:c>
      <x:c r="B18" s="853" t="str">
        <x:v>Skill observation is automatically converted into production behaviour without adequate evidence.</x:v>
      </x:c>
      <x:c r="C18" s="853" t="str">
        <x:v>AI Governance/Systemic</x:v>
      </x:c>
      <x:c r="D18" s="853" t="n">
        <x:v>3</x:v>
      </x:c>
      <x:c r="E18" s="853" t="n">
        <x:v>5</x:v>
      </x:c>
      <x:c r="F18" s="853" t="n">
        <x:f>D18*E18</x:f>
        <x:v>15</x:v>
      </x:c>
      <x:c r="G18" s="853" t="str">
        <x:v>Separate observation/proposal/package lifecycle and hard approval/deployment gates.</x:v>
      </x:c>
      <x:c r="H18" s="853" t="str">
        <x:v>AI Platform/Governance</x:v>
      </x:c>
      <x:c r="I18" s="853" t="str">
        <x:v>Open</x:v>
      </x:c>
      <x:c r="J18" s="854" t="str">
        <x:v>Blocking.</x:v>
      </x:c>
    </x:row>
    <x:row r="19">
      <x:c r="A19" s="847" t="str">
        <x:v>S1011-R-015</x:v>
      </x:c>
      <x:c r="B19" s="114" t="str">
        <x:v>A malicious or prompt-injected skill gains tools, network or file access beyond its contract.</x:v>
      </x:c>
      <x:c r="C19" s="114" t="str">
        <x:v>AI Security</x:v>
      </x:c>
      <x:c r="D19" s="114" t="n">
        <x:v>4</x:v>
      </x:c>
      <x:c r="E19" s="114" t="n">
        <x:v>5</x:v>
      </x:c>
      <x:c r="F19" s="114" t="n">
        <x:f>D19*E19</x:f>
        <x:v>20</x:v>
      </x:c>
      <x:c r="G19" s="114" t="str">
        <x:v>Default-deny capability gateway, sandbox, adversarial evals and runtime enforcement.</x:v>
      </x:c>
      <x:c r="H19" s="114" t="str">
        <x:v>AI Security/CISO</x:v>
      </x:c>
      <x:c r="I19" s="114" t="str">
        <x:v>Open</x:v>
      </x:c>
      <x:c r="J19" s="848" t="str">
        <x:v>Blocking.</x:v>
      </x:c>
    </x:row>
    <x:row r="20">
      <x:c r="A20" s="852" t="str">
        <x:v>S1011-R-016</x:v>
      </x:c>
      <x:c r="B20" s="853" t="str">
        <x:v>Confidential employee, customer, tenant or project data leaks into reusable/global/public skill.</x:v>
      </x:c>
      <x:c r="C20" s="853" t="str">
        <x:v>Confidentiality/Privacy</x:v>
      </x:c>
      <x:c r="D20" s="853" t="n">
        <x:v>3</x:v>
      </x:c>
      <x:c r="E20" s="853" t="n">
        <x:v>5</x:v>
      </x:c>
      <x:c r="F20" s="853" t="n">
        <x:f>D20*E20</x:f>
        <x:v>15</x:v>
      </x:c>
      <x:c r="G20" s="853" t="str">
        <x:v>Classification, tenant isolation, generalisation, publication workflow and scans.</x:v>
      </x:c>
      <x:c r="H20" s="853" t="str">
        <x:v>DPO/CISO/Legal</x:v>
      </x:c>
      <x:c r="I20" s="853" t="str">
        <x:v>Open</x:v>
      </x:c>
      <x:c r="J20" s="854" t="str">
        <x:v>Blocking.</x:v>
      </x:c>
    </x:row>
    <x:row r="21">
      <x:c r="A21" s="847" t="str">
        <x:v>S1011-R-017</x:v>
      </x:c>
      <x:c r="B21" s="114" t="str">
        <x:v>Source or dependency licence terms are violated.</x:v>
      </x:c>
      <x:c r="C21" s="114" t="str">
        <x:v>Legal/Supply Chain</x:v>
      </x:c>
      <x:c r="D21" s="114" t="n">
        <x:v>3</x:v>
      </x:c>
      <x:c r="E21" s="114" t="n">
        <x:v>5</x:v>
      </x:c>
      <x:c r="F21" s="114" t="n">
        <x:f>D21*E21</x:f>
        <x:v>15</x:v>
      </x:c>
      <x:c r="G21" s="114" t="str">
        <x:v>Source/licence registry, SPDX/CycloneDX, automated scans, legal review and clean-room path.</x:v>
      </x:c>
      <x:c r="H21" s="114" t="str">
        <x:v>Legal/Procurement/Architecture</x:v>
      </x:c>
      <x:c r="I21" s="114" t="str">
        <x:v>Open</x:v>
      </x:c>
      <x:c r="J21" s="848" t="str">
        <x:v>Blocking.</x:v>
      </x:c>
    </x:row>
    <x:row r="22">
      <x:c r="A22" s="852" t="str">
        <x:v>S1011-R-018</x:v>
      </x:c>
      <x:c r="B22" s="853" t="str">
        <x:v>Package artifact is modified, unsigned or built from untrusted source/builder.</x:v>
      </x:c>
      <x:c r="C22" s="853" t="str">
        <x:v>Supply Chain/Security</x:v>
      </x:c>
      <x:c r="D22" s="853" t="n">
        <x:v>3</x:v>
      </x:c>
      <x:c r="E22" s="853" t="n">
        <x:v>5</x:v>
      </x:c>
      <x:c r="F22" s="853" t="n">
        <x:f>D22*E22</x:f>
        <x:v>15</x:v>
      </x:c>
      <x:c r="G22" s="853" t="str">
        <x:v>OCI digest, SLSA provenance, Sigstore verification and runtime policy.</x:v>
      </x:c>
      <x:c r="H22" s="853" t="str">
        <x:v>DevSecOps/CISO</x:v>
      </x:c>
      <x:c r="I22" s="853" t="str">
        <x:v>Open</x:v>
      </x:c>
      <x:c r="J22" s="854" t="str">
        <x:v>Blocking.</x:v>
      </x:c>
    </x:row>
    <x:row r="23">
      <x:c r="A23" s="847" t="str">
        <x:v>S1011-R-019</x:v>
      </x:c>
      <x:c r="B23" s="114" t="str">
        <x:v>Signing identity, CI builder or source repository is compromised.</x:v>
      </x:c>
      <x:c r="C23" s="114" t="str">
        <x:v>Supply Chain/Incident</x:v>
      </x:c>
      <x:c r="D23" s="114" t="n">
        <x:v>3</x:v>
      </x:c>
      <x:c r="E23" s="114" t="n">
        <x:v>5</x:v>
      </x:c>
      <x:c r="F23" s="114" t="n">
        <x:f>D23*E23</x:f>
        <x:v>15</x:v>
      </x:c>
      <x:c r="G23" s="114" t="str">
        <x:v>Protected source, isolated builders, OIDC/KMS signing, revocation, rebuild and global revoke drill.</x:v>
      </x:c>
      <x:c r="H23" s="114" t="str">
        <x:v>CISO/DevSecOps</x:v>
      </x:c>
      <x:c r="I23" s="114" t="str">
        <x:v>Open</x:v>
      </x:c>
      <x:c r="J23" s="848" t="str">
        <x:v>Blocking.</x:v>
      </x:c>
    </x:row>
    <x:row r="24">
      <x:c r="A24" s="852" t="str">
        <x:v>S1011-R-020</x:v>
      </x:c>
      <x:c r="B24" s="853" t="str">
        <x:v>Evaluation suite overfits known cases, uses circular graders or misses harmful edge cases.</x:v>
      </x:c>
      <x:c r="C24" s="853" t="str">
        <x:v>AI Evaluation</x:v>
      </x:c>
      <x:c r="D24" s="853" t="n">
        <x:v>4</x:v>
      </x:c>
      <x:c r="E24" s="853" t="n">
        <x:v>5</x:v>
      </x:c>
      <x:c r="F24" s="853" t="n">
        <x:f>D24*E24</x:f>
        <x:v>20</x:v>
      </x:c>
      <x:c r="G24" s="853" t="str">
        <x:v>Holdout/adversarial/regression cases, independent graders, reviewer sampling and refresh.</x:v>
      </x:c>
      <x:c r="H24" s="853" t="str">
        <x:v>AI Evaluation/Domain Review</x:v>
      </x:c>
      <x:c r="I24" s="853" t="str">
        <x:v>Open</x:v>
      </x:c>
      <x:c r="J24" s="854" t="str">
        <x:v>Blocking for high-impact packages.</x:v>
      </x:c>
    </x:row>
    <x:row r="25">
      <x:c r="A25" s="847" t="str">
        <x:v>S1011-R-021</x:v>
      </x:c>
      <x:c r="B25" s="114" t="str">
        <x:v>Canary targeting exposes inappropriate employees/tasks or includes PII/protected attributes in flag context.</x:v>
      </x:c>
      <x:c r="C25" s="114" t="str">
        <x:v>Privacy/Fairness/Deployment</x:v>
      </x:c>
      <x:c r="D25" s="114" t="n">
        <x:v>3</x:v>
      </x:c>
      <x:c r="E25" s="114" t="n">
        <x:v>5</x:v>
      </x:c>
      <x:c r="F25" s="114" t="n">
        <x:f>D25*E25</x:f>
        <x:v>15</x:v>
      </x:c>
      <x:c r="G25" s="114" t="str">
        <x:v>PII-minimised OpenFeature context, cohort review and category-specific restrictions.</x:v>
      </x:c>
      <x:c r="H25" s="114" t="str">
        <x:v>DPO/Platform/Product</x:v>
      </x:c>
      <x:c r="I25" s="114" t="str">
        <x:v>Open</x:v>
      </x:c>
      <x:c r="J25" s="848" t="str">
        <x:v>Blocking.</x:v>
      </x:c>
    </x:row>
    <x:row r="26">
      <x:c r="A26" s="852" t="str">
        <x:v>S1011-R-022</x:v>
      </x:c>
      <x:c r="B26" s="853" t="str">
        <x:v>Canary success metrics hide a critical safety/fairness failure behind aggregate improvement.</x:v>
      </x:c>
      <x:c r="C26" s="853" t="str">
        <x:v>Evaluation/Governance</x:v>
      </x:c>
      <x:c r="D26" s="853" t="n">
        <x:v>3</x:v>
      </x:c>
      <x:c r="E26" s="853" t="n">
        <x:v>5</x:v>
      </x:c>
      <x:c r="F26" s="853" t="n">
        <x:f>D26*E26</x:f>
        <x:v>15</x:v>
      </x:c>
      <x:c r="G26" s="853" t="str">
        <x:v>Critical metric floors, disaggregated approved analysis and automatic pause.</x:v>
      </x:c>
      <x:c r="H26" s="853" t="str">
        <x:v>AI Governance/DPO</x:v>
      </x:c>
      <x:c r="I26" s="853" t="str">
        <x:v>Open</x:v>
      </x:c>
      <x:c r="J26" s="854" t="str">
        <x:v>Blocking.</x:v>
      </x:c>
    </x:row>
    <x:row r="27">
      <x:c r="A27" s="847" t="str">
        <x:v>S1011-R-023</x:v>
      </x:c>
      <x:c r="B27" s="114" t="str">
        <x:v>Rollback fails or runtime keeps stale/cached harmful package.</x:v>
      </x:c>
      <x:c r="C27" s="114" t="str">
        <x:v>Reliability/Systemic</x:v>
      </x:c>
      <x:c r="D27" s="114" t="n">
        <x:v>3</x:v>
      </x:c>
      <x:c r="E27" s="114" t="n">
        <x:v>5</x:v>
      </x:c>
      <x:c r="F27" s="114" t="n">
        <x:f>D27*E27</x:f>
        <x:v>15</x:v>
      </x:c>
      <x:c r="G27" s="114" t="str">
        <x:v>Verified rollback target, cache revocation, provider-failure fallback and drills.</x:v>
      </x:c>
      <x:c r="H27" s="114" t="str">
        <x:v>SRE/Platform</x:v>
      </x:c>
      <x:c r="I27" s="114" t="str">
        <x:v>Open</x:v>
      </x:c>
      <x:c r="J27" s="848" t="str">
        <x:v>Blocking.</x:v>
      </x:c>
    </x:row>
    <x:row r="28">
      <x:c r="A28" s="852" t="str">
        <x:v>S1011-R-024</x:v>
      </x:c>
      <x:c r="B28" s="853" t="str">
        <x:v>Rollback stops future use but prior harmful findings/interventions remain unreviewed.</x:v>
      </x:c>
      <x:c r="C28" s="853" t="str">
        <x:v>Employment/Remediation</x:v>
      </x:c>
      <x:c r="D28" s="853" t="n">
        <x:v>4</x:v>
      </x:c>
      <x:c r="E28" s="853" t="n">
        <x:v>5</x:v>
      </x:c>
      <x:c r="F28" s="853" t="n">
        <x:f>D28*E28</x:f>
        <x:v>20</x:v>
      </x:c>
      <x:c r="G28" s="853" t="str">
        <x:v>Usage lineage, affected-output analysis and employee/case correction workflow.</x:v>
      </x:c>
      <x:c r="H28" s="853" t="str">
        <x:v>Governance/Domain Owners</x:v>
      </x:c>
      <x:c r="I28" s="853" t="str">
        <x:v>Open</x:v>
      </x:c>
      <x:c r="J28" s="854" t="str">
        <x:v>Blocking.</x:v>
      </x:c>
    </x:row>
    <x:row r="29">
      <x:c r="A29" s="847" t="str">
        <x:v>S1011-R-025</x:v>
      </x:c>
      <x:c r="B29" s="114" t="str">
        <x:v>External research is stale, conflicting, misapplied or treated as direct production instruction.</x:v>
      </x:c>
      <x:c r="C29" s="114" t="str">
        <x:v>Research/Quality</x:v>
      </x:c>
      <x:c r="D29" s="114" t="n">
        <x:v>4</x:v>
      </x:c>
      <x:c r="E29" s="114" t="n">
        <x:v>4</x:v>
      </x:c>
      <x:c r="F29" s="114" t="n">
        <x:f>D29*E29</x:f>
        <x:v>16</x:v>
      </x:c>
      <x:c r="G29" s="114" t="str">
        <x:v>Official-source preference, retrieval/version date, conflict review, expiry and research-to-proposal boundary.</x:v>
      </x:c>
      <x:c r="H29" s="114" t="str">
        <x:v>Research Governance</x:v>
      </x:c>
      <x:c r="I29" s="114" t="str">
        <x:v>Open</x:v>
      </x:c>
      <x:c r="J29" s="848" t="str"/>
    </x:row>
    <x:row r="30">
      <x:c r="A30" s="852" t="str">
        <x:v>S1011-R-026</x:v>
      </x:c>
      <x:c r="B30" s="853" t="str">
        <x:v>Skill Forge feedback or observation metrics are used to rank employees or teams.</x:v>
      </x:c>
      <x:c r="C30" s="853" t="str">
        <x:v>Misuse/Trust</x:v>
      </x:c>
      <x:c r="D30" s="853" t="n">
        <x:v>3</x:v>
      </x:c>
      <x:c r="E30" s="853" t="n">
        <x:v>5</x:v>
      </x:c>
      <x:c r="F30" s="853" t="n">
        <x:f>D30*E30</x:f>
        <x:v>15</x:v>
      </x:c>
      <x:c r="G30" s="853" t="str">
        <x:v>Purpose restriction, aggregation, metric deny-list and report access controls.</x:v>
      </x:c>
      <x:c r="H30" s="853" t="str">
        <x:v>HR/DPO/Product</x:v>
      </x:c>
      <x:c r="I30" s="853" t="str">
        <x:v>Open</x:v>
      </x:c>
      <x:c r="J30" s="854" t="str">
        <x:v>Blocking.</x:v>
      </x:c>
    </x:row>
    <x:row r="31">
      <x:c r="A31" s="847" t="str">
        <x:v>S1011-R-027</x:v>
      </x:c>
      <x:c r="B31" s="114" t="str">
        <x:v>Skill packages proliferate without ownership, deprecation, compatibility or discoverability.</x:v>
      </x:c>
      <x:c r="C31" s="114" t="str">
        <x:v>Architecture/Operations</x:v>
      </x:c>
      <x:c r="D31" s="114" t="n">
        <x:v>4</x:v>
      </x:c>
      <x:c r="E31" s="114" t="n">
        <x:v>4</x:v>
      </x:c>
      <x:c r="F31" s="114" t="n">
        <x:f>D31*E31</x:f>
        <x:v>16</x:v>
      </x:c>
      <x:c r="G31" s="114" t="str">
        <x:v>Registry ownership, lifecycle, dependency graph, expiry and architecture review.</x:v>
      </x:c>
      <x:c r="H31" s="114" t="str">
        <x:v>Architecture/Skill Forge</x:v>
      </x:c>
      <x:c r="I31" s="114" t="str">
        <x:v>Open</x:v>
      </x:c>
      <x:c r="J31" s="848" t="str"/>
    </x:row>
    <x:row r="32">
      <x:c r="A32" s="852" t="str">
        <x:v>S1011-R-028</x:v>
      </x:c>
      <x:c r="B32" s="853" t="str">
        <x:v>Evaluation or sandbox uses real secrets/personal data or allows host/network escape.</x:v>
      </x:c>
      <x:c r="C32" s="853" t="str">
        <x:v>Security/Privacy</x:v>
      </x:c>
      <x:c r="D32" s="853" t="n">
        <x:v>3</x:v>
      </x:c>
      <x:c r="E32" s="853" t="n">
        <x:v>5</x:v>
      </x:c>
      <x:c r="F32" s="853" t="n">
        <x:f>D32*E32</x:f>
        <x:v>15</x:v>
      </x:c>
      <x:c r="G32" s="853" t="str">
        <x:v>Synthetic/de-identified data, default-deny sandbox, secret scanning and red team.</x:v>
      </x:c>
      <x:c r="H32" s="853" t="str">
        <x:v>CISO/DPO/Evaluation</x:v>
      </x:c>
      <x:c r="I32" s="853" t="str">
        <x:v>Open</x:v>
      </x:c>
      <x:c r="J32" s="854" t="str">
        <x:v>Blocking.</x:v>
      </x:c>
    </x:row>
    <x:row r="33">
      <x:c r="A33" s="847" t="str">
        <x:v>S1011-R-029</x:v>
      </x:c>
      <x:c r="B33" s="114" t="str">
        <x:v>Progressive-delivery tooling duplicates HumanOS control plane and creates inconsistent truth.</x:v>
      </x:c>
      <x:c r="C33" s="114" t="str">
        <x:v>Architecture/Operations</x:v>
      </x:c>
      <x:c r="D33" s="114" t="n">
        <x:v>3</x:v>
      </x:c>
      <x:c r="E33" s="114" t="n">
        <x:v>4</x:v>
      </x:c>
      <x:c r="F33" s="114" t="n">
        <x:f>D33*E33</x:f>
        <x:v>12</x:v>
      </x:c>
      <x:c r="G33" s="114" t="str">
        <x:v>Platform capability assessment, OpenFeature abstraction and one authoritative registry/deployment state.</x:v>
      </x:c>
      <x:c r="H33" s="114" t="str">
        <x:v>Platform Architect</x:v>
      </x:c>
      <x:c r="I33" s="114" t="str">
        <x:v>Open</x:v>
      </x:c>
      <x:c r="J33" s="848" t="str"/>
    </x:row>
    <x:row r="34">
      <x:c r="A34" s="855" t="str">
        <x:v>S1011-R-030</x:v>
      </x:c>
      <x:c r="B34" s="856" t="str">
        <x:v>Publication exports proprietary/confidential material or creates unsupported public maintenance burden.</x:v>
      </x:c>
      <x:c r="C34" s="856" t="str">
        <x:v>Legal/Commercial/Security</x:v>
      </x:c>
      <x:c r="D34" s="856" t="n">
        <x:v>3</x:v>
      </x:c>
      <x:c r="E34" s="856" t="n">
        <x:v>5</x:v>
      </x:c>
      <x:c r="F34" s="856" t="n">
        <x:f>D34*E34</x:f>
        <x:v>15</x:v>
      </x:c>
      <x:c r="G34" s="856" t="str">
        <x:v>Explicit publication class, legal/security/privacy review, clean-room/attribution and owner/support decision.</x:v>
      </x:c>
      <x:c r="H34" s="856" t="str">
        <x:v>Legal/CISO/Product</x:v>
      </x:c>
      <x:c r="I34" s="856" t="str">
        <x:v>Open</x:v>
      </x:c>
      <x:c r="J34" s="857" t="str">
        <x:v>Blocking.</x:v>
      </x:c>
    </x:row>
  </x:sheetData>
  <x:mergeCells>
    <x:mergeCell ref="A1:J1"/>
    <x:mergeCell ref="A2:J2"/>
  </x:mergeCells>
  <x:conditionalFormatting sqref="F5:F34">
    <x:cfRule type="colorScale" priority="1">
      <x:colorScale>
        <x:cfvo type="min"/>
        <x:cfvo type="percentile" val="50"/>
        <x:cfvo type="max"/>
        <x:color rgb="FFE2F0D9"/>
        <x:color rgb="FFFFF2CC"/>
        <x:color rgb="FFFCE4D6"/>
      </x:colorScale>
    </x:cfRule>
  </x:conditionalFormatting>
  <x:dataValidations count="1">
    <x:dataValidation type="list" sqref="I5:I34">
      <x:formula1>"Open,Mitigating,Accepted,Closed,Blocked"</x:formula1>
    </x:dataValidation>
  </x:dataValidations>
  <x:pageMargins left="0.7" right="0.7" top="0.75" bottom="0.75" header="0.3" footer="0.3"/>
</x:worksheet>
</file>

<file path=xl/worksheets/sheet16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809" t="str">
        <x:v>Stage 10–11 — Architecture and Product Decisions</x:v>
      </x:c>
      <x:c r="B1" s="809"/>
      <x:c r="C1" s="809"/>
      <x:c r="D1" s="809"/>
      <x:c r="E1" s="809"/>
      <x:c r="F1" s="809"/>
      <x:c r="G1" s="809"/>
      <x:c r="H1" s="809"/>
      <x:c r="I1" s="809"/>
      <x:c r="J1" s="809"/>
      <x:c r="K1" s="809"/>
    </x:row>
    <x:row r="2" ht="38" customHeight="1">
      <x:c r="A2" s="813" t="str">
        <x:v>Combined decisions for HumanOS experiences, accessibility, evidence access, Skill Forge packaging, supply-chain assurance, feature flags, progressive delivery and research governance.</x:v>
      </x:c>
      <x:c r="B2" s="813"/>
      <x:c r="C2" s="813"/>
      <x:c r="D2" s="813"/>
      <x:c r="E2" s="813"/>
      <x:c r="F2" s="813"/>
      <x:c r="G2" s="813"/>
      <x:c r="H2" s="813"/>
      <x:c r="I2" s="813"/>
      <x:c r="J2" s="813"/>
      <x:c r="K2" s="813"/>
    </x:row>
    <x:row r="4" ht="30" customHeight="1">
      <x:c r="A4" s="825" t="str">
        <x:v>ADR</x:v>
      </x:c>
      <x:c r="B4" s="826" t="str">
        <x:v>Decision title</x:v>
      </x:c>
      <x:c r="C4" s="826" t="str">
        <x:v>Status</x:v>
      </x:c>
      <x:c r="D4" s="826" t="str">
        <x:v>Context</x:v>
      </x:c>
      <x:c r="E4" s="826" t="str">
        <x:v>Decision</x:v>
      </x:c>
      <x:c r="F4" s="826" t="str">
        <x:v>Alternatives</x:v>
      </x:c>
      <x:c r="G4" s="826" t="str">
        <x:v>Positive consequences</x:v>
      </x:c>
      <x:c r="H4" s="826" t="str">
        <x:v>Risk / trade-off</x:v>
      </x:c>
      <x:c r="I4" s="826" t="str">
        <x:v>Validation</x:v>
      </x:c>
      <x:c r="J4" s="826" t="str">
        <x:v>Owner</x:v>
      </x:c>
      <x:c r="K4" s="827" t="str">
        <x:v>Source</x:v>
      </x:c>
    </x:row>
    <x:row r="5">
      <x:c r="A5" s="844" t="str">
        <x:v>S1011-ADR-001</x:v>
      </x:c>
      <x:c r="B5" s="845" t="str">
        <x:v>Reuse HumanOS frontend and design system</x:v>
      </x:c>
      <x:c r="C5" s="845" t="str">
        <x:v>Accepted in principle</x:v>
      </x:c>
      <x:c r="D5" s="845" t="str">
        <x:v>A parallel UI framework would fragment identity, policy, accessibility and operations.</x:v>
      </x:c>
      <x:c r="E5" s="845" t="str">
        <x:v>Reuse current HumanOS frontend/design-system standards; extend components only where gaps exist.</x:v>
      </x:c>
      <x:c r="F5" s="845" t="str">
        <x:v>New standalone React/Electron/web stack.</x:v>
      </x:c>
      <x:c r="G5" s="845" t="str">
        <x:v>Consistency, lower delivery risk and shared accessibility.</x:v>
      </x:c>
      <x:c r="H5" s="845" t="str">
        <x:v>Existing components may need substantial extension.</x:v>
      </x:c>
      <x:c r="I5" s="845" t="str">
        <x:v>Platform inventory and gap review.</x:v>
      </x:c>
      <x:c r="J5" s="845" t="str">
        <x:v>CTO/Experience Architect</x:v>
      </x:c>
      <x:c r="K5" s="846" t="str">
        <x:v>HumanOS constraint</x:v>
      </x:c>
    </x:row>
    <x:row r="6">
      <x:c r="A6" s="852" t="str">
        <x:v>S1011-ADR-002</x:v>
      </x:c>
      <x:c r="B6" s="853" t="str">
        <x:v>Audience-specific BFFs and read models</x:v>
      </x:c>
      <x:c r="C6" s="853" t="str">
        <x:v>Accepted</x:v>
      </x:c>
      <x:c r="D6" s="853" t="str">
        <x:v>Employee, manager, reviewer and governance audiences require different scopes and content.</x:v>
      </x:c>
      <x:c r="E6" s="853" t="str">
        <x:v>Use policy-filtered audience BFFs/read models derived from reviewed domain state.</x:v>
      </x:c>
      <x:c r="F6" s="853" t="str">
        <x:v>One universal reporting API; frontend joins raw domains.</x:v>
      </x:c>
      <x:c r="G6" s="853" t="str">
        <x:v>Security, performance and clarity.</x:v>
      </x:c>
      <x:c r="H6" s="853" t="str">
        <x:v>More projectors/contracts.</x:v>
      </x:c>
      <x:c r="I6" s="853" t="str">
        <x:v>Access and stale-state tests.</x:v>
      </x:c>
      <x:c r="J6" s="853" t="str">
        <x:v>Architecture Board</x:v>
      </x:c>
      <x:c r="K6" s="854" t="str">
        <x:v>Experience Architecture</x:v>
      </x:c>
    </x:row>
    <x:row r="7">
      <x:c r="A7" s="847" t="str">
        <x:v>S1011-ADR-003</x:v>
      </x:c>
      <x:c r="B7" s="114" t="str">
        <x:v>Employee self-access is primary</x:v>
      </x:c>
      <x:c r="C7" s="114" t="str">
        <x:v>Accepted</x:v>
      </x:c>
      <x:c r="D7" s="114" t="str">
        <x:v>Evidence and assessments can be wrong and materially affect employees.</x:v>
      </x:c>
      <x:c r="E7" s="114" t="str">
        <x:v>Employee workspace exposes material evidence, lineage, confidence, corrections and access history.</x:v>
      </x:c>
      <x:c r="F7" s="114" t="str">
        <x:v>Manager-only evidence view.</x:v>
      </x:c>
      <x:c r="G7" s="114" t="str">
        <x:v>Trust, fairness and data quality.</x:v>
      </x:c>
      <x:c r="H7" s="114" t="str">
        <x:v>Operational correction workload.</x:v>
      </x:c>
      <x:c r="I7" s="114" t="str">
        <x:v>Employee journey tests.</x:v>
      </x:c>
      <x:c r="J7" s="114" t="str">
        <x:v>DPO/Product/HR</x:v>
      </x:c>
      <x:c r="K7" s="848" t="str">
        <x:v>ICO monitoring guidance</x:v>
      </x:c>
    </x:row>
    <x:row r="8">
      <x:c r="A8" s="852" t="str">
        <x:v>S1011-ADR-004</x:v>
      </x:c>
      <x:c r="B8" s="853" t="str">
        <x:v>Manager console is exception-led and summary-first</x:v>
      </x:c>
      <x:c r="C8" s="853" t="str">
        <x:v>Accepted</x:v>
      </x:c>
      <x:c r="D8" s="853" t="str">
        <x:v>Live activity walls and raw feeds create surveillance and misuse risk.</x:v>
      </x:c>
      <x:c r="E8" s="853" t="str">
        <x:v>Managers see outcomes, blockers, quality, reviews and development summaries; raw access requires grant.</x:v>
      </x:c>
      <x:c r="F8" s="853" t="str">
        <x:v>Live screens/full activity feed.</x:v>
      </x:c>
      <x:c r="G8" s="853" t="str">
        <x:v>Purpose limitation and better management action.</x:v>
      </x:c>
      <x:c r="H8" s="853" t="str">
        <x:v>Less immediate curiosity access.</x:v>
      </x:c>
      <x:c r="I8" s="853" t="str">
        <x:v>No-live-view/access tests.</x:v>
      </x:c>
      <x:c r="J8" s="853" t="str">
        <x:v>Product/HR/DPO</x:v>
      </x:c>
      <x:c r="K8" s="854" t="str">
        <x:v>Stage 0/ICO</x:v>
      </x:c>
    </x:row>
    <x:row r="9">
      <x:c r="A9" s="847" t="str">
        <x:v>S1011-ADR-005</x:v>
      </x:c>
      <x:c r="B9" s="114" t="str">
        <x:v>WCAG 2.2 AA target with APG patterns</x:v>
      </x:c>
      <x:c r="C9" s="114" t="str">
        <x:v>Accepted</x:v>
      </x:c>
      <x:c r="D9" s="114" t="str">
        <x:v>Primary employee/review workflows must be usable by disabled users.</x:v>
      </x:c>
      <x:c r="E9" s="114" t="str">
        <x:v>Target WCAG 2.2 AA; use semantic HTML/APG patterns plus manual assistive-technology and disabled-user tests.</x:v>
      </x:c>
      <x:c r="F9" s="114" t="str">
        <x:v>Automated accessibility scan only.</x:v>
      </x:c>
      <x:c r="G9" s="114" t="str">
        <x:v>Inclusive and auditable experience.</x:v>
      </x:c>
      <x:c r="H9" s="114" t="str">
        <x:v>Testing effort and remediation.</x:v>
      </x:c>
      <x:c r="I9" s="114" t="str">
        <x:v>Journey/accessibility evidence.</x:v>
      </x:c>
      <x:c r="J9" s="114" t="str">
        <x:v>Accessibility Lead</x:v>
      </x:c>
      <x:c r="K9" s="848" t="str">
        <x:v>W3C WCAG 2.2/APG</x:v>
      </x:c>
    </x:row>
    <x:row r="10">
      <x:c r="A10" s="852" t="str">
        <x:v>S1011-ADR-006</x:v>
      </x:c>
      <x:c r="B10" s="853" t="str">
        <x:v>Professional private capability character</x:v>
      </x:c>
      <x:c r="C10" s="853" t="str">
        <x:v>Accepted</x:v>
      </x:c>
      <x:c r="D10" s="853" t="str">
        <x:v>Game-like progression can motivate but public/childish mechanics can manipulate or stigmatise.</x:v>
      </x:c>
      <x:c r="E10" s="853" t="str">
        <x:v>Use private professional skill tree, evidence/confidence/freshness and no public leaderboard/streak pressure.</x:v>
      </x:c>
      <x:c r="F10" s="853" t="str">
        <x:v>Traditional HR table only; public gamification.</x:v>
      </x:c>
      <x:c r="G10" s="853" t="str">
        <x:v>Engagement with guardrails.</x:v>
      </x:c>
      <x:c r="H10" s="853" t="str">
        <x:v>Design complexity.</x:v>
      </x:c>
      <x:c r="I10" s="853" t="str">
        <x:v>Employee research.</x:v>
      </x:c>
      <x:c r="J10" s="853" t="str">
        <x:v>Product/HR</x:v>
      </x:c>
      <x:c r="K10" s="854" t="str">
        <x:v>Stage 8 vision</x:v>
      </x:c>
    </x:row>
    <x:row r="11">
      <x:c r="A11" s="847" t="str">
        <x:v>S1011-ADR-007</x:v>
      </x:c>
      <x:c r="B11" s="114" t="str">
        <x:v>Raw evidence only through scoped grants</x:v>
      </x:c>
      <x:c r="C11" s="114" t="str">
        <x:v>Accepted</x:v>
      </x:c>
      <x:c r="D11" s="114" t="str">
        <x:v>Raw screenshots/text are highly sensitive.</x:v>
      </x:c>
      <x:c r="E11" s="114" t="str">
        <x:v>All raw views use purpose/task/time-scoped grants, watermarking and audit.</x:v>
      </x:c>
      <x:c r="F11" s="114" t="str">
        <x:v>Direct role-based raw access.</x:v>
      </x:c>
      <x:c r="G11" s="114" t="str">
        <x:v>Least privilege and accountability.</x:v>
      </x:c>
      <x:c r="H11" s="114" t="str">
        <x:v>Workflow overhead.</x:v>
      </x:c>
      <x:c r="I11" s="114" t="str">
        <x:v>Grant/view/export tests.</x:v>
      </x:c>
      <x:c r="J11" s="114" t="str">
        <x:v>CISO/DPO</x:v>
      </x:c>
      <x:c r="K11" s="848" t="str">
        <x:v>Stage 4 controls</x:v>
      </x:c>
    </x:row>
    <x:row r="12">
      <x:c r="A12" s="852" t="str">
        <x:v>S1011-ADR-008</x:v>
      </x:c>
      <x:c r="B12" s="853" t="str">
        <x:v>Observations and production packages are separate</x:v>
      </x:c>
      <x:c r="C12" s="853" t="str">
        <x:v>Accepted</x:v>
      </x:c>
      <x:c r="D12" s="853" t="str">
        <x:v>User feedback or failures are not reliable production instructions.</x:v>
      </x:c>
      <x:c r="E12" s="853" t="str">
        <x:v>Store source observations separately; proposal, package, evaluation, approval and deployment are explicit stages.</x:v>
      </x:c>
      <x:c r="F12" s="853" t="str">
        <x:v>Mutate active skill from observation.</x:v>
      </x:c>
      <x:c r="G12" s="853" t="str">
        <x:v>Governed self-improvement.</x:v>
      </x:c>
      <x:c r="H12" s="853" t="str">
        <x:v>Slower change cycle.</x:v>
      </x:c>
      <x:c r="I12" s="853" t="str">
        <x:v>Lifecycle tests.</x:v>
      </x:c>
      <x:c r="J12" s="853" t="str">
        <x:v>AI Platform/Governance</x:v>
      </x:c>
      <x:c r="K12" s="854" t="str">
        <x:v>Skill Lifecycle</x:v>
      </x:c>
    </x:row>
    <x:row r="13">
      <x:c r="A13" s="847" t="str">
        <x:v>S1011-ADR-009</x:v>
      </x:c>
      <x:c r="B13" s="114" t="str">
        <x:v>Git source plus signed OCI package</x:v>
      </x:c>
      <x:c r="C13" s="114" t="str">
        <x:v>Accepted in principle</x:v>
      </x:c>
      <x:c r="D13" s="114" t="str">
        <x:v>Skills need human-reviewable source and immutable distributable artifacts.</x:v>
      </x:c>
      <x:c r="E13" s="114" t="str">
        <x:v>Use protected Git source and OCI-compatible immutable package/object store by digest.</x:v>
      </x:c>
      <x:c r="F13" s="114" t="str">
        <x:v>Database-only blob; Git-only runtime load.</x:v>
      </x:c>
      <x:c r="G13" s="114" t="str">
        <x:v>Reviewability, portability and integrity.</x:v>
      </x:c>
      <x:c r="H13" s="114" t="str">
        <x:v>Additional packaging pipeline.</x:v>
      </x:c>
      <x:c r="I13" s="114" t="str">
        <x:v>Package build/resolution tests.</x:v>
      </x:c>
      <x:c r="J13" s="114" t="str">
        <x:v>DevSecOps/Architecture</x:v>
      </x:c>
      <x:c r="K13" s="848" t="str">
        <x:v>OCI 1.1</x:v>
      </x:c>
    </x:row>
    <x:row r="14">
      <x:c r="A14" s="852" t="str">
        <x:v>S1011-ADR-010</x:v>
      </x:c>
      <x:c r="B14" s="853" t="str">
        <x:v>SLSA provenance and Sigstore verification</x:v>
      </x:c>
      <x:c r="C14" s="853" t="str">
        <x:v>Accepted in principle</x:v>
      </x:c>
      <x:c r="D14" s="853" t="str">
        <x:v>Runtime must know package source, builder and signer.</x:v>
      </x:c>
      <x:c r="E14" s="853" t="str">
        <x:v>Attach SLSA provenance and Sigstore/Cosign or approved equivalent signatures/attestations.</x:v>
      </x:c>
      <x:c r="F14" s="853" t="str">
        <x:v>Checksum only; private unsigned registry.</x:v>
      </x:c>
      <x:c r="G14" s="853" t="str">
        <x:v>Supply-chain assurance and incident response.</x:v>
      </x:c>
      <x:c r="H14" s="853" t="str">
        <x:v>PKI/OIDC/build governance effort.</x:v>
      </x:c>
      <x:c r="I14" s="853" t="str">
        <x:v>Signer/builder compromise drills.</x:v>
      </x:c>
      <x:c r="J14" s="853" t="str">
        <x:v>CISO/DevSecOps</x:v>
      </x:c>
      <x:c r="K14" s="854" t="str">
        <x:v>SLSA/Sigstore</x:v>
      </x:c>
    </x:row>
    <x:row r="15">
      <x:c r="A15" s="847" t="str">
        <x:v>S1011-ADR-011</x:v>
      </x:c>
      <x:c r="B15" s="114" t="str">
        <x:v>SPDX and CycloneDX BOM support</x:v>
      </x:c>
      <x:c r="C15" s="114" t="str">
        <x:v>Accepted in principle</x:v>
      </x:c>
      <x:c r="D15" s="114" t="str">
        <x:v>Packages may include software, models, datasets, services and licences.</x:v>
      </x:c>
      <x:c r="E15" s="114" t="str">
        <x:v>Generate SPDX 3.0 and/or CycloneDX 1.7 BOM according to package needs.</x:v>
      </x:c>
      <x:c r="F15" s="114" t="str">
        <x:v>Ad-hoc dependency list.</x:v>
      </x:c>
      <x:c r="G15" s="114" t="str">
        <x:v>Interoperable licence/security metadata.</x:v>
      </x:c>
      <x:c r="H15" s="114" t="str">
        <x:v>Multiple formats/mapping.</x:v>
      </x:c>
      <x:c r="I15" s="114" t="str">
        <x:v>BOM validation and policy tests.</x:v>
      </x:c>
      <x:c r="J15" s="114" t="str">
        <x:v>Supply Chain/Legal</x:v>
      </x:c>
      <x:c r="K15" s="848" t="str">
        <x:v>SPDX/CycloneDX</x:v>
      </x:c>
    </x:row>
    <x:row r="16">
      <x:c r="A16" s="852" t="str">
        <x:v>S1011-ADR-012</x:v>
      </x:c>
      <x:c r="B16" s="853" t="str">
        <x:v>OpenFeature-compatible flag abstraction</x:v>
      </x:c>
      <x:c r="C16" s="853" t="str">
        <x:v>Accepted in principle</x:v>
      </x:c>
      <x:c r="D16" s="853" t="str">
        <x:v>Canary targeting and safe defaults should not lock Skill Forge to one flag vendor.</x:v>
      </x:c>
      <x:c r="E16" s="853" t="str">
        <x:v>Use OpenFeature abstraction over existing HumanOS provider; minimise PII in evaluation context.</x:v>
      </x:c>
      <x:c r="F16" s="853" t="str">
        <x:v>Direct vendor SDK everywhere; new custom flag engine.</x:v>
      </x:c>
      <x:c r="G16" s="853" t="str">
        <x:v>Portability and governance.</x:v>
      </x:c>
      <x:c r="H16" s="853" t="str">
        <x:v>Provider feature mismatch.</x:v>
      </x:c>
      <x:c r="I16" s="853" t="str">
        <x:v>Provider outage/context tests.</x:v>
      </x:c>
      <x:c r="J16" s="853" t="str">
        <x:v>Platform Architect/DPO</x:v>
      </x:c>
      <x:c r="K16" s="854" t="str">
        <x:v>OpenFeature</x:v>
      </x:c>
    </x:row>
    <x:row r="17">
      <x:c r="A17" s="847" t="str">
        <x:v>S1011-ADR-013</x:v>
      </x:c>
      <x:c r="B17" s="114" t="str">
        <x:v>Progressive delivery reuses current platform</x:v>
      </x:c>
      <x:c r="C17" s="114" t="str">
        <x:v>Accepted in principle</x:v>
      </x:c>
      <x:c r="D17" s="114" t="str">
        <x:v>Multiple rollout control planes create operational ambiguity.</x:v>
      </x:c>
      <x:c r="E17" s="114" t="str">
        <x:v>Use existing Kubernetes/GitOps capabilities; adopt Argo Rollouts or Flagger only after documented gaps.</x:v>
      </x:c>
      <x:c r="F17" s="114" t="str">
        <x:v>Mandate new rollout tool immediately.</x:v>
      </x:c>
      <x:c r="G17" s="114" t="str">
        <x:v>Lower complexity.</x:v>
      </x:c>
      <x:c r="H17" s="114" t="str">
        <x:v>Existing platform may need extensions.</x:v>
      </x:c>
      <x:c r="I17" s="114" t="str">
        <x:v>Platform capability assessment.</x:v>
      </x:c>
      <x:c r="J17" s="114" t="str">
        <x:v>SRE/Architecture</x:v>
      </x:c>
      <x:c r="K17" s="848" t="str">
        <x:v>Argo/Flagger references</x:v>
      </x:c>
    </x:row>
    <x:row r="18">
      <x:c r="A18" s="852" t="str">
        <x:v>S1011-ADR-014</x:v>
      </x:c>
      <x:c r="B18" s="853" t="str">
        <x:v>No automatic high-impact promotion</x:v>
      </x:c>
      <x:c r="C18" s="853" t="str">
        <x:v>Accepted</x:v>
      </x:c>
      <x:c r="D18" s="853" t="str">
        <x:v>Metrics can miss rare critical harm.</x:v>
      </x:c>
      <x:c r="E18" s="853" t="str">
        <x:v>High-impact packages require human canary/promotion decision even after thresholds pass.</x:v>
      </x:c>
      <x:c r="F18" s="853" t="str">
        <x:v>Fully automatic promotion.</x:v>
      </x:c>
      <x:c r="G18" s="853" t="str">
        <x:v>Accountability and safety.</x:v>
      </x:c>
      <x:c r="H18" s="853" t="str">
        <x:v>Slower rollout.</x:v>
      </x:c>
      <x:c r="I18" s="853" t="str">
        <x:v>Approval workflow test.</x:v>
      </x:c>
      <x:c r="J18" s="853" t="str">
        <x:v>AI Governance/DPO</x:v>
      </x:c>
      <x:c r="K18" s="854" t="str">
        <x:v>Canary model</x:v>
      </x:c>
    </x:row>
    <x:row r="19">
      <x:c r="A19" s="847" t="str">
        <x:v>S1011-ADR-015</x:v>
      </x:c>
      <x:c r="B19" s="114" t="str">
        <x:v>Official/primary sources first</x:v>
      </x:c>
      <x:c r="C19" s="114" t="str">
        <x:v>Accepted</x:v>
      </x:c>
      <x:c r="D19" s="114" t="str">
        <x:v>Technical/regulatory/product behaviour changes and secondary summaries can be wrong.</x:v>
      </x:c>
      <x:c r="E19" s="114" t="str">
        <x:v>Source registry prefers official/primary sources and records retrieval/version/jurisdiction/conflicts.</x:v>
      </x:c>
      <x:c r="F19" s="114" t="str">
        <x:v>Unstructured web summaries.</x:v>
      </x:c>
      <x:c r="G19" s="114" t="str">
        <x:v>Trustworthy research lineage.</x:v>
      </x:c>
      <x:c r="H19" s="114" t="str">
        <x:v>Research effort.</x:v>
      </x:c>
      <x:c r="I19" s="114" t="str">
        <x:v>Source audit.</x:v>
      </x:c>
      <x:c r="J19" s="114" t="str">
        <x:v>Research Governance</x:v>
      </x:c>
      <x:c r="K19" s="848" t="str">
        <x:v>Web research policy</x:v>
      </x:c>
    </x:row>
    <x:row r="20">
      <x:c r="A20" s="852" t="str">
        <x:v>S1011-ADR-016</x:v>
      </x:c>
      <x:c r="B20" s="853" t="str">
        <x:v>Stable package fallback</x:v>
      </x:c>
      <x:c r="C20" s="853" t="str">
        <x:v>Accepted</x:v>
      </x:c>
      <x:c r="D20" s="853" t="str">
        <x:v>Flag/provider/registry/network failure must not broaden exposure or break critical workflow.</x:v>
      </x:c>
      <x:c r="E20" s="853" t="str">
        <x:v>Resolver falls back to verified stable/default package and emits health/audit event.</x:v>
      </x:c>
      <x:c r="F20" s="853" t="str">
        <x:v>Fail open to newest/cached candidate.</x:v>
      </x:c>
      <x:c r="G20" s="853" t="str">
        <x:v>Reliability and safety.</x:v>
      </x:c>
      <x:c r="H20" s="853" t="str">
        <x:v>May temporarily lose new feature.</x:v>
      </x:c>
      <x:c r="I20" s="853" t="str">
        <x:v>Outage/rollback test.</x:v>
      </x:c>
      <x:c r="J20" s="853" t="str">
        <x:v>Platform/SRE</x:v>
      </x:c>
      <x:c r="K20" s="854" t="str">
        <x:v>OpenFeature safe defaults</x:v>
      </x:c>
    </x:row>
    <x:row r="21">
      <x:c r="A21" s="847" t="str">
        <x:v>S1011-ADR-017</x:v>
      </x:c>
      <x:c r="B21" s="114" t="str">
        <x:v>Affected-output remediation after rollback</x:v>
      </x:c>
      <x:c r="C21" s="114" t="str">
        <x:v>Accepted</x:v>
      </x:c>
      <x:c r="D21" s="114" t="str">
        <x:v>Rollback stops future use but does not correct past findings/interventions.</x:v>
      </x:c>
      <x:c r="E21" s="114" t="str">
        <x:v>Usage lineage triggers review/correction of material affected outputs and employee notification where appropriate.</x:v>
      </x:c>
      <x:c r="F21" s="114" t="str">
        <x:v>Rollback only.</x:v>
      </x:c>
      <x:c r="G21" s="114" t="str">
        <x:v>Addresses prior harm and trust.</x:v>
      </x:c>
      <x:c r="H21" s="114" t="str">
        <x:v>Operational review effort.</x:v>
      </x:c>
      <x:c r="I21" s="114" t="str">
        <x:v>Invalid-package scenario test.</x:v>
      </x:c>
      <x:c r="J21" s="114" t="str">
        <x:v>Governance/Domain Owners</x:v>
      </x:c>
      <x:c r="K21" s="848" t="str">
        <x:v>Canary model</x:v>
      </x:c>
    </x:row>
    <x:row r="22">
      <x:c r="A22" s="855" t="str">
        <x:v>S1011-ADR-018</x:v>
      </x:c>
      <x:c r="B22" s="856" t="str">
        <x:v>Skill Forge metrics evaluate package/system</x:v>
      </x:c>
      <x:c r="C22" s="856" t="str">
        <x:v>Accepted</x:v>
      </x:c>
      <x:c r="D22" s="856" t="str">
        <x:v>Observation, feedback and canary metrics can be misused as employee performance data.</x:v>
      </x:c>
      <x:c r="E22" s="856" t="str">
        <x:v>Metrics are package/system quality with aggregate safeguards and explicit deny-list.</x:v>
      </x:c>
      <x:c r="F22" s="856" t="str">
        <x:v>Employee/team leaderboard.</x:v>
      </x:c>
      <x:c r="G22" s="856" t="str">
        <x:v>Valid evaluation and trust.</x:v>
      </x:c>
      <x:c r="H22" s="856" t="str">
        <x:v>Governance enforcement required.</x:v>
      </x:c>
      <x:c r="I22" s="856" t="str">
        <x:v>Report/schema tests.</x:v>
      </x:c>
      <x:c r="J22" s="856" t="str">
        <x:v>HR/DPO/Product</x:v>
      </x:c>
      <x:c r="K22" s="857" t="str">
        <x:v>Non-negotiable rule</x:v>
      </x:c>
    </x:row>
  </x:sheetData>
  <x:mergeCells>
    <x:mergeCell ref="A1:K1"/>
    <x:mergeCell ref="A2:K2"/>
  </x:mergeCells>
  <x:dataValidations count="1">
    <x:dataValidation type="list" sqref="C5:C22">
      <x:formula1>"Proposed,Accepted in principle,Accepted,Rejected,Deferred"</x:formula1>
    </x:dataValidation>
  </x:dataValidations>
  <x:pageMargins left="0.7" right="0.7" top="0.75" bottom="0.75" header="0.3" footer="0.3"/>
</x:worksheet>
</file>

<file path=xl/worksheets/sheet16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10 — Employee, Manager, Reviewer and Governance Experience Gate</x:v>
      </x:c>
      <x:c r="B1" s="809"/>
      <x:c r="C1" s="809"/>
      <x:c r="D1" s="809"/>
      <x:c r="E1" s="809"/>
      <x:c r="F1" s="809"/>
      <x:c r="G1" s="809"/>
      <x:c r="H1" s="809"/>
      <x:c r="I1" s="809"/>
    </x:row>
    <x:row r="2" ht="38" customHeight="1">
      <x:c r="A2" s="813" t="str">
        <x:v>Readiness criteria for trustworthy, accessible and audience-scoped HumanOS experiences.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S10-G-001</x:v>
      </x:c>
      <x:c r="B5" s="845" t="str">
        <x:v>Experience architecture</x:v>
      </x:c>
      <x:c r="C5" s="845" t="str">
        <x:v>Yes</x:v>
      </x:c>
      <x:c r="D5" s="845" t="str">
        <x:v>Audience-specific experience shell, BFFs/read models, privacy, notification, feature and degraded-state boundaries are defined.</x:v>
      </x:c>
      <x:c r="E5" s="845" t="str">
        <x:v>Experience Architecture</x:v>
      </x:c>
      <x:c r="F5" s="845" t="str">
        <x:v>Draft Ready</x:v>
      </x:c>
      <x:c r="G5" s="858" t="n">
        <x:f>IF(F5="Met",1,IF(F5="Draft Ready",0.8,IF(F5="In Review",0.6,IF(F5="Owner Input",0.3,IF(F5="Blocked",0,0)))))</x:f>
        <x:v>0.8</x:v>
      </x:c>
      <x:c r="H5" s="845" t="str">
        <x:v>No secure/audience-specific architecture.</x:v>
      </x:c>
      <x:c r="I5" s="846" t="str">
        <x:v>CTO/Architecture/Product</x:v>
      </x:c>
      <x:c r="K5" s="844" t="str">
        <x:v>Stage 10 readiness</x:v>
      </x:c>
      <x:c r="L5" s="861" t="n">
        <x:f>AVERAGE(G5:G22)</x:f>
        <x:v>0.7444444444444446</x:v>
      </x:c>
    </x:row>
    <x:row r="6">
      <x:c r="A6" s="852" t="str">
        <x:v>S10-G-002</x:v>
      </x:c>
      <x:c r="B6" s="853" t="str">
        <x:v>Employee workspace</x:v>
      </x:c>
      <x:c r="C6" s="853" t="str">
        <x:v>Yes</x:v>
      </x:c>
      <x:c r="D6" s="853" t="str">
        <x:v>Tasks, monitoring status, evidence, capability, coaching, learning, reviews and privacy are specified.</x:v>
      </x:c>
      <x:c r="E6" s="853" t="str">
        <x:v>Employee Workspace</x:v>
      </x:c>
      <x:c r="F6" s="853" t="str">
        <x:v>Draft Ready</x:v>
      </x:c>
      <x:c r="G6" s="859" t="n">
        <x:f>IF(F6="Met",1,IF(F6="Draft Ready",0.8,IF(F6="In Review",0.6,IF(F6="Owner Input",0.3,IF(F6="Blocked",0,0)))))</x:f>
        <x:v>0.8</x:v>
      </x:c>
      <x:c r="H6" s="853" t="str">
        <x:v>Employee cannot inspect/control/challenge material data.</x:v>
      </x:c>
      <x:c r="I6" s="854" t="str">
        <x:v>Product/HR/DPO</x:v>
      </x:c>
      <x:c r="K6" s="847" t="str">
        <x:v>Mandatory not started/blocked</x:v>
      </x:c>
      <x:c r="L6" s="848" t="n">
        <x:f>COUNTIFS(C5:C22,"Yes",F5:F22,"Not Started")+COUNTIFS(C5:C22,"Yes",F5:F22,"Blocked")</x:f>
        <x:v>1</x:v>
      </x:c>
    </x:row>
    <x:row r="7">
      <x:c r="A7" s="847" t="str">
        <x:v>S10-G-003</x:v>
      </x:c>
      <x:c r="B7" s="114" t="str">
        <x:v>Manager console</x:v>
      </x:c>
      <x:c r="C7" s="114" t="str">
        <x:v>Yes</x:v>
      </x:c>
      <x:c r="D7" s="114" t="str">
        <x:v>Manager view is exception-led, summary-first and excludes live/raw/private surveillance by default.</x:v>
      </x:c>
      <x:c r="E7" s="114" t="str">
        <x:v>Manager Console</x:v>
      </x:c>
      <x:c r="F7" s="114" t="str">
        <x:v>Draft Ready</x:v>
      </x:c>
      <x:c r="G7" s="135" t="n">
        <x:f>IF(F7="Met",1,IF(F7="Draft Ready",0.8,IF(F7="In Review",0.6,IF(F7="Owner Input",0.3,IF(F7="Blocked",0,0)))))</x:f>
        <x:v>0.8</x:v>
      </x:c>
      <x:c r="H7" s="114" t="str">
        <x:v>Live surveillance or prohibited activity score exists.</x:v>
      </x:c>
      <x:c r="I7" s="848" t="str">
        <x:v>Product/HR/DPO</x:v>
      </x:c>
      <x:c r="K7" s="847" t="str">
        <x:v>Draft-ready/met items</x:v>
      </x:c>
      <x:c r="L7" s="848" t="n">
        <x:f>COUNTIF(F5:F22,"Met")+COUNTIF(F5:F22,"Draft Ready")</x:f>
        <x:v>16</x:v>
      </x:c>
    </x:row>
    <x:row r="8">
      <x:c r="A8" s="852" t="str">
        <x:v>S10-G-004</x:v>
      </x:c>
      <x:c r="B8" s="853" t="str">
        <x:v>Reviewer/governance</x:v>
      </x:c>
      <x:c r="C8" s="853" t="str">
        <x:v>Yes</x:v>
      </x:c>
      <x:c r="D8" s="853" t="str">
        <x:v>Finding package, employee response, reviewer independence, evidence grants, audit, retention and kill switch are specified.</x:v>
      </x:c>
      <x:c r="E8" s="853" t="str">
        <x:v>Review and Governance Console</x:v>
      </x:c>
      <x:c r="F8" s="853" t="str">
        <x:v>Draft Ready</x:v>
      </x:c>
      <x:c r="G8" s="859" t="n">
        <x:f>IF(F8="Met",1,IF(F8="Draft Ready",0.8,IF(F8="In Review",0.6,IF(F8="Owner Input",0.3,IF(F8="Blocked",0,0)))))</x:f>
        <x:v>0.8</x:v>
      </x:c>
      <x:c r="H8" s="853" t="str">
        <x:v>Meaningful review/access governance not operational.</x:v>
      </x:c>
      <x:c r="I8" s="854" t="str">
        <x:v>DPO/HR/CISO</x:v>
      </x:c>
      <x:c r="K8" s="849" t="str">
        <x:v>Formal decision count</x:v>
      </x:c>
      <x:c r="L8" s="851" t="n">
        <x:v>0</x:v>
      </x:c>
    </x:row>
    <x:row r="9">
      <x:c r="A9" s="847" t="str">
        <x:v>S10-G-005</x:v>
      </x:c>
      <x:c r="B9" s="114" t="str">
        <x:v>Evidence timeline</x:v>
      </x:c>
      <x:c r="C9" s="114" t="str">
        <x:v>Yes</x:v>
      </x:c>
      <x:c r="D9" s="114" t="str">
        <x:v>Semantic-first timeline, gaps, corrections, versions, provenance and raw-evidence grant flow are defined.</x:v>
      </x:c>
      <x:c r="E9" s="114" t="str">
        <x:v>Evidence Timeline UX</x:v>
      </x:c>
      <x:c r="F9" s="114" t="str">
        <x:v>Draft Ready</x:v>
      </x:c>
      <x:c r="G9" s="135" t="n">
        <x:f>IF(F9="Met",1,IF(F9="Draft Ready",0.8,IF(F9="In Review",0.6,IF(F9="Owner Input",0.3,IF(F9="Blocked",0,0)))))</x:f>
        <x:v>0.8</x:v>
      </x:c>
      <x:c r="H9" s="114" t="str">
        <x:v>Missing evidence appears complete or raw content is default.</x:v>
      </x:c>
      <x:c r="I9" s="848" t="str">
        <x:v>Evidence/Product/DPO</x:v>
      </x:c>
    </x:row>
    <x:row r="10">
      <x:c r="A10" s="852" t="str">
        <x:v>S10-G-006</x:v>
      </x:c>
      <x:c r="B10" s="853" t="str">
        <x:v>Capability experience</x:v>
      </x:c>
      <x:c r="C10" s="853" t="str">
        <x:v>Yes</x:v>
      </x:c>
      <x:c r="D10" s="853" t="str">
        <x:v>Private professional skill tree, confidence, freshness, claims and role path are defined without ranking.</x:v>
      </x:c>
      <x:c r="E10" s="853" t="str">
        <x:v>Capability Character UX</x:v>
      </x:c>
      <x:c r="F10" s="853" t="str">
        <x:v>Draft Ready</x:v>
      </x:c>
      <x:c r="G10" s="859" t="n">
        <x:f>IF(F10="Met",1,IF(F10="Draft Ready",0.8,IF(F10="In Review",0.6,IF(F10="Owner Input",0.3,IF(F10="Blocked",0,0)))))</x:f>
        <x:v>0.8</x:v>
      </x:c>
      <x:c r="H10" s="853" t="str">
        <x:v>Public leaderboard or permanent/opaque label.</x:v>
      </x:c>
      <x:c r="I10" s="854" t="str">
        <x:v>Capability/HR/Product</x:v>
      </x:c>
    </x:row>
    <x:row r="11">
      <x:c r="A11" s="847" t="str">
        <x:v>S10-G-007</x:v>
      </x:c>
      <x:c r="B11" s="114" t="str">
        <x:v>Coaching/learning experience</x:v>
      </x:c>
      <x:c r="C11" s="114" t="str">
        <x:v>Yes</x:v>
      </x:c>
      <x:c r="D11" s="114" t="str">
        <x:v>Private coaching, preferences, learning, practice, mentor and feedback boundaries are defined.</x:v>
      </x:c>
      <x:c r="E11" s="114" t="str">
        <x:v>Coaching and Learning UX</x:v>
      </x:c>
      <x:c r="F11" s="114" t="str">
        <x:v>Draft Ready</x:v>
      </x:c>
      <x:c r="G11" s="135" t="n">
        <x:f>IF(F11="Met",1,IF(F11="Draft Ready",0.8,IF(F11="In Review",0.6,IF(F11="Owner Input",0.3,IF(F11="Blocked",0,0)))))</x:f>
        <x:v>0.8</x:v>
      </x:c>
      <x:c r="H11" s="114" t="str">
        <x:v>Private content exposed or employee controls absent.</x:v>
      </x:c>
      <x:c r="I11" s="848" t="str">
        <x:v>Product/L&amp;D/DPO</x:v>
      </x:c>
    </x:row>
    <x:row r="12">
      <x:c r="A12" s="852" t="str">
        <x:v>S10-G-008</x:v>
      </x:c>
      <x:c r="B12" s="853" t="str">
        <x:v>Privacy/access UX</x:v>
      </x:c>
      <x:c r="C12" s="853" t="str">
        <x:v>Yes</x:v>
      </x:c>
      <x:c r="D12" s="853" t="str">
        <x:v>Monitoring, sensors, exclusions, policy, access history, retention, correction, export and support are defined.</x:v>
      </x:c>
      <x:c r="E12" s="853" t="str">
        <x:v>Access and Privacy UX</x:v>
      </x:c>
      <x:c r="F12" s="853" t="str">
        <x:v>Draft Ready</x:v>
      </x:c>
      <x:c r="G12" s="859" t="n">
        <x:f>IF(F12="Met",1,IF(F12="Draft Ready",0.8,IF(F12="In Review",0.6,IF(F12="Owner Input",0.3,IF(F12="Blocked",0,0)))))</x:f>
        <x:v>0.8</x:v>
      </x:c>
      <x:c r="H12" s="853" t="str">
        <x:v>Opaque monitoring or hidden evidence access.</x:v>
      </x:c>
      <x:c r="I12" s="854" t="str">
        <x:v>DPO/Security/Product</x:v>
      </x:c>
    </x:row>
    <x:row r="13">
      <x:c r="A13" s="847" t="str">
        <x:v>S10-G-009</x:v>
      </x:c>
      <x:c r="B13" s="114" t="str">
        <x:v>Access grants</x:v>
      </x:c>
      <x:c r="C13" s="114" t="str">
        <x:v>Yes</x:v>
      </x:c>
      <x:c r="D13" s="114" t="str">
        <x:v>Raw evidence requires purpose/task/class/time-scoped grant, watermarking and audit.</x:v>
      </x:c>
      <x:c r="E13" s="114" t="str">
        <x:v>Timeline/Privacy/Reviewer designs</x:v>
      </x:c>
      <x:c r="F13" s="114" t="str">
        <x:v>Draft Ready</x:v>
      </x:c>
      <x:c r="G13" s="135" t="n">
        <x:f>IF(F13="Met",1,IF(F13="Draft Ready",0.8,IF(F13="In Review",0.6,IF(F13="Owner Input",0.3,IF(F13="Blocked",0,0)))))</x:f>
        <x:v>0.8</x:v>
      </x:c>
      <x:c r="H13" s="114" t="str">
        <x:v>Direct broad raw access.</x:v>
      </x:c>
      <x:c r="I13" s="848" t="str">
        <x:v>CISO/DPO</x:v>
      </x:c>
    </x:row>
    <x:row r="14">
      <x:c r="A14" s="852" t="str">
        <x:v>S10-G-010</x:v>
      </x:c>
      <x:c r="B14" s="853" t="str">
        <x:v>Read models/APIs</x:v>
      </x:c>
      <x:c r="C14" s="853" t="str">
        <x:v>Yes</x:v>
      </x:c>
      <x:c r="D14" s="853" t="str">
        <x:v>Audience read models, freshness, access, prohibited content and BFF/API contracts are specified.</x:v>
      </x:c>
      <x:c r="E14" s="853" t="str">
        <x:v>Reporting Read Models / APIs</x:v>
      </x:c>
      <x:c r="F14" s="853" t="str">
        <x:v>Draft Ready</x:v>
      </x:c>
      <x:c r="G14" s="859" t="n">
        <x:f>IF(F14="Met",1,IF(F14="Draft Ready",0.8,IF(F14="In Review",0.6,IF(F14="Owner Input",0.3,IF(F14="Blocked",0,0)))))</x:f>
        <x:v>0.8</x:v>
      </x:c>
      <x:c r="H14" s="853" t="str">
        <x:v>Frontend consumes unrestricted raw domains.</x:v>
      </x:c>
      <x:c r="I14" s="854" t="str">
        <x:v>Architecture/Data/Security</x:v>
      </x:c>
    </x:row>
    <x:row r="15">
      <x:c r="A15" s="847" t="str">
        <x:v>S10-G-011</x:v>
      </x:c>
      <x:c r="B15" s="114" t="str">
        <x:v>Notifications/search/export</x:v>
      </x:c>
      <x:c r="C15" s="114" t="str">
        <x:v>Yes</x:v>
      </x:c>
      <x:c r="D15" s="114" t="str">
        <x:v>Secure notification, scoped search and watermarked export behaviour are defined.</x:v>
      </x:c>
      <x:c r="E15" s="114" t="str">
        <x:v>Notification Model / Read Models / APIs</x:v>
      </x:c>
      <x:c r="F15" s="114" t="str">
        <x:v>Draft Ready</x:v>
      </x:c>
      <x:c r="G15" s="135" t="n">
        <x:f>IF(F15="Met",1,IF(F15="Draft Ready",0.8,IF(F15="In Review",0.6,IF(F15="Owner Input",0.3,IF(F15="Blocked",0,0)))))</x:f>
        <x:v>0.8</x:v>
      </x:c>
      <x:c r="H15" s="114" t="str">
        <x:v>Sensitive previews or unscoped search/export.</x:v>
      </x:c>
      <x:c r="I15" s="848" t="str">
        <x:v>Product/CISO/DPO</x:v>
      </x:c>
    </x:row>
    <x:row r="16">
      <x:c r="A16" s="852" t="str">
        <x:v>S10-G-012</x:v>
      </x:c>
      <x:c r="B16" s="853" t="str">
        <x:v>Accessibility</x:v>
      </x:c>
      <x:c r="C16" s="853" t="str">
        <x:v>Yes</x:v>
      </x:c>
      <x:c r="D16" s="853" t="str">
        <x:v>WCAG 2.2 AA target, APG patterns, manual AT testing and disabled-user journeys are defined.</x:v>
      </x:c>
      <x:c r="E16" s="853" t="str">
        <x:v>Experience Architecture / Journeys / Backlog</x:v>
      </x:c>
      <x:c r="F16" s="853" t="str">
        <x:v>Draft Ready</x:v>
      </x:c>
      <x:c r="G16" s="859" t="n">
        <x:f>IF(F16="Met",1,IF(F16="Draft Ready",0.8,IF(F16="In Review",0.6,IF(F16="Owner Input",0.3,IF(F16="Blocked",0,0)))))</x:f>
        <x:v>0.8</x:v>
      </x:c>
      <x:c r="H16" s="853" t="str">
        <x:v>Primary journey inaccessible or conformance assumed from automation.</x:v>
      </x:c>
      <x:c r="I16" s="854" t="str">
        <x:v>Accessibility Lead</x:v>
      </x:c>
    </x:row>
    <x:row r="17">
      <x:c r="A17" s="847" t="str">
        <x:v>S10-G-013</x:v>
      </x:c>
      <x:c r="B17" s="114" t="str">
        <x:v>Localisation/degraded state</x:v>
      </x:c>
      <x:c r="C17" s="114" t="str">
        <x:v>Yes</x:v>
      </x:c>
      <x:c r="D17" s="114" t="str">
        <x:v>Jurisdiction content, time zones, partial data, outages and safe fallback are specified.</x:v>
      </x:c>
      <x:c r="E17" s="114" t="str">
        <x:v>Architecture / Journeys</x:v>
      </x:c>
      <x:c r="F17" s="114" t="str">
        <x:v>Draft Ready</x:v>
      </x:c>
      <x:c r="G17" s="135" t="n">
        <x:f>IF(F17="Met",1,IF(F17="Draft Ready",0.8,IF(F17="In Review",0.6,IF(F17="Owner Input",0.3,IF(F17="Blocked",0,0)))))</x:f>
        <x:v>0.8</x:v>
      </x:c>
      <x:c r="H17" s="114" t="str">
        <x:v>Stale/missing state appears as negative employee outcome.</x:v>
      </x:c>
      <x:c r="I17" s="848" t="str">
        <x:v>Product/Legal/SRE</x:v>
      </x:c>
    </x:row>
    <x:row r="18">
      <x:c r="A18" s="852" t="str">
        <x:v>S10-G-014</x:v>
      </x:c>
      <x:c r="B18" s="853" t="str">
        <x:v>Security/privacy testing</x:v>
      </x:c>
      <x:c r="C18" s="853" t="str">
        <x:v>Yes</x:v>
      </x:c>
      <x:c r="D18" s="853" t="str">
        <x:v>BFF, tenant, grant, cache, log, export, notification and raw/private-data tests are planned.</x:v>
      </x:c>
      <x:c r="E18" s="853" t="str">
        <x:v>Stage 10 Backlog / Risks</x:v>
      </x:c>
      <x:c r="F18" s="853" t="str">
        <x:v>Draft Ready</x:v>
      </x:c>
      <x:c r="G18" s="859" t="n">
        <x:f>IF(F18="Met",1,IF(F18="Draft Ready",0.8,IF(F18="In Review",0.6,IF(F18="Owner Input",0.3,IF(F18="Blocked",0,0)))))</x:f>
        <x:v>0.8</x:v>
      </x:c>
      <x:c r="H18" s="853" t="str">
        <x:v>Unauthorised or leaked raw/private data possible.</x:v>
      </x:c>
      <x:c r="I18" s="854" t="str">
        <x:v>Application Security/DPO</x:v>
      </x:c>
    </x:row>
    <x:row r="19">
      <x:c r="A19" s="847" t="str">
        <x:v>S10-G-015</x:v>
      </x:c>
      <x:c r="B19" s="114" t="str">
        <x:v>User research/journeys</x:v>
      </x:c>
      <x:c r="C19" s="114" t="str">
        <x:v>Yes</x:v>
      </x:c>
      <x:c r="D19" s="114" t="str">
        <x:v>Employee, manager, reviewer, DPO, accessibility and degraded-state journeys have measurable acceptance criteria.</x:v>
      </x:c>
      <x:c r="E19" s="114" t="str">
        <x:v>User Journeys and Acceptance Tests</x:v>
      </x:c>
      <x:c r="F19" s="114" t="str">
        <x:v>Draft Ready</x:v>
      </x:c>
      <x:c r="G19" s="135" t="n">
        <x:f>IF(F19="Met",1,IF(F19="Draft Ready",0.8,IF(F19="In Review",0.6,IF(F19="Owner Input",0.3,IF(F19="Blocked",0,0)))))</x:f>
        <x:v>0.8</x:v>
      </x:c>
      <x:c r="H19" s="114" t="str">
        <x:v>Core experience not tested with representative users.</x:v>
      </x:c>
      <x:c r="I19" s="848" t="str">
        <x:v>User Research/QA</x:v>
      </x:c>
    </x:row>
    <x:row r="20">
      <x:c r="A20" s="852" t="str">
        <x:v>S10-G-016</x:v>
      </x:c>
      <x:c r="B20" s="853" t="str">
        <x:v>Backlog</x:v>
      </x:c>
      <x:c r="C20" s="853" t="str">
        <x:v>Yes</x:v>
      </x:c>
      <x:c r="D20" s="853" t="str">
        <x:v>Stage 10 backlog has owners, dependencies, effort, deliverables, tests and privacy impact.</x:v>
      </x:c>
      <x:c r="E20" s="853" t="str">
        <x:v>Stage 10 Backlog</x:v>
      </x:c>
      <x:c r="F20" s="853" t="str">
        <x:v>Draft Ready</x:v>
      </x:c>
      <x:c r="G20" s="859" t="n">
        <x:f>IF(F20="Met",1,IF(F20="Draft Ready",0.8,IF(F20="In Review",0.6,IF(F20="Owner Input",0.3,IF(F20="Blocked",0,0)))))</x:f>
        <x:v>0.8</x:v>
      </x:c>
      <x:c r="H20" s="853" t="str">
        <x:v>No executable delivery plan.</x:v>
      </x:c>
      <x:c r="I20" s="854" t="str">
        <x:v>Programme</x:v>
      </x:c>
    </x:row>
    <x:row r="21">
      <x:c r="A21" s="847" t="str">
        <x:v>S10-G-017</x:v>
      </x:c>
      <x:c r="B21" s="114" t="str">
        <x:v>HumanOS fit</x:v>
      </x:c>
      <x:c r="C21" s="114" t="str">
        <x:v>Yes</x:v>
      </x:c>
      <x:c r="D21" s="114" t="str">
        <x:v>Current frontend/design system, identity, policy, workflow, audit, notification, search and feature services are reused.</x:v>
      </x:c>
      <x:c r="E21" s="114" t="str">
        <x:v>Architecture/ADRs/Backlog</x:v>
      </x:c>
      <x:c r="F21" s="114" t="str">
        <x:v>In Review</x:v>
      </x:c>
      <x:c r="G21" s="135" t="n">
        <x:f>IF(F21="Met",1,IF(F21="Draft Ready",0.8,IF(F21="In Review",0.6,IF(F21="Owner Input",0.3,IF(F21="Blocked",0,0)))))</x:f>
        <x:v>0.6</x:v>
      </x:c>
      <x:c r="H21" s="114" t="str">
        <x:v>Duplicated platform/control-plane services.</x:v>
      </x:c>
      <x:c r="I21" s="848" t="str">
        <x:v>Enterprise Architect</x:v>
      </x:c>
    </x:row>
    <x:row r="22">
      <x:c r="A22" s="855" t="str">
        <x:v>S10-G-018</x:v>
      </x:c>
      <x:c r="B22" s="856" t="str">
        <x:v>Formal decision</x:v>
      </x:c>
      <x:c r="C22" s="856" t="str">
        <x:v>Yes</x:v>
      </x:c>
      <x:c r="D22" s="856" t="str">
        <x:v>CTO, Product, HR, DPO, CISO, Accessibility, Employee Experience and Architecture record Stage 10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2.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11 — Skill Forge and Governed Self-Improvement Gate</x:v>
      </x:c>
      <x:c r="B1" s="809"/>
      <x:c r="C1" s="809"/>
      <x:c r="D1" s="809"/>
      <x:c r="E1" s="809"/>
      <x:c r="F1" s="809"/>
      <x:c r="G1" s="809"/>
      <x:c r="H1" s="809"/>
      <x:c r="I1" s="809"/>
    </x:row>
    <x:row r="2" ht="38" customHeight="1">
      <x:c r="A2" s="813" t="str">
        <x:v>Readiness criteria for source-backed, evaluated, signed, reviewed, canaried and reversible HumanOS skill packages.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S11-G-001</x:v>
      </x:c>
      <x:c r="B5" s="845" t="str">
        <x:v>Architecture</x:v>
      </x:c>
      <x:c r="C5" s="845" t="str">
        <x:v>Yes</x:v>
      </x:c>
      <x:c r="D5" s="845" t="str">
        <x:v>Observation, proposal, registry, source/package store, eval, review, signing, resolver, canary, monitoring and rollback boundaries are defined.</x:v>
      </x:c>
      <x:c r="E5" s="845" t="str">
        <x:v>Skill Forge Architecture</x:v>
      </x:c>
      <x:c r="F5" s="845" t="str">
        <x:v>Draft Ready</x:v>
      </x:c>
      <x:c r="G5" s="858" t="n">
        <x:f>IF(F5="Met",1,IF(F5="Draft Ready",0.8,IF(F5="In Review",0.6,IF(F5="Owner Input",0.3,IF(F5="Blocked",0,0)))))</x:f>
        <x:v>0.8</x:v>
      </x:c>
      <x:c r="H5" s="845" t="str">
        <x:v>No governed end-to-end Skill Forge architecture.</x:v>
      </x:c>
      <x:c r="I5" s="846" t="str">
        <x:v>CTO/Architecture/AI Platform</x:v>
      </x:c>
      <x:c r="K5" s="844" t="str">
        <x:v>Stage 11 readiness</x:v>
      </x:c>
      <x:c r="L5" s="861" t="n">
        <x:f>AVERAGE(G5:G22)</x:f>
        <x:v>0.7444444444444446</x:v>
      </x:c>
    </x:row>
    <x:row r="6">
      <x:c r="A6" s="852" t="str">
        <x:v>S11-G-002</x:v>
      </x:c>
      <x:c r="B6" s="853" t="str">
        <x:v>Observation model</x:v>
      </x:c>
      <x:c r="C6" s="853" t="str">
        <x:v>Yes</x:v>
      </x:c>
      <x:c r="D6" s="853" t="str">
        <x:v>Source facts, inference, proposed category, scope, confidentiality, recurrence and triage are specified.</x:v>
      </x:c>
      <x:c r="E6" s="853" t="str">
        <x:v>Skill Observation Model</x:v>
      </x:c>
      <x:c r="F6" s="853" t="str">
        <x:v>Draft Ready</x:v>
      </x:c>
      <x:c r="G6" s="859" t="n">
        <x:f>IF(F6="Met",1,IF(F6="Draft Ready",0.8,IF(F6="In Review",0.6,IF(F6="Owner Input",0.3,IF(F6="Blocked",0,0)))))</x:f>
        <x:v>0.8</x:v>
      </x:c>
      <x:c r="H6" s="853" t="str">
        <x:v>Observation becomes untraceable production instruction.</x:v>
      </x:c>
      <x:c r="I6" s="854" t="str">
        <x:v>Product/DPO/Data</x:v>
      </x:c>
      <x:c r="K6" s="847" t="str">
        <x:v>Mandatory not started/blocked</x:v>
      </x:c>
      <x:c r="L6" s="848" t="n">
        <x:f>COUNTIFS(C5:C22,"Yes",F5:F22,"Not Started")+COUNTIFS(C5:C22,"Yes",F5:F22,"Blocked")</x:f>
        <x:v>1</x:v>
      </x:c>
    </x:row>
    <x:row r="7">
      <x:c r="A7" s="847" t="str">
        <x:v>S11-G-003</x:v>
      </x:c>
      <x:c r="B7" s="114" t="str">
        <x:v>Package contract</x:v>
      </x:c>
      <x:c r="C7" s="114" t="str">
        <x:v>Yes</x:v>
      </x:c>
      <x:c r="D7" s="114" t="str">
        <x:v>Purpose, inputs/outputs, tools, data, sources, licence, BOM, evals, reviews, signatures, canary, monitoring and rollback are specified.</x:v>
      </x:c>
      <x:c r="E7" s="114" t="str">
        <x:v>Skill Package Contract</x:v>
      </x:c>
      <x:c r="F7" s="114" t="str">
        <x:v>Draft Ready</x:v>
      </x:c>
      <x:c r="G7" s="135" t="n">
        <x:f>IF(F7="Met",1,IF(F7="Draft Ready",0.8,IF(F7="In Review",0.6,IF(F7="Owner Input",0.3,IF(F7="Blocked",0,0)))))</x:f>
        <x:v>0.8</x:v>
      </x:c>
      <x:c r="H7" s="114" t="str">
        <x:v>Package lacks enforceable contract/lineage.</x:v>
      </x:c>
      <x:c r="I7" s="848" t="str">
        <x:v>Architecture/CISO/AI Platform</x:v>
      </x:c>
      <x:c r="K7" s="847" t="str">
        <x:v>Draft-ready/met items</x:v>
      </x:c>
      <x:c r="L7" s="848" t="n">
        <x:f>COUNTIF(F5:F22,"Met")+COUNTIF(F5:F22,"Draft Ready")</x:f>
        <x:v>16</x:v>
      </x:c>
    </x:row>
    <x:row r="8">
      <x:c r="A8" s="852" t="str">
        <x:v>S11-G-004</x:v>
      </x:c>
      <x:c r="B8" s="853" t="str">
        <x:v>Lifecycle</x:v>
      </x:c>
      <x:c r="C8" s="853" t="str">
        <x:v>Yes</x:v>
      </x:c>
      <x:c r="D8" s="853" t="str">
        <x:v>Observation-to-active lifecycle includes evaluation, review, canary, pause, rollback, deprecation and expiry.</x:v>
      </x:c>
      <x:c r="E8" s="853" t="str">
        <x:v>Skill Lifecycle</x:v>
      </x:c>
      <x:c r="F8" s="853" t="str">
        <x:v>Draft Ready</x:v>
      </x:c>
      <x:c r="G8" s="859" t="n">
        <x:f>IF(F8="Met",1,IF(F8="Draft Ready",0.8,IF(F8="In Review",0.6,IF(F8="Owner Input",0.3,IF(F8="Blocked",0,0)))))</x:f>
        <x:v>0.8</x:v>
      </x:c>
      <x:c r="H8" s="853" t="str">
        <x:v>Package can self-activate or bypass approval.</x:v>
      </x:c>
      <x:c r="I8" s="854" t="str">
        <x:v>AI Governance</x:v>
      </x:c>
      <x:c r="K8" s="849" t="str">
        <x:v>Formal decision count</x:v>
      </x:c>
      <x:c r="L8" s="851" t="n">
        <x:v>0</x:v>
      </x:c>
    </x:row>
    <x:row r="9">
      <x:c r="A9" s="847" t="str">
        <x:v>S11-G-005</x:v>
      </x:c>
      <x:c r="B9" s="114" t="str">
        <x:v>Proposal/evaluation</x:v>
      </x:c>
      <x:c r="C9" s="114" t="str">
        <x:v>Yes</x:v>
      </x:c>
      <x:c r="D9" s="114" t="str">
        <x:v>Positive, negative, adversarial, privacy, fairness, grounding, compatibility, cost and rollback evaluations are defined.</x:v>
      </x:c>
      <x:c r="E9" s="114" t="str">
        <x:v>Skill Proposal and Evaluation</x:v>
      </x:c>
      <x:c r="F9" s="114" t="str">
        <x:v>Draft Ready</x:v>
      </x:c>
      <x:c r="G9" s="135" t="n">
        <x:f>IF(F9="Met",1,IF(F9="Draft Ready",0.8,IF(F9="In Review",0.6,IF(F9="Owner Input",0.3,IF(F9="Blocked",0,0)))))</x:f>
        <x:v>0.8</x:v>
      </x:c>
      <x:c r="H9" s="114" t="str">
        <x:v>High-impact package lacks qualifying eval evidence.</x:v>
      </x:c>
      <x:c r="I9" s="848" t="str">
        <x:v>AI Evaluation/Domain Review</x:v>
      </x:c>
    </x:row>
    <x:row r="10">
      <x:c r="A10" s="852" t="str">
        <x:v>S11-G-006</x:v>
      </x:c>
      <x:c r="B10" s="853" t="str">
        <x:v>Security/confidentiality</x:v>
      </x:c>
      <x:c r="C10" s="853" t="str">
        <x:v>Yes</x:v>
      </x:c>
      <x:c r="D10" s="853" t="str">
        <x:v>Tenant isolation, default-deny tools, sandbox, secret/data egress, publication, logging and incident controls are defined.</x:v>
      </x:c>
      <x:c r="E10" s="853" t="str">
        <x:v>Skill Security and Confidentiality</x:v>
      </x:c>
      <x:c r="F10" s="853" t="str">
        <x:v>Draft Ready</x:v>
      </x:c>
      <x:c r="G10" s="859" t="n">
        <x:f>IF(F10="Met",1,IF(F10="Draft Ready",0.8,IF(F10="In Review",0.6,IF(F10="Owner Input",0.3,IF(F10="Blocked",0,0)))))</x:f>
        <x:v>0.8</x:v>
      </x:c>
      <x:c r="H10" s="853" t="str">
        <x:v>Malicious/overprivileged/confidential package possible.</x:v>
      </x:c>
      <x:c r="I10" s="854" t="str">
        <x:v>CISO/DPO</x:v>
      </x:c>
    </x:row>
    <x:row r="11">
      <x:c r="A11" s="847" t="str">
        <x:v>S11-G-007</x:v>
      </x:c>
      <x:c r="B11" s="114" t="str">
        <x:v>Source/licence governance</x:v>
      </x:c>
      <x:c r="C11" s="114" t="str">
        <x:v>Yes</x:v>
      </x:c>
      <x:c r="D11" s="114" t="str">
        <x:v>Official-source preference, current verification, conflicts, licence, attribution, expiry and research boundary are defined.</x:v>
      </x:c>
      <x:c r="E11" s="114" t="str">
        <x:v>Research and Source Governance</x:v>
      </x:c>
      <x:c r="F11" s="114" t="str">
        <x:v>Draft Ready</x:v>
      </x:c>
      <x:c r="G11" s="135" t="n">
        <x:f>IF(F11="Met",1,IF(F11="Draft Ready",0.8,IF(F11="In Review",0.6,IF(F11="Owner Input",0.3,IF(F11="Blocked",0,0)))))</x:f>
        <x:v>0.8</x:v>
      </x:c>
      <x:c r="H11" s="114" t="str">
        <x:v>Stale/unauthorised source drives production.</x:v>
      </x:c>
      <x:c r="I11" s="848" t="str">
        <x:v>Research/Legal/Domain</x:v>
      </x:c>
    </x:row>
    <x:row r="12">
      <x:c r="A12" s="852" t="str">
        <x:v>S11-G-008</x:v>
      </x:c>
      <x:c r="B12" s="853" t="str">
        <x:v>Supply-chain assurance</x:v>
      </x:c>
      <x:c r="C12" s="853" t="str">
        <x:v>Yes</x:v>
      </x:c>
      <x:c r="D12" s="853" t="str">
        <x:v>Protected source, immutable package digest, BOM, SLSA provenance and signature verification are defined.</x:v>
      </x:c>
      <x:c r="E12" s="853" t="str">
        <x:v>Architecture/Package Contract/Security</x:v>
      </x:c>
      <x:c r="F12" s="853" t="str">
        <x:v>Draft Ready</x:v>
      </x:c>
      <x:c r="G12" s="859" t="n">
        <x:f>IF(F12="Met",1,IF(F12="Draft Ready",0.8,IF(F12="In Review",0.6,IF(F12="Owner Input",0.3,IF(F12="Blocked",0,0)))))</x:f>
        <x:v>0.8</x:v>
      </x:c>
      <x:c r="H12" s="853" t="str">
        <x:v>Unsigned/untrusted package can load.</x:v>
      </x:c>
      <x:c r="I12" s="854" t="str">
        <x:v>DevSecOps/CISO</x:v>
      </x:c>
    </x:row>
    <x:row r="13">
      <x:c r="A13" s="847" t="str">
        <x:v>S11-G-009</x:v>
      </x:c>
      <x:c r="B13" s="114" t="str">
        <x:v>Review workflow</x:v>
      </x:c>
      <x:c r="C13" s="114" t="str">
        <x:v>Yes</x:v>
      </x:c>
      <x:c r="D13" s="114" t="str">
        <x:v>Domain, evaluation, security, privacy, legal/licence and deployment reviews are impact-based and auditable.</x:v>
      </x:c>
      <x:c r="E13" s="114" t="str">
        <x:v>Architecture/Evaluation/Backlog</x:v>
      </x:c>
      <x:c r="F13" s="114" t="str">
        <x:v>Draft Ready</x:v>
      </x:c>
      <x:c r="G13" s="135" t="n">
        <x:f>IF(F13="Met",1,IF(F13="Draft Ready",0.8,IF(F13="In Review",0.6,IF(F13="Owner Input",0.3,IF(F13="Blocked",0,0)))))</x:f>
        <x:v>0.8</x:v>
      </x:c>
      <x:c r="H13" s="114" t="str">
        <x:v>Package self-approval or missing reviewer.</x:v>
      </x:c>
      <x:c r="I13" s="848" t="str">
        <x:v>Governance/Workflow</x:v>
      </x:c>
    </x:row>
    <x:row r="14">
      <x:c r="A14" s="852" t="str">
        <x:v>S11-G-010</x:v>
      </x:c>
      <x:c r="B14" s="853" t="str">
        <x:v>Canary/rollback</x:v>
      </x:c>
      <x:c r="C14" s="853" t="str">
        <x:v>Yes</x:v>
      </x:c>
      <x:c r="D14" s="853" t="str">
        <x:v>Cohort, metrics, safe context, automatic pause, human promotion, rollback and affected-output review are defined.</x:v>
      </x:c>
      <x:c r="E14" s="853" t="str">
        <x:v>Canary Promotion and Rollback</x:v>
      </x:c>
      <x:c r="F14" s="853" t="str">
        <x:v>Draft Ready</x:v>
      </x:c>
      <x:c r="G14" s="859" t="n">
        <x:f>IF(F14="Met",1,IF(F14="Draft Ready",0.8,IF(F14="In Review",0.6,IF(F14="Owner Input",0.3,IF(F14="Blocked",0,0)))))</x:f>
        <x:v>0.8</x:v>
      </x:c>
      <x:c r="H14" s="853" t="str">
        <x:v>Unsafe broad rollout or rollback without remediation.</x:v>
      </x:c>
      <x:c r="I14" s="854" t="str">
        <x:v>SRE/Product/DPO/AI Governance</x:v>
      </x:c>
    </x:row>
    <x:row r="15">
      <x:c r="A15" s="847" t="str">
        <x:v>S11-G-011</x:v>
      </x:c>
      <x:c r="B15" s="114" t="str">
        <x:v>Runtime resolver</x:v>
      </x:c>
      <x:c r="C15" s="114" t="str">
        <x:v>Yes</x:v>
      </x:c>
      <x:c r="D15" s="114" t="str">
        <x:v>Runtime verifies lifecycle, signature, digest, policy, scope, expiry and stable fallback.</x:v>
      </x:c>
      <x:c r="E15" s="114" t="str">
        <x:v>Package Contract/Architecture/ADRs</x:v>
      </x:c>
      <x:c r="F15" s="114" t="str">
        <x:v>Draft Ready</x:v>
      </x:c>
      <x:c r="G15" s="135" t="n">
        <x:f>IF(F15="Met",1,IF(F15="Draft Ready",0.8,IF(F15="In Review",0.6,IF(F15="Owner Input",0.3,IF(F15="Blocked",0,0)))))</x:f>
        <x:v>0.8</x:v>
      </x:c>
      <x:c r="H15" s="114" t="str">
        <x:v>Unapproved/stale package resolves or failure broadens access.</x:v>
      </x:c>
      <x:c r="I15" s="848" t="str">
        <x:v>Platform/CISO</x:v>
      </x:c>
    </x:row>
    <x:row r="16">
      <x:c r="A16" s="852" t="str">
        <x:v>S11-G-012</x:v>
      </x:c>
      <x:c r="B16" s="853" t="str">
        <x:v>Monitoring/impact remediation</x:v>
      </x:c>
      <x:c r="C16" s="853" t="str">
        <x:v>Yes</x:v>
      </x:c>
      <x:c r="D16" s="853" t="str">
        <x:v>Version-level safety, quality, fairness, experience, cost, drift and affected-output correction are defined.</x:v>
      </x:c>
      <x:c r="E16" s="853" t="str">
        <x:v>Canary/Risks/Architecture</x:v>
      </x:c>
      <x:c r="F16" s="853" t="str">
        <x:v>Draft Ready</x:v>
      </x:c>
      <x:c r="G16" s="859" t="n">
        <x:f>IF(F16="Met",1,IF(F16="Draft Ready",0.8,IF(F16="In Review",0.6,IF(F16="Owner Input",0.3,IF(F16="Blocked",0,0)))))</x:f>
        <x:v>0.8</x:v>
      </x:c>
      <x:c r="H16" s="853" t="str">
        <x:v>Bad version's prior outputs remain unreviewed.</x:v>
      </x:c>
      <x:c r="I16" s="854" t="str">
        <x:v>Evaluation/Governance</x:v>
      </x:c>
    </x:row>
    <x:row r="17">
      <x:c r="A17" s="847" t="str">
        <x:v>S11-G-013</x:v>
      </x:c>
      <x:c r="B17" s="114" t="str">
        <x:v>Tenant/publication boundary</x:v>
      </x:c>
      <x:c r="C17" s="114" t="str">
        <x:v>Yes</x:v>
      </x:c>
      <x:c r="D17" s="114" t="str">
        <x:v>Tenant overlays, generalisation, publication classes, clean-room and external export reviews are defined.</x:v>
      </x:c>
      <x:c r="E17" s="114" t="str">
        <x:v>Architecture/Security/Research</x:v>
      </x:c>
      <x:c r="F17" s="114" t="str">
        <x:v>Draft Ready</x:v>
      </x:c>
      <x:c r="G17" s="135" t="n">
        <x:f>IF(F17="Met",1,IF(F17="Draft Ready",0.8,IF(F17="In Review",0.6,IF(F17="Owner Input",0.3,IF(F17="Blocked",0,0)))))</x:f>
        <x:v>0.8</x:v>
      </x:c>
      <x:c r="H17" s="114" t="str">
        <x:v>Confidential tenant/employee data enters global/public package.</x:v>
      </x:c>
      <x:c r="I17" s="848" t="str">
        <x:v>DPO/Legal/CISO</x:v>
      </x:c>
    </x:row>
    <x:row r="18">
      <x:c r="A18" s="852" t="str">
        <x:v>S11-G-014</x:v>
      </x:c>
      <x:c r="B18" s="853" t="str">
        <x:v>APIs/events</x:v>
      </x:c>
      <x:c r="C18" s="853" t="str">
        <x:v>Yes</x:v>
      </x:c>
      <x:c r="D18" s="853" t="str">
        <x:v>Observation, proposal, package, eval, review, source, canary, rollback and lineage APIs/events are specified.</x:v>
      </x:c>
      <x:c r="E18" s="853" t="str">
        <x:v>Stage 10-11 APIs and Events</x:v>
      </x:c>
      <x:c r="F18" s="853" t="str">
        <x:v>Draft Ready</x:v>
      </x:c>
      <x:c r="G18" s="859" t="n">
        <x:f>IF(F18="Met",1,IF(F18="Draft Ready",0.8,IF(F18="In Review",0.6,IF(F18="Owner Input",0.3,IF(F18="Blocked",0,0)))))</x:f>
        <x:v>0.8</x:v>
      </x:c>
      <x:c r="H18" s="853" t="str">
        <x:v>No implementable lifecycle contract.</x:v>
      </x:c>
      <x:c r="I18" s="854" t="str">
        <x:v>Backend/Data/Platform</x:v>
      </x:c>
    </x:row>
    <x:row r="19">
      <x:c r="A19" s="847" t="str">
        <x:v>S11-G-015</x:v>
      </x:c>
      <x:c r="B19" s="114" t="str">
        <x:v>Backlog</x:v>
      </x:c>
      <x:c r="C19" s="114" t="str">
        <x:v>Yes</x:v>
      </x:c>
      <x:c r="D19" s="114" t="str">
        <x:v>Stage 11 backlog has owners, dependencies, effort, deliverables, tests and security/privacy impact.</x:v>
      </x:c>
      <x:c r="E19" s="114" t="str">
        <x:v>Stage 11 Backlog</x:v>
      </x:c>
      <x:c r="F19" s="114" t="str">
        <x:v>Draft Ready</x:v>
      </x:c>
      <x:c r="G19" s="135" t="n">
        <x:f>IF(F19="Met",1,IF(F19="Draft Ready",0.8,IF(F19="In Review",0.6,IF(F19="Owner Input",0.3,IF(F19="Blocked",0,0)))))</x:f>
        <x:v>0.8</x:v>
      </x:c>
      <x:c r="H19" s="114" t="str">
        <x:v>No executable delivery plan.</x:v>
      </x:c>
      <x:c r="I19" s="848" t="str">
        <x:v>Programme</x:v>
      </x:c>
    </x:row>
    <x:row r="20">
      <x:c r="A20" s="852" t="str">
        <x:v>S11-G-016</x:v>
      </x:c>
      <x:c r="B20" s="853" t="str">
        <x:v>End-to-end validation</x:v>
      </x:c>
      <x:c r="C20" s="853" t="str">
        <x:v>Yes</x:v>
      </x:c>
      <x:c r="D20" s="853" t="str">
        <x:v>Representative package categories can complete source→eval→review→sign→canary→promote/rollback→audit.</x:v>
      </x:c>
      <x:c r="E20" s="853" t="str">
        <x:v>Stage 11 Backlog/Evaluation/Canary</x:v>
      </x:c>
      <x:c r="F20" s="853" t="str">
        <x:v>Draft Ready</x:v>
      </x:c>
      <x:c r="G20" s="859" t="n">
        <x:f>IF(F20="Met",1,IF(F20="Draft Ready",0.8,IF(F20="In Review",0.6,IF(F20="Owner Input",0.3,IF(F20="Blocked",0,0)))))</x:f>
        <x:v>0.8</x:v>
      </x:c>
      <x:c r="H20" s="853" t="str">
        <x:v>Lifecycle not validated end to end.</x:v>
      </x:c>
      <x:c r="I20" s="854" t="str">
        <x:v>QA/AI Governance</x:v>
      </x:c>
    </x:row>
    <x:row r="21">
      <x:c r="A21" s="847" t="str">
        <x:v>S11-G-017</x:v>
      </x:c>
      <x:c r="B21" s="114" t="str">
        <x:v>HumanOS fit</x:v>
      </x:c>
      <x:c r="C21" s="114" t="str">
        <x:v>Yes</x:v>
      </x:c>
      <x:c r="D21" s="114" t="str">
        <x:v>Existing Git, object/OCI, workflow, policy, audit, feature flag, deployment and Model Gateway services are reused where suitable.</x:v>
      </x:c>
      <x:c r="E21" s="114" t="str">
        <x:v>Architecture/ADRs/Backlog</x:v>
      </x:c>
      <x:c r="F21" s="114" t="str">
        <x:v>In Review</x:v>
      </x:c>
      <x:c r="G21" s="135" t="n">
        <x:f>IF(F21="Met",1,IF(F21="Draft Ready",0.8,IF(F21="In Review",0.6,IF(F21="Owner Input",0.3,IF(F21="Blocked",0,0)))))</x:f>
        <x:v>0.6</x:v>
      </x:c>
      <x:c r="H21" s="114" t="str">
        <x:v>Duplicate/inconsistent platform control planes.</x:v>
      </x:c>
      <x:c r="I21" s="848" t="str">
        <x:v>Enterprise/Platform Architect</x:v>
      </x:c>
    </x:row>
    <x:row r="22">
      <x:c r="A22" s="855" t="str">
        <x:v>S11-G-018</x:v>
      </x:c>
      <x:c r="B22" s="856" t="str">
        <x:v>Formal decision</x:v>
      </x:c>
      <x:c r="C22" s="856" t="str">
        <x:v>Yes</x:v>
      </x:c>
      <x:c r="D22" s="856" t="str">
        <x:v>CTO, AI Platform, Architecture, CISO, DPO, Legal, Domain, Evaluation, SRE and Product record Stage 11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3.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0" hidden="0" customWidth="1"/>
    <x:col min="5" max="5" width="72" hidden="0" customWidth="1"/>
    <x:col min="6" max="6" width="12" hidden="0" customWidth="1"/>
    <x:col min="7" max="7" width="52" hidden="0" customWidth="1"/>
  </x:cols>
  <x:sheetData>
    <x:row r="1" ht="30" customHeight="1">
      <x:c r="A1" s="809" t="str">
        <x:v>Stage 10–11 — Source Register</x:v>
      </x:c>
      <x:c r="B1" s="809"/>
      <x:c r="C1" s="809"/>
      <x:c r="D1" s="809"/>
      <x:c r="E1" s="809"/>
      <x:c r="F1" s="809"/>
      <x:c r="G1" s="809"/>
    </x:row>
    <x:row r="2" ht="38" customHeight="1">
      <x:c r="A2" s="813" t="str">
        <x:v>Primary official standards, regulator guidance, product documentation and supply-chain/progressive-delivery references used for Stage 10 experiences and Stage 11 Skill Forge.</x:v>
      </x:c>
      <x:c r="B2" s="813"/>
      <x:c r="C2" s="813"/>
      <x:c r="D2" s="813"/>
      <x:c r="E2" s="813"/>
      <x:c r="F2" s="813"/>
      <x:c r="G2" s="813"/>
    </x:row>
    <x:row r="4" ht="30" customHeight="1">
      <x:c r="A4" s="825" t="str">
        <x:v>Source ID</x:v>
      </x:c>
      <x:c r="B4" s="826" t="str">
        <x:v>Source</x:v>
      </x:c>
      <x:c r="C4" s="826" t="str">
        <x:v>Type</x:v>
      </x:c>
      <x:c r="D4" s="826" t="str">
        <x:v>Supports</x:v>
      </x:c>
      <x:c r="E4" s="826" t="str">
        <x:v>Source URL</x:v>
      </x:c>
      <x:c r="F4" s="826" t="str">
        <x:v>Priority</x:v>
      </x:c>
      <x:c r="G4" s="827" t="str">
        <x:v>Use / note</x:v>
      </x:c>
    </x:row>
    <x:row r="5">
      <x:c r="A5" s="844" t="str">
        <x:v>S1011-SRC-001</x:v>
      </x:c>
      <x:c r="B5" s="845" t="str">
        <x:v>W3C — Web Content Accessibility Guidelines 2.2</x:v>
      </x:c>
      <x:c r="C5" s="845" t="str">
        <x:v>Accessibility standard</x:v>
      </x:c>
      <x:c r="D5" s="845" t="str">
        <x:v>Current WCAG 2.2 success criteria and conformance model.</x:v>
      </x:c>
      <x:c r="E5" s="845" t="str">
        <x:v>https://www.w3.org/TR/WCAG22/</x:v>
      </x:c>
      <x:c r="F5" s="845" t="str">
        <x:v>Critical</x:v>
      </x:c>
      <x:c r="G5" s="846" t="str">
        <x:v>Stage 10 accessibility target.</x:v>
      </x:c>
    </x:row>
    <x:row r="6">
      <x:c r="A6" s="852" t="str">
        <x:v>S1011-SRC-002</x:v>
      </x:c>
      <x:c r="B6" s="853" t="str">
        <x:v>W3C WAI — ARIA Authoring Practices Guide</x:v>
      </x:c>
      <x:c r="C6" s="853" t="str">
        <x:v>Accessibility guidance</x:v>
      </x:c>
      <x:c r="D6" s="853" t="str">
        <x:v>Accessible interaction patterns, names/roles/states, keyboard and focus practices.</x:v>
      </x:c>
      <x:c r="E6" s="853" t="str">
        <x:v>https://www.w3.org/WAI/ARIA/apg/</x:v>
      </x:c>
      <x:c r="F6" s="853" t="str">
        <x:v>Critical</x:v>
      </x:c>
      <x:c r="G6" s="854" t="str">
        <x:v>Use semantic HTML first; APG patterns where needed.</x:v>
      </x:c>
    </x:row>
    <x:row r="7">
      <x:c r="A7" s="847" t="str">
        <x:v>S1011-SRC-003</x:v>
      </x:c>
      <x:c r="B7" s="114" t="str">
        <x:v>GOV.UK Design System — Accessibility</x:v>
      </x:c>
      <x:c r="C7" s="114" t="str">
        <x:v>Public-service design guidance</x:v>
      </x:c>
      <x:c r="D7" s="114" t="str">
        <x:v>Accessible component testing and service-level accessibility responsibility.</x:v>
      </x:c>
      <x:c r="E7" s="114" t="str">
        <x:v>https://design-system.service.gov.uk/accessibility/</x:v>
      </x:c>
      <x:c r="F7" s="114" t="str">
        <x:v>High</x:v>
      </x:c>
      <x:c r="G7" s="848" t="str">
        <x:v>Reference for accessible design-system governance.</x:v>
      </x:c>
    </x:row>
    <x:row r="8">
      <x:c r="A8" s="852" t="str">
        <x:v>S1011-SRC-004</x:v>
      </x:c>
      <x:c r="B8" s="853" t="str">
        <x:v>GOV.UK Design System — Notification banner</x:v>
      </x:c>
      <x:c r="C8" s="853" t="str">
        <x:v>UI pattern</x:v>
      </x:c>
      <x:c r="D8" s="853" t="str">
        <x:v>Accessible success/important notification presentation.</x:v>
      </x:c>
      <x:c r="E8" s="853" t="str">
        <x:v>https://design-system.service.gov.uk/components/notification-banner/</x:v>
      </x:c>
      <x:c r="F8" s="853" t="str">
        <x:v>Medium</x:v>
      </x:c>
      <x:c r="G8" s="854" t="str">
        <x:v>Notification/status UX reference.</x:v>
      </x:c>
    </x:row>
    <x:row r="9">
      <x:c r="A9" s="847" t="str">
        <x:v>S1011-SRC-005</x:v>
      </x:c>
      <x:c r="B9" s="114" t="str">
        <x:v>GOV.UK Design System — Check answers</x:v>
      </x:c>
      <x:c r="C9" s="114" t="str">
        <x:v>UI pattern</x:v>
      </x:c>
      <x:c r="D9" s="114" t="str">
        <x:v>Review and confirmation before submitting consequential information.</x:v>
      </x:c>
      <x:c r="E9" s="114" t="str">
        <x:v>https://design-system.service.gov.uk/patterns/check-answers/</x:v>
      </x:c>
      <x:c r="F9" s="114" t="str">
        <x:v>High</x:v>
      </x:c>
      <x:c r="G9" s="848" t="str">
        <x:v>Used for corrections, disputes, grants and exports.</x:v>
      </x:c>
    </x:row>
    <x:row r="10">
      <x:c r="A10" s="852" t="str">
        <x:v>S1011-SRC-006</x:v>
      </x:c>
      <x:c r="B10" s="853" t="str">
        <x:v>GOV.UK — Monitoring staff at work</x:v>
      </x:c>
      <x:c r="C10" s="853" t="str">
        <x:v>Government guidance</x:v>
      </x:c>
      <x:c r="D10" s="853" t="str">
        <x:v>Justification, worker information and covert-monitoring limitations.</x:v>
      </x:c>
      <x:c r="E10" s="853" t="str">
        <x:v>https://www.gov.uk/data-protection-your-business/monitoring-staff-at-work</x:v>
      </x:c>
      <x:c r="F10" s="853" t="str">
        <x:v>Critical</x:v>
      </x:c>
      <x:c r="G10" s="854" t="str">
        <x:v>Stage 10 monitoring/privacy experience.</x:v>
      </x:c>
    </x:row>
    <x:row r="11">
      <x:c r="A11" s="847" t="str">
        <x:v>S1011-SRC-007</x:v>
      </x:c>
      <x:c r="B11" s="114" t="str">
        <x:v>ICO — Data protection and monitoring workers</x:v>
      </x:c>
      <x:c r="C11" s="114" t="str">
        <x:v>Regulator guidance</x:v>
      </x:c>
      <x:c r="D11" s="114" t="str">
        <x:v>Transparency, necessity, proportionality, accuracy, challenge and homeworking risk.</x:v>
      </x:c>
      <x:c r="E11" s="114" t="str">
        <x:v>https://ico.org.uk/for-organisations/uk-gdpr-guidance-and-resources/employment/monitoring-workers/data-protection-and-monitoring-workers/</x:v>
      </x:c>
      <x:c r="F11" s="114" t="str">
        <x:v>Critical</x:v>
      </x:c>
      <x:c r="G11" s="848" t="str">
        <x:v>Employee/manager access and privacy boundaries.</x:v>
      </x:c>
    </x:row>
    <x:row r="12">
      <x:c r="A12" s="852" t="str">
        <x:v>S1011-SRC-008</x:v>
      </x:c>
      <x:c r="B12" s="853" t="str">
        <x:v>ICO — Human review</x:v>
      </x:c>
      <x:c r="C12" s="853" t="str">
        <x:v>Regulator guidance</x:v>
      </x:c>
      <x:c r="D12" s="853" t="str">
        <x:v>Meaningful reviewer competence, authority and independence.</x:v>
      </x:c>
      <x:c r="E12" s="853" t="str">
        <x:v>https://ico.org.uk/for-organisations/advice-and-services/audits/data-protection-audit-framework/toolkits/artificial-intelligence/human-review/</x:v>
      </x:c>
      <x:c r="F12" s="853" t="str">
        <x:v>Critical</x:v>
      </x:c>
      <x:c r="G12" s="854" t="str">
        <x:v>Reviewer/governance experience and Skill Forge decisions.</x:v>
      </x:c>
    </x:row>
    <x:row r="13">
      <x:c r="A13" s="847" t="str">
        <x:v>S1011-SRC-009</x:v>
      </x:c>
      <x:c r="B13" s="114" t="str">
        <x:v>EU AI Act Article 26</x:v>
      </x:c>
      <x:c r="C13" s="114" t="str">
        <x:v>Regulatory reference</x:v>
      </x:c>
      <x:c r="D13" s="114" t="str">
        <x:v>Deployer obligations, human oversight, monitoring and worker information for high-risk systems.</x:v>
      </x:c>
      <x:c r="E13" s="114" t="str">
        <x:v>https://ai-act-service-desk.ec.europa.eu/en/ai-act/article-26</x:v>
      </x:c>
      <x:c r="F13" s="114" t="str">
        <x:v>High</x:v>
      </x:c>
      <x:c r="G13" s="848" t="str">
        <x:v>Future EU deployment/reference.</x:v>
      </x:c>
    </x:row>
    <x:row r="14">
      <x:c r="A14" s="852" t="str">
        <x:v>S1011-SRC-010</x:v>
      </x:c>
      <x:c r="B14" s="853" t="str">
        <x:v>EU AI Act Article 5</x:v>
      </x:c>
      <x:c r="C14" s="853" t="str">
        <x:v>Regulatory reference</x:v>
      </x:c>
      <x:c r="D14" s="853" t="str">
        <x:v>Prohibited manipulative, social-scoring and certain emotion-inference practices.</x:v>
      </x:c>
      <x:c r="E14" s="853" t="str">
        <x:v>https://ai-act-service-desk.ec.europa.eu/en/ai-act/article-5</x:v>
      </x:c>
      <x:c r="F14" s="853" t="str">
        <x:v>High</x:v>
      </x:c>
      <x:c r="G14" s="854" t="str">
        <x:v>Prohibited UX/model behaviour reference.</x:v>
      </x:c>
    </x:row>
    <x:row r="15">
      <x:c r="A15" s="847" t="str">
        <x:v>S1011-SRC-011</x:v>
      </x:c>
      <x:c r="B15" s="114" t="str">
        <x:v>OpenAI Developers — Evals</x:v>
      </x:c>
      <x:c r="C15" s="114" t="str">
        <x:v>Official product documentation</x:v>
      </x:c>
      <x:c r="D15" s="114" t="str">
        <x:v>Programmatic evaluation resources and current OpenAI evaluation tooling.</x:v>
      </x:c>
      <x:c r="E15" s="114" t="str">
        <x:v>https://platform.openai.com/docs/api-reference/evals</x:v>
      </x:c>
      <x:c r="F15" s="114" t="str">
        <x:v>High</x:v>
      </x:c>
      <x:c r="G15" s="848" t="str">
        <x:v>Skill Forge evaluation integration reference.</x:v>
      </x:c>
    </x:row>
    <x:row r="16">
      <x:c r="A16" s="852" t="str">
        <x:v>S1011-SRC-012</x:v>
      </x:c>
      <x:c r="B16" s="853" t="str">
        <x:v>OpenAI API — Data controls and usage policies</x:v>
      </x:c>
      <x:c r="C16" s="853" t="str">
        <x:v>Official product documentation</x:v>
      </x:c>
      <x:c r="D16" s="853" t="str">
        <x:v>Endpoint data handling and storage/training controls.</x:v>
      </x:c>
      <x:c r="E16" s="853" t="str">
        <x:v>https://platform.openai.com/docs/models/default-usage-policies-by-endpoint</x:v>
      </x:c>
      <x:c r="F16" s="853" t="str">
        <x:v>High</x:v>
      </x:c>
      <x:c r="G16" s="854" t="str">
        <x:v>Model/provider privacy review.</x:v>
      </x:c>
    </x:row>
    <x:row r="17">
      <x:c r="A17" s="847" t="str">
        <x:v>S1011-SRC-013</x:v>
      </x:c>
      <x:c r="B17" s="114" t="str">
        <x:v>GitHub Copilot — About Agent Skills</x:v>
      </x:c>
      <x:c r="C17" s="114" t="str">
        <x:v>Official documentation</x:v>
      </x:c>
      <x:c r="D17" s="114" t="str">
        <x:v>Agent Skills as reusable instructions, scripts and resources.</x:v>
      </x:c>
      <x:c r="E17" s="114" t="str">
        <x:v>https://docs.github.com/en/copilot/concepts/agents/about-agent-skills</x:v>
      </x:c>
      <x:c r="F17" s="114" t="str">
        <x:v>High</x:v>
      </x:c>
      <x:c r="G17" s="848" t="str">
        <x:v>Skill package/category reference.</x:v>
      </x:c>
    </x:row>
    <x:row r="18">
      <x:c r="A18" s="852" t="str">
        <x:v>S1011-SRC-014</x:v>
      </x:c>
      <x:c r="B18" s="853" t="str">
        <x:v>GitHub Copilot SDK — Custom Skills</x:v>
      </x:c>
      <x:c r="C18" s="853" t="str">
        <x:v>Official documentation</x:v>
      </x:c>
      <x:c r="D18" s="853" t="str">
        <x:v>Loading and using custom skills with agents.</x:v>
      </x:c>
      <x:c r="E18" s="853" t="str">
        <x:v>https://docs.github.com/en/copilot/how-tos/copilot-sdk/features/skills</x:v>
      </x:c>
      <x:c r="F18" s="853" t="str">
        <x:v>Medium</x:v>
      </x:c>
      <x:c r="G18" s="854" t="str">
        <x:v>Adapter/skill interoperability reference.</x:v>
      </x:c>
    </x:row>
    <x:row r="19">
      <x:c r="A19" s="847" t="str">
        <x:v>S1011-SRC-015</x:v>
      </x:c>
      <x:c r="B19" s="114" t="str">
        <x:v>Claude Code — Skills</x:v>
      </x:c>
      <x:c r="C19" s="114" t="str">
        <x:v>Official documentation</x:v>
      </x:c>
      <x:c r="D19" s="114" t="str">
        <x:v>Directory-based skills, instructions and supporting resources.</x:v>
      </x:c>
      <x:c r="E19" s="114" t="str">
        <x:v>https://code.claude.com/docs/en/skills</x:v>
      </x:c>
      <x:c r="F19" s="114" t="str">
        <x:v>High</x:v>
      </x:c>
      <x:c r="G19" s="848" t="str">
        <x:v>Skill source/package design reference.</x:v>
      </x:c>
    </x:row>
    <x:row r="20">
      <x:c r="A20" s="852" t="str">
        <x:v>S1011-SRC-016</x:v>
      </x:c>
      <x:c r="B20" s="853" t="str">
        <x:v>Claude Code — Plugins</x:v>
      </x:c>
      <x:c r="C20" s="853" t="str">
        <x:v>Official documentation</x:v>
      </x:c>
      <x:c r="D20" s="853" t="str">
        <x:v>Plugin packaging and distribution of skills/hooks/agents.</x:v>
      </x:c>
      <x:c r="E20" s="853" t="str">
        <x:v>https://code.claude.com/docs/en/plugins</x:v>
      </x:c>
      <x:c r="F20" s="853" t="str">
        <x:v>Medium</x:v>
      </x:c>
      <x:c r="G20" s="854" t="str">
        <x:v>Skill/plugin distribution reference.</x:v>
      </x:c>
    </x:row>
    <x:row r="21">
      <x:c r="A21" s="847" t="str">
        <x:v>S1011-SRC-017</x:v>
      </x:c>
      <x:c r="B21" s="114" t="str">
        <x:v>SLSA v1.2 Specification</x:v>
      </x:c>
      <x:c r="C21" s="114" t="str">
        <x:v>Supply-chain standard</x:v>
      </x:c>
      <x:c r="D21" s="114" t="str">
        <x:v>Current SLSA specification and provenance model.</x:v>
      </x:c>
      <x:c r="E21" s="114" t="str">
        <x:v>https://slsa.dev/spec/v1.2/</x:v>
      </x:c>
      <x:c r="F21" s="114" t="str">
        <x:v>Critical</x:v>
      </x:c>
      <x:c r="G21" s="848" t="str">
        <x:v>Build/source provenance.</x:v>
      </x:c>
    </x:row>
    <x:row r="22">
      <x:c r="A22" s="852" t="str">
        <x:v>S1011-SRC-018</x:v>
      </x:c>
      <x:c r="B22" s="853" t="str">
        <x:v>Sigstore Documentation</x:v>
      </x:c>
      <x:c r="C22" s="853" t="str">
        <x:v>Supply-chain signing</x:v>
      </x:c>
      <x:c r="D22" s="853" t="str">
        <x:v>Keyless/identity-based signing and verification with Cosign.</x:v>
      </x:c>
      <x:c r="E22" s="853" t="str">
        <x:v>https://docs.sigstore.dev/</x:v>
      </x:c>
      <x:c r="F22" s="853" t="str">
        <x:v>Critical</x:v>
      </x:c>
      <x:c r="G22" s="854" t="str">
        <x:v>Package signing and verification.</x:v>
      </x:c>
    </x:row>
    <x:row r="23">
      <x:c r="A23" s="847" t="str">
        <x:v>S1011-SRC-019</x:v>
      </x:c>
      <x:c r="B23" s="114" t="str">
        <x:v>Sigstore Cosign — Verify</x:v>
      </x:c>
      <x:c r="C23" s="114" t="str">
        <x:v>Supply-chain verification</x:v>
      </x:c>
      <x:c r="D23" s="114" t="str">
        <x:v>Verification of signatures, identities and artifacts.</x:v>
      </x:c>
      <x:c r="E23" s="114" t="str">
        <x:v>https://docs.sigstore.dev/cosign/verifying/verify/</x:v>
      </x:c>
      <x:c r="F23" s="114" t="str">
        <x:v>High</x:v>
      </x:c>
      <x:c r="G23" s="848" t="str">
        <x:v>Runtime/package verification.</x:v>
      </x:c>
    </x:row>
    <x:row r="24">
      <x:c r="A24" s="852" t="str">
        <x:v>S1011-SRC-020</x:v>
      </x:c>
      <x:c r="B24" s="853" t="str">
        <x:v>SPDX Specifications</x:v>
      </x:c>
      <x:c r="C24" s="853" t="str">
        <x:v>SBOM/licence standard</x:v>
      </x:c>
      <x:c r="D24" s="853" t="str">
        <x:v>Current SPDX 3.0 specification family.</x:v>
      </x:c>
      <x:c r="E24" s="853" t="str">
        <x:v>https://spdx.dev/use/specifications/</x:v>
      </x:c>
      <x:c r="F24" s="853" t="str">
        <x:v>High</x:v>
      </x:c>
      <x:c r="G24" s="854" t="str">
        <x:v>Dependency, licence and provenance metadata.</x:v>
      </x:c>
    </x:row>
    <x:row r="25">
      <x:c r="A25" s="847" t="str">
        <x:v>S1011-SRC-021</x:v>
      </x:c>
      <x:c r="B25" s="114" t="str">
        <x:v>CycloneDX Specification Overview</x:v>
      </x:c>
      <x:c r="C25" s="114" t="str">
        <x:v>BOM standard</x:v>
      </x:c>
      <x:c r="D25" s="114" t="str">
        <x:v>CycloneDX 1.7 model for software, services, ML and related BOM use cases.</x:v>
      </x:c>
      <x:c r="E25" s="114" t="str">
        <x:v>https://cyclonedx.org/specification/overview/</x:v>
      </x:c>
      <x:c r="F25" s="114" t="str">
        <x:v>High</x:v>
      </x:c>
      <x:c r="G25" s="848" t="str">
        <x:v>Package BOM and supply-chain metadata.</x:v>
      </x:c>
    </x:row>
    <x:row r="26">
      <x:c r="A26" s="852" t="str">
        <x:v>S1011-SRC-022</x:v>
      </x:c>
      <x:c r="B26" s="853" t="str">
        <x:v>OCI — Image and Distribution Specifications 1.1</x:v>
      </x:c>
      <x:c r="C26" s="853" t="str">
        <x:v>Artifact standard</x:v>
      </x:c>
      <x:c r="D26" s="853" t="str">
        <x:v>OCI 1.1 support for artifact types, referrers and distribution.</x:v>
      </x:c>
      <x:c r="E26" s="853" t="str">
        <x:v>https://opencontainers.org/posts/blog/2024-03-13-image-and-distribution-1-1/</x:v>
      </x:c>
      <x:c r="F26" s="853" t="str">
        <x:v>High</x:v>
      </x:c>
      <x:c r="G26" s="854" t="str">
        <x:v>Signed immutable skill package storage.</x:v>
      </x:c>
    </x:row>
    <x:row r="27">
      <x:c r="A27" s="847" t="str">
        <x:v>S1011-SRC-023</x:v>
      </x:c>
      <x:c r="B27" s="114" t="str">
        <x:v>OpenFeature — Evaluation Context</x:v>
      </x:c>
      <x:c r="C27" s="114" t="str">
        <x:v>Feature-flag standard</x:v>
      </x:c>
      <x:c r="D27" s="114" t="str">
        <x:v>Standard evaluation context and privacy caution for targeting attributes.</x:v>
      </x:c>
      <x:c r="E27" s="114" t="str">
        <x:v>https://openfeature.dev/specification/sections/evaluation-context/</x:v>
      </x:c>
      <x:c r="F27" s="114" t="str">
        <x:v>High</x:v>
      </x:c>
      <x:c r="G27" s="848" t="str">
        <x:v>PII-minimised canary targeting.</x:v>
      </x:c>
    </x:row>
    <x:row r="28">
      <x:c r="A28" s="852" t="str">
        <x:v>S1011-SRC-024</x:v>
      </x:c>
      <x:c r="B28" s="853" t="str">
        <x:v>OpenFeature — Flag Evaluation</x:v>
      </x:c>
      <x:c r="C28" s="853" t="str">
        <x:v>Feature-flag standard</x:v>
      </x:c>
      <x:c r="D28" s="853" t="str">
        <x:v>Provider-neutral evaluation and default-value behaviour.</x:v>
      </x:c>
      <x:c r="E28" s="853" t="str">
        <x:v>https://openfeature.dev/specification/sections/flag-evaluation/</x:v>
      </x:c>
      <x:c r="F28" s="853" t="str">
        <x:v>High</x:v>
      </x:c>
      <x:c r="G28" s="854" t="str">
        <x:v>Safe stable/default resolver behaviour.</x:v>
      </x:c>
    </x:row>
    <x:row r="29">
      <x:c r="A29" s="847" t="str">
        <x:v>S1011-SRC-025</x:v>
      </x:c>
      <x:c r="B29" s="114" t="str">
        <x:v>Argo Rollouts — Overview</x:v>
      </x:c>
      <x:c r="C29" s="114" t="str">
        <x:v>Progressive-delivery reference</x:v>
      </x:c>
      <x:c r="D29" s="114" t="str">
        <x:v>Canary/blue-green rollout, analysis, pause and promotion patterns.</x:v>
      </x:c>
      <x:c r="E29" s="114" t="str">
        <x:v>https://argo-rollouts.readthedocs.io/en/stable/</x:v>
      </x:c>
      <x:c r="F29" s="114" t="str">
        <x:v>Medium</x:v>
      </x:c>
      <x:c r="G29" s="848" t="str">
        <x:v>Optional platform reference after capability assessment.</x:v>
      </x:c>
    </x:row>
    <x:row r="30">
      <x:c r="A30" s="852" t="str">
        <x:v>S1011-SRC-026</x:v>
      </x:c>
      <x:c r="B30" s="853" t="str">
        <x:v>Flagger — Progressive Delivery</x:v>
      </x:c>
      <x:c r="C30" s="853" t="str">
        <x:v>Progressive-delivery reference</x:v>
      </x:c>
      <x:c r="D30" s="853" t="str">
        <x:v>Metric-driven canary, webhooks and rollback automation.</x:v>
      </x:c>
      <x:c r="E30" s="853" t="str">
        <x:v>https://docs.flagger.app/</x:v>
      </x:c>
      <x:c r="F30" s="853" t="str">
        <x:v>Medium</x:v>
      </x:c>
      <x:c r="G30" s="854" t="str">
        <x:v>Optional platform reference after capability assessment.</x:v>
      </x:c>
    </x:row>
    <x:row r="31">
      <x:c r="A31" s="847" t="str">
        <x:v>S1011-SRC-027</x:v>
      </x:c>
      <x:c r="B31" s="114" t="str">
        <x:v>NIST AI Risk Management Framework</x:v>
      </x:c>
      <x:c r="C31" s="114" t="str">
        <x:v>AI governance framework</x:v>
      </x:c>
      <x:c r="D31" s="114" t="str">
        <x:v>Govern, map, measure and manage trustworthy AI risks.</x:v>
      </x:c>
      <x:c r="E31" s="114" t="str">
        <x:v>https://www.nist.gov/itl/ai-risk-management-framework</x:v>
      </x:c>
      <x:c r="F31" s="114" t="str">
        <x:v>Critical</x:v>
      </x:c>
      <x:c r="G31" s="848" t="str">
        <x:v>Skill evaluation, deployment and monitoring governance.</x:v>
      </x:c>
    </x:row>
    <x:row r="32">
      <x:c r="A32" s="852" t="str">
        <x:v>S1011-SRC-028</x:v>
      </x:c>
      <x:c r="B32" s="853" t="str">
        <x:v>NIST AI Resource Center</x:v>
      </x:c>
      <x:c r="C32" s="853" t="str">
        <x:v>AI TEVV resource</x:v>
      </x:c>
      <x:c r="D32" s="853" t="str">
        <x:v>Testing, evaluation, verification and validation resources.</x:v>
      </x:c>
      <x:c r="E32" s="853" t="str">
        <x:v>https://airc.nist.gov/</x:v>
      </x:c>
      <x:c r="F32" s="853" t="str">
        <x:v>High</x:v>
      </x:c>
      <x:c r="G32" s="854" t="str">
        <x:v>Skill evaluation and measurement programme.</x:v>
      </x:c>
    </x:row>
    <x:row r="33">
      <x:c r="A33" s="847" t="str">
        <x:v>S1011-SRC-029</x:v>
      </x:c>
      <x:c r="B33" s="114" t="str">
        <x:v>OpenTelemetry — Handling Sensitive Data</x:v>
      </x:c>
      <x:c r="C33" s="114" t="str">
        <x:v>Observability guidance</x:v>
      </x:c>
      <x:c r="D33" s="114" t="str">
        <x:v>Minimisation, filtering, redaction and transformation of sensitive telemetry.</x:v>
      </x:c>
      <x:c r="E33" s="114" t="str">
        <x:v>https://opentelemetry.io/docs/security/handling-sensitive-data/</x:v>
      </x:c>
      <x:c r="F33" s="114" t="str">
        <x:v>Critical</x:v>
      </x:c>
      <x:c r="G33" s="848" t="str">
        <x:v>No raw evidence/package secrets in logs/traces.</x:v>
      </x:c>
    </x:row>
    <x:row r="34">
      <x:c r="A34" s="855" t="str">
        <x:v>S1011-SRC-030</x:v>
      </x:c>
      <x:c r="B34" s="856" t="str">
        <x:v>HumanOS Stage 4–9 internal contracts</x:v>
      </x:c>
      <x:c r="C34" s="856" t="str">
        <x:v>Internal workbook</x:v>
      </x:c>
      <x:c r="D34" s="856" t="str">
        <x:v>Evidence access, task assurance, capability, coaching, review and audit contracts.</x:v>
      </x:c>
      <x:c r="E34" s="856" t="str">
        <x:v>Internal workbook: Stage 4–9 sheets</x:v>
      </x:c>
      <x:c r="F34" s="856" t="str">
        <x:v>Critical</x:v>
      </x:c>
      <x:c r="G34" s="857" t="str">
        <x:v>Authoritative upstream HumanOS domain model.</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

<file path=xl/worksheets/sheet164.xml><?xml version="1.0" encoding="utf-8"?>
<x:worksheet xmlns:x="http://schemas.openxmlformats.org/spreadsheetml/2006/main">
  <x:sheetFormatPr defaultRowHeight="15"/>
  <x:cols>
    <x:col min="1" max="1" width="38" hidden="0" customWidth="1"/>
    <x:col min="2" max="2" width="30" hidden="0" customWidth="1"/>
    <x:col min="3" max="3" width="4" hidden="0" customWidth="1"/>
    <x:col min="4" max="4" width="30" hidden="0" customWidth="1"/>
    <x:col min="5" max="5" width="2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927" t="str">
        <x:v>Architecture Amendment A-01 — AI Execution and Orchestration Separation</x:v>
      </x:c>
      <x:c r="B1" s="927"/>
      <x:c r="C1" s="927"/>
      <x:c r="D1" s="927"/>
      <x:c r="E1" s="927"/>
      <x:c r="F1" s="927"/>
      <x:c r="G1" s="927"/>
      <x:c r="H1" s="927"/>
      <x:c r="I1" s="927"/>
      <x:c r="J1" s="927"/>
    </x:row>
    <x:row r="2" ht="38" customHeight="1">
      <x:c r="A2" s="931" t="str">
        <x:v>Baseline v1.1 amendment: Work Intelligence remains independent of provider/model execution; the existing HumanOS AI Orchestrator is the preferred implementation, with compatible standalone and endpoint-local options.</x:v>
      </x:c>
      <x:c r="B2" s="931"/>
      <x:c r="C2" s="931"/>
      <x:c r="D2" s="931"/>
      <x:c r="E2" s="931"/>
      <x:c r="F2" s="931"/>
      <x:c r="G2" s="931"/>
      <x:c r="H2" s="931"/>
      <x:c r="I2" s="931"/>
      <x:c r="J2" s="931"/>
    </x:row>
    <x:row r="4" ht="30" customHeight="1">
      <x:c r="A4" s="943" t="str">
        <x:v>Metric</x:v>
      </x:c>
      <x:c r="B4" s="945" t="str">
        <x:v>Value</x:v>
      </x:c>
      <x:c r="D4" s="943" t="str">
        <x:v>Workstream</x:v>
      </x:c>
      <x:c r="E4" s="945" t="str">
        <x:v>Status / readiness</x:v>
      </x:c>
    </x:row>
    <x:row r="5">
      <x:c r="A5" s="962" t="str">
        <x:v>A-01 gate readiness</x:v>
      </x:c>
      <x:c r="B5" s="984" t="n">
        <x:f>'AI Amendment Gate'!L5</x:f>
        <x:v>0.7000000000000002</x:v>
      </x:c>
      <x:c r="D5" s="962" t="str">
        <x:v>Boundary and contracts</x:v>
      </x:c>
      <x:c r="E5" s="984" t="n">
        <x:v>0.8</x:v>
      </x:c>
    </x:row>
    <x:row r="6">
      <x:c r="A6" s="965" t="str">
        <x:v>Amendment backlog maturity</x:v>
      </x:c>
      <x:c r="B6" s="985" t="n">
        <x:f>AVERAGE('AI Amendment Backlog'!J5:J26)</x:f>
        <x:v>0.03636363636363637</x:v>
      </x:c>
      <x:c r="D6" s="965" t="str">
        <x:v>Existing orchestrator integration</x:v>
      </x:c>
      <x:c r="E6" s="985" t="n">
        <x:v>0.3</x:v>
      </x:c>
    </x:row>
    <x:row r="7">
      <x:c r="A7" s="965" t="str">
        <x:v>Mandatory not started/blocked</x:v>
      </x:c>
      <x:c r="B7" s="966" t="n">
        <x:f>'AI Amendment Gate'!L6</x:f>
        <x:v>1</x:v>
      </x:c>
      <x:c r="D7" s="965" t="str">
        <x:v>Endpoint broker/connectors</x:v>
      </x:c>
      <x:c r="E7" s="985" t="n">
        <x:v>0.8</x:v>
      </x:c>
    </x:row>
    <x:row r="8">
      <x:c r="A8" s="965" t="str">
        <x:v>Owner-input decisions</x:v>
      </x:c>
      <x:c r="B8" s="966" t="n">
        <x:f>'AI Amendment Gate'!L7</x:f>
        <x:v>2</x:v>
      </x:c>
      <x:c r="D8" s="965" t="str">
        <x:v>Model qualification</x:v>
      </x:c>
      <x:c r="E8" s="985" t="n">
        <x:v>0.8</x:v>
      </x:c>
    </x:row>
    <x:row r="9">
      <x:c r="A9" s="965" t="str">
        <x:v>Open amendment risks</x:v>
      </x:c>
      <x:c r="B9" s="966" t="n">
        <x:f>COUNTIF('AI Amendment Risks'!I5:I26,"Open")+COUNTIF('AI Amendment Risks'!I5:I26,"Mitigating")</x:f>
        <x:v>22</x:v>
      </x:c>
      <x:c r="D9" s="965" t="str">
        <x:v>Routing/fallback</x:v>
      </x:c>
      <x:c r="E9" s="985" t="n">
        <x:v>0.8</x:v>
      </x:c>
    </x:row>
    <x:row r="10">
      <x:c r="A10" s="965" t="str">
        <x:v>Critical open risks</x:v>
      </x:c>
      <x:c r="B10" s="966" t="n">
        <x:f>COUNTIFS('AI Amendment Risks'!I5:I26,"Open",'AI Amendment Risks'!F5:F26,"&gt;=20")</x:f>
        <x:v>5</x:v>
      </x:c>
      <x:c r="D10" s="967" t="str">
        <x:v>Stage 12 prompt readiness</x:v>
      </x:c>
      <x:c r="E10" s="992" t="n">
        <x:v>0.8</x:v>
      </x:c>
    </x:row>
    <x:row r="11">
      <x:c r="A11" s="965" t="str">
        <x:v>Task profiles</x:v>
      </x:c>
      <x:c r="B11" s="966" t="n">
        <x:f>COUNTA('Task Profile Registry'!A5:A100)</x:f>
        <x:v>15</x:v>
      </x:c>
    </x:row>
    <x:row r="12">
      <x:c r="A12" s="965" t="str">
        <x:v>Effort profiles</x:v>
      </x:c>
      <x:c r="B12" s="966" t="n">
        <x:f>COUNTA('Effort Profile Registry'!A5:A100)</x:f>
        <x:v>4</x:v>
      </x:c>
    </x:row>
    <x:row r="13">
      <x:c r="A13" s="965" t="str">
        <x:v>Qualification controls</x:v>
      </x:c>
      <x:c r="B13" s="966" t="n">
        <x:f>COUNTA('Model Qualification Suite'!A5:A100)</x:f>
        <x:v>25</x:v>
      </x:c>
    </x:row>
    <x:row r="14">
      <x:c r="A14" s="965" t="str">
        <x:v>Hybrid routing tests</x:v>
      </x:c>
      <x:c r="B14" s="966" t="n">
        <x:f>COUNTA('Hybrid Routing Test Matrix'!A5:A100)</x:f>
        <x:v>18</x:v>
      </x:c>
    </x:row>
    <x:row r="15">
      <x:c r="A15" s="965" t="str">
        <x:v>Current provider/runtime candidates</x:v>
      </x:c>
      <x:c r="B15" s="966" t="n">
        <x:f>COUNTA('Current Provider Landscape'!A5:A100)</x:f>
        <x:v>12</x:v>
      </x:c>
    </x:row>
    <x:row r="16">
      <x:c r="A16" s="965" t="str">
        <x:v>Cross-stage patches</x:v>
      </x:c>
      <x:c r="B16" s="966" t="n">
        <x:f>COUNTA('Cross-Stage Change Traceability'!A5:A100)</x:f>
        <x:v>13</x:v>
      </x:c>
    </x:row>
    <x:row r="17">
      <x:c r="A17" s="965" t="str">
        <x:v>Source count</x:v>
      </x:c>
      <x:c r="B17" s="966" t="n">
        <x:f>COUNTA('AI Amendment Sources'!A5:A100)</x:f>
        <x:v>26</x:v>
      </x:c>
    </x:row>
    <x:row r="18">
      <x:c r="A18" s="967" t="str">
        <x:v>ADRs accepted/in principle</x:v>
      </x:c>
      <x:c r="B18" s="969" t="n">
        <x:f>COUNTIF('AI Amendment ADRs'!C5:C100,"Accepted in principle")+COUNTIF('AI Amendment ADRs'!C5:C100,"Accepted")</x:f>
        <x:v>13</x:v>
      </x:c>
    </x:row>
    <x:row r="20" ht="24" customHeight="1">
      <x:c r="D20" s="994" t="str">
        <x:v>Executive recommendation</x:v>
      </x:c>
      <x:c r="E20" s="994"/>
      <x:c r="F20" s="994"/>
      <x:c r="G20" s="994"/>
      <x:c r="H20" s="994"/>
      <x:c r="I20" s="994"/>
      <x:c r="J20" s="994"/>
    </x:row>
    <x:row r="21" ht="24" customHeight="1">
      <x:c r="A21" s="996" t="str">
        <x:v>Outstanding Nessovo decisions</x:v>
      </x:c>
      <x:c r="B21" s="996"/>
      <x:c r="D21" s="943" t="str">
        <x:v>#</x:v>
      </x:c>
      <x:c r="E21" s="945" t="str">
        <x:v>Recommendation</x:v>
      </x:c>
    </x:row>
    <x:row r="22">
      <x:c r="A22" s="962" t="str">
        <x:v>Existing orchestrator gap owner</x:v>
      </x:c>
      <x:c r="B22" s="964" t="str">
        <x:v>Assign AI Platform Lead and evidence date.</x:v>
      </x:c>
      <x:c r="D22" s="962" t="str">
        <x:v>1</x:v>
      </x:c>
      <x:c r="E22" s="964" t="str">
        <x:v>Approve the system boundary: Work Intelligence owns task/evidence requirements; AI Orchestration owns provider/model execution.</x:v>
      </x:c>
      <x:c r="F22" s="279"/>
      <x:c r="G22" s="279"/>
      <x:c r="H22" s="279"/>
      <x:c r="I22" s="279"/>
      <x:c r="J22" s="279"/>
    </x:row>
    <x:row r="23">
      <x:c r="A23" s="965" t="str">
        <x:v>Standalone router scope</x:v>
      </x:c>
      <x:c r="B23" s="966" t="str">
        <x:v>Approve thin reference scope or defer until a deployment requires it.</x:v>
      </x:c>
      <x:c r="D23" s="965" t="str">
        <x:v>2</x:v>
      </x:c>
      <x:c r="E23" s="966" t="str">
        <x:v>Use the existing HumanOS AI Orchestrator as the preferred production route after a factual gap assessment.</x:v>
      </x:c>
      <x:c r="F23" s="279"/>
      <x:c r="G23" s="279"/>
      <x:c r="H23" s="279"/>
      <x:c r="I23" s="279"/>
      <x:c r="J23" s="279"/>
    </x:row>
    <x:row r="24">
      <x:c r="A24" s="965" t="str">
        <x:v>Personal subscription policy</x:v>
      </x:c>
      <x:c r="B24" s="966" t="str">
        <x:v>Define company-owned/employee-owned entitlement and permitted endpoint use.</x:v>
      </x:c>
      <x:c r="D24" s="965" t="str">
        <x:v>3</x:v>
      </x:c>
      <x:c r="E24" s="966" t="str">
        <x:v>Build the standalone router as a thin compatible implementation for isolation/resilience—not as another full orchestration platform.</x:v>
      </x:c>
      <x:c r="F24" s="279"/>
      <x:c r="G24" s="279"/>
      <x:c r="H24" s="279"/>
      <x:c r="I24" s="279"/>
      <x:c r="J24" s="279"/>
    </x:row>
    <x:row r="25">
      <x:c r="A25" s="965" t="str">
        <x:v>Initial provider tiers</x:v>
      </x:c>
      <x:c r="B25" s="966" t="str">
        <x:v>Approve native Tier 1 and research Tier 2 provider list.</x:v>
      </x:c>
      <x:c r="D25" s="965" t="str">
        <x:v>4</x:v>
      </x:c>
      <x:c r="E25" s="966" t="str">
        <x:v>Use endpoint CLIs/local models only through the Endpoint AI Runtime Broker, visibly and within official credential/permission rules.</x:v>
      </x:c>
      <x:c r="F25" s="279"/>
      <x:c r="G25" s="279"/>
      <x:c r="H25" s="279"/>
      <x:c r="I25" s="279"/>
      <x:c r="J25" s="279"/>
    </x:row>
    <x:row r="26">
      <x:c r="A26" s="965" t="str">
        <x:v>Self-hosted runtime baseline</x:v>
      </x:c>
      <x:c r="B26" s="966" t="str">
        <x:v>Select vLLM/SGLang/Ollama roles and supported hardware.</x:v>
      </x:c>
      <x:c r="D26" s="965" t="str">
        <x:v>5</x:v>
      </x:c>
      <x:c r="E26" s="966" t="str">
        <x:v>Approve model routes per exact task × effort × deployment configuration; never approve 'any available AI' globally.</x:v>
      </x:c>
      <x:c r="F26" s="279"/>
      <x:c r="G26" s="279"/>
      <x:c r="H26" s="279"/>
      <x:c r="I26" s="279"/>
      <x:c r="J26" s="279"/>
    </x:row>
    <x:row r="27">
      <x:c r="A27" s="967" t="str">
        <x:v>Initial qualification thresholds</x:v>
      </x:c>
      <x:c r="B27" s="969" t="str">
        <x:v>Domain, DPO, HR and AI Evaluation approve task-profile thresholds.</x:v>
      </x:c>
      <x:c r="D27" s="967" t="str">
        <x:v>6</x:v>
      </x:c>
      <x:c r="E27" s="969" t="str">
        <x:v>Execute Stage 12 only against baseline v1.1 after owner-input decisions and formal A-01 approval.</x:v>
      </x:c>
      <x:c r="F27" s="279"/>
      <x:c r="G27" s="279"/>
      <x:c r="H27" s="279"/>
      <x:c r="I27" s="279"/>
      <x:c r="J27" s="279"/>
    </x:row>
  </x:sheetData>
  <x:mergeCells>
    <x:mergeCell ref="A1:J1"/>
    <x:mergeCell ref="A2:J2"/>
    <x:mergeCell ref="D20:J20"/>
    <x:mergeCell ref="E22:J22"/>
    <x:mergeCell ref="E23:J23"/>
    <x:mergeCell ref="E24:J24"/>
    <x:mergeCell ref="E25:J25"/>
    <x:mergeCell ref="E26:J26"/>
    <x:mergeCell ref="E27:J27"/>
    <x:mergeCell ref="A21:B21"/>
  </x:mergeCells>
  <x:conditionalFormatting sqref="B5:B6">
    <x:cfRule type="dataBar" priority="1">
      <x:dataBar>
        <x:cfvo type="min"/>
        <x:cfvo type="max"/>
        <x:color rgb="FFA02B93"/>
      </x:dataBar>
      <x:extLst>
        <x:ext xmlns:x14="http://schemas.microsoft.com/office/spreadsheetml/2009/9/main" uri="{B025F937-C7B1-47D3-B67F-A62EFF666E3E}">
          <x14:id>{0C1D9303-1F37-2405-3CE9-1787BDC5CA0E}</x14:id>
        </x:ext>
      </x:extLst>
    </x:cfRule>
  </x:conditionalFormatting>
  <x:conditionalFormatting sqref="E5:E10">
    <x:cfRule type="dataBar" priority="2">
      <x:dataBar>
        <x:cfvo type="min"/>
        <x:cfvo type="max"/>
        <x:color rgb="FFA02B93"/>
      </x:dataBar>
      <x:extLst>
        <x:ext xmlns:x14="http://schemas.microsoft.com/office/spreadsheetml/2009/9/main" uri="{B025F937-C7B1-47D3-B67F-A62EFF666E3E}">
          <x14:id>{28EE389A-D448-2F50-458A-A823FC166CDA}</x14:id>
        </x:ext>
      </x:extLst>
    </x:cfRule>
  </x:conditionalFormatting>
  <x:pageMargins left="0.7" right="0.7" top="0.75" bottom="0.75" header="0.3" footer="0.3"/>
  <x:drawing xmlns:r="http://schemas.openxmlformats.org/officeDocument/2006/relationships" r:id="R35d59c08ccf34868"/>
  <x:extLst>
    <x:ext xmlns:x14="http://schemas.microsoft.com/office/spreadsheetml/2009/9/main" xmlns:xm="http://schemas.microsoft.com/office/excel/2006/main" uri="{78C0D931-6437-407d-A8EE-F0AAD7539E65}">
      <x14:conditionalFormattings>
        <x14:conditionalFormatting>
          <x14:cfRule type="dataBar" priority="1" id="{0C1D9303-1F37-2405-3CE9-1787BDC5CA0E}">
            <x14:dataBar gradient="1">
              <x14:cfvo type="min"/>
              <x14:cfvo type="max"/>
              <x14:fillColor rgb="FFA02B93"/>
            </x14:dataBar>
          </x14:cfRule>
          <xm:sqref>B5:B6</xm:sqref>
        </x14:conditionalFormatting>
        <x14:conditionalFormatting>
          <x14:cfRule type="dataBar" priority="2" id="{28EE389A-D448-2F50-458A-A823FC166CDA}">
            <x14:dataBar gradient="1">
              <x14:cfvo type="min"/>
              <x14:cfvo type="max"/>
              <x14:fillColor rgb="FFA02B93"/>
            </x14:dataBar>
          </x14:cfRule>
          <xm:sqref>E5:E10</xm:sqref>
        </x14:conditionalFormatting>
      </x14:conditionalFormattings>
    </x:ext>
  </x:extLst>
</x:worksheet>
</file>

<file path=xl/worksheets/sheet165.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18" hidden="0" customWidth="1"/>
    <x:col min="5" max="5" width="28" hidden="0" customWidth="1"/>
    <x:col min="6" max="6" width="18" hidden="0" customWidth="1"/>
    <x:col min="7" max="7" width="34" hidden="0" customWidth="1"/>
    <x:col min="8" max="8" width="58" hidden="0" customWidth="1"/>
    <x:col min="9" max="9" width="58" hidden="0" customWidth="1"/>
    <x:col min="10" max="10" width="34" hidden="0" customWidth="1"/>
  </x:cols>
  <x:sheetData>
    <x:row r="1" ht="30" customHeight="1">
      <x:c r="A1" s="927" t="str">
        <x:v>Architecture Amendment A-01 — Charter</x:v>
      </x:c>
      <x:c r="B1" s="927"/>
      <x:c r="C1" s="927"/>
      <x:c r="D1" s="927"/>
      <x:c r="E1" s="927"/>
      <x:c r="F1" s="927"/>
      <x:c r="G1" s="927"/>
      <x:c r="H1" s="927"/>
      <x:c r="I1" s="927"/>
      <x:c r="J1" s="927"/>
    </x:row>
    <x:row r="2" ht="38" customHeight="1">
      <x:c r="A2" s="931" t="str">
        <x:v>Versioned amendment separating Work Intelligence from AI execution/orchestration while retaining the Stage 0–11 programme baseline.</x:v>
      </x:c>
      <x:c r="B2" s="931"/>
      <x:c r="C2" s="931"/>
      <x:c r="D2" s="931"/>
      <x:c r="E2" s="931"/>
      <x:c r="F2" s="931"/>
      <x:c r="G2" s="931"/>
      <x:c r="H2" s="931"/>
      <x:c r="I2" s="931"/>
      <x:c r="J2" s="931"/>
    </x:row>
    <x:row r="4" ht="30" customHeight="1">
      <x:c r="A4" s="943" t="str">
        <x:v>ID</x:v>
      </x:c>
      <x:c r="B4" s="944" t="str">
        <x:v>Area</x:v>
      </x:c>
      <x:c r="C4" s="944" t="str">
        <x:v>Decision / requirement</x:v>
      </x:c>
      <x:c r="D4" s="944" t="str">
        <x:v>Information type</x:v>
      </x:c>
      <x:c r="E4" s="944" t="str">
        <x:v>Accountable owner</x:v>
      </x:c>
      <x:c r="F4" s="944" t="str">
        <x:v>Status</x:v>
      </x:c>
      <x:c r="G4" s="944" t="str">
        <x:v>Dependency</x:v>
      </x:c>
      <x:c r="H4" s="944" t="str">
        <x:v>Acceptance criterion</x:v>
      </x:c>
      <x:c r="I4" s="944" t="str">
        <x:v>Implementation note</x:v>
      </x:c>
      <x:c r="J4" s="945" t="str">
        <x:v>Source / basis</x:v>
      </x:c>
    </x:row>
    <x:row r="5">
      <x:c r="A5" s="962" t="str">
        <x:v>A01-CH-001</x:v>
      </x:c>
      <x:c r="B5" s="963" t="str">
        <x:v>Amendment identity</x:v>
      </x:c>
      <x:c r="C5" s="963" t="str">
        <x:v>Architecture Amendment A-01 — AI Execution and Orchestration Separation</x:v>
      </x:c>
      <x:c r="D5" s="963" t="str">
        <x:v>Fact</x:v>
      </x:c>
      <x:c r="E5" s="963" t="str">
        <x:v>Enterprise Architect</x:v>
      </x:c>
      <x:c r="F5" s="963" t="str">
        <x:v>Draft Complete</x:v>
      </x:c>
      <x:c r="G5" s="963" t="str">
        <x:v>Stages 0–11 baseline</x:v>
      </x:c>
      <x:c r="H5" s="963" t="str">
        <x:v>Amendment is reviewed and versioned without deleting prior decisions.</x:v>
      </x:c>
      <x:c r="I5" s="963" t="str">
        <x:v>Baseline v1.0 becomes v1.1 after approval.</x:v>
      </x:c>
      <x:c r="J5" s="964" t="str">
        <x:v>Internal architecture decision</x:v>
      </x:c>
    </x:row>
    <x:row r="6">
      <x:c r="A6" s="970" t="str">
        <x:v>A01-CH-002</x:v>
      </x:c>
      <x:c r="B6" s="971" t="str">
        <x:v>Reason for change</x:v>
      </x:c>
      <x:c r="C6" s="971" t="str">
        <x:v>Separate Work Intelligence monitoring/evidence domains from provider/model execution and routing.</x:v>
      </x:c>
      <x:c r="D6" s="971" t="str">
        <x:v>Recommendation</x:v>
      </x:c>
      <x:c r="E6" s="971" t="str">
        <x:v>CTO/Enterprise Architect</x:v>
      </x:c>
      <x:c r="F6" s="971" t="str">
        <x:v>Draft Complete</x:v>
      </x:c>
      <x:c r="G6" s="971" t="str">
        <x:v>Existing HumanOS AI Orchestrator</x:v>
      </x:c>
      <x:c r="H6" s="971" t="str">
        <x:v>No Work Intelligence service imports a provider SDK or depends on one CLI.</x:v>
      </x:c>
      <x:c r="I6" s="971" t="str">
        <x:v>Corrects a boundary assumption; does not redesign the Work Intelligence core.</x:v>
      </x:c>
      <x:c r="J6" s="972" t="str">
        <x:v>Architecture analysis</x:v>
      </x:c>
    </x:row>
    <x:row r="7">
      <x:c r="A7" s="965" t="str">
        <x:v>A01-CH-003</x:v>
      </x:c>
      <x:c r="B7" s="114" t="str">
        <x:v>Preferred deployment</x:v>
      </x:c>
      <x:c r="C7" s="114" t="str">
        <x:v>Use the existing HumanOS AI Orchestrator as the default production implementation.</x:v>
      </x:c>
      <x:c r="D7" s="114" t="str">
        <x:v>Recommendation</x:v>
      </x:c>
      <x:c r="E7" s="114" t="str">
        <x:v>CTO/AI Platform Lead</x:v>
      </x:c>
      <x:c r="F7" s="114" t="str">
        <x:v>Owner Input</x:v>
      </x:c>
      <x:c r="G7" s="114" t="str">
        <x:v>AI Orchestrator capability inventory</x:v>
      </x:c>
      <x:c r="H7" s="114" t="str">
        <x:v>Orchestrator implements the shared AI Execution Contract and qualification packages.</x:v>
      </x:c>
      <x:c r="I7" s="114" t="str">
        <x:v>Preferred for central, organisation-wide and high-impact workloads.</x:v>
      </x:c>
      <x:c r="J7" s="966" t="str">
        <x:v>Nessovo platform strategy</x:v>
      </x:c>
    </x:row>
    <x:row r="8">
      <x:c r="A8" s="970" t="str">
        <x:v>A01-CH-004</x:v>
      </x:c>
      <x:c r="B8" s="971" t="str">
        <x:v>Optional deployment</x:v>
      </x:c>
      <x:c r="C8" s="971" t="str">
        <x:v>Provide a compatible Standalone AI Router for isolated/customer-specific deployments.</x:v>
      </x:c>
      <x:c r="D8" s="971" t="str">
        <x:v>Recommendation</x:v>
      </x:c>
      <x:c r="E8" s="971" t="str">
        <x:v>AI Platform Lead</x:v>
      </x:c>
      <x:c r="F8" s="971" t="str">
        <x:v>Draft Complete</x:v>
      </x:c>
      <x:c r="G8" s="971" t="str">
        <x:v>Shared contracts</x:v>
      </x:c>
      <x:c r="H8" s="971" t="str">
        <x:v>Standalone router passes the same contract, qualification and security tests.</x:v>
      </x:c>
      <x:c r="I8" s="971" t="str">
        <x:v>It is a replaceable implementation, not a second incompatible AI platform.</x:v>
      </x:c>
      <x:c r="J8" s="972" t="str">
        <x:v>Architecture analysis</x:v>
      </x:c>
    </x:row>
    <x:row r="9">
      <x:c r="A9" s="965" t="str">
        <x:v>A01-CH-005</x:v>
      </x:c>
      <x:c r="B9" s="114" t="str">
        <x:v>Endpoint deployment</x:v>
      </x:c>
      <x:c r="C9" s="114" t="str">
        <x:v>Use a logically separate Endpoint AI Runtime Broker for installed CLIs and local runtimes.</x:v>
      </x:c>
      <x:c r="D9" s="114" t="str">
        <x:v>Recommendation</x:v>
      </x:c>
      <x:c r="E9" s="114" t="str">
        <x:v>Desktop/AI Platform</x:v>
      </x:c>
      <x:c r="F9" s="114" t="str">
        <x:v>Draft Complete</x:v>
      </x:c>
      <x:c r="G9" s="114" t="str">
        <x:v>Stage 3 agent foundation</x:v>
      </x:c>
      <x:c r="H9" s="114" t="str">
        <x:v>Broker never reads or exports vendor OAuth credentials and never bypasses CLI permissions.</x:v>
      </x:c>
      <x:c r="I9" s="114" t="str">
        <x:v>Packaged with endpoint tooling if useful, but separated from monitoring capture.</x:v>
      </x:c>
      <x:c r="J9" s="966" t="str">
        <x:v>CLI/runtime research</x:v>
      </x:c>
    </x:row>
    <x:row r="10">
      <x:c r="A10" s="970" t="str">
        <x:v>A01-CH-006</x:v>
      </x:c>
      <x:c r="B10" s="971" t="str">
        <x:v>No-AI mode</x:v>
      </x:c>
      <x:c r="C10" s="971" t="str">
        <x:v>Deterministic rules and human review must continue when no approved AI route exists.</x:v>
      </x:c>
      <x:c r="D10" s="971" t="str">
        <x:v>Requirement</x:v>
      </x:c>
      <x:c r="E10" s="971" t="str">
        <x:v>Work Intelligence Product</x:v>
      </x:c>
      <x:c r="F10" s="971" t="str">
        <x:v>Draft Complete</x:v>
      </x:c>
      <x:c r="G10" s="971" t="str">
        <x:v>Task Assurance and review workflows</x:v>
      </x:c>
      <x:c r="H10" s="971" t="str">
        <x:v>AI outage cannot block evidence viewing, corrections, task status or human decisions.</x:v>
      </x:c>
      <x:c r="I10" s="971" t="str">
        <x:v>Required for safety, policy restriction and operational resilience.</x:v>
      </x:c>
      <x:c r="J10" s="972" t="str">
        <x:v>HumanOS principles</x:v>
      </x:c>
    </x:row>
    <x:row r="11">
      <x:c r="A11" s="965" t="str">
        <x:v>A01-CH-007</x:v>
      </x:c>
      <x:c r="B11" s="114" t="str">
        <x:v>Scope retained</x:v>
      </x:c>
      <x:c r="C11" s="114" t="str">
        <x:v>Stages 0–11 remain the authoritative programme baseline except for explicitly superseded AI-boundary assumptions.</x:v>
      </x:c>
      <x:c r="D11" s="114" t="str">
        <x:v>Fact</x:v>
      </x:c>
      <x:c r="E11" s="114" t="str">
        <x:v>Programme Lead</x:v>
      </x:c>
      <x:c r="F11" s="114" t="str">
        <x:v>Draft Complete</x:v>
      </x:c>
      <x:c r="G11" s="114" t="str">
        <x:v>Existing workbook</x:v>
      </x:c>
      <x:c r="H11" s="114" t="str">
        <x:v>Cross-stage traceability identifies every patch and no prior content is silently removed.</x:v>
      </x:c>
      <x:c r="I11" s="114" t="str">
        <x:v>All monitoring, evidence, capability, coaching and experience designs remain in force.</x:v>
      </x:c>
      <x:c r="J11" s="966" t="str">
        <x:v>Programme decision</x:v>
      </x:c>
    </x:row>
    <x:row r="12">
      <x:c r="A12" s="970" t="str">
        <x:v>A01-CH-008</x:v>
      </x:c>
      <x:c r="B12" s="971" t="str">
        <x:v>Baseline versions</x:v>
      </x:c>
      <x:c r="C12" s="971" t="str">
        <x:v>Baseline v1.0 = Stage 0–11 workbook; v1.1 = v1.0 plus approved A-01 amendment.</x:v>
      </x:c>
      <x:c r="D12" s="971" t="str">
        <x:v>Recommendation</x:v>
      </x:c>
      <x:c r="E12" s="971" t="str">
        <x:v>Programme/Architecture</x:v>
      </x:c>
      <x:c r="F12" s="971" t="str">
        <x:v>Draft Complete</x:v>
      </x:c>
      <x:c r="G12" s="971" t="str">
        <x:v>Amendment Gate</x:v>
      </x:c>
      <x:c r="H12" s="971" t="str">
        <x:v>Version, effective date and decision record are published.</x:v>
      </x:c>
      <x:c r="I12" s="971" t="str">
        <x:v>Stage 12 must use v1.1 as authoritative context.</x:v>
      </x:c>
      <x:c r="J12" s="972" t="str">
        <x:v>Configuration governance</x:v>
      </x:c>
    </x:row>
    <x:row r="13">
      <x:c r="A13" s="967" t="str">
        <x:v>A01-CH-009</x:v>
      </x:c>
      <x:c r="B13" s="968" t="str">
        <x:v>Final stage dependency</x:v>
      </x:c>
      <x:c r="C13" s="968" t="str">
        <x:v>Stage 12 must not execute until A-01 gate is approved or explicitly blocked with conditions.</x:v>
      </x:c>
      <x:c r="D13" s="968" t="str">
        <x:v>Requirement</x:v>
      </x:c>
      <x:c r="E13" s="968" t="str">
        <x:v>Executive Sponsor/CTO</x:v>
      </x:c>
      <x:c r="F13" s="968" t="str">
        <x:v>Draft Complete</x:v>
      </x:c>
      <x:c r="G13" s="968" t="str">
        <x:v>AI Amendment Gate</x:v>
      </x:c>
      <x:c r="H13" s="968" t="str">
        <x:v>Revised Stage 12 prompt references all A-01 contracts and tests.</x:v>
      </x:c>
      <x:c r="I13" s="968" t="str">
        <x:v>Prevents final hardening against an obsolete architecture boundary.</x:v>
      </x:c>
      <x:c r="J13" s="969" t="str">
        <x:v>Programme governance</x:v>
      </x:c>
    </x:row>
  </x:sheetData>
  <x:mergeCells>
    <x:mergeCell ref="A1:J1"/>
    <x:mergeCell ref="A2:J2"/>
  </x:mergeCells>
  <x:dataValidations count="2">
    <x:dataValidation type="list" sqref="D5:D13">
      <x:formula1>"Fact,Recommendation,Requirement,Assumption,Inference,Unresolved question"</x:formula1>
    </x:dataValidation>
    <x:dataValidation type="list" sqref="F5:F13">
      <x:formula1>"Draft Complete,Owner Input,In Review,Approved,Blocked,Deferred"</x:formula1>
    </x:dataValidation>
  </x:dataValidations>
  <x:pageMargins left="0.7" right="0.7" top="0.75" bottom="0.75" header="0.3" footer="0.3"/>
</x:worksheet>
</file>

<file path=xl/worksheets/sheet166.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56" hidden="0" customWidth="1"/>
    <x:col min="5" max="5" width="44" hidden="0" customWidth="1"/>
    <x:col min="6" max="6" width="46" hidden="0" customWidth="1"/>
    <x:col min="7" max="7" width="28" hidden="0" customWidth="1"/>
    <x:col min="8" max="8" width="24" hidden="0" customWidth="1"/>
    <x:col min="9" max="9" width="48" hidden="0" customWidth="1"/>
  </x:cols>
  <x:sheetData>
    <x:row r="1" ht="30" customHeight="1">
      <x:c r="A1" s="927" t="str">
        <x:v>A-01 — Recommendations and Decision Requests</x:v>
      </x:c>
      <x:c r="B1" s="927"/>
      <x:c r="C1" s="927"/>
      <x:c r="D1" s="927"/>
      <x:c r="E1" s="927"/>
      <x:c r="F1" s="927"/>
      <x:c r="G1" s="927"/>
      <x:c r="H1" s="927"/>
      <x:c r="I1" s="927"/>
    </x:row>
    <x:row r="2" ht="38" customHeight="1">
      <x:c r="A2" s="931" t="str">
        <x:v>Preferred architecture and decision points requiring Nessovo owner confirmation before Stage 12. Recommendations are intentionally separated from mandatory controls.</x:v>
      </x:c>
      <x:c r="B2" s="931"/>
      <x:c r="C2" s="931"/>
      <x:c r="D2" s="931"/>
      <x:c r="E2" s="931"/>
      <x:c r="F2" s="931"/>
      <x:c r="G2" s="931"/>
      <x:c r="H2" s="931"/>
      <x:c r="I2" s="931"/>
    </x:row>
    <x:row r="4" ht="30" customHeight="1">
      <x:c r="A4" s="943" t="str">
        <x:v>ID</x:v>
      </x:c>
      <x:c r="B4" s="944" t="str">
        <x:v>Decision area</x:v>
      </x:c>
      <x:c r="C4" s="944" t="str">
        <x:v>Recommendation</x:v>
      </x:c>
      <x:c r="D4" s="944" t="str">
        <x:v>Rationale / use</x:v>
      </x:c>
      <x:c r="E4" s="944" t="str">
        <x:v>Benefit</x:v>
      </x:c>
      <x:c r="F4" s="944" t="str">
        <x:v>Trade-off / risk</x:v>
      </x:c>
      <x:c r="G4" s="944" t="str">
        <x:v>Owner</x:v>
      </x:c>
      <x:c r="H4" s="944" t="str">
        <x:v>Position</x:v>
      </x:c>
      <x:c r="I4" s="945" t="str">
        <x:v>Required owner decision</x:v>
      </x:c>
    </x:row>
    <x:row r="5">
      <x:c r="A5" s="962" t="str">
        <x:v>REC-001</x:v>
      </x:c>
      <x:c r="B5" s="963" t="str">
        <x:v>Primary orchestration implementation</x:v>
      </x:c>
      <x:c r="C5" s="963" t="str">
        <x:v>Existing HumanOS AI Orchestrator</x:v>
      </x:c>
      <x:c r="D5" s="963" t="str">
        <x:v>Use as the default for central, background, cross-user and high-impact workloads.</x:v>
      </x:c>
      <x:c r="E5" s="963" t="str">
        <x:v>Avoids duplicate provider, credential, quota and observability infrastructure.</x:v>
      </x:c>
      <x:c r="F5" s="963" t="str">
        <x:v>Existing orchestrator may need contract and qualification extensions.</x:v>
      </x:c>
      <x:c r="G5" s="963" t="str">
        <x:v>CTO/AI Platform</x:v>
      </x:c>
      <x:c r="H5" s="963" t="str">
        <x:v>Recommended</x:v>
      </x:c>
      <x:c r="I5" s="964" t="str">
        <x:v>Confirm current orchestrator capabilities and gap list.</x:v>
      </x:c>
    </x:row>
    <x:row r="6">
      <x:c r="A6" s="970" t="str">
        <x:v>REC-002</x:v>
      </x:c>
      <x:c r="B6" s="971" t="str">
        <x:v>Standalone router</x:v>
      </x:c>
      <x:c r="C6" s="971" t="str">
        <x:v>Thin compatible reference implementation</x:v>
      </x:c>
      <x:c r="D6" s="971" t="str">
        <x:v>Build only the functions needed for isolated/customer or resilience deployments.</x:v>
      </x:c>
      <x:c r="E6" s="971" t="str">
        <x:v>Preserves modularity without creating two competing systems.</x:v>
      </x:c>
      <x:c r="F6" s="971" t="str">
        <x:v>Must not diverge from shared contracts or registries.</x:v>
      </x:c>
      <x:c r="G6" s="971" t="str">
        <x:v>AI Platform/Architecture</x:v>
      </x:c>
      <x:c r="H6" s="971" t="str">
        <x:v>Recommended</x:v>
      </x:c>
      <x:c r="I6" s="972" t="str">
        <x:v>Approve minimum viable standalone scope.</x:v>
      </x:c>
    </x:row>
    <x:row r="7">
      <x:c r="A7" s="965" t="str">
        <x:v>REC-003</x:v>
      </x:c>
      <x:c r="B7" s="114" t="str">
        <x:v>Endpoint CLIs</x:v>
      </x:c>
      <x:c r="C7" s="114" t="str">
        <x:v>Employee-visible endpoint execution through Endpoint AI Runtime Broker</x:v>
      </x:c>
      <x:c r="D7" s="114" t="str">
        <x:v>Use Codex, Claude Code, Kimi Code, Antigravity, Qwen Code and future approved CLIs for visible user-initiated work.</x:v>
      </x:c>
      <x:c r="E7" s="114" t="str">
        <x:v>Can use existing employee subscriptions and local context efficiently.</x:v>
      </x:c>
      <x:c r="F7" s="114" t="str">
        <x:v>Consumer entitlement, auth, quota and version can change; not central SLA.</x:v>
      </x:c>
      <x:c r="G7" s="114" t="str">
        <x:v>Desktop/AI Platform/DPO</x:v>
      </x:c>
      <x:c r="H7" s="114" t="str">
        <x:v>Recommended with restrictions</x:v>
      </x:c>
      <x:c r="I7" s="966" t="str">
        <x:v>Define approved CLI list and employee/subscription policy.</x:v>
      </x:c>
    </x:row>
    <x:row r="8">
      <x:c r="A8" s="970" t="str">
        <x:v>REC-004</x:v>
      </x:c>
      <x:c r="B8" s="971" t="str">
        <x:v>Personal subscription use</x:v>
      </x:c>
      <x:c r="C8" s="971" t="str">
        <x:v>Do not use for hidden organisation-wide batch workloads</x:v>
      </x:c>
      <x:c r="D8" s="971" t="str">
        <x:v>Personal or user-assigned CLI capacity is limited to visible, task-scoped endpoint use.</x:v>
      </x:c>
      <x:c r="E8" s="971" t="str">
        <x:v>Prevents entitlement, cost, privacy and trust misuse.</x:v>
      </x:c>
      <x:c r="F8" s="971" t="str">
        <x:v>May reduce central cost savings.</x:v>
      </x:c>
      <x:c r="G8" s="971" t="str">
        <x:v>HR/Legal/AI Platform</x:v>
      </x:c>
      <x:c r="H8" s="971" t="str">
        <x:v>Required</x:v>
      </x:c>
      <x:c r="I8" s="972" t="str">
        <x:v>Approve employee subscription and reimbursement policy.</x:v>
      </x:c>
    </x:row>
    <x:row r="9">
      <x:c r="A9" s="965" t="str">
        <x:v>REC-005</x:v>
      </x:c>
      <x:c r="B9" s="114" t="str">
        <x:v>Provider connector strategy</x:v>
      </x:c>
      <x:c r="C9" s="114" t="str">
        <x:v>Native connectors for core providers plus protocol-compatible connectors</x:v>
      </x:c>
      <x:c r="D9" s="114" t="str">
        <x:v>Use native OpenAI/Anthropic/Google connectors; add OpenAI-compatible, Anthropic-compatible and generic HTTP connectors.</x:v>
      </x:c>
      <x:c r="E9" s="114" t="str">
        <x:v>Balances complete provider control with future extensibility.</x:v>
      </x:c>
      <x:c r="F9" s="114" t="str">
        <x:v>Compatibility APIs are partial and require capability probes.</x:v>
      </x:c>
      <x:c r="G9" s="114" t="str">
        <x:v>AI Platform</x:v>
      </x:c>
      <x:c r="H9" s="114" t="str">
        <x:v>Recommended</x:v>
      </x:c>
      <x:c r="I9" s="966" t="str">
        <x:v>Approve Tier 1 provider list.</x:v>
      </x:c>
    </x:row>
    <x:row r="10">
      <x:c r="A10" s="970" t="str">
        <x:v>REC-006</x:v>
      </x:c>
      <x:c r="B10" s="971" t="str">
        <x:v>Gateway implementation library</x:v>
      </x:c>
      <x:c r="C10" s="971" t="str">
        <x:v>LiteLLM may be used internally, not as the domain contract</x:v>
      </x:c>
      <x:c r="D10" s="971" t="str">
        <x:v>Treat it as replaceable provider-normalisation/routing infrastructure behind HumanOS contracts.</x:v>
      </x:c>
      <x:c r="E10" s="971" t="str">
        <x:v>Accelerates integration across many providers.</x:v>
      </x:c>
      <x:c r="F10" s="971" t="str">
        <x:v>Third-party dependency and feature semantics must remain encapsulated.</x:v>
      </x:c>
      <x:c r="G10" s="971" t="str">
        <x:v>AI Platform/Architecture</x:v>
      </x:c>
      <x:c r="H10" s="971" t="str">
        <x:v>Conditional recommendation</x:v>
      </x:c>
      <x:c r="I10" s="972" t="str">
        <x:v>Run licence/security/operational review.</x:v>
      </x:c>
    </x:row>
    <x:row r="11">
      <x:c r="A11" s="965" t="str">
        <x:v>REC-007</x:v>
      </x:c>
      <x:c r="B11" s="114" t="str">
        <x:v>Self-hosted serving</x:v>
      </x:c>
      <x:c r="C11" s="114" t="str">
        <x:v>vLLM/SGLang/Ollama as approved runtime options</x:v>
      </x:c>
      <x:c r="D11" s="114" t="str">
        <x:v>Use exact runtime, model digest, quantisation and configuration in qualification.</x:v>
      </x:c>
      <x:c r="E11" s="114" t="str">
        <x:v>Supports open models, regional control and cost optimisation.</x:v>
      </x:c>
      <x:c r="F11" s="114" t="str">
        <x:v>Hardware/operations and feature compatibility vary.</x:v>
      </x:c>
      <x:c r="G11" s="114" t="str">
        <x:v>AI Infrastructure</x:v>
      </x:c>
      <x:c r="H11" s="114" t="str">
        <x:v>Recommended</x:v>
      </x:c>
      <x:c r="I11" s="966" t="str">
        <x:v>Choose initial self-hosted runtime standards.</x:v>
      </x:c>
    </x:row>
    <x:row r="12">
      <x:c r="A12" s="970" t="str">
        <x:v>REC-008</x:v>
      </x:c>
      <x:c r="B12" s="971" t="str">
        <x:v>Model selection</x:v>
      </x:c>
      <x:c r="C12" s="971" t="str">
        <x:v>Task × effort qualification rather than one global best model</x:v>
      </x:c>
      <x:c r="D12" s="971" t="str">
        <x:v>Route only to qualified task-profile/effort cells.</x:v>
      </x:c>
      <x:c r="E12" s="971" t="str">
        <x:v>Public benchmarks do not match HumanOS evidence, fairness and privacy requirements.</x:v>
      </x:c>
      <x:c r="F12" s="971" t="str">
        <x:v>Requires ongoing evaluation programme.</x:v>
      </x:c>
      <x:c r="G12" s="971" t="str">
        <x:v>AI Evaluation/Product</x:v>
      </x:c>
      <x:c r="H12" s="971" t="str">
        <x:v>Required</x:v>
      </x:c>
      <x:c r="I12" s="972" t="str">
        <x:v>Approve initial task profiles and benchmark dataset owners.</x:v>
      </x:c>
    </x:row>
    <x:row r="13">
      <x:c r="A13" s="965" t="str">
        <x:v>REC-009</x:v>
      </x:c>
      <x:c r="B13" s="114" t="str">
        <x:v>Routing objective</x:v>
      </x:c>
      <x:c r="C13" s="114" t="str">
        <x:v>Minimum sufficient qualified route</x:v>
      </x:c>
      <x:c r="D13" s="114" t="str">
        <x:v>After hard eligibility checks, choose the lowest-cost/lowest-effort route meeting quality, safety, privacy, region and SLA.</x:v>
      </x:c>
      <x:c r="E13" s="114" t="str">
        <x:v>Controls cost without weakening evidence quality.</x:v>
      </x:c>
      <x:c r="F13" s="114" t="str">
        <x:v>Needs calibrated thresholds and live drift monitoring.</x:v>
      </x:c>
      <x:c r="G13" s="114" t="str">
        <x:v>AI Platform/FinOps/Domain</x:v>
      </x:c>
      <x:c r="H13" s="114" t="str">
        <x:v>Recommended</x:v>
      </x:c>
      <x:c r="I13" s="966" t="str">
        <x:v>Approve task-specific objective weights.</x:v>
      </x:c>
    </x:row>
    <x:row r="14">
      <x:c r="A14" s="970" t="str">
        <x:v>REC-010</x:v>
      </x:c>
      <x:c r="B14" s="971" t="str">
        <x:v>High-impact evaluation</x:v>
      </x:c>
      <x:c r="C14" s="971" t="str">
        <x:v>Deterministic facts + qualified model + independent review</x:v>
      </x:c>
      <x:c r="D14" s="971" t="str">
        <x:v>A personal CLI or one model cannot finalise capability, role-readiness or adverse findings.</x:v>
      </x:c>
      <x:c r="E14" s="971" t="str">
        <x:v>Reduces correlated error and protects employees.</x:v>
      </x:c>
      <x:c r="F14" s="971" t="str">
        <x:v>Higher review cost and latency.</x:v>
      </x:c>
      <x:c r="G14" s="971" t="str">
        <x:v>HR/DPO/AI Governance</x:v>
      </x:c>
      <x:c r="H14" s="971" t="str">
        <x:v>Required</x:v>
      </x:c>
      <x:c r="I14" s="972" t="str">
        <x:v>Set consequence classes and reviewer requirements.</x:v>
      </x:c>
    </x:row>
    <x:row r="15">
      <x:c r="A15" s="965" t="str">
        <x:v>REC-011</x:v>
      </x:c>
      <x:c r="B15" s="114" t="str">
        <x:v>Fallback</x:v>
      </x:c>
      <x:c r="C15" s="114" t="str">
        <x:v>Never silently weaken data route or model qualification</x:v>
      </x:c>
      <x:c r="D15" s="114" t="str">
        <x:v>Local-to-cloud, region, provider and data-policy changes require policy and user notice/approval where applicable.</x:v>
      </x:c>
      <x:c r="E15" s="114" t="str">
        <x:v>Preserves privacy and trust.</x:v>
      </x:c>
      <x:c r="F15" s="114" t="str">
        <x:v>Some jobs will abstain instead of completing.</x:v>
      </x:c>
      <x:c r="G15" s="114" t="str">
        <x:v>DPO/Product/AI Platform</x:v>
      </x:c>
      <x:c r="H15" s="114" t="str">
        <x:v>Required</x:v>
      </x:c>
      <x:c r="I15" s="966" t="str">
        <x:v>Approve fallback profiles.</x:v>
      </x:c>
    </x:row>
    <x:row r="16">
      <x:c r="A16" s="970" t="str">
        <x:v>REC-012</x:v>
      </x:c>
      <x:c r="B16" s="971" t="str">
        <x:v>Model registry</x:v>
      </x:c>
      <x:c r="C16" s="971" t="str">
        <x:v>Register deployment, not just marketing model name</x:v>
      </x:c>
      <x:c r="D16" s="971" t="str">
        <x:v>Record provider endpoint, exact model/snapshot, runtime, CLI, quantisation, context, skill and tool policy.</x:v>
      </x:c>
      <x:c r="E16" s="971" t="str">
        <x:v>Makes results reproducible and comparable.</x:v>
      </x:c>
      <x:c r="F16" s="971" t="str">
        <x:v>Increases metadata and lifecycle management.</x:v>
      </x:c>
      <x:c r="G16" s="971" t="str">
        <x:v>AI Platform/Data</x:v>
      </x:c>
      <x:c r="H16" s="971" t="str">
        <x:v>Required</x:v>
      </x:c>
      <x:c r="I16" s="972" t="str">
        <x:v>Approve registry schema.</x:v>
      </x:c>
    </x:row>
    <x:row r="17">
      <x:c r="A17" s="965" t="str">
        <x:v>REC-013</x:v>
      </x:c>
      <x:c r="B17" s="114" t="str">
        <x:v>Evaluation frameworks</x:v>
      </x:c>
      <x:c r="C17" s="114" t="str">
        <x:v>Use bespoke HumanOS suite with Inspect AI/lm-eval support</x:v>
      </x:c>
      <x:c r="D17" s="114" t="str">
        <x:v>Public benchmarks create shortlist; HumanOS cases determine qualification.</x:v>
      </x:c>
      <x:c r="E17" s="114" t="str">
        <x:v>Covers task alignment, false idle, evidence grounding, privacy and coaching.</x:v>
      </x:c>
      <x:c r="F17" s="114" t="str">
        <x:v>Requires labelled cases and domain reviewers.</x:v>
      </x:c>
      <x:c r="G17" s="114" t="str">
        <x:v>AI Evaluation</x:v>
      </x:c>
      <x:c r="H17" s="114" t="str">
        <x:v>Recommended</x:v>
      </x:c>
      <x:c r="I17" s="966" t="str">
        <x:v>Approve toolchain and dataset governance.</x:v>
      </x:c>
    </x:row>
    <x:row r="18">
      <x:c r="A18" s="970" t="str">
        <x:v>REC-014</x:v>
      </x:c>
      <x:c r="B18" s="971" t="str">
        <x:v>MCP</x:v>
      </x:c>
      <x:c r="C18" s="971" t="str">
        <x:v>Use for approved tools/resources/prompts—not model routing</x:v>
      </x:c>
      <x:c r="D18" s="971" t="str">
        <x:v>Keep provider/model execution under AI Execution Contract.</x:v>
      </x:c>
      <x:c r="E18" s="971" t="str">
        <x:v>Preserves clean protocol responsibilities.</x:v>
      </x:c>
      <x:c r="F18" s="971" t="str">
        <x:v>Requires capability gateway integration.</x:v>
      </x:c>
      <x:c r="G18" s="971" t="str">
        <x:v>Architecture/AI Platform</x:v>
      </x:c>
      <x:c r="H18" s="971" t="str">
        <x:v>Recommended</x:v>
      </x:c>
      <x:c r="I18" s="972" t="str">
        <x:v>Confirm existing MCP/tool gateway boundary.</x:v>
      </x:c>
    </x:row>
    <x:row r="19">
      <x:c r="A19" s="967" t="str">
        <x:v>REC-015</x:v>
      </x:c>
      <x:c r="B19" s="968" t="str">
        <x:v>Current model seed list</x:v>
      </x:c>
      <x:c r="C19" s="968" t="str">
        <x:v>Treat current frontier/open models as candidates, never permanent approvals</x:v>
      </x:c>
      <x:c r="D19" s="968" t="str">
        <x:v>Seed registry with GPT-5.6 tiers, current Claude/Gemini families, Kimi, DeepSeek, Qwen, gpt-oss and approved embeddings.</x:v>
      </x:c>
      <x:c r="E19" s="968" t="str">
        <x:v>Supports broad qualification and future replacement.</x:v>
      </x:c>
      <x:c r="F19" s="968" t="str">
        <x:v>Model names/aliases change rapidly.</x:v>
      </x:c>
      <x:c r="G19" s="968" t="str">
        <x:v>AI Platform/Evaluation</x:v>
      </x:c>
      <x:c r="H19" s="968" t="str">
        <x:v>Recommended</x:v>
      </x:c>
      <x:c r="I19" s="969" t="str">
        <x:v>Run discovery on actual contracted endpoints.</x:v>
      </x:c>
    </x:row>
  </x:sheetData>
  <x:mergeCells>
    <x:mergeCell ref="A1:I1"/>
    <x:mergeCell ref="A2:I2"/>
  </x:mergeCells>
  <x:dataValidations count="1">
    <x:dataValidation type="list" sqref="H5:H19">
      <x:formula1>"Recommended,Recommended with restrictions,Conditional recommendation,Required,Needs Decision,Rejected,Deferred"</x:formula1>
    </x:dataValidation>
  </x:dataValidations>
  <x:pageMargins left="0.7" right="0.7" top="0.75" bottom="0.75" header="0.3" footer="0.3"/>
</x:worksheet>
</file>

<file path=xl/worksheets/sheet167.xml><?xml version="1.0" encoding="utf-8"?>
<x:worksheet xmlns:x="http://schemas.openxmlformats.org/spreadsheetml/2006/main">
  <x:sheetFormatPr defaultRowHeight="15"/>
  <x:cols>
    <x:col min="1" max="1" width="12" hidden="0" customWidth="1"/>
    <x:col min="2" max="2" width="32" hidden="0" customWidth="1"/>
    <x:col min="3" max="3" width="28" hidden="0" customWidth="1"/>
    <x:col min="4" max="4" width="60" hidden="0" customWidth="1"/>
    <x:col min="5" max="5" width="42" hidden="0" customWidth="1"/>
    <x:col min="6" max="6" width="60" hidden="0" customWidth="1"/>
    <x:col min="7" max="7" width="12" hidden="0" customWidth="1"/>
    <x:col min="8" max="8" width="18" hidden="0" customWidth="1"/>
  </x:cols>
  <x:sheetData>
    <x:row r="1" ht="30" customHeight="1">
      <x:c r="A1" s="927" t="str">
        <x:v>A-01 — AI System Boundary</x:v>
      </x:c>
      <x:c r="B1" s="927"/>
      <x:c r="C1" s="927"/>
      <x:c r="D1" s="927"/>
      <x:c r="E1" s="927"/>
      <x:c r="F1" s="927"/>
      <x:c r="G1" s="927"/>
      <x:c r="H1" s="927"/>
    </x:row>
    <x:row r="2" ht="38" customHeight="1">
      <x:c r="A2" s="931" t="str">
        <x:v>Bounded-context separation between Work Intelligence, HumanOS AI Orchestration, optional standalone routing and endpoint-local AI execution.</x:v>
      </x:c>
      <x:c r="B2" s="931"/>
      <x:c r="C2" s="931"/>
      <x:c r="D2" s="931"/>
      <x:c r="E2" s="931"/>
      <x:c r="F2" s="931"/>
      <x:c r="G2" s="931"/>
      <x:c r="H2" s="931"/>
    </x:row>
    <x:row r="4" ht="30" customHeight="1">
      <x:c r="A4" s="943" t="str">
        <x:v>ID</x:v>
      </x:c>
      <x:c r="B4" s="944" t="str">
        <x:v>System / boundary</x:v>
      </x:c>
      <x:c r="C4" s="944" t="str">
        <x:v>Role</x:v>
      </x:c>
      <x:c r="D4" s="944" t="str">
        <x:v>Owns</x:v>
      </x:c>
      <x:c r="E4" s="944" t="str">
        <x:v>Contract</x:v>
      </x:c>
      <x:c r="F4" s="944" t="str">
        <x:v>Non-negotiable boundary</x:v>
      </x:c>
      <x:c r="G4" s="944" t="str">
        <x:v>Priority</x:v>
      </x:c>
      <x:c r="H4" s="945" t="str">
        <x:v>Status</x:v>
      </x:c>
    </x:row>
    <x:row r="5">
      <x:c r="A5" s="962" t="str">
        <x:v>BOUND-001</x:v>
      </x:c>
      <x:c r="B5" s="963" t="str">
        <x:v>Work Intelligence</x:v>
      </x:c>
      <x:c r="C5" s="963" t="str">
        <x:v>Task/evidence domain</x:v>
      </x:c>
      <x:c r="D5" s="963" t="str">
        <x:v>Task contracts, evidence references, consequence class, data policy, output schema, confidence requirement, review rules and interpretation.</x:v>
      </x:c>
      <x:c r="E5" s="963" t="str">
        <x:v>AIJobRequest; AIJobResult consumption</x:v>
      </x:c>
      <x:c r="F5" s="963" t="str">
        <x:v>Must not import provider SDKs or directly manage provider credentials.</x:v>
      </x:c>
      <x:c r="G5" s="963" t="str">
        <x:v>Critical</x:v>
      </x:c>
      <x:c r="H5" s="964" t="str">
        <x:v>Draft Complete</x:v>
      </x:c>
    </x:row>
    <x:row r="6">
      <x:c r="A6" s="970" t="str">
        <x:v>BOUND-002</x:v>
      </x:c>
      <x:c r="B6" s="971" t="str">
        <x:v>HumanOS AI Orchestrator</x:v>
      </x:c>
      <x:c r="C6" s="971" t="str">
        <x:v>Preferred AI execution implementation</x:v>
      </x:c>
      <x:c r="D6" s="971" t="str">
        <x:v>Provider integrations, API credentials, model registry, qualification, routing, fallback, quotas, health, cost and drift.</x:v>
      </x:c>
      <x:c r="E6" s="971" t="str">
        <x:v>AI Execution Contract</x:v>
      </x:c>
      <x:c r="F6" s="971" t="str">
        <x:v>Preferred for central, background, shared and high-impact workloads.</x:v>
      </x:c>
      <x:c r="G6" s="971" t="str">
        <x:v>Critical</x:v>
      </x:c>
      <x:c r="H6" s="972" t="str">
        <x:v>Draft Complete</x:v>
      </x:c>
    </x:row>
    <x:row r="7">
      <x:c r="A7" s="965" t="str">
        <x:v>BOUND-003</x:v>
      </x:c>
      <x:c r="B7" s="114" t="str">
        <x:v>Standalone AI Router</x:v>
      </x:c>
      <x:c r="C7" s="114" t="str">
        <x:v>Optional compatible implementation</x:v>
      </x:c>
      <x:c r="D7" s="114" t="str">
        <x:v>Local deployment of provider connectors, registry subset, qualification profiles, routing, fallback and audit.</x:v>
      </x:c>
      <x:c r="E7" s="114" t="str">
        <x:v>Same AI Execution Contract and signed Qualification Packages</x:v>
      </x:c>
      <x:c r="F7" s="114" t="str">
        <x:v>Cannot define incompatible task/model/error schemas.</x:v>
      </x:c>
      <x:c r="G7" s="114" t="str">
        <x:v>High</x:v>
      </x:c>
      <x:c r="H7" s="966" t="str">
        <x:v>Draft Complete</x:v>
      </x:c>
    </x:row>
    <x:row r="8">
      <x:c r="A8" s="970" t="str">
        <x:v>BOUND-004</x:v>
      </x:c>
      <x:c r="B8" s="971" t="str">
        <x:v>Endpoint AI Runtime Broker</x:v>
      </x:c>
      <x:c r="C8" s="971" t="str">
        <x:v>Endpoint execution boundary</x:v>
      </x:c>
      <x:c r="D8" s="971" t="str">
        <x:v>Discover and invoke approved CLIs/local runtimes, enforce local policy/resources and notify user.</x:v>
      </x:c>
      <x:c r="E8" s="971" t="str">
        <x:v>EndpointAIJob; canonical AIJobResult</x:v>
      </x:c>
      <x:c r="F8" s="971" t="str">
        <x:v>Does not own monitoring evidence interpretation and never reads/exports OAuth credentials.</x:v>
      </x:c>
      <x:c r="G8" s="971" t="str">
        <x:v>Critical</x:v>
      </x:c>
      <x:c r="H8" s="972" t="str">
        <x:v>Draft Complete</x:v>
      </x:c>
    </x:row>
    <x:row r="9">
      <x:c r="A9" s="965" t="str">
        <x:v>BOUND-005</x:v>
      </x:c>
      <x:c r="B9" s="114" t="str">
        <x:v>Provider Connector Layer</x:v>
      </x:c>
      <x:c r="C9" s="114" t="str">
        <x:v>AI infrastructure</x:v>
      </x:c>
      <x:c r="D9" s="114" t="str">
        <x:v>Map provider/API protocols, streaming, tools, schemas, errors, rate limits, regions and usage.</x:v>
      </x:c>
      <x:c r="E9" s="114" t="str">
        <x:v>ProviderManifest/ModelDeployment</x:v>
      </x:c>
      <x:c r="F9" s="114" t="str">
        <x:v>Connector capability must be probed; API key alone is insufficient.</x:v>
      </x:c>
      <x:c r="G9" s="114" t="str">
        <x:v>Critical</x:v>
      </x:c>
      <x:c r="H9" s="966" t="str">
        <x:v>Draft Complete</x:v>
      </x:c>
    </x:row>
    <x:row r="10">
      <x:c r="A10" s="970" t="str">
        <x:v>BOUND-006</x:v>
      </x:c>
      <x:c r="B10" s="971" t="str">
        <x:v>Model Qualification Service</x:v>
      </x:c>
      <x:c r="C10" s="971" t="str">
        <x:v>Shared assurance capability</x:v>
      </x:c>
      <x:c r="D10" s="971" t="str">
        <x:v>Evaluate model/deployment/runtime against task profiles, efforts, security, privacy, cost and drift.</x:v>
      </x:c>
      <x:c r="E10" s="971" t="str">
        <x:v>Signed QualificationProfile/Package</x:v>
      </x:c>
      <x:c r="F10" s="971" t="str">
        <x:v>Qualification is specific to exact execution configuration.</x:v>
      </x:c>
      <x:c r="G10" s="971" t="str">
        <x:v>Critical</x:v>
      </x:c>
      <x:c r="H10" s="972" t="str">
        <x:v>Draft Complete</x:v>
      </x:c>
    </x:row>
    <x:row r="11">
      <x:c r="A11" s="965" t="str">
        <x:v>BOUND-007</x:v>
      </x:c>
      <x:c r="B11" s="114" t="str">
        <x:v>HumanOS Capability Gateway / MCP</x:v>
      </x:c>
      <x:c r="C11" s="114" t="str">
        <x:v>Tool and context boundary</x:v>
      </x:c>
      <x:c r="D11" s="114" t="str">
        <x:v>Expose approved tools, resources and prompts to selected model route.</x:v>
      </x:c>
      <x:c r="E11" s="114" t="str">
        <x:v>ToolPolicy/Resource references</x:v>
      </x:c>
      <x:c r="F11" s="114" t="str">
        <x:v>Tool access is default deny and is not model routing.</x:v>
      </x:c>
      <x:c r="G11" s="114" t="str">
        <x:v>High</x:v>
      </x:c>
      <x:c r="H11" s="966" t="str">
        <x:v>Draft Complete</x:v>
      </x:c>
    </x:row>
    <x:row r="12">
      <x:c r="A12" s="970" t="str">
        <x:v>BOUND-008</x:v>
      </x:c>
      <x:c r="B12" s="971" t="str">
        <x:v>Human Review and Governance</x:v>
      </x:c>
      <x:c r="C12" s="971" t="str">
        <x:v>Decision authority</x:v>
      </x:c>
      <x:c r="D12" s="971" t="str">
        <x:v>Review material negative findings, disputes, capability/readiness and route/model exceptions.</x:v>
      </x:c>
      <x:c r="E12" s="971" t="str">
        <x:v>ReviewDecision/Audit</x:v>
      </x:c>
      <x:c r="F12" s="971" t="str">
        <x:v>AI route cannot bypass review requirements defined by Work Intelligence.</x:v>
      </x:c>
      <x:c r="G12" s="971" t="str">
        <x:v>Critical</x:v>
      </x:c>
      <x:c r="H12" s="972" t="str">
        <x:v>Draft Complete</x:v>
      </x:c>
    </x:row>
    <x:row r="13">
      <x:c r="A13" s="967" t="str">
        <x:v>BOUND-009</x:v>
      </x:c>
      <x:c r="B13" s="968" t="str">
        <x:v>No-AI deterministic path</x:v>
      </x:c>
      <x:c r="C13" s="968" t="str">
        <x:v>Resilience and governance</x:v>
      </x:c>
      <x:c r="D13" s="968" t="str">
        <x:v>Run deterministic evidence, task and review workflows when AI is unavailable/prohibited.</x:v>
      </x:c>
      <x:c r="E13" s="968" t="str">
        <x:v>Task Assurance/Review APIs</x:v>
      </x:c>
      <x:c r="F13" s="968" t="str">
        <x:v>AI route unavailability is not employee failure.</x:v>
      </x:c>
      <x:c r="G13" s="968" t="str">
        <x:v>Critical</x:v>
      </x:c>
      <x:c r="H13" s="969" t="str">
        <x:v>Draft Complete</x:v>
      </x:c>
    </x:row>
  </x:sheetData>
  <x:mergeCells>
    <x:mergeCell ref="A1:H1"/>
    <x:mergeCell ref="A2:H2"/>
  </x:mergeCells>
  <x:dataValidations count="2">
    <x:dataValidation type="list" sqref="G5:G13">
      <x:formula1>"Critical,High,Medium,Low"</x:formula1>
    </x:dataValidation>
    <x:dataValidation type="list" sqref="H5:H13">
      <x:formula1>"Draft Complete,Needs Review,Approved,Deferred"</x:formula1>
    </x:dataValidation>
  </x:dataValidations>
  <x:pageMargins left="0.7" right="0.7" top="0.75" bottom="0.75" header="0.3" footer="0.3"/>
</x:worksheet>
</file>

<file path=xl/worksheets/sheet168.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4" hidden="0" customWidth="1"/>
    <x:col min="5" max="5" width="26" hidden="0" customWidth="1"/>
    <x:col min="6" max="6" width="38" hidden="0" customWidth="1"/>
    <x:col min="7" max="7" width="30" hidden="0" customWidth="1"/>
    <x:col min="8" max="8" width="62" hidden="0" customWidth="1"/>
    <x:col min="9" max="9" width="18" hidden="0" customWidth="1"/>
  </x:cols>
  <x:sheetData>
    <x:row r="1" ht="30" customHeight="1">
      <x:c r="A1" s="927" t="str">
        <x:v>A-01 — Provider-Neutral AI Execution Contract</x:v>
      </x:c>
      <x:c r="B1" s="927"/>
      <x:c r="C1" s="927"/>
      <x:c r="D1" s="927"/>
      <x:c r="E1" s="927"/>
      <x:c r="F1" s="927"/>
      <x:c r="G1" s="927"/>
      <x:c r="H1" s="927"/>
      <x:c r="I1" s="927"/>
    </x:row>
    <x:row r="2" ht="38" customHeight="1">
      <x:c r="A2" s="931" t="str">
        <x:v>Stable Work Intelligence–AI Orchestration boundary. Requests describe purpose, evidence, policy and required quality; results provide exact route, qualification and inference lineage.</x:v>
      </x:c>
      <x:c r="B2" s="931"/>
      <x:c r="C2" s="931"/>
      <x:c r="D2" s="931"/>
      <x:c r="E2" s="931"/>
      <x:c r="F2" s="931"/>
      <x:c r="G2" s="931"/>
      <x:c r="H2" s="931"/>
      <x:c r="I2" s="931"/>
    </x:row>
    <x:row r="4" ht="30" customHeight="1">
      <x:c r="A4" s="943" t="str">
        <x:v>ID</x:v>
      </x:c>
      <x:c r="B4" s="944" t="str">
        <x:v>Field / contract</x:v>
      </x:c>
      <x:c r="C4" s="944" t="str">
        <x:v>Definition</x:v>
      </x:c>
      <x:c r="D4" s="944" t="str">
        <x:v>Type</x:v>
      </x:c>
      <x:c r="E4" s="944" t="str">
        <x:v>Requirement</x:v>
      </x:c>
      <x:c r="F4" s="944" t="str">
        <x:v>Purpose</x:v>
      </x:c>
      <x:c r="G4" s="944" t="str">
        <x:v>Owner</x:v>
      </x:c>
      <x:c r="H4" s="944" t="str">
        <x:v>Validation / guardrail</x:v>
      </x:c>
      <x:c r="I4" s="945" t="str">
        <x:v>Status</x:v>
      </x:c>
    </x:row>
    <x:row r="5">
      <x:c r="A5" s="962" t="str">
        <x:v>AIC-001</x:v>
      </x:c>
      <x:c r="B5" s="963" t="str">
        <x:v>AIJobRequest.job_id</x:v>
      </x:c>
      <x:c r="C5" s="963" t="str">
        <x:v>Unique idempotent job identifier.</x:v>
      </x:c>
      <x:c r="D5" s="963" t="str">
        <x:v>string</x:v>
      </x:c>
      <x:c r="E5" s="963" t="str">
        <x:v>Required</x:v>
      </x:c>
      <x:c r="F5" s="963" t="str">
        <x:v>Correlation, retry and audit.</x:v>
      </x:c>
      <x:c r="G5" s="963" t="str">
        <x:v>Work Intelligence</x:v>
      </x:c>
      <x:c r="H5" s="963" t="str">
        <x:v>Same logical retry reuses ID; conflicting payload rejected.</x:v>
      </x:c>
      <x:c r="I5" s="964" t="str">
        <x:v>Draft Complete</x:v>
      </x:c>
    </x:row>
    <x:row r="6">
      <x:c r="A6" s="970" t="str">
        <x:v>AIC-002</x:v>
      </x:c>
      <x:c r="B6" s="971" t="str">
        <x:v>tenant/person/task refs</x:v>
      </x:c>
      <x:c r="C6" s="971" t="str">
        <x:v>Tenant, optional person, project/task/session and case references.</x:v>
      </x:c>
      <x:c r="D6" s="971" t="str">
        <x:v>object</x:v>
      </x:c>
      <x:c r="E6" s="971" t="str">
        <x:v>Required by purpose</x:v>
      </x:c>
      <x:c r="F6" s="971" t="str">
        <x:v>Scope and access.</x:v>
      </x:c>
      <x:c r="G6" s="971" t="str">
        <x:v>Work Intelligence</x:v>
      </x:c>
      <x:c r="H6" s="971" t="str">
        <x:v>No personal identity beyond required internal refs.</x:v>
      </x:c>
      <x:c r="I6" s="972" t="str">
        <x:v>Draft Complete</x:v>
      </x:c>
    </x:row>
    <x:row r="7">
      <x:c r="A7" s="965" t="str">
        <x:v>AIC-003</x:v>
      </x:c>
      <x:c r="B7" s="114" t="str">
        <x:v>purpose_code</x:v>
      </x:c>
      <x:c r="C7" s="114" t="str">
        <x:v>Why AI is requested, such as TASK_ALIGNMENT or COACHING_GENERATION.</x:v>
      </x:c>
      <x:c r="D7" s="114" t="str">
        <x:v>enum/versioned ref</x:v>
      </x:c>
      <x:c r="E7" s="114" t="str">
        <x:v>Required</x:v>
      </x:c>
      <x:c r="F7" s="114" t="str">
        <x:v>Policy, qualification and audit.</x:v>
      </x:c>
      <x:c r="G7" s="114" t="str">
        <x:v>Work Intelligence</x:v>
      </x:c>
      <x:c r="H7" s="114" t="str">
        <x:v>No generic `analyse employee` purpose.</x:v>
      </x:c>
      <x:c r="I7" s="966" t="str">
        <x:v>Draft Complete</x:v>
      </x:c>
    </x:row>
    <x:row r="8">
      <x:c r="A8" s="970" t="str">
        <x:v>AIC-004</x:v>
      </x:c>
      <x:c r="B8" s="971" t="str">
        <x:v>task_profile_id/version</x:v>
      </x:c>
      <x:c r="C8" s="971" t="str">
        <x:v>Versioned use-case requirements and qualification suite.</x:v>
      </x:c>
      <x:c r="D8" s="971" t="str">
        <x:v>ref</x:v>
      </x:c>
      <x:c r="E8" s="971" t="str">
        <x:v>Required</x:v>
      </x:c>
      <x:c r="F8" s="971" t="str">
        <x:v>Model eligibility.</x:v>
      </x:c>
      <x:c r="G8" s="971" t="str">
        <x:v>Work Intelligence</x:v>
      </x:c>
      <x:c r="H8" s="971" t="str">
        <x:v>Router cannot replace task profile with provider prompt.</x:v>
      </x:c>
      <x:c r="I8" s="972" t="str">
        <x:v>Draft Complete</x:v>
      </x:c>
    </x:row>
    <x:row r="9">
      <x:c r="A9" s="965" t="str">
        <x:v>AIC-005</x:v>
      </x:c>
      <x:c r="B9" s="114" t="str">
        <x:v>effort_profile</x:v>
      </x:c>
      <x:c r="C9" s="114" t="str">
        <x:v>FAST, STANDARD, DEEP or CRITICAL normalized effort.</x:v>
      </x:c>
      <x:c r="D9" s="114" t="str">
        <x:v>enum</x:v>
      </x:c>
      <x:c r="E9" s="114" t="str">
        <x:v>Required</x:v>
      </x:c>
      <x:c r="F9" s="114" t="str">
        <x:v>Quality/cost/latency policy.</x:v>
      </x:c>
      <x:c r="G9" s="114" t="str">
        <x:v>Work Intelligence</x:v>
      </x:c>
      <x:c r="H9" s="114" t="str">
        <x:v>Actual provider settings returned in result.</x:v>
      </x:c>
      <x:c r="I9" s="966" t="str">
        <x:v>Draft Complete</x:v>
      </x:c>
    </x:row>
    <x:row r="10">
      <x:c r="A10" s="970" t="str">
        <x:v>AIC-006</x:v>
      </x:c>
      <x:c r="B10" s="971" t="str">
        <x:v>input_references</x:v>
      </x:c>
      <x:c r="C10" s="971" t="str">
        <x:v>Evidence, artefact, document or context references.</x:v>
      </x:c>
      <x:c r="D10" s="971" t="str">
        <x:v>array/ref</x:v>
      </x:c>
      <x:c r="E10" s="971" t="str">
        <x:v>Required</x:v>
      </x:c>
      <x:c r="F10" s="971" t="str">
        <x:v>Data minimisation and lineage.</x:v>
      </x:c>
      <x:c r="G10" s="971" t="str">
        <x:v>Work Intelligence/Evidence</x:v>
      </x:c>
      <x:c r="H10" s="971" t="str">
        <x:v>Content resolved only by authorised execution route.</x:v>
      </x:c>
      <x:c r="I10" s="972" t="str">
        <x:v>Draft Complete</x:v>
      </x:c>
    </x:row>
    <x:row r="11">
      <x:c r="A11" s="965" t="str">
        <x:v>AIC-007</x:v>
      </x:c>
      <x:c r="B11" s="114" t="str">
        <x:v>input_summary</x:v>
      </x:c>
      <x:c r="C11" s="114" t="str">
        <x:v>Minimised structured context when reference resolution is unnecessary.</x:v>
      </x:c>
      <x:c r="D11" s="114" t="str">
        <x:v>object</x:v>
      </x:c>
      <x:c r="E11" s="114" t="str">
        <x:v>Optional</x:v>
      </x:c>
      <x:c r="F11" s="114" t="str">
        <x:v>Efficiency.</x:v>
      </x:c>
      <x:c r="G11" s="114" t="str">
        <x:v>Work Intelligence</x:v>
      </x:c>
      <x:c r="H11" s="114" t="str">
        <x:v>No unrestricted raw prompt/evidence in telemetry.</x:v>
      </x:c>
      <x:c r="I11" s="966" t="str">
        <x:v>Draft Complete</x:v>
      </x:c>
    </x:row>
    <x:row r="12">
      <x:c r="A12" s="970" t="str">
        <x:v>AIC-008</x:v>
      </x:c>
      <x:c r="B12" s="971" t="str">
        <x:v>data_classification</x:v>
      </x:c>
      <x:c r="C12" s="971" t="str">
        <x:v>Operational, source code, employee evidence, coaching, customer, secret/restricted etc.</x:v>
      </x:c>
      <x:c r="D12" s="971" t="str">
        <x:v>enum/object</x:v>
      </x:c>
      <x:c r="E12" s="971" t="str">
        <x:v>Required</x:v>
      </x:c>
      <x:c r="F12" s="971" t="str">
        <x:v>Provider/region/tool eligibility.</x:v>
      </x:c>
      <x:c r="G12" s="971" t="str">
        <x:v>Policy/Data Governance</x:v>
      </x:c>
      <x:c r="H12" s="971" t="str">
        <x:v>Unknown classification is not routable to cloud.</x:v>
      </x:c>
      <x:c r="I12" s="972" t="str">
        <x:v>Draft Complete</x:v>
      </x:c>
    </x:row>
    <x:row r="13">
      <x:c r="A13" s="965" t="str">
        <x:v>AIC-009</x:v>
      </x:c>
      <x:c r="B13" s="114" t="str">
        <x:v>allowed_regions</x:v>
      </x:c>
      <x:c r="C13" s="114" t="str">
        <x:v>Permitted processing/storage regions and transfer constraints.</x:v>
      </x:c>
      <x:c r="D13" s="114" t="str">
        <x:v>array</x:v>
      </x:c>
      <x:c r="E13" s="114" t="str">
        <x:v>Required for classified data</x:v>
      </x:c>
      <x:c r="F13" s="114" t="str">
        <x:v>Residency.</x:v>
      </x:c>
      <x:c r="G13" s="114" t="str">
        <x:v>Policy/DPO</x:v>
      </x:c>
      <x:c r="H13" s="114" t="str">
        <x:v>Actual processing route returned and checked.</x:v>
      </x:c>
      <x:c r="I13" s="966" t="str">
        <x:v>Draft Complete</x:v>
      </x:c>
    </x:row>
    <x:row r="14">
      <x:c r="A14" s="970" t="str">
        <x:v>AIC-010</x:v>
      </x:c>
      <x:c r="B14" s="971" t="str">
        <x:v>allowed_execution_modes</x:v>
      </x:c>
      <x:c r="C14" s="971" t="str">
        <x:v>Central orchestrator, self-hosted, endpoint local, subscription CLI or deterministic.</x:v>
      </x:c>
      <x:c r="D14" s="971" t="str">
        <x:v>array</x:v>
      </x:c>
      <x:c r="E14" s="971" t="str">
        <x:v>Required</x:v>
      </x:c>
      <x:c r="F14" s="971" t="str">
        <x:v>Route control.</x:v>
      </x:c>
      <x:c r="G14" s="971" t="str">
        <x:v>Work Intelligence/Policy</x:v>
      </x:c>
      <x:c r="H14" s="971" t="str">
        <x:v>Local-to-cloud change cannot occur outside list.</x:v>
      </x:c>
      <x:c r="I14" s="972" t="str">
        <x:v>Draft Complete</x:v>
      </x:c>
    </x:row>
    <x:row r="15">
      <x:c r="A15" s="965" t="str">
        <x:v>AIC-011</x:v>
      </x:c>
      <x:c r="B15" s="114" t="str">
        <x:v>required_modalities/features</x:v>
      </x:c>
      <x:c r="C15" s="114" t="str">
        <x:v>Text/image, structured output, tools, citations, long context or embeddings.</x:v>
      </x:c>
      <x:c r="D15" s="114" t="str">
        <x:v>object</x:v>
      </x:c>
      <x:c r="E15" s="114" t="str">
        <x:v>Required</x:v>
      </x:c>
      <x:c r="F15" s="114" t="str">
        <x:v>Hard eligibility.</x:v>
      </x:c>
      <x:c r="G15" s="114" t="str">
        <x:v>Task Profile</x:v>
      </x:c>
      <x:c r="H15" s="114" t="str">
        <x:v>Connector capability probe must support each feature.</x:v>
      </x:c>
      <x:c r="I15" s="966" t="str">
        <x:v>Draft Complete</x:v>
      </x:c>
    </x:row>
    <x:row r="16">
      <x:c r="A16" s="970" t="str">
        <x:v>AIC-012</x:v>
      </x:c>
      <x:c r="B16" s="971" t="str">
        <x:v>output_schema_ref</x:v>
      </x:c>
      <x:c r="C16" s="971" t="str">
        <x:v>Required structured output schema and version.</x:v>
      </x:c>
      <x:c r="D16" s="971" t="str">
        <x:v>ref</x:v>
      </x:c>
      <x:c r="E16" s="971" t="str">
        <x:v>Required where machine-consumed</x:v>
      </x:c>
      <x:c r="F16" s="971" t="str">
        <x:v>Reliability.</x:v>
      </x:c>
      <x:c r="G16" s="971" t="str">
        <x:v>Work Intelligence</x:v>
      </x:c>
      <x:c r="H16" s="971" t="str">
        <x:v>Invalid output triggers repair/retry or terminal failure by policy.</x:v>
      </x:c>
      <x:c r="I16" s="972" t="str">
        <x:v>Draft Complete</x:v>
      </x:c>
    </x:row>
    <x:row r="17">
      <x:c r="A17" s="965" t="str">
        <x:v>AIC-013</x:v>
      </x:c>
      <x:c r="B17" s="114" t="str">
        <x:v>quality_thresholds</x:v>
      </x:c>
      <x:c r="C17" s="114" t="str">
        <x:v>Minimum accuracy/grounding/calibration/abstention requirements.</x:v>
      </x:c>
      <x:c r="D17" s="114" t="str">
        <x:v>object</x:v>
      </x:c>
      <x:c r="E17" s="114" t="str">
        <x:v>Required</x:v>
      </x:c>
      <x:c r="F17" s="114" t="str">
        <x:v>Qualification eligibility.</x:v>
      </x:c>
      <x:c r="G17" s="114" t="str">
        <x:v>Domain/AI Evaluation</x:v>
      </x:c>
      <x:c r="H17" s="114" t="str">
        <x:v>Thresholds are task-specific and versioned.</x:v>
      </x:c>
      <x:c r="I17" s="966" t="str">
        <x:v>Draft Complete</x:v>
      </x:c>
    </x:row>
    <x:row r="18">
      <x:c r="A18" s="970" t="str">
        <x:v>AIC-014</x:v>
      </x:c>
      <x:c r="B18" s="971" t="str">
        <x:v>latency_cost_resource_budget</x:v>
      </x:c>
      <x:c r="C18" s="971" t="str">
        <x:v>Maximum latency, estimated cost, tokens/compute, local memory/GPU and tool-call limits.</x:v>
      </x:c>
      <x:c r="D18" s="971" t="str">
        <x:v>object</x:v>
      </x:c>
      <x:c r="E18" s="971" t="str">
        <x:v>Required</x:v>
      </x:c>
      <x:c r="F18" s="971" t="str">
        <x:v>Optimization and safety.</x:v>
      </x:c>
      <x:c r="G18" s="971" t="str">
        <x:v>Product/FinOps/Desktop</x:v>
      </x:c>
      <x:c r="H18" s="971" t="str">
        <x:v>Budget cannot override mandatory quality/safety.</x:v>
      </x:c>
      <x:c r="I18" s="972" t="str">
        <x:v>Draft Complete</x:v>
      </x:c>
    </x:row>
    <x:row r="19">
      <x:c r="A19" s="965" t="str">
        <x:v>AIC-015</x:v>
      </x:c>
      <x:c r="B19" s="114" t="str">
        <x:v>tool_policy_ref</x:v>
      </x:c>
      <x:c r="C19" s="114" t="str">
        <x:v>Approved tool/resource/file/network permissions.</x:v>
      </x:c>
      <x:c r="D19" s="114" t="str">
        <x:v>ref</x:v>
      </x:c>
      <x:c r="E19" s="114" t="str">
        <x:v>Conditional</x:v>
      </x:c>
      <x:c r="F19" s="114" t="str">
        <x:v>Least privilege.</x:v>
      </x:c>
      <x:c r="G19" s="114" t="str">
        <x:v>Capability Gateway/Policy</x:v>
      </x:c>
      <x:c r="H19" s="114" t="str">
        <x:v>Prompt or model cannot broaden tools.</x:v>
      </x:c>
      <x:c r="I19" s="966" t="str">
        <x:v>Draft Complete</x:v>
      </x:c>
    </x:row>
    <x:row r="20">
      <x:c r="A20" s="970" t="str">
        <x:v>AIC-016</x:v>
      </x:c>
      <x:c r="B20" s="971" t="str">
        <x:v>human_review_policy</x:v>
      </x:c>
      <x:c r="C20" s="971" t="str">
        <x:v>When reviewer, independent model or abstention is required.</x:v>
      </x:c>
      <x:c r="D20" s="971" t="str">
        <x:v>enum/ref</x:v>
      </x:c>
      <x:c r="E20" s="971" t="str">
        <x:v>Required</x:v>
      </x:c>
      <x:c r="F20" s="971" t="str">
        <x:v>Consequence control.</x:v>
      </x:c>
      <x:c r="G20" s="971" t="str">
        <x:v>Work Intelligence/HR/DPO</x:v>
      </x:c>
      <x:c r="H20" s="971" t="str">
        <x:v>Router returns review_required but does not decide review outcome.</x:v>
      </x:c>
      <x:c r="I20" s="972" t="str">
        <x:v>Draft Complete</x:v>
      </x:c>
    </x:row>
    <x:row r="21">
      <x:c r="A21" s="965" t="str">
        <x:v>AIC-017</x:v>
      </x:c>
      <x:c r="B21" s="114" t="str">
        <x:v>fallback_policy_ref</x:v>
      </x:c>
      <x:c r="C21" s="114" t="str">
        <x:v>Approved route sequence, notices, equivalence rules and terminal action.</x:v>
      </x:c>
      <x:c r="D21" s="114" t="str">
        <x:v>ref</x:v>
      </x:c>
      <x:c r="E21" s="114" t="str">
        <x:v>Required</x:v>
      </x:c>
      <x:c r="F21" s="114" t="str">
        <x:v>Failure behavior.</x:v>
      </x:c>
      <x:c r="G21" s="114" t="str">
        <x:v>Work Intelligence/AI Platform/DPO</x:v>
      </x:c>
      <x:c r="H21" s="114" t="str">
        <x:v>No silent privacy/region/qualification weakening.</x:v>
      </x:c>
      <x:c r="I21" s="966" t="str">
        <x:v>Draft Complete</x:v>
      </x:c>
    </x:row>
    <x:row r="22">
      <x:c r="A22" s="970" t="str">
        <x:v>AIC-018</x:v>
      </x:c>
      <x:c r="B22" s="971" t="str">
        <x:v>employee_interaction_policy</x:v>
      </x:c>
      <x:c r="C22" s="971" t="str">
        <x:v>Whether endpoint permission/sign-in/fallback notice may be shown and timeout behavior.</x:v>
      </x:c>
      <x:c r="D22" s="971" t="str">
        <x:v>object</x:v>
      </x:c>
      <x:c r="E22" s="971" t="str">
        <x:v>Conditional</x:v>
      </x:c>
      <x:c r="F22" s="971" t="str">
        <x:v>Visible CLI/local execution.</x:v>
      </x:c>
      <x:c r="G22" s="971" t="str">
        <x:v>Employee Experience/Endpoint Broker</x:v>
      </x:c>
      <x:c r="H22" s="971" t="str">
        <x:v>Hidden central job cannot invoke interactive personal CLI.</x:v>
      </x:c>
      <x:c r="I22" s="972" t="str">
        <x:v>Draft Complete</x:v>
      </x:c>
    </x:row>
    <x:row r="23">
      <x:c r="A23" s="965" t="str">
        <x:v>AIC-019</x:v>
      </x:c>
      <x:c r="B23" s="114" t="str">
        <x:v>AIJobResult.status/error</x:v>
      </x:c>
      <x:c r="C23" s="114" t="str">
        <x:v>Completed, partial, abstained, review required, failed or cancelled plus canonical error.</x:v>
      </x:c>
      <x:c r="D23" s="114" t="str">
        <x:v>enum/object</x:v>
      </x:c>
      <x:c r="E23" s="114" t="str">
        <x:v>Required</x:v>
      </x:c>
      <x:c r="F23" s="114" t="str">
        <x:v>Workflow.</x:v>
      </x:c>
      <x:c r="G23" s="114" t="str">
        <x:v>AI Orchestrator</x:v>
      </x:c>
      <x:c r="H23" s="114" t="str">
        <x:v>AI failure never maps to employee failure.</x:v>
      </x:c>
      <x:c r="I23" s="966" t="str">
        <x:v>Draft Complete</x:v>
      </x:c>
    </x:row>
    <x:row r="24">
      <x:c r="A24" s="970" t="str">
        <x:v>AIC-020</x:v>
      </x:c>
      <x:c r="B24" s="971" t="str">
        <x:v>execution_lineage</x:v>
      </x:c>
      <x:c r="C24" s="971" t="str">
        <x:v>Implementation, connector, provider, endpoint, requested/actual model, snapshot/digest, runtime/CLI, quantisation.</x:v>
      </x:c>
      <x:c r="D24" s="971" t="str">
        <x:v>object</x:v>
      </x:c>
      <x:c r="E24" s="971" t="str">
        <x:v>Required</x:v>
      </x:c>
      <x:c r="F24" s="971" t="str">
        <x:v>Reproducibility.</x:v>
      </x:c>
      <x:c r="G24" s="971" t="str">
        <x:v>AI Orchestrator</x:v>
      </x:c>
      <x:c r="H24" s="971" t="str">
        <x:v>Aliases resolve to exact observed model/version where available.</x:v>
      </x:c>
      <x:c r="I24" s="972" t="str">
        <x:v>Draft Complete</x:v>
      </x:c>
    </x:row>
    <x:row r="25">
      <x:c r="A25" s="965" t="str">
        <x:v>AIC-021</x:v>
      </x:c>
      <x:c r="B25" s="114" t="str">
        <x:v>qualification_lineage</x:v>
      </x:c>
      <x:c r="C25" s="114" t="str">
        <x:v>Qualification profile/package, task/effort, prompt/skill, tool policy and evaluation version.</x:v>
      </x:c>
      <x:c r="D25" s="114" t="str">
        <x:v>object</x:v>
      </x:c>
      <x:c r="E25" s="114" t="str">
        <x:v>Required</x:v>
      </x:c>
      <x:c r="F25" s="114" t="str">
        <x:v>Approval trace.</x:v>
      </x:c>
      <x:c r="G25" s="114" t="str">
        <x:v>Qualification Service</x:v>
      </x:c>
      <x:c r="H25" s="114" t="str">
        <x:v>Expired/degraded profile cannot be presented as qualified.</x:v>
      </x:c>
      <x:c r="I25" s="966" t="str">
        <x:v>Draft Complete</x:v>
      </x:c>
    </x:row>
    <x:row r="26">
      <x:c r="A26" s="970" t="str">
        <x:v>AIC-022</x:v>
      </x:c>
      <x:c r="B26" s="971" t="str">
        <x:v>route_policy_lineage</x:v>
      </x:c>
      <x:c r="C26" s="971" t="str">
        <x:v>Routing/fallback policy versions and candidate/selection reason.</x:v>
      </x:c>
      <x:c r="D26" s="971" t="str">
        <x:v>object</x:v>
      </x:c>
      <x:c r="E26" s="971" t="str">
        <x:v>Required</x:v>
      </x:c>
      <x:c r="F26" s="971" t="str">
        <x:v>Explainability.</x:v>
      </x:c>
      <x:c r="G26" s="971" t="str">
        <x:v>AI Router</x:v>
      </x:c>
      <x:c r="H26" s="971" t="str">
        <x:v>Store rejected hard-eligibility reasons at operational level.</x:v>
      </x:c>
      <x:c r="I26" s="972" t="str">
        <x:v>Draft Complete</x:v>
      </x:c>
    </x:row>
    <x:row r="27">
      <x:c r="A27" s="965" t="str">
        <x:v>AIC-023</x:v>
      </x:c>
      <x:c r="B27" s="114" t="str">
        <x:v>processing_location</x:v>
      </x:c>
      <x:c r="C27" s="114" t="str">
        <x:v>Requested and actual processing region/provider/cloud/local device.</x:v>
      </x:c>
      <x:c r="D27" s="114" t="str">
        <x:v>object</x:v>
      </x:c>
      <x:c r="E27" s="114" t="str">
        <x:v>Required</x:v>
      </x:c>
      <x:c r="F27" s="114" t="str">
        <x:v>Data governance.</x:v>
      </x:c>
      <x:c r="G27" s="114" t="str">
        <x:v>AI Router/Endpoint Broker</x:v>
      </x:c>
      <x:c r="H27" s="114" t="str">
        <x:v>Mismatch blocks result or opens incident.</x:v>
      </x:c>
      <x:c r="I27" s="966" t="str">
        <x:v>Draft Complete</x:v>
      </x:c>
    </x:row>
    <x:row r="28">
      <x:c r="A28" s="970" t="str">
        <x:v>AIC-024</x:v>
      </x:c>
      <x:c r="B28" s="971" t="str">
        <x:v>output/evidence refs</x:v>
      </x:c>
      <x:c r="C28" s="971" t="str">
        <x:v>Encrypted output object, structured result and supporting evidence references.</x:v>
      </x:c>
      <x:c r="D28" s="971" t="str">
        <x:v>refs/object</x:v>
      </x:c>
      <x:c r="E28" s="971" t="str">
        <x:v>Required</x:v>
      </x:c>
      <x:c r="F28" s="971" t="str">
        <x:v>Work Intelligence consumption.</x:v>
      </x:c>
      <x:c r="G28" s="971" t="str">
        <x:v>AI Router/Evidence</x:v>
      </x:c>
      <x:c r="H28" s="971" t="str">
        <x:v>Raw output uses evidence retention/access, not OTel logs.</x:v>
      </x:c>
      <x:c r="I28" s="972" t="str">
        <x:v>Draft Complete</x:v>
      </x:c>
    </x:row>
    <x:row r="29">
      <x:c r="A29" s="965" t="str">
        <x:v>AIC-025</x:v>
      </x:c>
      <x:c r="B29" s="114" t="str">
        <x:v>confidence/abstention</x:v>
      </x:c>
      <x:c r="C29" s="114" t="str">
        <x:v>Calibrated confidence, missing evidence, alternatives and abstention reason.</x:v>
      </x:c>
      <x:c r="D29" s="114" t="str">
        <x:v>object</x:v>
      </x:c>
      <x:c r="E29" s="114" t="str">
        <x:v>Required for inference tasks</x:v>
      </x:c>
      <x:c r="F29" s="114" t="str">
        <x:v>Safe interpretation.</x:v>
      </x:c>
      <x:c r="G29" s="114" t="str">
        <x:v>Model/Evaluator</x:v>
      </x:c>
      <x:c r="H29" s="114" t="str">
        <x:v>Unknown/insufficient evidence is valid.</x:v>
      </x:c>
      <x:c r="I29" s="966" t="str">
        <x:v>Draft Complete</x:v>
      </x:c>
    </x:row>
    <x:row r="30">
      <x:c r="A30" s="970" t="str">
        <x:v>AIC-026</x:v>
      </x:c>
      <x:c r="B30" s="971" t="str">
        <x:v>tools/actions</x:v>
      </x:c>
      <x:c r="C30" s="971" t="str">
        <x:v>Requested, allowed, denied and executed tool calls/actions.</x:v>
      </x:c>
      <x:c r="D30" s="971" t="str">
        <x:v>array/ref</x:v>
      </x:c>
      <x:c r="E30" s="971" t="str">
        <x:v>Conditional</x:v>
      </x:c>
      <x:c r="F30" s="971" t="str">
        <x:v>Agent provenance and security.</x:v>
      </x:c>
      <x:c r="G30" s="971" t="str">
        <x:v>Connector/Capability Gateway</x:v>
      </x:c>
      <x:c r="H30" s="971" t="str">
        <x:v>Side effects require approved tool policy and audit.</x:v>
      </x:c>
      <x:c r="I30" s="972" t="str">
        <x:v>Draft Complete</x:v>
      </x:c>
    </x:row>
    <x:row r="31">
      <x:c r="A31" s="965" t="str">
        <x:v>AIC-027</x:v>
      </x:c>
      <x:c r="B31" s="114" t="str">
        <x:v>usage/cost/performance</x:v>
      </x:c>
      <x:c r="C31" s="114" t="str">
        <x:v>Tokens/compute, latency, retries, cache, tool calls, cost estimate and local resources.</x:v>
      </x:c>
      <x:c r="D31" s="114" t="str">
        <x:v>object</x:v>
      </x:c>
      <x:c r="E31" s="114" t="str">
        <x:v>Required where measurable</x:v>
      </x:c>
      <x:c r="F31" s="114" t="str">
        <x:v>Operations/FinOps.</x:v>
      </x:c>
      <x:c r="G31" s="114" t="str">
        <x:v>AI Router/Endpoint Broker</x:v>
      </x:c>
      <x:c r="H31" s="114" t="str">
        <x:v>Operational data is not employee productivity evidence.</x:v>
      </x:c>
      <x:c r="I31" s="966" t="str">
        <x:v>Draft Complete</x:v>
      </x:c>
    </x:row>
    <x:row r="32">
      <x:c r="A32" s="970" t="str">
        <x:v>AIC-028</x:v>
      </x:c>
      <x:c r="B32" s="971" t="str">
        <x:v>fallback</x:v>
      </x:c>
      <x:c r="C32" s="971" t="str">
        <x:v>Whether fallback occurred, why, previous route and employee notice/approval state.</x:v>
      </x:c>
      <x:c r="D32" s="971" t="str">
        <x:v>object</x:v>
      </x:c>
      <x:c r="E32" s="971" t="str">
        <x:v>Required when used</x:v>
      </x:c>
      <x:c r="F32" s="971" t="str">
        <x:v>Transparency.</x:v>
      </x:c>
      <x:c r="G32" s="971" t="str">
        <x:v>AI Router</x:v>
      </x:c>
      <x:c r="H32" s="971" t="str">
        <x:v>Result must not hide route change.</x:v>
      </x:c>
      <x:c r="I32" s="972" t="str">
        <x:v>Draft Complete</x:v>
      </x:c>
    </x:row>
    <x:row r="33">
      <x:c r="A33" s="965" t="str">
        <x:v>AIC-029</x:v>
      </x:c>
      <x:c r="B33" s="114" t="str">
        <x:v>review_required</x:v>
      </x:c>
      <x:c r="C33" s="114" t="str">
        <x:v>Material result requires qualified human review and review package reference.</x:v>
      </x:c>
      <x:c r="D33" s="114" t="str">
        <x:v>boolean/ref</x:v>
      </x:c>
      <x:c r="E33" s="114" t="str">
        <x:v>Required</x:v>
      </x:c>
      <x:c r="F33" s="114" t="str">
        <x:v>Governance.</x:v>
      </x:c>
      <x:c r="G33" s="114" t="str">
        <x:v>Work Intelligence</x:v>
      </x:c>
      <x:c r="H33" s="114" t="str">
        <x:v>High-impact terminal result cannot bypass review.</x:v>
      </x:c>
      <x:c r="I33" s="966" t="str">
        <x:v>Draft Complete</x:v>
      </x:c>
    </x:row>
    <x:row r="34">
      <x:c r="A34" s="973" t="str">
        <x:v>AIC-030</x:v>
      </x:c>
      <x:c r="B34" s="974" t="str">
        <x:v>audit/integrity</x:v>
      </x:c>
      <x:c r="C34" s="974" t="str">
        <x:v>Request/result hashes, timestamps, signatures/service identity and correlation IDs.</x:v>
      </x:c>
      <x:c r="D34" s="974" t="str">
        <x:v>object</x:v>
      </x:c>
      <x:c r="E34" s="974" t="str">
        <x:v>Required</x:v>
      </x:c>
      <x:c r="F34" s="974" t="str">
        <x:v>Tamper evidence and replay.</x:v>
      </x:c>
      <x:c r="G34" s="974" t="str">
        <x:v>Platform/Audit</x:v>
      </x:c>
      <x:c r="H34" s="974" t="str">
        <x:v>No secret or raw content in generic audit.</x:v>
      </x:c>
      <x:c r="I34" s="975" t="str">
        <x:v>Draft Complete</x:v>
      </x:c>
    </x:row>
  </x:sheetData>
  <x:mergeCells>
    <x:mergeCell ref="A1:I1"/>
    <x:mergeCell ref="A2:I2"/>
  </x:mergeCells>
  <x:dataValidations count="1">
    <x:dataValidation type="list" sqref="I5:I34">
      <x:formula1>"Draft Complete,Needs Review,Approved,Deferred"</x:formula1>
    </x:dataValidation>
  </x:dataValidations>
  <x:pageMargins left="0.7" right="0.7" top="0.75" bottom="0.75" header="0.3" footer="0.3"/>
</x:worksheet>
</file>

<file path=xl/worksheets/sheet169.xml><?xml version="1.0" encoding="utf-8"?>
<x:worksheet xmlns:x="http://schemas.openxmlformats.org/spreadsheetml/2006/main">
  <x:sheetFormatPr defaultRowHeight="15"/>
  <x:cols>
    <x:col min="1" max="1" width="12" hidden="0" customWidth="1"/>
    <x:col min="2" max="2" width="30" hidden="0" customWidth="1"/>
    <x:col min="3" max="3" width="64" hidden="0" customWidth="1"/>
    <x:col min="4" max="4" width="28" hidden="0" customWidth="1"/>
    <x:col min="5" max="5" width="12" hidden="0" customWidth="1"/>
    <x:col min="6" max="6" width="18" hidden="0" customWidth="1"/>
    <x:col min="7" max="7" width="58" hidden="0" customWidth="1"/>
    <x:col min="8" max="8" width="36" hidden="0" customWidth="1"/>
  </x:cols>
  <x:sheetData>
    <x:row r="1" ht="30" customHeight="1">
      <x:c r="A1" s="927" t="str">
        <x:v>A-01 — Existing HumanOS AI Orchestrator Integration</x:v>
      </x:c>
      <x:c r="B1" s="927"/>
      <x:c r="C1" s="927"/>
      <x:c r="D1" s="927"/>
      <x:c r="E1" s="927"/>
      <x:c r="F1" s="927"/>
      <x:c r="G1" s="927"/>
      <x:c r="H1" s="927"/>
    </x:row>
    <x:row r="2" ht="38" customHeight="1">
      <x:c r="A2" s="931" t="str">
        <x:v>Preferred integration path. This sheet requests a factual capability inventory before assuming the existing orchestrator satisfies all A-01 requirements.</x:v>
      </x:c>
      <x:c r="B2" s="931"/>
      <x:c r="C2" s="931"/>
      <x:c r="D2" s="931"/>
      <x:c r="E2" s="931"/>
      <x:c r="F2" s="931"/>
      <x:c r="G2" s="931"/>
      <x:c r="H2" s="931"/>
    </x:row>
    <x:row r="4" ht="30" customHeight="1">
      <x:c r="A4" s="943" t="str">
        <x:v>ID</x:v>
      </x:c>
      <x:c r="B4" s="944" t="str">
        <x:v>Integration area</x:v>
      </x:c>
      <x:c r="C4" s="944" t="str">
        <x:v>Required change / validation</x:v>
      </x:c>
      <x:c r="D4" s="944" t="str">
        <x:v>Owner</x:v>
      </x:c>
      <x:c r="E4" s="944" t="str">
        <x:v>Priority</x:v>
      </x:c>
      <x:c r="F4" s="944" t="str">
        <x:v>Status</x:v>
      </x:c>
      <x:c r="G4" s="944" t="str">
        <x:v>Acceptance criterion</x:v>
      </x:c>
      <x:c r="H4" s="945" t="str">
        <x:v>Note</x:v>
      </x:c>
    </x:row>
    <x:row r="5">
      <x:c r="A5" s="962" t="str">
        <x:v>EOI-001</x:v>
      </x:c>
      <x:c r="B5" s="963" t="str">
        <x:v>Shared contract implementation</x:v>
      </x:c>
      <x:c r="C5" s="963" t="str">
        <x:v>Existing orchestrator implements AIJobRequest, AIJobResult, TaskProfile, EffortProfile, QualificationProfile and canonical errors.</x:v>
      </x:c>
      <x:c r="D5" s="963" t="str">
        <x:v>AI Platform Lead</x:v>
      </x:c>
      <x:c r="E5" s="963" t="str">
        <x:v>Critical</x:v>
      </x:c>
      <x:c r="F5" s="963" t="str">
        <x:v>Owner Input</x:v>
      </x:c>
      <x:c r="G5" s="963" t="str">
        <x:v>Contract conformance suite passes.</x:v>
      </x:c>
      <x:c r="H5" s="964" t="str">
        <x:v>Preferred production integration.</x:v>
      </x:c>
    </x:row>
    <x:row r="6">
      <x:c r="A6" s="970" t="str">
        <x:v>EOI-002</x:v>
      </x:c>
      <x:c r="B6" s="971" t="str">
        <x:v>Provider catalogue</x:v>
      </x:c>
      <x:c r="C6" s="971" t="str">
        <x:v>Map current provider/deployment registry to the shared Model Registry schema.</x:v>
      </x:c>
      <x:c r="D6" s="971" t="str">
        <x:v>AI Platform/Data</x:v>
      </x:c>
      <x:c r="E6" s="971" t="str">
        <x:v>Critical</x:v>
      </x:c>
      <x:c r="F6" s="971" t="str">
        <x:v>Owner Input</x:v>
      </x:c>
      <x:c r="G6" s="971" t="str">
        <x:v>Every active endpoint has exact model/version/region/data-control metadata.</x:v>
      </x:c>
      <x:c r="H6" s="972" t="str"/>
    </x:row>
    <x:row r="7">
      <x:c r="A7" s="965" t="str">
        <x:v>EOI-003</x:v>
      </x:c>
      <x:c r="B7" s="114" t="str">
        <x:v>Credential system</x:v>
      </x:c>
      <x:c r="C7" s="114" t="str">
        <x:v>Reuse existing HumanOS secrets/KMS/workload identity; no key storage in Work Intelligence.</x:v>
      </x:c>
      <x:c r="D7" s="114" t="str">
        <x:v>CISO/AI Platform</x:v>
      </x:c>
      <x:c r="E7" s="114" t="str">
        <x:v>Critical</x:v>
      </x:c>
      <x:c r="F7" s="114" t="str">
        <x:v>Owner Input</x:v>
      </x:c>
      <x:c r="G7" s="114" t="str">
        <x:v>Credential rotation/revocation and least-privilege tests pass.</x:v>
      </x:c>
      <x:c r="H7" s="966" t="str"/>
    </x:row>
    <x:row r="8">
      <x:c r="A8" s="970" t="str">
        <x:v>EOI-004</x:v>
      </x:c>
      <x:c r="B8" s="971" t="str">
        <x:v>Qualification engine</x:v>
      </x:c>
      <x:c r="C8" s="971" t="str">
        <x:v>Extend existing evaluation capability to task × effort qualification and signed portable packages.</x:v>
      </x:c>
      <x:c r="D8" s="971" t="str">
        <x:v>AI Evaluation Lead</x:v>
      </x:c>
      <x:c r="E8" s="971" t="str">
        <x:v>Critical</x:v>
      </x:c>
      <x:c r="F8" s="971" t="str">
        <x:v>Owner Input</x:v>
      </x:c>
      <x:c r="G8" s="971" t="str">
        <x:v>Profiles are reproducible and importable by standalone router.</x:v>
      </x:c>
      <x:c r="H8" s="972" t="str"/>
    </x:row>
    <x:row r="9">
      <x:c r="A9" s="965" t="str">
        <x:v>EOI-005</x:v>
      </x:c>
      <x:c r="B9" s="114" t="str">
        <x:v>Routing</x:v>
      </x:c>
      <x:c r="C9" s="114" t="str">
        <x:v>Add hard eligibility filters then multi-objective minimum-sufficient route selection.</x:v>
      </x:c>
      <x:c r="D9" s="114" t="str">
        <x:v>AI Platform/FinOps</x:v>
      </x:c>
      <x:c r="E9" s="114" t="str">
        <x:v>Critical</x:v>
      </x:c>
      <x:c r="F9" s="114" t="str">
        <x:v>Owner Input</x:v>
      </x:c>
      <x:c r="G9" s="114" t="str">
        <x:v>No unqualified/region-incompatible route is selected.</x:v>
      </x:c>
      <x:c r="H9" s="966" t="str"/>
    </x:row>
    <x:row r="10">
      <x:c r="A10" s="970" t="str">
        <x:v>EOI-006</x:v>
      </x:c>
      <x:c r="B10" s="971" t="str">
        <x:v>Endpoint broker integration</x:v>
      </x:c>
      <x:c r="C10" s="971" t="str">
        <x:v>Orchestrator can delegate approved endpoint-local/CLI jobs and receive canonical results.</x:v>
      </x:c>
      <x:c r="D10" s="971" t="str">
        <x:v>AI Platform/Desktop</x:v>
      </x:c>
      <x:c r="E10" s="971" t="str">
        <x:v>High</x:v>
      </x:c>
      <x:c r="F10" s="971" t="str">
        <x:v>Owner Input</x:v>
      </x:c>
      <x:c r="G10" s="971" t="str">
        <x:v>Local credentials remain local; user interaction state is returned.</x:v>
      </x:c>
      <x:c r="H10" s="972" t="str"/>
    </x:row>
    <x:row r="11">
      <x:c r="A11" s="965" t="str">
        <x:v>EOI-007</x:v>
      </x:c>
      <x:c r="B11" s="114" t="str">
        <x:v>Fallback</x:v>
      </x:c>
      <x:c r="C11" s="114" t="str">
        <x:v>Implement task-profile fallback policies and abstention/human-review terminal actions.</x:v>
      </x:c>
      <x:c r="D11" s="114" t="str">
        <x:v>AI Platform/DPO/Product</x:v>
      </x:c>
      <x:c r="E11" s="114" t="str">
        <x:v>Critical</x:v>
      </x:c>
      <x:c r="F11" s="114" t="str">
        <x:v>Owner Input</x:v>
      </x:c>
      <x:c r="G11" s="114" t="str">
        <x:v>No silent route-policy weakening.</x:v>
      </x:c>
      <x:c r="H11" s="966" t="str"/>
    </x:row>
    <x:row r="12">
      <x:c r="A12" s="970" t="str">
        <x:v>EOI-008</x:v>
      </x:c>
      <x:c r="B12" s="971" t="str">
        <x:v>Operational telemetry</x:v>
      </x:c>
      <x:c r="C12" s="971" t="str">
        <x:v>Record route, actual model, task/effort, qualification, latency, cost and fallback without raw sensitive content.</x:v>
      </x:c>
      <x:c r="D12" s="971" t="str">
        <x:v>SRE/DPO</x:v>
      </x:c>
      <x:c r="E12" s="971" t="str">
        <x:v>High</x:v>
      </x:c>
      <x:c r="F12" s="971" t="str">
        <x:v>Owner Input</x:v>
      </x:c>
      <x:c r="G12" s="971" t="str">
        <x:v>OTel allowlist and evidence-storage separation tests pass.</x:v>
      </x:c>
      <x:c r="H12" s="972" t="str"/>
    </x:row>
    <x:row r="13">
      <x:c r="A13" s="965" t="str">
        <x:v>EOI-009</x:v>
      </x:c>
      <x:c r="B13" s="114" t="str">
        <x:v>Skill Forge integration</x:v>
      </x:c>
      <x:c r="C13" s="114" t="str">
        <x:v>Routing, connector, qualification and fallback profiles become governed package categories.</x:v>
      </x:c>
      <x:c r="D13" s="114" t="str">
        <x:v>AI Platform/Skill Forge</x:v>
      </x:c>
      <x:c r="E13" s="114" t="str">
        <x:v>High</x:v>
      </x:c>
      <x:c r="F13" s="114" t="str">
        <x:v>Draft Complete</x:v>
      </x:c>
      <x:c r="G13" s="114" t="str">
        <x:v>Package lifecycle/evaluation/canary/rollback applies.</x:v>
      </x:c>
      <x:c r="H13" s="966" t="str"/>
    </x:row>
    <x:row r="14">
      <x:c r="A14" s="973" t="str">
        <x:v>EOI-010</x:v>
      </x:c>
      <x:c r="B14" s="974" t="str">
        <x:v>Gap assessment</x:v>
      </x:c>
      <x:c r="C14" s="974" t="str">
        <x:v>Document which requirements are already implemented, partially implemented or absent.</x:v>
      </x:c>
      <x:c r="D14" s="974" t="str">
        <x:v>Enterprise Architect/AI Platform</x:v>
      </x:c>
      <x:c r="E14" s="974" t="str">
        <x:v>Critical</x:v>
      </x:c>
      <x:c r="F14" s="974" t="str">
        <x:v>Not Started</x:v>
      </x:c>
      <x:c r="G14" s="974" t="str">
        <x:v>Gap assessment approved before engineering estimates.</x:v>
      </x:c>
      <x:c r="H14" s="975" t="str"/>
    </x:row>
  </x:sheetData>
  <x:mergeCells>
    <x:mergeCell ref="A1:H1"/>
    <x:mergeCell ref="A2:H2"/>
  </x:mergeCells>
  <x:dataValidations count="2">
    <x:dataValidation type="list" sqref="E5:E14">
      <x:formula1>"Critical,High,Medium,Low"</x:formula1>
    </x:dataValidation>
    <x:dataValidation type="list" sqref="F5:F14">
      <x:formula1>"Not Started,Owner Input,In Progress,Draft Complete,In Review,Approved,Blocked,Deferred"</x:formula1>
    </x:dataValidation>
  </x:dataValidations>
  <x:pageMargins left="0.7" right="0.7" top="0.75" bottom="0.75" header="0.3" footer="0.3"/>
</x:worksheet>
</file>

<file path=xl/worksheets/sheet170.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50" hidden="0" customWidth="1"/>
    <x:col min="5" max="5" width="12" hidden="0" customWidth="1"/>
    <x:col min="6" max="6" width="18" hidden="0" customWidth="1"/>
    <x:col min="7" max="7" width="30" hidden="0" customWidth="1"/>
  </x:cols>
  <x:sheetData>
    <x:row r="1" ht="30" customHeight="1">
      <x:c r="A1" s="927" t="str">
        <x:v>A-01 — Standalone AI Router Architecture</x:v>
      </x:c>
      <x:c r="B1" s="927"/>
      <x:c r="C1" s="927"/>
      <x:c r="D1" s="927"/>
      <x:c r="E1" s="927"/>
      <x:c r="F1" s="927"/>
      <x:c r="G1" s="927"/>
    </x:row>
    <x:row r="2" ht="38" customHeight="1">
      <x:c r="A2" s="931" t="str">
        <x:v>Optional compatible deployment. It is deliberately thinner than the existing HumanOS AI Orchestrator and must not become a competing domain platform.</x:v>
      </x:c>
      <x:c r="B2" s="931"/>
      <x:c r="C2" s="931"/>
      <x:c r="D2" s="931"/>
      <x:c r="E2" s="931"/>
      <x:c r="F2" s="931"/>
      <x:c r="G2" s="931"/>
    </x:row>
    <x:row r="4" ht="30" customHeight="1">
      <x:c r="A4" s="943" t="str">
        <x:v>ID</x:v>
      </x:c>
      <x:c r="B4" s="944" t="str">
        <x:v>Area</x:v>
      </x:c>
      <x:c r="C4" s="944" t="str">
        <x:v>Requirement</x:v>
      </x:c>
      <x:c r="D4" s="944" t="str">
        <x:v>Implementation direction</x:v>
      </x:c>
      <x:c r="E4" s="944" t="str">
        <x:v>Priority</x:v>
      </x:c>
      <x:c r="F4" s="944" t="str">
        <x:v>Status</x:v>
      </x:c>
      <x:c r="G4" s="945" t="str">
        <x:v>Owner / basis</x:v>
      </x:c>
    </x:row>
    <x:row r="5">
      <x:c r="A5" s="962" t="str">
        <x:v>SAR-001</x:v>
      </x:c>
      <x:c r="B5" s="963" t="str">
        <x:v>Purpose</x:v>
      </x:c>
      <x:c r="C5" s="963" t="str">
        <x:v>Provide isolated/customer-specific or resilience deployment without depending on the central orchestrator.</x:v>
      </x:c>
      <x:c r="D5" s="963" t="str">
        <x:v>Java/Spring or lightweight service compatible with HumanOS contracts</x:v>
      </x:c>
      <x:c r="E5" s="963" t="str">
        <x:v>High</x:v>
      </x:c>
      <x:c r="F5" s="963" t="str">
        <x:v>Draft Complete</x:v>
      </x:c>
      <x:c r="G5" s="964" t="str">
        <x:v>Architecture</x:v>
      </x:c>
    </x:row>
    <x:row r="6">
      <x:c r="A6" s="970" t="str">
        <x:v>SAR-002</x:v>
      </x:c>
      <x:c r="B6" s="971" t="str">
        <x:v>Scope</x:v>
      </x:c>
      <x:c r="C6" s="971" t="str">
        <x:v>Provider/CLI connectors, model registry subset, imported qualification packages, routing, fallback, health, cost and audit.</x:v>
      </x:c>
      <x:c r="D6" s="971" t="str">
        <x:v>No task-assurance/capability/coaching domain logic.</x:v>
      </x:c>
      <x:c r="E6" s="971" t="str">
        <x:v>Critical</x:v>
      </x:c>
      <x:c r="F6" s="971" t="str">
        <x:v>Draft Complete</x:v>
      </x:c>
      <x:c r="G6" s="972" t="str">
        <x:v>Architecture</x:v>
      </x:c>
    </x:row>
    <x:row r="7">
      <x:c r="A7" s="965" t="str">
        <x:v>SAR-003</x:v>
      </x:c>
      <x:c r="B7" s="114" t="str">
        <x:v>Contracts</x:v>
      </x:c>
      <x:c r="C7" s="114" t="str">
        <x:v>Implement shared `humanos-ai-contracts` without extensions visible to Work Intelligence.</x:v>
      </x:c>
      <x:c r="D7" s="114" t="str">
        <x:v>OpenAPI/JSON Schema/CloudEvents-compatible</x:v>
      </x:c>
      <x:c r="E7" s="114" t="str">
        <x:v>Critical</x:v>
      </x:c>
      <x:c r="F7" s="114" t="str">
        <x:v>Draft Complete</x:v>
      </x:c>
      <x:c r="G7" s="966" t="str">
        <x:v>Contracts</x:v>
      </x:c>
    </x:row>
    <x:row r="8">
      <x:c r="A8" s="970" t="str">
        <x:v>SAR-004</x:v>
      </x:c>
      <x:c r="B8" s="971" t="str">
        <x:v>Qualification</x:v>
      </x:c>
      <x:c r="C8" s="971" t="str">
        <x:v>May run local qualification, but imports/exports signed portable profiles and uses same suite IDs.</x:v>
      </x:c>
      <x:c r="D8" s="971" t="str">
        <x:v>Evaluation service/worker</x:v>
      </x:c>
      <x:c r="E8" s="971" t="str">
        <x:v>Critical</x:v>
      </x:c>
      <x:c r="F8" s="971" t="str">
        <x:v>Draft Complete</x:v>
      </x:c>
      <x:c r="G8" s="972" t="str">
        <x:v>Evaluation</x:v>
      </x:c>
    </x:row>
    <x:row r="9">
      <x:c r="A9" s="965" t="str">
        <x:v>SAR-005</x:v>
      </x:c>
      <x:c r="B9" s="114" t="str">
        <x:v>Registry</x:v>
      </x:c>
      <x:c r="C9" s="114" t="str">
        <x:v>Caches only approved provider/model/deployment/qualification records for its scope.</x:v>
      </x:c>
      <x:c r="D9" s="114" t="str">
        <x:v>PostgreSQL or embedded DB depending deployment</x:v>
      </x:c>
      <x:c r="E9" s="114" t="str">
        <x:v>High</x:v>
      </x:c>
      <x:c r="F9" s="114" t="str">
        <x:v>Draft Complete</x:v>
      </x:c>
      <x:c r="G9" s="966" t="str">
        <x:v>Data</x:v>
      </x:c>
    </x:row>
    <x:row r="10">
      <x:c r="A10" s="970" t="str">
        <x:v>SAR-006</x:v>
      </x:c>
      <x:c r="B10" s="971" t="str">
        <x:v>Credentials</x:v>
      </x:c>
      <x:c r="C10" s="971" t="str">
        <x:v>Uses deployment-owned secrets/KMS and endpoint-local vendor auth; never receives personal CLI tokens.</x:v>
      </x:c>
      <x:c r="D10" s="971" t="str">
        <x:v>Secrets integration</x:v>
      </x:c>
      <x:c r="E10" s="971" t="str">
        <x:v>Critical</x:v>
      </x:c>
      <x:c r="F10" s="971" t="str">
        <x:v>Draft Complete</x:v>
      </x:c>
      <x:c r="G10" s="972" t="str">
        <x:v>Security</x:v>
      </x:c>
    </x:row>
    <x:row r="11">
      <x:c r="A11" s="965" t="str">
        <x:v>SAR-007</x:v>
      </x:c>
      <x:c r="B11" s="114" t="str">
        <x:v>Routing</x:v>
      </x:c>
      <x:c r="C11" s="114" t="str">
        <x:v>Same hard eligibility and objective policy as central orchestrator.</x:v>
      </x:c>
      <x:c r="D11" s="114" t="str">
        <x:v>Policy/routing engine</x:v>
      </x:c>
      <x:c r="E11" s="114" t="str">
        <x:v>Critical</x:v>
      </x:c>
      <x:c r="F11" s="114" t="str">
        <x:v>Draft Complete</x:v>
      </x:c>
      <x:c r="G11" s="966" t="str">
        <x:v>Routing</x:v>
      </x:c>
    </x:row>
    <x:row r="12">
      <x:c r="A12" s="970" t="str">
        <x:v>SAR-008</x:v>
      </x:c>
      <x:c r="B12" s="971" t="str">
        <x:v>Offline/local</x:v>
      </x:c>
      <x:c r="C12" s="971" t="str">
        <x:v>Can route to Ollama/vLLM/local CLIs when approved; supports deterministic/no-AI mode.</x:v>
      </x:c>
      <x:c r="D12" s="971" t="str">
        <x:v>Endpoint broker/local endpoint adapters</x:v>
      </x:c>
      <x:c r="E12" s="971" t="str">
        <x:v>High</x:v>
      </x:c>
      <x:c r="F12" s="971" t="str">
        <x:v>Draft Complete</x:v>
      </x:c>
      <x:c r="G12" s="972" t="str">
        <x:v>Resilience</x:v>
      </x:c>
    </x:row>
    <x:row r="13">
      <x:c r="A13" s="965" t="str">
        <x:v>SAR-009</x:v>
      </x:c>
      <x:c r="B13" s="114" t="str">
        <x:v>Operations</x:v>
      </x:c>
      <x:c r="C13" s="114" t="str">
        <x:v>Health, quotas, audit, update, canary and rollback are required even for standalone deployment.</x:v>
      </x:c>
      <x:c r="D13" s="114" t="str">
        <x:v>HumanOS platform or deployment-local equivalents</x:v>
      </x:c>
      <x:c r="E13" s="114" t="str">
        <x:v>High</x:v>
      </x:c>
      <x:c r="F13" s="114" t="str">
        <x:v>Draft Complete</x:v>
      </x:c>
      <x:c r="G13" s="966" t="str">
        <x:v>Operations</x:v>
      </x:c>
    </x:row>
    <x:row r="14">
      <x:c r="A14" s="973" t="str">
        <x:v>SAR-010</x:v>
      </x:c>
      <x:c r="B14" s="974" t="str">
        <x:v>Not in initial scope</x:v>
      </x:c>
      <x:c r="C14" s="974" t="str">
        <x:v>Do not rebuild global vendor procurement, enterprise billing, cross-module governance or full model platform when existing orchestrator is available.</x:v>
      </x:c>
      <x:c r="D14" s="974" t="str">
        <x:v>Scope guardrail</x:v>
      </x:c>
      <x:c r="E14" s="974" t="str">
        <x:v>Critical</x:v>
      </x:c>
      <x:c r="F14" s="974" t="str">
        <x:v>Draft Complete</x:v>
      </x:c>
      <x:c r="G14" s="975" t="str">
        <x:v>Programme</x:v>
      </x:c>
    </x:row>
  </x:sheetData>
  <x:mergeCells>
    <x:mergeCell ref="A1:G1"/>
    <x:mergeCell ref="A2:G2"/>
  </x:mergeCells>
  <x:dataValidations count="2">
    <x:dataValidation type="list" sqref="E5:E14">
      <x:formula1>"Critical,High,Medium,Low"</x:formula1>
    </x:dataValidation>
    <x:dataValidation type="list" sqref="F5:F14">
      <x:formula1>"Draft Complete,Needs Review,Approved,Deferred"</x:formula1>
    </x:dataValidation>
  </x:dataValidations>
  <x:pageMargins left="0.7" right="0.7" top="0.75" bottom="0.75" header="0.3" footer="0.3"/>
</x:worksheet>
</file>

<file path=xl/worksheets/sheet171.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28" hidden="0" customWidth="1"/>
    <x:col min="6" max="6" width="12" hidden="0" customWidth="1"/>
    <x:col min="7" max="7" width="18" hidden="0" customWidth="1"/>
    <x:col min="8" max="8" width="58" hidden="0" customWidth="1"/>
  </x:cols>
  <x:sheetData>
    <x:row r="1" ht="30" customHeight="1">
      <x:c r="A1" s="927" t="str">
        <x:v>A-01 — Endpoint AI Runtime Broker</x:v>
      </x:c>
      <x:c r="B1" s="927"/>
      <x:c r="C1" s="927"/>
      <x:c r="D1" s="927"/>
      <x:c r="E1" s="927"/>
      <x:c r="F1" s="927"/>
      <x:c r="G1" s="927"/>
      <x:c r="H1" s="927"/>
    </x:row>
    <x:row r="2" ht="38" customHeight="1">
      <x:c r="A2" s="931" t="str">
        <x:v>Managed endpoint boundary for user-visible subscription CLIs and approved local runtimes. It is separated from monitoring/capture and keeps vendor credentials under vendor/OS control.</x:v>
      </x:c>
      <x:c r="B2" s="931"/>
      <x:c r="C2" s="931"/>
      <x:c r="D2" s="931"/>
      <x:c r="E2" s="931"/>
      <x:c r="F2" s="931"/>
      <x:c r="G2" s="931"/>
      <x:c r="H2" s="931"/>
    </x:row>
    <x:row r="4" ht="30" customHeight="1">
      <x:c r="A4" s="943" t="str">
        <x:v>ID</x:v>
      </x:c>
      <x:c r="B4" s="944" t="str">
        <x:v>Area</x:v>
      </x:c>
      <x:c r="C4" s="944" t="str">
        <x:v>Requirement</x:v>
      </x:c>
      <x:c r="D4" s="944" t="str">
        <x:v>Implementation direction</x:v>
      </x:c>
      <x:c r="E4" s="944" t="str">
        <x:v>Owner</x:v>
      </x:c>
      <x:c r="F4" s="944" t="str">
        <x:v>Priority</x:v>
      </x:c>
      <x:c r="G4" s="944" t="str">
        <x:v>Status</x:v>
      </x:c>
      <x:c r="H4" s="945" t="str">
        <x:v>Guardrail</x:v>
      </x:c>
    </x:row>
    <x:row r="5">
      <x:c r="A5" s="962" t="str">
        <x:v>EBR-001</x:v>
      </x:c>
      <x:c r="B5" s="963" t="str">
        <x:v>Boundary</x:v>
      </x:c>
      <x:c r="C5" s="963" t="str">
        <x:v>Logically separate endpoint service/module from capture and evidence collection.</x:v>
      </x:c>
      <x:c r="D5" s="963" t="str">
        <x:v>Rust shared broker core with reviewed provider-specific launch adapters.</x:v>
      </x:c>
      <x:c r="E5" s="963" t="str">
        <x:v>Desktop/AI Platform</x:v>
      </x:c>
      <x:c r="F5" s="963" t="str">
        <x:v>Critical</x:v>
      </x:c>
      <x:c r="G5" s="963" t="str">
        <x:v>Draft Complete</x:v>
      </x:c>
      <x:c r="H5" s="964" t="str">
        <x:v>Monitoring continues when broker disabled.</x:v>
      </x:c>
    </x:row>
    <x:row r="6">
      <x:c r="A6" s="970" t="str">
        <x:v>EBR-002</x:v>
      </x:c>
      <x:c r="B6" s="971" t="str">
        <x:v>Discovery</x:v>
      </x:c>
      <x:c r="C6" s="971" t="str">
        <x:v>Detect approved CLI executables and local HTTP runtimes from signed allowlist.</x:v>
      </x:c>
      <x:c r="D6" s="971" t="str">
        <x:v>Path resolution, version command and local endpoint probes.</x:v>
      </x:c>
      <x:c r="E6" s="971" t="str">
        <x:v>Desktop</x:v>
      </x:c>
      <x:c r="F6" s="971" t="str">
        <x:v>Critical</x:v>
      </x:c>
      <x:c r="G6" s="971" t="str">
        <x:v>Draft Complete</x:v>
      </x:c>
      <x:c r="H6" s="972" t="str">
        <x:v>No arbitrary executable discovery/invocation.</x:v>
      </x:c>
    </x:row>
    <x:row r="7">
      <x:c r="A7" s="965" t="str">
        <x:v>EBR-003</x:v>
      </x:c>
      <x:c r="B7" s="114" t="str">
        <x:v>Inventory</x:v>
      </x:c>
      <x:c r="C7" s="114" t="str">
        <x:v>Report executable/runtime version, supported contract, available local model IDs/digests and health.</x:v>
      </x:c>
      <x:c r="D7" s="114" t="str">
        <x:v>EndpointAiInventory event/read model.</x:v>
      </x:c>
      <x:c r="E7" s="114" t="str">
        <x:v>Desktop/Data</x:v>
      </x:c>
      <x:c r="F7" s="114" t="str">
        <x:v>High</x:v>
      </x:c>
      <x:c r="G7" s="114" t="str">
        <x:v>Draft Complete</x:v>
      </x:c>
      <x:c r="H7" s="966" t="str">
        <x:v>No credentials or personal prompt history reported.</x:v>
      </x:c>
    </x:row>
    <x:row r="8">
      <x:c r="A8" s="970" t="str">
        <x:v>EBR-004</x:v>
      </x:c>
      <x:c r="B8" s="971" t="str">
        <x:v>Authentication health</x:v>
      </x:c>
      <x:c r="C8" s="971" t="str">
        <x:v>Return READY, AUTH_REQUIRED, AUTH_EXPIRED, SUBSCRIPTION_INELIGIBLE, QUOTA or UNKNOWN.</x:v>
      </x:c>
      <x:c r="D8" s="971" t="str">
        <x:v>Official CLI health/login mechanisms where available.</x:v>
      </x:c>
      <x:c r="E8" s="971" t="str">
        <x:v>Desktop/Provider Adapter</x:v>
      </x:c>
      <x:c r="F8" s="971" t="str">
        <x:v>Critical</x:v>
      </x:c>
      <x:c r="G8" s="971" t="str">
        <x:v>Draft Complete</x:v>
      </x:c>
      <x:c r="H8" s="972" t="str">
        <x:v>Never read/export token files or keychains.</x:v>
      </x:c>
    </x:row>
    <x:row r="9">
      <x:c r="A9" s="965" t="str">
        <x:v>EBR-005</x:v>
      </x:c>
      <x:c r="B9" s="114" t="str">
        <x:v>Invocation</x:v>
      </x:c>
      <x:c r="C9" s="114" t="str">
        <x:v>Execute approved command as argument array in approved project root with clean environment.</x:v>
      </x:c>
      <x:c r="D9" s="114" t="str">
        <x:v>Child-process sandbox, timeout, cancellation and resource limits.</x:v>
      </x:c>
      <x:c r="E9" s="114" t="str">
        <x:v>Desktop/Security</x:v>
      </x:c>
      <x:c r="F9" s="114" t="str">
        <x:v>Critical</x:v>
      </x:c>
      <x:c r="G9" s="114" t="str">
        <x:v>Draft Complete</x:v>
      </x:c>
      <x:c r="H9" s="966" t="str">
        <x:v>No shell-string concatenation or unsafe permission bypass.</x:v>
      </x:c>
    </x:row>
    <x:row r="10">
      <x:c r="A10" s="970" t="str">
        <x:v>EBR-006</x:v>
      </x:c>
      <x:c r="B10" s="971" t="str">
        <x:v>Non-interactive contract</x:v>
      </x:c>
      <x:c r="C10" s="971" t="str">
        <x:v>Use official JSON/streaming/headless output modes where supported.</x:v>
      </x:c>
      <x:c r="D10" s="971" t="str">
        <x:v>Provider adapter parser and schema validation.</x:v>
      </x:c>
      <x:c r="E10" s="971" t="str">
        <x:v>CLI Adapter Owner</x:v>
      </x:c>
      <x:c r="F10" s="971" t="str">
        <x:v>High</x:v>
      </x:c>
      <x:c r="G10" s="971" t="str">
        <x:v>Draft Complete</x:v>
      </x:c>
      <x:c r="H10" s="972" t="str">
        <x:v>Unsupported interactive-only CLI is not background-routable.</x:v>
      </x:c>
    </x:row>
    <x:row r="11">
      <x:c r="A11" s="965" t="str">
        <x:v>EBR-007</x:v>
      </x:c>
      <x:c r="B11" s="114" t="str">
        <x:v>User interaction</x:v>
      </x:c>
      <x:c r="C11" s="114" t="str">
        <x:v>Show sign-in, subscription, quota, permission and fallback prompts visibly.</x:v>
      </x:c>
      <x:c r="D11" s="114" t="str">
        <x:v>Endpoint UI/Notification integration.</x:v>
      </x:c>
      <x:c r="E11" s="114" t="str">
        <x:v>Employee Experience</x:v>
      </x:c>
      <x:c r="F11" s="114" t="str">
        <x:v>Critical</x:v>
      </x:c>
      <x:c r="G11" s="114" t="str">
        <x:v>Draft Complete</x:v>
      </x:c>
      <x:c r="H11" s="966" t="str">
        <x:v>No hidden personal-subscription execution.</x:v>
      </x:c>
    </x:row>
    <x:row r="12">
      <x:c r="A12" s="970" t="str">
        <x:v>EBR-008</x:v>
      </x:c>
      <x:c r="B12" s="971" t="str">
        <x:v>Tool/file policy</x:v>
      </x:c>
      <x:c r="C12" s="971" t="str">
        <x:v>Limit file roots, network, tools, environment variables and side effects.</x:v>
      </x:c>
      <x:c r="D12" s="971" t="str">
        <x:v>Local Capability Gateway/policy bundle.</x:v>
      </x:c>
      <x:c r="E12" s="971" t="str">
        <x:v>CISO/DPO/Desktop</x:v>
      </x:c>
      <x:c r="F12" s="971" t="str">
        <x:v>Critical</x:v>
      </x:c>
      <x:c r="G12" s="971" t="str">
        <x:v>Draft Complete</x:v>
      </x:c>
      <x:c r="H12" s="972" t="str">
        <x:v>CLI/model cannot broaden permissions.</x:v>
      </x:c>
    </x:row>
    <x:row r="13">
      <x:c r="A13" s="965" t="str">
        <x:v>EBR-009</x:v>
      </x:c>
      <x:c r="B13" s="114" t="str">
        <x:v>Local model resource policy</x:v>
      </x:c>
      <x:c r="C13" s="114" t="str">
        <x:v>Enforce model allowlist, digest, GPU/RAM, context, timeout, concurrency and unload policy.</x:v>
      </x:c>
      <x:c r="D13" s="114" t="str">
        <x:v>Ollama/vLLM/local runtime adapter.</x:v>
      </x:c>
      <x:c r="E13" s="114" t="str">
        <x:v>Desktop/SRE/FinOps</x:v>
      </x:c>
      <x:c r="F13" s="114" t="str">
        <x:v>High</x:v>
      </x:c>
      <x:c r="G13" s="114" t="str">
        <x:v>Draft Complete</x:v>
      </x:c>
      <x:c r="H13" s="966" t="str">
        <x:v>Agent remains within endpoint performance budgets.</x:v>
      </x:c>
    </x:row>
    <x:row r="14">
      <x:c r="A14" s="970" t="str">
        <x:v>EBR-010</x:v>
      </x:c>
      <x:c r="B14" s="971" t="str">
        <x:v>Cloud distinction</x:v>
      </x:c>
      <x:c r="C14" s="971" t="str">
        <x:v>Identify whether a CLI/runtime invokes local or cloud inference.</x:v>
      </x:c>
      <x:c r="D14" s="971" t="str">
        <x:v>Connector manifest + runtime telemetry.</x:v>
      </x:c>
      <x:c r="E14" s="971" t="str">
        <x:v>DPO/AI Platform</x:v>
      </x:c>
      <x:c r="F14" s="971" t="str">
        <x:v>Critical</x:v>
      </x:c>
      <x:c r="G14" s="971" t="str">
        <x:v>Draft Complete</x:v>
      </x:c>
      <x:c r="H14" s="972" t="str">
        <x:v>Local label cannot be used when inference is cloud-hosted.</x:v>
      </x:c>
    </x:row>
    <x:row r="15">
      <x:c r="A15" s="965" t="str">
        <x:v>EBR-011</x:v>
      </x:c>
      <x:c r="B15" s="114" t="str">
        <x:v>Result normalisation</x:v>
      </x:c>
      <x:c r="C15" s="114" t="str">
        <x:v>Map CLI/runtime output, model, errors, usage and tool calls to AIJobResult.</x:v>
      </x:c>
      <x:c r="D15" s="114" t="str">
        <x:v>Shared contract library.</x:v>
      </x:c>
      <x:c r="E15" s="114" t="str">
        <x:v>AI Platform/Data</x:v>
      </x:c>
      <x:c r="F15" s="114" t="str">
        <x:v>Critical</x:v>
      </x:c>
      <x:c r="G15" s="114" t="str">
        <x:v>Draft Complete</x:v>
      </x:c>
      <x:c r="H15" s="966" t="str">
        <x:v>Provider-specific output never leaks into Work Intelligence contract.</x:v>
      </x:c>
    </x:row>
    <x:row r="16">
      <x:c r="A16" s="970" t="str">
        <x:v>EBR-012</x:v>
      </x:c>
      <x:c r="B16" s="971" t="str">
        <x:v>Local confidentiality</x:v>
      </x:c>
      <x:c r="C16" s="971" t="str">
        <x:v>Store transient content in encrypted journal/object cache only if policy requires.</x:v>
      </x:c>
      <x:c r="D16" s="971" t="str">
        <x:v>Stage 3 local storage/retention.</x:v>
      </x:c>
      <x:c r="E16" s="971" t="str">
        <x:v>DPO/Desktop</x:v>
      </x:c>
      <x:c r="F16" s="971" t="str">
        <x:v>Critical</x:v>
      </x:c>
      <x:c r="G16" s="971" t="str">
        <x:v>Draft Complete</x:v>
      </x:c>
      <x:c r="H16" s="972" t="str">
        <x:v>No CLI transcript in general agent logs.</x:v>
      </x:c>
    </x:row>
    <x:row r="17">
      <x:c r="A17" s="965" t="str">
        <x:v>EBR-013</x:v>
      </x:c>
      <x:c r="B17" s="114" t="str">
        <x:v>Fallback</x:v>
      </x:c>
      <x:c r="C17" s="114" t="str">
        <x:v>Return availability/error to orchestrator; execute alternate route only when request policy permits.</x:v>
      </x:c>
      <x:c r="D17" s="114" t="str">
        <x:v>Fallback policy and user notice.</x:v>
      </x:c>
      <x:c r="E17" s="114" t="str">
        <x:v>AI Platform/Product</x:v>
      </x:c>
      <x:c r="F17" s="114" t="str">
        <x:v>Critical</x:v>
      </x:c>
      <x:c r="G17" s="114" t="str">
        <x:v>Draft Complete</x:v>
      </x:c>
      <x:c r="H17" s="966" t="str">
        <x:v>No silent local-to-cloud fallback.</x:v>
      </x:c>
    </x:row>
    <x:row r="18">
      <x:c r="A18" s="970" t="str">
        <x:v>EBR-014</x:v>
      </x:c>
      <x:c r="B18" s="971" t="str">
        <x:v>Update/drift</x:v>
      </x:c>
      <x:c r="C18" s="971" t="str">
        <x:v>Track CLI/runtime version changes and suspend unsupported versions pending conformance/requalification.</x:v>
      </x:c>
      <x:c r="D18" s="971" t="str">
        <x:v>Stage 3 update + drift events.</x:v>
      </x:c>
      <x:c r="E18" s="971" t="str">
        <x:v>Desktop/AI Evaluation</x:v>
      </x:c>
      <x:c r="F18" s="971" t="str">
        <x:v>High</x:v>
      </x:c>
      <x:c r="G18" s="971" t="str">
        <x:v>Draft Complete</x:v>
      </x:c>
      <x:c r="H18" s="972" t="str">
        <x:v>Version change cannot remain invisible.</x:v>
      </x:c>
    </x:row>
    <x:row r="19">
      <x:c r="A19" s="965" t="str">
        <x:v>EBR-015</x:v>
      </x:c>
      <x:c r="B19" s="114" t="str">
        <x:v>Security</x:v>
      </x:c>
      <x:c r="C19" s="114" t="str">
        <x:v>Verify signed broker/adapters, protect IPC and audit invocation/permission without raw content.</x:v>
      </x:c>
      <x:c r="D19" s="114" t="str">
        <x:v>Device identity, signed manifests, IPC ACLs.</x:v>
      </x:c>
      <x:c r="E19" s="114" t="str">
        <x:v>CISO/Desktop</x:v>
      </x:c>
      <x:c r="F19" s="114" t="str">
        <x:v>Critical</x:v>
      </x:c>
      <x:c r="G19" s="114" t="str">
        <x:v>Draft Complete</x:v>
      </x:c>
      <x:c r="H19" s="966" t="str">
        <x:v>Malicious local process cannot impersonate broker.</x:v>
      </x:c>
    </x:row>
    <x:row r="20">
      <x:c r="A20" s="973" t="str">
        <x:v>EBR-016</x:v>
      </x:c>
      <x:c r="B20" s="974" t="str">
        <x:v>No-AI mode</x:v>
      </x:c>
      <x:c r="C20" s="974" t="str">
        <x:v>Broker returns unavailable/disabled while Work Intelligence continues deterministically.</x:v>
      </x:c>
      <x:c r="D20" s="974" t="str">
        <x:v>Health/status contract.</x:v>
      </x:c>
      <x:c r="E20" s="974" t="str">
        <x:v>Work Intelligence/Desktop</x:v>
      </x:c>
      <x:c r="F20" s="974" t="str">
        <x:v>Critical</x:v>
      </x:c>
      <x:c r="G20" s="974" t="str">
        <x:v>Draft Complete</x:v>
      </x:c>
      <x:c r="H20" s="975" t="str">
        <x:v>No negative employee inference.</x:v>
      </x:c>
    </x:row>
  </x:sheetData>
  <x:mergeCells>
    <x:mergeCell ref="A1:H1"/>
    <x:mergeCell ref="A2:H2"/>
  </x:mergeCells>
  <x:dataValidations count="2">
    <x:dataValidation type="list" sqref="F5:F20">
      <x:formula1>"Critical,High,Medium,Low"</x:formula1>
    </x:dataValidation>
    <x:dataValidation type="list" sqref="G5:G20">
      <x:formula1>"Draft Complete,Needs Review,Approved,Deferred"</x:formula1>
    </x:dataValidation>
  </x:dataValidations>
  <x:pageMargins left="0.7" right="0.7" top="0.75" bottom="0.75" header="0.3" footer="0.3"/>
</x:worksheet>
</file>

<file path=xl/worksheets/sheet172.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Provider Connector Contract</x:v>
      </x:c>
      <x:c r="B1" s="927"/>
      <x:c r="C1" s="927"/>
      <x:c r="D1" s="927"/>
      <x:c r="E1" s="927"/>
      <x:c r="F1" s="927"/>
      <x:c r="G1" s="927"/>
    </x:row>
    <x:row r="2" ht="38" customHeight="1">
      <x:c r="A2" s="931" t="str">
        <x:v>Extensible connector contract for native APIs, enterprise clouds, compatible protocols, self-hosted endpoints and future providers.</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PCON-001</x:v>
      </x:c>
      <x:c r="B5" s="963" t="str">
        <x:v>connector_id/version</x:v>
      </x:c>
      <x:c r="C5" s="963" t="str">
        <x:v>Stable connector and implementation version.</x:v>
      </x:c>
      <x:c r="D5" s="963" t="str">
        <x:v>Required</x:v>
      </x:c>
      <x:c r="E5" s="963" t="str">
        <x:v>Registry and drift.</x:v>
      </x:c>
      <x:c r="F5" s="963" t="str">
        <x:v>Every execution records connector version.</x:v>
      </x:c>
      <x:c r="G5" s="964" t="str">
        <x:v>Draft Complete</x:v>
      </x:c>
    </x:row>
    <x:row r="6">
      <x:c r="A6" s="970" t="str">
        <x:v>PCON-002</x:v>
      </x:c>
      <x:c r="B6" s="971" t="str">
        <x:v>connector_type</x:v>
      </x:c>
      <x:c r="C6" s="971" t="str">
        <x:v>NATIVE_API, OPENAI_COMPATIBLE, ANTHROPIC_COMPATIBLE, CLOUD_PLATFORM, GENERIC_HTTP or LOCAL_RUNTIME.</x:v>
      </x:c>
      <x:c r="D6" s="971" t="str">
        <x:v>Required</x:v>
      </x:c>
      <x:c r="E6" s="971" t="str">
        <x:v>Protocol and review routing.</x:v>
      </x:c>
      <x:c r="F6" s="971" t="str">
        <x:v>Generic type cannot imply unsupported features.</x:v>
      </x:c>
      <x:c r="G6" s="972" t="str">
        <x:v>Draft Complete</x:v>
      </x:c>
    </x:row>
    <x:row r="7">
      <x:c r="A7" s="965" t="str">
        <x:v>PCON-003</x:v>
      </x:c>
      <x:c r="B7" s="114" t="str">
        <x:v>provider/base_url/deployment</x:v>
      </x:c>
      <x:c r="C7" s="114" t="str">
        <x:v>Provider identity, endpoint/deployment and environment.</x:v>
      </x:c>
      <x:c r="D7" s="114" t="str">
        <x:v>Required</x:v>
      </x:c>
      <x:c r="E7" s="114" t="str">
        <x:v>Routing/residency.</x:v>
      </x:c>
      <x:c r="F7" s="114" t="str">
        <x:v>Base URL and deployment are secret/config refs, not user input at runtime.</x:v>
      </x:c>
      <x:c r="G7" s="966" t="str">
        <x:v>Draft Complete</x:v>
      </x:c>
    </x:row>
    <x:row r="8">
      <x:c r="A8" s="970" t="str">
        <x:v>PCON-004</x:v>
      </x:c>
      <x:c r="B8" s="971" t="str">
        <x:v>authentication</x:v>
      </x:c>
      <x:c r="C8" s="971" t="str">
        <x:v>API key, OAuth service identity, cloud workload identity, mTLS or local none/IPC.</x:v>
      </x:c>
      <x:c r="D8" s="971" t="str">
        <x:v>Required</x:v>
      </x:c>
      <x:c r="E8" s="971" t="str">
        <x:v>Credential broker.</x:v>
      </x:c>
      <x:c r="F8" s="971" t="str">
        <x:v>Keys/tokens referenced through secrets; never embedded.</x:v>
      </x:c>
      <x:c r="G8" s="972" t="str">
        <x:v>Draft Complete</x:v>
      </x:c>
    </x:row>
    <x:row r="9">
      <x:c r="A9" s="965" t="str">
        <x:v>PCON-005</x:v>
      </x:c>
      <x:c r="B9" s="114" t="str">
        <x:v>model discovery</x:v>
      </x:c>
      <x:c r="C9" s="114" t="str">
        <x:v>API-based, configured catalogue, CLI/local model listing or none.</x:v>
      </x:c>
      <x:c r="D9" s="114" t="str">
        <x:v>Required</x:v>
      </x:c>
      <x:c r="E9" s="114" t="str">
        <x:v>Onboarding.</x:v>
      </x:c>
      <x:c r="F9" s="114" t="str">
        <x:v>Discovered models remain REGISTERED until qualification.</x:v>
      </x:c>
      <x:c r="G9" s="966" t="str">
        <x:v>Draft Complete</x:v>
      </x:c>
    </x:row>
    <x:row r="10">
      <x:c r="A10" s="970" t="str">
        <x:v>PCON-006</x:v>
      </x:c>
      <x:c r="B10" s="971" t="str">
        <x:v>capability manifest</x:v>
      </x:c>
      <x:c r="C10" s="971" t="str">
        <x:v>Modalities, structured output, tools, streaming, embeddings, batch, context and cancellation.</x:v>
      </x:c>
      <x:c r="D10" s="971" t="str">
        <x:v>Required</x:v>
      </x:c>
      <x:c r="E10" s="971" t="str">
        <x:v>Hard eligibility.</x:v>
      </x:c>
      <x:c r="F10" s="971" t="str">
        <x:v>Capability probes verify declared support.</x:v>
      </x:c>
      <x:c r="G10" s="972" t="str">
        <x:v>Draft Complete</x:v>
      </x:c>
    </x:row>
    <x:row r="11">
      <x:c r="A11" s="965" t="str">
        <x:v>PCON-007</x:v>
      </x:c>
      <x:c r="B11" s="114" t="str">
        <x:v>request mapping</x:v>
      </x:c>
      <x:c r="C11" s="114" t="str">
        <x:v>Canonical request to provider protocol and provider-specific effort/tool settings.</x:v>
      </x:c>
      <x:c r="D11" s="114" t="str">
        <x:v>Required</x:v>
      </x:c>
      <x:c r="E11" s="114" t="str">
        <x:v>Execution.</x:v>
      </x:c>
      <x:c r="F11" s="114" t="str">
        <x:v>Mapping version recorded with result.</x:v>
      </x:c>
      <x:c r="G11" s="966" t="str">
        <x:v>Draft Complete</x:v>
      </x:c>
    </x:row>
    <x:row r="12">
      <x:c r="A12" s="970" t="str">
        <x:v>PCON-008</x:v>
      </x:c>
      <x:c r="B12" s="971" t="str">
        <x:v>response mapping</x:v>
      </x:c>
      <x:c r="C12" s="971" t="str">
        <x:v>Provider output, actual model, usage, finish/stop, tools and safety metadata to AIJobResult.</x:v>
      </x:c>
      <x:c r="D12" s="971" t="str">
        <x:v>Required</x:v>
      </x:c>
      <x:c r="E12" s="971" t="str">
        <x:v>Normalization.</x:v>
      </x:c>
      <x:c r="F12" s="971" t="str">
        <x:v>Unknown response fields retained by protected reference if needed.</x:v>
      </x:c>
      <x:c r="G12" s="972" t="str">
        <x:v>Draft Complete</x:v>
      </x:c>
    </x:row>
    <x:row r="13">
      <x:c r="A13" s="965" t="str">
        <x:v>PCON-009</x:v>
      </x:c>
      <x:c r="B13" s="114" t="str">
        <x:v>structured output repair</x:v>
      </x:c>
      <x:c r="C13" s="114" t="str">
        <x:v>Native schema mode, constrained decoding, repair retry or unsupported.</x:v>
      </x:c>
      <x:c r="D13" s="114" t="str">
        <x:v>Required</x:v>
      </x:c>
      <x:c r="E13" s="114" t="str">
        <x:v>Machine reliability.</x:v>
      </x:c>
      <x:c r="F13" s="114" t="str">
        <x:v>Repair behavior governed by task profile and cost budget.</x:v>
      </x:c>
      <x:c r="G13" s="966" t="str">
        <x:v>Draft Complete</x:v>
      </x:c>
    </x:row>
    <x:row r="14">
      <x:c r="A14" s="970" t="str">
        <x:v>PCON-010</x:v>
      </x:c>
      <x:c r="B14" s="971" t="str">
        <x:v>error mapping</x:v>
      </x:c>
      <x:c r="C14" s="971" t="str">
        <x:v>Authentication, quota, rate limit, unavailable, invalid model, policy, schema, timeout and cancellation.</x:v>
      </x:c>
      <x:c r="D14" s="971" t="str">
        <x:v>Required</x:v>
      </x:c>
      <x:c r="E14" s="971" t="str">
        <x:v>Canonical workflow.</x:v>
      </x:c>
      <x:c r="F14" s="971" t="str">
        <x:v>Provider error text is sanitised.</x:v>
      </x:c>
      <x:c r="G14" s="972" t="str">
        <x:v>Draft Complete</x:v>
      </x:c>
    </x:row>
    <x:row r="15">
      <x:c r="A15" s="965" t="str">
        <x:v>PCON-011</x:v>
      </x:c>
      <x:c r="B15" s="114" t="str">
        <x:v>rate/retry/circuit breaker</x:v>
      </x:c>
      <x:c r="C15" s="114" t="str">
        <x:v>Provider limits, idempotency, backoff, circuit breaker and retry budget.</x:v>
      </x:c>
      <x:c r="D15" s="114" t="str">
        <x:v>Required</x:v>
      </x:c>
      <x:c r="E15" s="114" t="str">
        <x:v>Reliability.</x:v>
      </x:c>
      <x:c r="F15" s="114" t="str">
        <x:v>Retries cannot exceed cost/deadline or duplicate side effects.</x:v>
      </x:c>
      <x:c r="G15" s="966" t="str">
        <x:v>Draft Complete</x:v>
      </x:c>
    </x:row>
    <x:row r="16">
      <x:c r="A16" s="970" t="str">
        <x:v>PCON-012</x:v>
      </x:c>
      <x:c r="B16" s="971" t="str">
        <x:v>data controls</x:v>
      </x:c>
      <x:c r="C16" s="971" t="str">
        <x:v>Retention/training terms, processor, region, logging and enterprise settings.</x:v>
      </x:c>
      <x:c r="D16" s="971" t="str">
        <x:v>Required</x:v>
      </x:c>
      <x:c r="E16" s="971" t="str">
        <x:v>Privacy eligibility.</x:v>
      </x:c>
      <x:c r="F16" s="971" t="str">
        <x:v>Current terms review and contract reference required.</x:v>
      </x:c>
      <x:c r="G16" s="972" t="str">
        <x:v>Draft Complete</x:v>
      </x:c>
    </x:row>
    <x:row r="17">
      <x:c r="A17" s="965" t="str">
        <x:v>PCON-013</x:v>
      </x:c>
      <x:c r="B17" s="114" t="str">
        <x:v>region routing</x:v>
      </x:c>
      <x:c r="C17" s="114" t="str">
        <x:v>Global/data-zone/regional behavior and actual route evidence.</x:v>
      </x:c>
      <x:c r="D17" s="114" t="str">
        <x:v>Required</x:v>
      </x:c>
      <x:c r="E17" s="114" t="str">
        <x:v>Residency.</x:v>
      </x:c>
      <x:c r="F17" s="114" t="str">
        <x:v>Global route is not represented as regional.</x:v>
      </x:c>
      <x:c r="G17" s="966" t="str">
        <x:v>Draft Complete</x:v>
      </x:c>
    </x:row>
    <x:row r="18">
      <x:c r="A18" s="970" t="str">
        <x:v>PCON-014</x:v>
      </x:c>
      <x:c r="B18" s="971" t="str">
        <x:v>usage/cost</x:v>
      </x:c>
      <x:c r="C18" s="971" t="str">
        <x:v>Token/compute/tool/cache units and pricing version.</x:v>
      </x:c>
      <x:c r="D18" s="971" t="str">
        <x:v>Recommended</x:v>
      </x:c>
      <x:c r="E18" s="971" t="str">
        <x:v>FinOps.</x:v>
      </x:c>
      <x:c r="F18" s="971" t="str">
        <x:v>Cost estimate records pricing version and unknown state.</x:v>
      </x:c>
      <x:c r="G18" s="972" t="str">
        <x:v>Draft Complete</x:v>
      </x:c>
    </x:row>
    <x:row r="19">
      <x:c r="A19" s="965" t="str">
        <x:v>PCON-015</x:v>
      </x:c>
      <x:c r="B19" s="114" t="str">
        <x:v>health</x:v>
      </x:c>
      <x:c r="C19" s="114" t="str">
        <x:v>Authentication, endpoint, model availability, latency, quota and deprecation health.</x:v>
      </x:c>
      <x:c r="D19" s="114" t="str">
        <x:v>Required</x:v>
      </x:c>
      <x:c r="E19" s="114" t="str">
        <x:v>Routing eligibility.</x:v>
      </x:c>
      <x:c r="F19" s="114" t="str">
        <x:v>Health failure does not create employee/task failure.</x:v>
      </x:c>
      <x:c r="G19" s="966" t="str">
        <x:v>Draft Complete</x:v>
      </x:c>
    </x:row>
    <x:row r="20">
      <x:c r="A20" s="973" t="str">
        <x:v>PCON-016</x:v>
      </x:c>
      <x:c r="B20" s="974" t="str">
        <x:v>conformance suite</x:v>
      </x:c>
      <x:c r="C20" s="974" t="str">
        <x:v>Provider protocol, error, cancellation, schema, tool and data-policy tests.</x:v>
      </x:c>
      <x:c r="D20" s="974" t="str">
        <x:v>Required for approval</x:v>
      </x:c>
      <x:c r="E20" s="974" t="str">
        <x:v>Connector gate.</x:v>
      </x:c>
      <x:c r="F20" s="974" t="str">
        <x:v>New connector/version cannot become ACTIVE without pass.</x:v>
      </x:c>
      <x:c r="G20" s="975" t="str">
        <x:v>Draft Complete</x:v>
      </x:c>
    </x:row>
  </x:sheetData>
  <x:mergeCells>
    <x:mergeCell ref="A1:G1"/>
    <x:mergeCell ref="A2:G2"/>
  </x:mergeCells>
  <x:dataValidations count="1">
    <x:dataValidation type="list" sqref="G5:G20">
      <x:formula1>"Draft Complete,Needs Review,Approved,Deferred"</x:formula1>
    </x:dataValidation>
  </x:dataValidations>
  <x:pageMargins left="0.7" right="0.7" top="0.75" bottom="0.75" header="0.3" footer="0.3"/>
</x:worksheet>
</file>

<file path=xl/worksheets/sheet173.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CLI Connector Contract</x:v>
      </x:c>
      <x:c r="B1" s="927"/>
      <x:c r="C1" s="927"/>
      <x:c r="D1" s="927"/>
      <x:c r="E1" s="927"/>
      <x:c r="F1" s="927"/>
      <x:c r="G1" s="927"/>
    </x:row>
    <x:row r="2" ht="38" customHeight="1">
      <x:c r="A2" s="931" t="str">
        <x:v>Contract for approved installed AI CLIs. User-local authentication remains local, execution is visible where required, and unsafe permission bypass is prohibited.</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CLIC-001</x:v>
      </x:c>
      <x:c r="B5" s="963" t="str">
        <x:v>cli_adapter_id/version</x:v>
      </x:c>
      <x:c r="C5" s="963" t="str">
        <x:v>Stable CLI adapter and tested implementation version.</x:v>
      </x:c>
      <x:c r="D5" s="963" t="str">
        <x:v>Required</x:v>
      </x:c>
      <x:c r="E5" s="963" t="str">
        <x:v>Registry/drift.</x:v>
      </x:c>
      <x:c r="F5" s="963" t="str">
        <x:v>Every invocation records adapter and executable versions.</x:v>
      </x:c>
      <x:c r="G5" s="964" t="str">
        <x:v>Draft Complete</x:v>
      </x:c>
    </x:row>
    <x:row r="6">
      <x:c r="A6" s="970" t="str">
        <x:v>CLIC-002</x:v>
      </x:c>
      <x:c r="B6" s="971" t="str">
        <x:v>executable resolution</x:v>
      </x:c>
      <x:c r="C6" s="971" t="str">
        <x:v>Approved names/paths, publisher/signature/hash checks and install source.</x:v>
      </x:c>
      <x:c r="D6" s="971" t="str">
        <x:v>Required</x:v>
      </x:c>
      <x:c r="E6" s="971" t="str">
        <x:v>Safe discovery.</x:v>
      </x:c>
      <x:c r="F6" s="971" t="str">
        <x:v>No arbitrary executable or PATH hijack.</x:v>
      </x:c>
      <x:c r="G6" s="972" t="str">
        <x:v>Draft Complete</x:v>
      </x:c>
    </x:row>
    <x:row r="7">
      <x:c r="A7" s="965" t="str">
        <x:v>CLIC-003</x:v>
      </x:c>
      <x:c r="B7" s="114" t="str">
        <x:v>version command/range</x:v>
      </x:c>
      <x:c r="C7" s="114" t="str">
        <x:v>Official version command and supported version constraints.</x:v>
      </x:c>
      <x:c r="D7" s="114" t="str">
        <x:v>Required</x:v>
      </x:c>
      <x:c r="E7" s="114" t="str">
        <x:v>Compatibility.</x:v>
      </x:c>
      <x:c r="F7" s="114" t="str">
        <x:v>Unsupported change returns CLI_VERSION_UNSUPPORTED.</x:v>
      </x:c>
      <x:c r="G7" s="966" t="str">
        <x:v>Draft Complete</x:v>
      </x:c>
    </x:row>
    <x:row r="8">
      <x:c r="A8" s="970" t="str">
        <x:v>CLIC-004</x:v>
      </x:c>
      <x:c r="B8" s="971" t="str">
        <x:v>authentication mode</x:v>
      </x:c>
      <x:c r="C8" s="971" t="str">
        <x:v>User-local OAuth/subscription, API key, cloud identity or local runtime.</x:v>
      </x:c>
      <x:c r="D8" s="971" t="str">
        <x:v>Required</x:v>
      </x:c>
      <x:c r="E8" s="971" t="str">
        <x:v>Credential boundary.</x:v>
      </x:c>
      <x:c r="F8" s="971" t="str">
        <x:v>Broker never reads/exports user OAuth.</x:v>
      </x:c>
      <x:c r="G8" s="972" t="str">
        <x:v>Draft Complete</x:v>
      </x:c>
    </x:row>
    <x:row r="9">
      <x:c r="A9" s="965" t="str">
        <x:v>CLIC-005</x:v>
      </x:c>
      <x:c r="B9" s="114" t="str">
        <x:v>health/auth probe</x:v>
      </x:c>
      <x:c r="C9" s="114" t="str">
        <x:v>Official non-secret health/login readiness probe.</x:v>
      </x:c>
      <x:c r="D9" s="114" t="str">
        <x:v>Required</x:v>
      </x:c>
      <x:c r="E9" s="114" t="str">
        <x:v>Employee guidance.</x:v>
      </x:c>
      <x:c r="F9" s="114" t="str">
        <x:v>If unsupported, state UNKNOWN and require visible confirmation.</x:v>
      </x:c>
      <x:c r="G9" s="966" t="str">
        <x:v>Draft Complete</x:v>
      </x:c>
    </x:row>
    <x:row r="10">
      <x:c r="A10" s="970" t="str">
        <x:v>CLIC-006</x:v>
      </x:c>
      <x:c r="B10" s="971" t="str">
        <x:v>non-interactive invocation</x:v>
      </x:c>
      <x:c r="C10" s="971" t="str">
        <x:v>Official headless/print/JSON/stream mode and input transport.</x:v>
      </x:c>
      <x:c r="D10" s="971" t="str">
        <x:v>Required for routed jobs</x:v>
      </x:c>
      <x:c r="E10" s="971" t="str">
        <x:v>Automation.</x:v>
      </x:c>
      <x:c r="F10" s="971" t="str">
        <x:v>Interactive-only mode remains employee manual tool, not router backend.</x:v>
      </x:c>
      <x:c r="G10" s="972" t="str">
        <x:v>Draft Complete</x:v>
      </x:c>
    </x:row>
    <x:row r="11">
      <x:c r="A11" s="965" t="str">
        <x:v>CLIC-007</x:v>
      </x:c>
      <x:c r="B11" s="114" t="str">
        <x:v>model selection</x:v>
      </x:c>
      <x:c r="C11" s="114" t="str">
        <x:v>Supported model flag/alias and actual model/version extraction where available.</x:v>
      </x:c>
      <x:c r="D11" s="114" t="str">
        <x:v>Recommended</x:v>
      </x:c>
      <x:c r="E11" s="114" t="str">
        <x:v>Lineage.</x:v>
      </x:c>
      <x:c r="F11" s="114" t="str">
        <x:v>Unresolved alias is recorded and may limit qualification.</x:v>
      </x:c>
      <x:c r="G11" s="966" t="str">
        <x:v>Draft Complete</x:v>
      </x:c>
    </x:row>
    <x:row r="12">
      <x:c r="A12" s="970" t="str">
        <x:v>CLIC-008</x:v>
      </x:c>
      <x:c r="B12" s="971" t="str">
        <x:v>effort mapping</x:v>
      </x:c>
      <x:c r="C12" s="971" t="str">
        <x:v>Map FAST/STANDARD/DEEP/CRITICAL to documented CLI/provider controls.</x:v>
      </x:c>
      <x:c r="D12" s="971" t="str">
        <x:v>Required</x:v>
      </x:c>
      <x:c r="E12" s="971" t="str">
        <x:v>Task routing.</x:v>
      </x:c>
      <x:c r="F12" s="971" t="str">
        <x:v>Actual flags/budgets returned.</x:v>
      </x:c>
      <x:c r="G12" s="972" t="str">
        <x:v>Draft Complete</x:v>
      </x:c>
    </x:row>
    <x:row r="13">
      <x:c r="A13" s="965" t="str">
        <x:v>CLIC-009</x:v>
      </x:c>
      <x:c r="B13" s="114" t="str">
        <x:v>output schema</x:v>
      </x:c>
      <x:c r="C13" s="114" t="str">
        <x:v>JSON/stream parser, stdout/stderr separation, exit codes and schema validation.</x:v>
      </x:c>
      <x:c r="D13" s="114" t="str">
        <x:v>Required</x:v>
      </x:c>
      <x:c r="E13" s="114" t="str">
        <x:v>Normalization.</x:v>
      </x:c>
      <x:c r="F13" s="114" t="str">
        <x:v>Human-readable text cannot be parsed as trusted structure without validation.</x:v>
      </x:c>
      <x:c r="G13" s="966" t="str">
        <x:v>Draft Complete</x:v>
      </x:c>
    </x:row>
    <x:row r="14">
      <x:c r="A14" s="970" t="str">
        <x:v>CLIC-010</x:v>
      </x:c>
      <x:c r="B14" s="971" t="str">
        <x:v>permission/tool policy</x:v>
      </x:c>
      <x:c r="C14" s="971" t="str">
        <x:v>Allowed/denied tools, permission prompts and working-directory/file/network constraints.</x:v>
      </x:c>
      <x:c r="D14" s="971" t="str">
        <x:v>Required</x:v>
      </x:c>
      <x:c r="E14" s="971" t="str">
        <x:v>Least privilege.</x:v>
      </x:c>
      <x:c r="F14" s="971" t="str">
        <x:v>Never invoke unsafe/bypass permission modes.</x:v>
      </x:c>
      <x:c r="G14" s="972" t="str">
        <x:v>Draft Complete</x:v>
      </x:c>
    </x:row>
    <x:row r="15">
      <x:c r="A15" s="965" t="str">
        <x:v>CLIC-011</x:v>
      </x:c>
      <x:c r="B15" s="114" t="str">
        <x:v>environment</x:v>
      </x:c>
      <x:c r="C15" s="114" t="str">
        <x:v>Clean allowlisted environment variables, proxy and credential references.</x:v>
      </x:c>
      <x:c r="D15" s="114" t="str">
        <x:v>Required</x:v>
      </x:c>
      <x:c r="E15" s="114" t="str">
        <x:v>Security.</x:v>
      </x:c>
      <x:c r="F15" s="114" t="str">
        <x:v>No complete parent environment or secret dump.</x:v>
      </x:c>
      <x:c r="G15" s="966" t="str">
        <x:v>Draft Complete</x:v>
      </x:c>
    </x:row>
    <x:row r="16">
      <x:c r="A16" s="970" t="str">
        <x:v>CLIC-012</x:v>
      </x:c>
      <x:c r="B16" s="971" t="str">
        <x:v>process/resource controls</x:v>
      </x:c>
      <x:c r="C16" s="971" t="str">
        <x:v>Timeout, cancellation, max turns, output size, CPU/GPU/RAM and child-process tree.</x:v>
      </x:c>
      <x:c r="D16" s="971" t="str">
        <x:v>Required</x:v>
      </x:c>
      <x:c r="E16" s="971" t="str">
        <x:v>Endpoint safety.</x:v>
      </x:c>
      <x:c r="F16" s="971" t="str">
        <x:v>Kill entire process group on cancellation/timeout.</x:v>
      </x:c>
      <x:c r="G16" s="972" t="str">
        <x:v>Draft Complete</x:v>
      </x:c>
    </x:row>
    <x:row r="17">
      <x:c r="A17" s="965" t="str">
        <x:v>CLIC-013</x:v>
      </x:c>
      <x:c r="B17" s="114" t="str">
        <x:v>subscription policy</x:v>
      </x:c>
      <x:c r="C17" s="114" t="str">
        <x:v>Permitted user-visible use, organisation ownership/reimbursement and prohibited hidden batch use.</x:v>
      </x:c>
      <x:c r="D17" s="114" t="str">
        <x:v>Required</x:v>
      </x:c>
      <x:c r="E17" s="114" t="str">
        <x:v>Legal/trust.</x:v>
      </x:c>
      <x:c r="F17" s="114" t="str">
        <x:v>User entitlement cannot become organisation-wide service SLA.</x:v>
      </x:c>
      <x:c r="G17" s="966" t="str">
        <x:v>Draft Complete</x:v>
      </x:c>
    </x:row>
    <x:row r="18">
      <x:c r="A18" s="970" t="str">
        <x:v>CLIC-014</x:v>
      </x:c>
      <x:c r="B18" s="971" t="str">
        <x:v>employee messaging</x:v>
      </x:c>
      <x:c r="C18" s="971" t="str">
        <x:v>Install, sign-in, quota, permission, route change and manual continuation messages.</x:v>
      </x:c>
      <x:c r="D18" s="971" t="str">
        <x:v>Required</x:v>
      </x:c>
      <x:c r="E18" s="971" t="str">
        <x:v>Experience.</x:v>
      </x:c>
      <x:c r="F18" s="971" t="str">
        <x:v>No blame; no task/evidence loss claim without evidence.</x:v>
      </x:c>
      <x:c r="G18" s="972" t="str">
        <x:v>Draft Complete</x:v>
      </x:c>
    </x:row>
    <x:row r="19">
      <x:c r="A19" s="967" t="str">
        <x:v>CLIC-015</x:v>
      </x:c>
      <x:c r="B19" s="968" t="str">
        <x:v>conformance/requalification</x:v>
      </x:c>
      <x:c r="C19" s="968" t="str">
        <x:v>Fixtures for auth, quota, version, schema, tools, cancellation, output and security.</x:v>
      </x:c>
      <x:c r="D19" s="968" t="str">
        <x:v>Required for approval</x:v>
      </x:c>
      <x:c r="E19" s="968" t="str">
        <x:v>Lifecycle.</x:v>
      </x:c>
      <x:c r="F19" s="968" t="str">
        <x:v>Material CLI/provider behavior change triggers suspension/requalification.</x:v>
      </x:c>
      <x:c r="G19" s="969"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74.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8" hidden="0" customWidth="1"/>
    <x:col min="5" max="5" width="38" hidden="0" customWidth="1"/>
    <x:col min="6" max="6" width="30" hidden="0" customWidth="1"/>
    <x:col min="7" max="7" width="62" hidden="0" customWidth="1"/>
    <x:col min="8" max="8" width="18" hidden="0" customWidth="1"/>
  </x:cols>
  <x:sheetData>
    <x:row r="1" ht="30" customHeight="1">
      <x:c r="A1" s="927" t="str">
        <x:v>A-01 — Model Deployment Registry</x:v>
      </x:c>
      <x:c r="B1" s="927"/>
      <x:c r="C1" s="927"/>
      <x:c r="D1" s="927"/>
      <x:c r="E1" s="927"/>
      <x:c r="F1" s="927"/>
      <x:c r="G1" s="927"/>
      <x:c r="H1" s="927"/>
    </x:row>
    <x:row r="2" ht="38" customHeight="1">
      <x:c r="A2" s="931" t="str">
        <x:v>Registry schema records the exact provider endpoint, model version, runtime, quantisation, data controls, region and qualification cells. Model family names alone are not routable.</x:v>
      </x:c>
      <x:c r="B2" s="931"/>
      <x:c r="C2" s="931"/>
      <x:c r="D2" s="931"/>
      <x:c r="E2" s="931"/>
      <x:c r="F2" s="931"/>
      <x:c r="G2" s="931"/>
      <x:c r="H2" s="931"/>
    </x:row>
    <x:row r="4" ht="30" customHeight="1">
      <x:c r="A4" s="943" t="str">
        <x:v>ID</x:v>
      </x:c>
      <x:c r="B4" s="944" t="str">
        <x:v>Field</x:v>
      </x:c>
      <x:c r="C4" s="944" t="str">
        <x:v>Definition</x:v>
      </x:c>
      <x:c r="D4" s="944" t="str">
        <x:v>Requirement</x:v>
      </x:c>
      <x:c r="E4" s="944" t="str">
        <x:v>Purpose</x:v>
      </x:c>
      <x:c r="F4" s="944" t="str">
        <x:v>Owner</x:v>
      </x:c>
      <x:c r="G4" s="944" t="str">
        <x:v>Validation / guardrail</x:v>
      </x:c>
      <x:c r="H4" s="945" t="str">
        <x:v>Status</x:v>
      </x:c>
    </x:row>
    <x:row r="5">
      <x:c r="A5" s="962" t="str">
        <x:v>MR-001</x:v>
      </x:c>
      <x:c r="B5" s="963" t="str">
        <x:v>model_deployment_id</x:v>
      </x:c>
      <x:c r="C5" s="963" t="str">
        <x:v>Stable deployment/runtime identifier distinct from marketing model family.</x:v>
      </x:c>
      <x:c r="D5" s="963" t="str">
        <x:v>Required</x:v>
      </x:c>
      <x:c r="E5" s="963" t="str">
        <x:v>Routing and audit.</x:v>
      </x:c>
      <x:c r="F5" s="963" t="str">
        <x:v>AI Platform</x:v>
      </x:c>
      <x:c r="G5" s="963" t="str">
        <x:v>A model alias alone is not sufficient.</x:v>
      </x:c>
      <x:c r="H5" s="964" t="str">
        <x:v>Draft Complete</x:v>
      </x:c>
    </x:row>
    <x:row r="6">
      <x:c r="A6" s="970" t="str">
        <x:v>MR-002</x:v>
      </x:c>
      <x:c r="B6" s="971" t="str">
        <x:v>provider/connector_id</x:v>
      </x:c>
      <x:c r="C6" s="971" t="str">
        <x:v>Provider and approved connector implementation/version.</x:v>
      </x:c>
      <x:c r="D6" s="971" t="str">
        <x:v>Required</x:v>
      </x:c>
      <x:c r="E6" s="971" t="str">
        <x:v>Execution lineage.</x:v>
      </x:c>
      <x:c r="F6" s="971" t="str">
        <x:v>AI Platform</x:v>
      </x:c>
      <x:c r="G6" s="971" t="str">
        <x:v>Connector version is recorded on every result.</x:v>
      </x:c>
      <x:c r="H6" s="972" t="str">
        <x:v>Draft Complete</x:v>
      </x:c>
    </x:row>
    <x:row r="7">
      <x:c r="A7" s="965" t="str">
        <x:v>MR-003</x:v>
      </x:c>
      <x:c r="B7" s="114" t="str">
        <x:v>endpoint/deployment</x:v>
      </x:c>
      <x:c r="C7" s="114" t="str">
        <x:v>Base endpoint, cloud deployment, account/project and environment references.</x:v>
      </x:c>
      <x:c r="D7" s="114" t="str">
        <x:v>Required</x:v>
      </x:c>
      <x:c r="E7" s="114" t="str">
        <x:v>Region, auth and SLA.</x:v>
      </x:c>
      <x:c r="F7" s="114" t="str">
        <x:v>AI Platform/Cloud</x:v>
      </x:c>
      <x:c r="G7" s="114" t="str">
        <x:v>Endpoint is an opaque config/secret reference.</x:v>
      </x:c>
      <x:c r="H7" s="966" t="str">
        <x:v>Draft Complete</x:v>
      </x:c>
    </x:row>
    <x:row r="8">
      <x:c r="A8" s="970" t="str">
        <x:v>MR-004</x:v>
      </x:c>
      <x:c r="B8" s="971" t="str">
        <x:v>model_family</x:v>
      </x:c>
      <x:c r="C8" s="971" t="str">
        <x:v>Human-readable family such as GPT-5.6, Claude, Gemini, Kimi, DeepSeek or Qwen.</x:v>
      </x:c>
      <x:c r="D8" s="971" t="str">
        <x:v>Required</x:v>
      </x:c>
      <x:c r="E8" s="971" t="str">
        <x:v>Discovery/UI.</x:v>
      </x:c>
      <x:c r="F8" s="971" t="str">
        <x:v>AI Platform</x:v>
      </x:c>
      <x:c r="G8" s="971" t="str">
        <x:v>Family is not the qualified unit.</x:v>
      </x:c>
      <x:c r="H8" s="972" t="str">
        <x:v>Draft Complete</x:v>
      </x:c>
    </x:row>
    <x:row r="9">
      <x:c r="A9" s="965" t="str">
        <x:v>MR-005</x:v>
      </x:c>
      <x:c r="B9" s="114" t="str">
        <x:v>requested_model_id</x:v>
      </x:c>
      <x:c r="C9" s="114" t="str">
        <x:v>Configured provider model ID or alias.</x:v>
      </x:c>
      <x:c r="D9" s="114" t="str">
        <x:v>Required</x:v>
      </x:c>
      <x:c r="E9" s="114" t="str">
        <x:v>Request mapping.</x:v>
      </x:c>
      <x:c r="F9" s="114" t="str">
        <x:v>Connector Owner</x:v>
      </x:c>
      <x:c r="G9" s="114" t="str">
        <x:v>Aliases are permitted only when actual response model is captured.</x:v>
      </x:c>
      <x:c r="H9" s="966" t="str">
        <x:v>Draft Complete</x:v>
      </x:c>
    </x:row>
    <x:row r="10">
      <x:c r="A10" s="970" t="str">
        <x:v>MR-006</x:v>
      </x:c>
      <x:c r="B10" s="971" t="str">
        <x:v>exact_snapshot/revision</x:v>
      </x:c>
      <x:c r="C10" s="971" t="str">
        <x:v>Pinned provider snapshot, API version or model revision when available.</x:v>
      </x:c>
      <x:c r="D10" s="971" t="str">
        <x:v>Recommended/required for high impact</x:v>
      </x:c>
      <x:c r="E10" s="971" t="str">
        <x:v>Reproducibility.</x:v>
      </x:c>
      <x:c r="F10" s="971" t="str">
        <x:v>AI Platform</x:v>
      </x:c>
      <x:c r="G10" s="971" t="str">
        <x:v>Unpinned/rolling model has shorter qualification validity.</x:v>
      </x:c>
      <x:c r="H10" s="972" t="str">
        <x:v>Draft Complete</x:v>
      </x:c>
    </x:row>
    <x:row r="11">
      <x:c r="A11" s="965" t="str">
        <x:v>MR-007</x:v>
      </x:c>
      <x:c r="B11" s="114" t="str">
        <x:v>weight_digest</x:v>
      </x:c>
      <x:c r="C11" s="114" t="str">
        <x:v>Cryptographic digest/revision of self-hosted model weights.</x:v>
      </x:c>
      <x:c r="D11" s="114" t="str">
        <x:v>Required for self-hosted</x:v>
      </x:c>
      <x:c r="E11" s="114" t="str">
        <x:v>Integrity/reproducibility.</x:v>
      </x:c>
      <x:c r="F11" s="114" t="str">
        <x:v>AI Infrastructure</x:v>
      </x:c>
      <x:c r="G11" s="114" t="str">
        <x:v>Digest must match package/registry.</x:v>
      </x:c>
      <x:c r="H11" s="966" t="str">
        <x:v>Draft Complete</x:v>
      </x:c>
    </x:row>
    <x:row r="12">
      <x:c r="A12" s="970" t="str">
        <x:v>MR-008</x:v>
      </x:c>
      <x:c r="B12" s="971" t="str">
        <x:v>runtime/version</x:v>
      </x:c>
      <x:c r="C12" s="971" t="str">
        <x:v>API, vLLM, SGLang, Ollama, llama.cpp, MLX, CLI or other runtime and exact version.</x:v>
      </x:c>
      <x:c r="D12" s="971" t="str">
        <x:v>Required</x:v>
      </x:c>
      <x:c r="E12" s="971" t="str">
        <x:v>Behavior/performance.</x:v>
      </x:c>
      <x:c r="F12" s="971" t="str">
        <x:v>AI Infrastructure/Desktop</x:v>
      </x:c>
      <x:c r="G12" s="971" t="str">
        <x:v>Runtime changes may trigger requalification.</x:v>
      </x:c>
      <x:c r="H12" s="972" t="str">
        <x:v>Draft Complete</x:v>
      </x:c>
    </x:row>
    <x:row r="13">
      <x:c r="A13" s="965" t="str">
        <x:v>MR-009</x:v>
      </x:c>
      <x:c r="B13" s="114" t="str">
        <x:v>quantisation/precision</x:v>
      </x:c>
      <x:c r="C13" s="114" t="str">
        <x:v>FP/BF16/FP8/INT8/INT4/GGUF/AWQ/GPTQ and parameters.</x:v>
      </x:c>
      <x:c r="D13" s="114" t="str">
        <x:v>Required for self-hosted/local</x:v>
      </x:c>
      <x:c r="E13" s="114" t="str">
        <x:v>Quality/resource profile.</x:v>
      </x:c>
      <x:c r="F13" s="114" t="str">
        <x:v>AI Infrastructure</x:v>
      </x:c>
      <x:c r="G13" s="114" t="str">
        <x:v>Different quantisation is a different qualification cell.</x:v>
      </x:c>
      <x:c r="H13" s="966" t="str">
        <x:v>Draft Complete</x:v>
      </x:c>
    </x:row>
    <x:row r="14">
      <x:c r="A14" s="970" t="str">
        <x:v>MR-010</x:v>
      </x:c>
      <x:c r="B14" s="971" t="str">
        <x:v>context/output configuration</x:v>
      </x:c>
      <x:c r="C14" s="971" t="str">
        <x:v>Context window, max output, chat template, reasoning/thinking mode and cache settings.</x:v>
      </x:c>
      <x:c r="D14" s="971" t="str">
        <x:v>Required</x:v>
      </x:c>
      <x:c r="E14" s="971" t="str">
        <x:v>Task compatibility.</x:v>
      </x:c>
      <x:c r="F14" s="971" t="str">
        <x:v>Connector/Qualification</x:v>
      </x:c>
      <x:c r="G14" s="971" t="str">
        <x:v>Configured limits—not marketing maximum—control eligibility.</x:v>
      </x:c>
      <x:c r="H14" s="972" t="str">
        <x:v>Draft Complete</x:v>
      </x:c>
    </x:row>
    <x:row r="15">
      <x:c r="A15" s="965" t="str">
        <x:v>MR-011</x:v>
      </x:c>
      <x:c r="B15" s="114" t="str">
        <x:v>modalities/features</x:v>
      </x:c>
      <x:c r="C15" s="114" t="str">
        <x:v>Text/image/audio/video, tools, structured output, embeddings, batch and streaming.</x:v>
      </x:c>
      <x:c r="D15" s="114" t="str">
        <x:v>Required</x:v>
      </x:c>
      <x:c r="E15" s="114" t="str">
        <x:v>Hard eligibility.</x:v>
      </x:c>
      <x:c r="F15" s="114" t="str">
        <x:v>Qualification Service</x:v>
      </x:c>
      <x:c r="G15" s="114" t="str">
        <x:v>Probe status overrides vendor claim.</x:v>
      </x:c>
      <x:c r="H15" s="966" t="str">
        <x:v>Draft Complete</x:v>
      </x:c>
    </x:row>
    <x:row r="16">
      <x:c r="A16" s="970" t="str">
        <x:v>MR-012</x:v>
      </x:c>
      <x:c r="B16" s="971" t="str">
        <x:v>licence/terms</x:v>
      </x:c>
      <x:c r="C16" s="971" t="str">
        <x:v>Open-weight licence, API terms, commercial rights and restrictions.</x:v>
      </x:c>
      <x:c r="D16" s="971" t="str">
        <x:v>Required</x:v>
      </x:c>
      <x:c r="E16" s="971" t="str">
        <x:v>Legal eligibility.</x:v>
      </x:c>
      <x:c r="F16" s="971" t="str">
        <x:v>Legal/Procurement</x:v>
      </x:c>
      <x:c r="G16" s="971" t="str">
        <x:v>Current review date and source required.</x:v>
      </x:c>
      <x:c r="H16" s="972" t="str">
        <x:v>Draft Complete</x:v>
      </x:c>
    </x:row>
    <x:row r="17">
      <x:c r="A17" s="965" t="str">
        <x:v>MR-013</x:v>
      </x:c>
      <x:c r="B17" s="114" t="str">
        <x:v>data_controls</x:v>
      </x:c>
      <x:c r="C17" s="114" t="str">
        <x:v>Training use, retention, logging, provider access, DPA and enterprise settings.</x:v>
      </x:c>
      <x:c r="D17" s="114" t="str">
        <x:v>Required</x:v>
      </x:c>
      <x:c r="E17" s="114" t="str">
        <x:v>Privacy eligibility.</x:v>
      </x:c>
      <x:c r="F17" s="114" t="str">
        <x:v>DPO/Legal/AI Platform</x:v>
      </x:c>
      <x:c r="G17" s="114" t="str">
        <x:v>Consumer and enterprise/API terms are reviewed separately.</x:v>
      </x:c>
      <x:c r="H17" s="966" t="str">
        <x:v>Draft Complete</x:v>
      </x:c>
    </x:row>
    <x:row r="18">
      <x:c r="A18" s="970" t="str">
        <x:v>MR-014</x:v>
      </x:c>
      <x:c r="B18" s="971" t="str">
        <x:v>model_origin</x:v>
      </x:c>
      <x:c r="C18" s="971" t="str">
        <x:v>Organisation/country that created or released the model.</x:v>
      </x:c>
      <x:c r="D18" s="971" t="str">
        <x:v>Required</x:v>
      </x:c>
      <x:c r="E18" s="971" t="str">
        <x:v>Transparency/research.</x:v>
      </x:c>
      <x:c r="F18" s="971" t="str">
        <x:v>AI Platform</x:v>
      </x:c>
      <x:c r="G18" s="971" t="str">
        <x:v>Origin is separate from processing location.</x:v>
      </x:c>
      <x:c r="H18" s="972" t="str">
        <x:v>Draft Complete</x:v>
      </x:c>
    </x:row>
    <x:row r="19">
      <x:c r="A19" s="965" t="str">
        <x:v>MR-015</x:v>
      </x:c>
      <x:c r="B19" s="114" t="str">
        <x:v>hosting_provider/region</x:v>
      </x:c>
      <x:c r="C19" s="114" t="str">
        <x:v>Actual operator and processing/storage region/deployment type.</x:v>
      </x:c>
      <x:c r="D19" s="114" t="str">
        <x:v>Required</x:v>
      </x:c>
      <x:c r="E19" s="114" t="str">
        <x:v>Residency.</x:v>
      </x:c>
      <x:c r="F19" s="114" t="str">
        <x:v>Cloud/AI Platform</x:v>
      </x:c>
      <x:c r="G19" s="114" t="str">
        <x:v>Global/data-zone/regional distinctions recorded.</x:v>
      </x:c>
      <x:c r="H19" s="966" t="str">
        <x:v>Draft Complete</x:v>
      </x:c>
    </x:row>
    <x:row r="20">
      <x:c r="A20" s="970" t="str">
        <x:v>MR-016</x:v>
      </x:c>
      <x:c r="B20" s="971" t="str">
        <x:v>hardware/resource profile</x:v>
      </x:c>
      <x:c r="C20" s="971" t="str">
        <x:v>GPU/CPU/RAM/storage and concurrency requirements.</x:v>
      </x:c>
      <x:c r="D20" s="971" t="str">
        <x:v>Required for local/self-hosted</x:v>
      </x:c>
      <x:c r="E20" s="971" t="str">
        <x:v>Capacity/cost.</x:v>
      </x:c>
      <x:c r="F20" s="971" t="str">
        <x:v>AI Infrastructure/Desktop</x:v>
      </x:c>
      <x:c r="G20" s="971" t="str">
        <x:v>Endpoint route requires measured hardware compatibility.</x:v>
      </x:c>
      <x:c r="H20" s="972" t="str">
        <x:v>Draft Complete</x:v>
      </x:c>
    </x:row>
    <x:row r="21">
      <x:c r="A21" s="965" t="str">
        <x:v>MR-017</x:v>
      </x:c>
      <x:c r="B21" s="114" t="str">
        <x:v>price/SLA version</x:v>
      </x:c>
      <x:c r="C21" s="114" t="str">
        <x:v>Pricing units, effective date, quota/rate limits and service commitments.</x:v>
      </x:c>
      <x:c r="D21" s="114" t="str">
        <x:v>Recommended</x:v>
      </x:c>
      <x:c r="E21" s="114" t="str">
        <x:v>FinOps/routing.</x:v>
      </x:c>
      <x:c r="F21" s="114" t="str">
        <x:v>FinOps/Provider Owner</x:v>
      </x:c>
      <x:c r="G21" s="114" t="str">
        <x:v>Unknown price/quota limits route eligibility or budget confidence.</x:v>
      </x:c>
      <x:c r="H21" s="966" t="str">
        <x:v>Draft Complete</x:v>
      </x:c>
    </x:row>
    <x:row r="22">
      <x:c r="A22" s="970" t="str">
        <x:v>MR-018</x:v>
      </x:c>
      <x:c r="B22" s="971" t="str">
        <x:v>qualification profiles</x:v>
      </x:c>
      <x:c r="C22" s="971" t="str">
        <x:v>Approved task × effort profiles and expiry.</x:v>
      </x:c>
      <x:c r="D22" s="971" t="str">
        <x:v>Required before ACTIVE</x:v>
      </x:c>
      <x:c r="E22" s="971" t="str">
        <x:v>Routing.</x:v>
      </x:c>
      <x:c r="F22" s="971" t="str">
        <x:v>Qualification Service</x:v>
      </x:c>
      <x:c r="G22" s="971" t="str">
        <x:v>No blanket `qualified model` flag.</x:v>
      </x:c>
      <x:c r="H22" s="972" t="str">
        <x:v>Draft Complete</x:v>
      </x:c>
    </x:row>
    <x:row r="23">
      <x:c r="A23" s="965" t="str">
        <x:v>MR-019</x:v>
      </x:c>
      <x:c r="B23" s="114" t="str">
        <x:v>lifecycle</x:v>
      </x:c>
      <x:c r="C23" s="114" t="str">
        <x:v>Registered, benchmarking, qualified, shadow, canary, active, degraded, suspended, expired or deprecated.</x:v>
      </x:c>
      <x:c r="D23" s="114" t="str">
        <x:v>Required</x:v>
      </x:c>
      <x:c r="E23" s="114" t="str">
        <x:v>Operations.</x:v>
      </x:c>
      <x:c r="F23" s="114" t="str">
        <x:v>AI Platform</x:v>
      </x:c>
      <x:c r="G23" s="114" t="str">
        <x:v>ACTIVE is scoped to qualification cells and policies.</x:v>
      </x:c>
      <x:c r="H23" s="966" t="str">
        <x:v>Draft Complete</x:v>
      </x:c>
    </x:row>
    <x:row r="24">
      <x:c r="A24" s="973" t="str">
        <x:v>MR-020</x:v>
      </x:c>
      <x:c r="B24" s="974" t="str">
        <x:v>replacement/fallback</x:v>
      </x:c>
      <x:c r="C24" s="974" t="str">
        <x:v>Approved equivalent routes and migration/deprecation plan.</x:v>
      </x:c>
      <x:c r="D24" s="974" t="str">
        <x:v>Required for critical route</x:v>
      </x:c>
      <x:c r="E24" s="974" t="str">
        <x:v>Resilience.</x:v>
      </x:c>
      <x:c r="F24" s="974" t="str">
        <x:v>AI Platform/Domain Owner</x:v>
      </x:c>
      <x:c r="G24" s="974" t="str">
        <x:v>Fallback equivalence must be tested.</x:v>
      </x:c>
      <x:c r="H24" s="975"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175.xml><?xml version="1.0" encoding="utf-8"?>
<x:worksheet xmlns:x="http://schemas.openxmlformats.org/spreadsheetml/2006/main">
  <x:sheetFormatPr defaultRowHeight="15"/>
  <x:cols>
    <x:col min="1" max="1" width="12" hidden="0" customWidth="1"/>
    <x:col min="2" max="2" width="26" hidden="0" customWidth="1"/>
    <x:col min="3" max="3" width="38" hidden="0" customWidth="1"/>
    <x:col min="4" max="4" width="52" hidden="0" customWidth="1"/>
    <x:col min="5" max="5" width="50" hidden="0" customWidth="1"/>
    <x:col min="6" max="6" width="58" hidden="0" customWidth="1"/>
    <x:col min="7" max="7" width="26" hidden="0" customWidth="1"/>
    <x:col min="8" max="8" width="66" hidden="0" customWidth="1"/>
    <x:col min="9" max="9" width="46" hidden="0" customWidth="1"/>
  </x:cols>
  <x:sheetData>
    <x:row r="1" ht="30" customHeight="1">
      <x:c r="A1" s="927" t="str">
        <x:v>A-01 — Current Provider and Runtime Landscape</x:v>
      </x:c>
      <x:c r="B1" s="927"/>
      <x:c r="C1" s="927"/>
      <x:c r="D1" s="927"/>
      <x:c r="E1" s="927"/>
      <x:c r="F1" s="927"/>
      <x:c r="G1" s="927"/>
      <x:c r="H1" s="927"/>
      <x:c r="I1" s="927"/>
    </x:row>
    <x:row r="2" ht="38" customHeight="1">
      <x:c r="A2" s="931" t="str">
        <x:v>Research seed list as of 19 July 2026. Entries are qualification candidates, not approvals; live discovery and current terms/region checks are mandatory.</x:v>
      </x:c>
      <x:c r="B2" s="931"/>
      <x:c r="C2" s="931"/>
      <x:c r="D2" s="931"/>
      <x:c r="E2" s="931"/>
      <x:c r="F2" s="931"/>
      <x:c r="G2" s="931"/>
      <x:c r="H2" s="931"/>
      <x:c r="I2" s="931"/>
    </x:row>
    <x:row r="4" ht="30" customHeight="1">
      <x:c r="A4" s="943" t="str">
        <x:v>ID</x:v>
      </x:c>
      <x:c r="B4" s="944" t="str">
        <x:v>Provider / runtime</x:v>
      </x:c>
      <x:c r="C4" s="944" t="str">
        <x:v>Integration modes</x:v>
      </x:c>
      <x:c r="D4" s="944" t="str">
        <x:v>Current candidate families</x:v>
      </x:c>
      <x:c r="E4" s="944" t="str">
        <x:v>Potential HumanOS uses</x:v>
      </x:c>
      <x:c r="F4" s="944" t="str">
        <x:v>Important controls</x:v>
      </x:c>
      <x:c r="G4" s="944" t="str">
        <x:v>Recommendation</x:v>
      </x:c>
      <x:c r="H4" s="944" t="str">
        <x:v>Official source</x:v>
      </x:c>
      <x:c r="I4" s="945" t="str">
        <x:v>Status / note</x:v>
      </x:c>
    </x:row>
    <x:row r="5">
      <x:c r="A5" s="962" t="str">
        <x:v>PL-001</x:v>
      </x:c>
      <x:c r="B5" s="963" t="str">
        <x:v>OpenAI</x:v>
      </x:c>
      <x:c r="C5" s="963" t="str">
        <x:v>Native API; Codex CLI</x:v>
      </x:c>
      <x:c r="D5" s="963" t="str">
        <x:v>GPT-5.6 Sol/Terra/Luna; GPT-5.3-Codex; gpt-oss open weights</x:v>
      </x:c>
      <x:c r="E5" s="963" t="str">
        <x:v>Complex reasoning/coding; balanced and high-volume tiers; agentic coding; open local/server options</x:v>
      </x:c>
      <x:c r="F5" s="963" t="str">
        <x:v>Exact snapshots, API data controls and CLI subscription policy must be recorded.</x:v>
      </x:c>
      <x:c r="G5" s="963" t="str">
        <x:v>Tier 1 candidate</x:v>
      </x:c>
      <x:c r="H5" s="963" t="str">
        <x:v>https://developers.openai.com/api/docs/models</x:v>
      </x:c>
      <x:c r="I5" s="964" t="str">
        <x:v>Current as of 2026-07-19; qualification required.</x:v>
      </x:c>
    </x:row>
    <x:row r="6">
      <x:c r="A6" s="970" t="str">
        <x:v>PL-002</x:v>
      </x:c>
      <x:c r="B6" s="971" t="str">
        <x:v>Anthropic</x:v>
      </x:c>
      <x:c r="C6" s="971" t="str">
        <x:v>Native API; Claude Code CLI; Bedrock/Vertex routes</x:v>
      </x:c>
      <x:c r="D6" s="971" t="str">
        <x:v>Current Claude Fable/Opus/Sonnet/Haiku families subject to discovery</x:v>
      </x:c>
      <x:c r="E6" s="971" t="str">
        <x:v>Complex review, coding agents, coaching and long-context reasoning</x:v>
      </x:c>
      <x:c r="F6" s="971" t="str">
        <x:v>Use official CLI/API modes; capture actual model and data route; gateway/provider terms differ.</x:v>
      </x:c>
      <x:c r="G6" s="971" t="str">
        <x:v>Tier 1 candidate</x:v>
      </x:c>
      <x:c r="H6" s="971" t="str">
        <x:v>https://docs.anthropic.com/en/docs/claude-code/cli-usage</x:v>
      </x:c>
      <x:c r="I6" s="972" t="str">
        <x:v>Discover contracted current models at onboarding.</x:v>
      </x:c>
    </x:row>
    <x:row r="7">
      <x:c r="A7" s="965" t="str">
        <x:v>PL-003</x:v>
      </x:c>
      <x:c r="B7" s="114" t="str">
        <x:v>Google</x:v>
      </x:c>
      <x:c r="C7" s="114" t="str">
        <x:v>Gemini API; Vertex AI; Antigravity CLI/managed agents</x:v>
      </x:c>
      <x:c r="D7" s="114" t="str">
        <x:v>Gemini 3.1 Pro Preview, Gemini 3.5 Flash, Gemini 3.1 Flash-Lite and current managed agents</x:v>
      </x:c>
      <x:c r="E7" s="114" t="str">
        <x:v>Multimodal reasoning, high-volume agentic/coding, enterprise cloud routing</x:v>
      </x:c>
      <x:c r="F7" s="114" t="str">
        <x:v>Model aliases/deprecations change; global/data-zone/region behavior must be explicit.</x:v>
      </x:c>
      <x:c r="G7" s="114" t="str">
        <x:v>Tier 1 candidate</x:v>
      </x:c>
      <x:c r="H7" s="114" t="str">
        <x:v>https://ai.google.dev/gemini-api/docs/changelog</x:v>
      </x:c>
      <x:c r="I7" s="966" t="str">
        <x:v>Antigravity and Gemini CLI are versioned separately.</x:v>
      </x:c>
    </x:row>
    <x:row r="8">
      <x:c r="A8" s="970" t="str">
        <x:v>PL-004</x:v>
      </x:c>
      <x:c r="B8" s="971" t="str">
        <x:v>Moonshot AI / Kimi</x:v>
      </x:c>
      <x:c r="C8" s="971" t="str">
        <x:v>Native/OpenAI/Anthropic-compatible API; Kimi Code CLI</x:v>
      </x:c>
      <x:c r="D8" s="971" t="str">
        <x:v>Kimi K2.7 Code / Kimi-for-coding and current Kimi API models</x:v>
      </x:c>
      <x:c r="E8" s="971" t="str">
        <x:v>Coding agents, tool use and cost/quality comparison</x:v>
      </x:c>
      <x:c r="F8" s="971" t="str">
        <x:v>Subscription coding and enterprise API use are distinct; preserve official client identity.</x:v>
      </x:c>
      <x:c r="G8" s="971" t="str">
        <x:v>Tier 2 qualification</x:v>
      </x:c>
      <x:c r="H8" s="971" t="str">
        <x:v>https://www.kimi.com/code/docs/en/</x:v>
      </x:c>
      <x:c r="I8" s="972" t="str">
        <x:v>Evaluate current terms, region and exact model.</x:v>
      </x:c>
    </x:row>
    <x:row r="9">
      <x:c r="A9" s="965" t="str">
        <x:v>PL-005</x:v>
      </x:c>
      <x:c r="B9" s="114" t="str">
        <x:v>DeepSeek</x:v>
      </x:c>
      <x:c r="C9" s="114" t="str">
        <x:v>OpenAI/Anthropic-compatible API; self-hosted weights where available</x:v>
      </x:c>
      <x:c r="D9" s="114" t="str">
        <x:v>DeepSeek V4 Pro/Flash and supported open releases</x:v>
      </x:c>
      <x:c r="E9" s="114" t="str">
        <x:v>Coding, reasoning and cost-sensitive server workloads</x:v>
      </x:c>
      <x:c r="F9" s="114" t="str">
        <x:v>Current aliases and deprecation dates require discovery; hosting region separate from model origin.</x:v>
      </x:c>
      <x:c r="G9" s="114" t="str">
        <x:v>Tier 2 qualification</x:v>
      </x:c>
      <x:c r="H9" s="114" t="str">
        <x:v>https://api-docs.deepseek.com/quick_start/pricing</x:v>
      </x:c>
      <x:c r="I9" s="966" t="str">
        <x:v>Use official change log/model IDs.</x:v>
      </x:c>
    </x:row>
    <x:row r="10">
      <x:c r="A10" s="970" t="str">
        <x:v>PL-006</x:v>
      </x:c>
      <x:c r="B10" s="971" t="str">
        <x:v>Qwen / Alibaba</x:v>
      </x:c>
      <x:c r="C10" s="971" t="str">
        <x:v>Qwen Code CLI; APIs/cloud; self-hosted open weights</x:v>
      </x:c>
      <x:c r="D10" s="971" t="str">
        <x:v>Qwen3.6 and current Qwen Coder/embedding families</x:v>
      </x:c>
      <x:c r="E10" s="971" t="str">
        <x:v>Workstation/server coding, multilingual/code retrieval, local deployment</x:v>
      </x:c>
      <x:c r="F10" s="971" t="str">
        <x:v>Record Apache/licence variant, runtime, quantisation and actual endpoint operator.</x:v>
      </x:c>
      <x:c r="G10" s="971" t="str">
        <x:v>Tier 2 qualification</x:v>
      </x:c>
      <x:c r="H10" s="971" t="str">
        <x:v>https://github.com/QwenLM/Qwen3</x:v>
      </x:c>
      <x:c r="I10" s="972" t="str">
        <x:v>CLI/auth offering can change; qualification per deployment.</x:v>
      </x:c>
    </x:row>
    <x:row r="11">
      <x:c r="A11" s="965" t="str">
        <x:v>PL-007</x:v>
      </x:c>
      <x:c r="B11" s="114" t="str">
        <x:v>Zhipu / GLM</x:v>
      </x:c>
      <x:c r="C11" s="114" t="str">
        <x:v>API and self-hosted/open models where licensed</x:v>
      </x:c>
      <x:c r="D11" s="114" t="str">
        <x:v>Current GLM long-context/coding families</x:v>
      </x:c>
      <x:c r="E11" s="114" t="str">
        <x:v>Long-context repository/task analysis and self-hosted comparison</x:v>
      </x:c>
      <x:c r="F11" s="114" t="str">
        <x:v>Large models require datacentre capacity and licence/terms review.</x:v>
      </x:c>
      <x:c r="G11" s="114" t="str">
        <x:v>Research candidate</x:v>
      </x:c>
      <x:c r="H11" s="114" t="str">
        <x:v>https://huggingface.co/zai-org</x:v>
      </x:c>
      <x:c r="I11" s="966" t="str">
        <x:v>Not approved until exact deployment qualified.</x:v>
      </x:c>
    </x:row>
    <x:row r="12">
      <x:c r="A12" s="970" t="str">
        <x:v>PL-008</x:v>
      </x:c>
      <x:c r="B12" s="971" t="str">
        <x:v>MiniMax</x:v>
      </x:c>
      <x:c r="C12" s="971" t="str">
        <x:v>API and hosted/open model variants</x:v>
      </x:c>
      <x:c r="D12" s="971" t="str">
        <x:v>Current MiniMax coding/multimodal families</x:v>
      </x:c>
      <x:c r="E12" s="971" t="str">
        <x:v>Coding, agent and multimodal comparison</x:v>
      </x:c>
      <x:c r="F12" s="971" t="str">
        <x:v>Community/commercial licence and cloud region/data controls need legal review.</x:v>
      </x:c>
      <x:c r="G12" s="971" t="str">
        <x:v>Research candidate</x:v>
      </x:c>
      <x:c r="H12" s="971" t="str">
        <x:v>https://huggingface.co/MiniMaxAI</x:v>
      </x:c>
      <x:c r="I12" s="972" t="str">
        <x:v>Not equivalent to permissive open licence.</x:v>
      </x:c>
    </x:row>
    <x:row r="13">
      <x:c r="A13" s="965" t="str">
        <x:v>PL-009</x:v>
      </x:c>
      <x:c r="B13" s="114" t="str">
        <x:v>Ollama</x:v>
      </x:c>
      <x:c r="C13" s="114" t="str">
        <x:v>Local API/CLI and Ollama Cloud</x:v>
      </x:c>
      <x:c r="D13" s="114" t="str">
        <x:v>Any installed/hosted supported model</x:v>
      </x:c>
      <x:c r="E13" s="114" t="str">
        <x:v>Endpoint-local privacy processing, local coding, embeddings and development tools</x:v>
      </x:c>
      <x:c r="F13" s="114" t="str">
        <x:v>Local API compatibility is partial; cloud route/region is separate; keep local service protected.</x:v>
      </x:c>
      <x:c r="G13" s="114" t="str">
        <x:v>Runtime/connector candidate</x:v>
      </x:c>
      <x:c r="H13" s="114" t="str">
        <x:v>https://docs.ollama.com/api/openai-compatibility</x:v>
      </x:c>
      <x:c r="I13" s="966" t="str">
        <x:v>Model digest/runtime/context must be qualified.</x:v>
      </x:c>
    </x:row>
    <x:row r="14">
      <x:c r="A14" s="970" t="str">
        <x:v>PL-010</x:v>
      </x:c>
      <x:c r="B14" s="971" t="str">
        <x:v>vLLM</x:v>
      </x:c>
      <x:c r="C14" s="971" t="str">
        <x:v>Self-hosted OpenAI/Anthropic-compatible serving</x:v>
      </x:c>
      <x:c r="D14" s="971" t="str">
        <x:v>Supported open models</x:v>
      </x:c>
      <x:c r="E14" s="971" t="str">
        <x:v>Nessovo-controlled GPU serving and high-throughput APIs</x:v>
      </x:c>
      <x:c r="F14" s="971" t="str">
        <x:v>Runtime version, chat/tool template, quantisation and model compatibility matter.</x:v>
      </x:c>
      <x:c r="G14" s="971" t="str">
        <x:v>Preferred self-host candidate</x:v>
      </x:c>
      <x:c r="H14" s="971" t="str">
        <x:v>https://docs.vllm.ai/en/latest/serving/openai_compatible_server.html</x:v>
      </x:c>
      <x:c r="I14" s="972" t="str">
        <x:v>Benchmark against SGLang/Ollama for selected models.</x:v>
      </x:c>
    </x:row>
    <x:row r="15">
      <x:c r="A15" s="965" t="str">
        <x:v>PL-011</x:v>
      </x:c>
      <x:c r="B15" s="114" t="str">
        <x:v>SGLang</x:v>
      </x:c>
      <x:c r="C15" s="114" t="str">
        <x:v>Self-hosted high-performance serving</x:v>
      </x:c>
      <x:c r="D15" s="114" t="str">
        <x:v>Supported open models</x:v>
      </x:c>
      <x:c r="E15" s="114" t="str">
        <x:v>High-throughput/agent serving and benchmark comparison</x:v>
      </x:c>
      <x:c r="F15" s="114" t="str">
        <x:v>Feature/model compatibility and operations need qualification.</x:v>
      </x:c>
      <x:c r="G15" s="114" t="str">
        <x:v>Self-host candidate</x:v>
      </x:c>
      <x:c r="H15" s="114" t="str">
        <x:v>https://docs.sglang.ai/</x:v>
      </x:c>
      <x:c r="I15" s="966" t="str">
        <x:v>Use for measured comparison, not default assumption.</x:v>
      </x:c>
    </x:row>
    <x:row r="16">
      <x:c r="A16" s="973" t="str">
        <x:v>PL-012</x:v>
      </x:c>
      <x:c r="B16" s="974" t="str">
        <x:v>LiteLLM</x:v>
      </x:c>
      <x:c r="C16" s="974" t="str">
        <x:v>Gateway/proxy library</x:v>
      </x:c>
      <x:c r="D16" s="974" t="str">
        <x:v>100+ provider integrations</x:v>
      </x:c>
      <x:c r="E16" s="974" t="str">
        <x:v>Connector normalization, retry/fallback, budgets and observability</x:v>
      </x:c>
      <x:c r="F16" s="974" t="str">
        <x:v>Keep behind HumanOS contracts; third-party dependency and routing semantics require review.</x:v>
      </x:c>
      <x:c r="G16" s="974" t="str">
        <x:v>Conditional implementation option</x:v>
      </x:c>
      <x:c r="H16" s="974" t="str">
        <x:v>https://docs.litellm.ai/</x:v>
      </x:c>
      <x:c r="I16" s="975" t="str">
        <x:v>Not the Work Intelligence domain contract.</x:v>
      </x:c>
    </x:row>
  </x:sheetData>
  <x:mergeCells>
    <x:mergeCell ref="A1:I1"/>
    <x:mergeCell ref="A2:I2"/>
  </x:mergeCells>
  <x:pageMargins left="0.7" right="0.7" top="0.75" bottom="0.75" header="0.3" footer="0.3"/>
</x:worksheet>
</file>

<file path=xl/worksheets/sheet176.xml><?xml version="1.0" encoding="utf-8"?>
<x:worksheet xmlns:x="http://schemas.openxmlformats.org/spreadsheetml/2006/main">
  <x:sheetFormatPr defaultRowHeight="15"/>
  <x:cols>
    <x:col min="1" max="1" width="12" hidden="0" customWidth="1"/>
    <x:col min="2" max="2" width="34" hidden="0" customWidth="1"/>
    <x:col min="3" max="3" width="58" hidden="0" customWidth="1"/>
    <x:col min="4" max="4" width="38" hidden="0" customWidth="1"/>
    <x:col min="5" max="5" width="46" hidden="0" customWidth="1"/>
    <x:col min="6" max="6" width="58" hidden="0" customWidth="1"/>
    <x:col min="7" max="7" width="26" hidden="0" customWidth="1"/>
    <x:col min="8" max="8" width="28" hidden="0" customWidth="1"/>
    <x:col min="9" max="9" width="12" hidden="0" customWidth="1"/>
    <x:col min="10" max="10" width="18" hidden="0" customWidth="1"/>
  </x:cols>
  <x:sheetData>
    <x:row r="1" ht="30" customHeight="1">
      <x:c r="A1" s="927" t="str">
        <x:v>A-01 — Work Intelligence AI Task Profile Registry</x:v>
      </x:c>
      <x:c r="B1" s="927"/>
      <x:c r="C1" s="927"/>
      <x:c r="D1" s="927"/>
      <x:c r="E1" s="927"/>
      <x:c r="F1" s="927"/>
      <x:c r="G1" s="927"/>
      <x:c r="H1" s="927"/>
      <x:c r="I1" s="927"/>
      <x:c r="J1" s="927"/>
    </x:row>
    <x:row r="2" ht="38" customHeight="1">
      <x:c r="A2" s="931" t="str">
        <x:v>Versioned purposes define required inputs, capabilities, thresholds, privacy and review rules. Model routing begins with the task profile—not a provider name.</x:v>
      </x:c>
      <x:c r="B2" s="931"/>
      <x:c r="C2" s="931"/>
      <x:c r="D2" s="931"/>
      <x:c r="E2" s="931"/>
      <x:c r="F2" s="931"/>
      <x:c r="G2" s="931"/>
      <x:c r="H2" s="931"/>
      <x:c r="I2" s="931"/>
      <x:c r="J2" s="931"/>
    </x:row>
    <x:row r="4" ht="30" customHeight="1">
      <x:c r="A4" s="943" t="str">
        <x:v>ID</x:v>
      </x:c>
      <x:c r="B4" s="944" t="str">
        <x:v>Task profile</x:v>
      </x:c>
      <x:c r="C4" s="944" t="str">
        <x:v>Purpose</x:v>
      </x:c>
      <x:c r="D4" s="944" t="str">
        <x:v>Inputs/modalities</x:v>
      </x:c>
      <x:c r="E4" s="944" t="str">
        <x:v>Required strengths</x:v>
      </x:c>
      <x:c r="F4" s="944" t="str">
        <x:v>Non-negotiable controls</x:v>
      </x:c>
      <x:c r="G4" s="944" t="str">
        <x:v>Allowed effort</x:v>
      </x:c>
      <x:c r="H4" s="944" t="str">
        <x:v>Owner</x:v>
      </x:c>
      <x:c r="I4" s="944" t="str">
        <x:v>Priority</x:v>
      </x:c>
      <x:c r="J4" s="945" t="str">
        <x:v>Status</x:v>
      </x:c>
    </x:row>
    <x:row r="5">
      <x:c r="A5" s="962" t="str">
        <x:v>TP-001</x:v>
      </x:c>
      <x:c r="B5" s="963" t="str">
        <x:v>WI_EVIDENCE_EXTRACTION</x:v>
      </x:c>
      <x:c r="C5" s="963" t="str">
        <x:v>Extract objective, criteria, actors, artefacts and evidence references into schema.</x:v>
      </x:c>
      <x:c r="D5" s="963" t="str">
        <x:v>Text; optional visual</x:v>
      </x:c>
      <x:c r="E5" s="963" t="str">
        <x:v>Structured output, precision, grounding</x:v>
      </x:c>
      <x:c r="F5" s="963" t="str">
        <x:v>Low hallucination; abstain on missing source</x:v>
      </x:c>
      <x:c r="G5" s="963" t="str">
        <x:v>FAST/STANDARD</x:v>
      </x:c>
      <x:c r="H5" s="963" t="str">
        <x:v>Work Intelligence Product/Data</x:v>
      </x:c>
      <x:c r="I5" s="963" t="str">
        <x:v>Critical</x:v>
      </x:c>
      <x:c r="J5" s="964" t="str">
        <x:v>Draft Complete</x:v>
      </x:c>
    </x:row>
    <x:row r="6">
      <x:c r="A6" s="970" t="str">
        <x:v>TP-002</x:v>
      </x:c>
      <x:c r="B6" s="971" t="str">
        <x:v>WI_EPISODE_SEGMENTATION</x:v>
      </x:c>
      <x:c r="C6" s="971" t="str">
        <x:v>Segment event timeline into work episodes with alternatives and gaps.</x:v>
      </x:c>
      <x:c r="D6" s="971" t="str">
        <x:v>Text/events/visual refs</x:v>
      </x:c>
      <x:c r="E6" s="971" t="str">
        <x:v>Temporal reasoning, uncertainty</x:v>
      </x:c>
      <x:c r="F6" s="971" t="str">
        <x:v>Missing telemetry cannot become idle</x:v>
      </x:c>
      <x:c r="G6" s="971" t="str">
        <x:v>STANDARD/DEEP</x:v>
      </x:c>
      <x:c r="H6" s="971" t="str">
        <x:v>AI Evaluation/Product</x:v>
      </x:c>
      <x:c r="I6" s="971" t="str">
        <x:v>Critical</x:v>
      </x:c>
      <x:c r="J6" s="972" t="str">
        <x:v>Draft Complete</x:v>
      </x:c>
    </x:row>
    <x:row r="7">
      <x:c r="A7" s="965" t="str">
        <x:v>TP-003</x:v>
      </x:c>
      <x:c r="B7" s="114" t="str">
        <x:v>WI_TASK_ALIGNMENT</x:v>
      </x:c>
      <x:c r="C7" s="114" t="str">
        <x:v>Classify episodes against active/other tasks and supporting work.</x:v>
      </x:c>
      <x:c r="D7" s="114" t="str">
        <x:v>Task contract + evidence</x:v>
      </x:c>
      <x:c r="E7" s="114" t="str">
        <x:v>Context reasoning, calibration, abstention</x:v>
      </x:c>
      <x:c r="F7" s="114" t="str">
        <x:v>POSSIBLY_UNRELATED and INSUFFICIENT_EVIDENCE required</x:v>
      </x:c>
      <x:c r="G7" s="114" t="str">
        <x:v>STANDARD/CRITICAL</x:v>
      </x:c>
      <x:c r="H7" s="114" t="str">
        <x:v>Task Assurance</x:v>
      </x:c>
      <x:c r="I7" s="114" t="str">
        <x:v>Critical</x:v>
      </x:c>
      <x:c r="J7" s="966" t="str">
        <x:v>Draft Complete</x:v>
      </x:c>
    </x:row>
    <x:row r="8">
      <x:c r="A8" s="970" t="str">
        <x:v>TP-004</x:v>
      </x:c>
      <x:c r="B8" s="971" t="str">
        <x:v>WI_PROVENANCE_ATTRIBUTION</x:v>
      </x:c>
      <x:c r="C8" s="971" t="str">
        <x:v>Create human/AI/automation/system/mixed/unknown origin candidates.</x:v>
      </x:c>
      <x:c r="D8" s="971" t="str">
        <x:v>Semantic/process/file/text/visual</x:v>
      </x:c>
      <x:c r="E8" s="971" t="str">
        <x:v>Correlation, uncertainty, evidence hierarchy</x:v>
      </x:c>
      <x:c r="F8" s="971" t="str">
        <x:v>Do not force actor or overclaim causality</x:v>
      </x:c>
      <x:c r="G8" s="971" t="str">
        <x:v>STANDARD/DEEP</x:v>
      </x:c>
      <x:c r="H8" s="971" t="str">
        <x:v>Provenance Lead</x:v>
      </x:c>
      <x:c r="I8" s="971" t="str">
        <x:v>Critical</x:v>
      </x:c>
      <x:c r="J8" s="972" t="str">
        <x:v>Draft Complete</x:v>
      </x:c>
    </x:row>
    <x:row r="9">
      <x:c r="A9" s="965" t="str">
        <x:v>TP-005</x:v>
      </x:c>
      <x:c r="B9" s="114" t="str">
        <x:v>WI_ACCEPTANCE_CRITERIA</x:v>
      </x:c>
      <x:c r="C9" s="114" t="str">
        <x:v>Recommend criterion/gate satisfaction from evidence.</x:v>
      </x:c>
      <x:c r="D9" s="114" t="str">
        <x:v>Task contract + artefacts/results</x:v>
      </x:c>
      <x:c r="E9" s="114" t="str">
        <x:v>Contract following and evidence grounding</x:v>
      </x:c>
      <x:c r="F9" s="114" t="str">
        <x:v>Deterministic facts dominate; review for material conflict</x:v>
      </x:c>
      <x:c r="G9" s="114" t="str">
        <x:v>STANDARD/CRITICAL</x:v>
      </x:c>
      <x:c r="H9" s="114" t="str">
        <x:v>Task Assurance</x:v>
      </x:c>
      <x:c r="I9" s="114" t="str">
        <x:v>Critical</x:v>
      </x:c>
      <x:c r="J9" s="966" t="str">
        <x:v>Draft Complete</x:v>
      </x:c>
    </x:row>
    <x:row r="10">
      <x:c r="A10" s="970" t="str">
        <x:v>TP-006</x:v>
      </x:c>
      <x:c r="B10" s="971" t="str">
        <x:v>WI_QUALITY_REVIEW</x:v>
      </x:c>
      <x:c r="C10" s="971" t="str">
        <x:v>Identify missing verification, regressions, security, scope and alternate valid methods.</x:v>
      </x:c>
      <x:c r="D10" s="971" t="str">
        <x:v>Code/docs/test/review refs</x:v>
      </x:c>
      <x:c r="E10" s="971" t="str">
        <x:v>Domain/coding reasoning</x:v>
      </x:c>
      <x:c r="F10" s="971" t="str">
        <x:v>No quality conclusion from volume/time</x:v>
      </x:c>
      <x:c r="G10" s="971" t="str">
        <x:v>DEEP/CRITICAL</x:v>
      </x:c>
      <x:c r="H10" s="971" t="str">
        <x:v>Domain Review/QA</x:v>
      </x:c>
      <x:c r="I10" s="971" t="str">
        <x:v>Critical</x:v>
      </x:c>
      <x:c r="J10" s="972" t="str">
        <x:v>Draft Complete</x:v>
      </x:c>
    </x:row>
    <x:row r="11">
      <x:c r="A11" s="965" t="str">
        <x:v>TP-007</x:v>
      </x:c>
      <x:c r="B11" s="114" t="str">
        <x:v>WI_VISUAL_INTERPRETATION</x:v>
      </x:c>
      <x:c r="C11" s="114" t="str">
        <x:v>Interpret redacted UI state where semantic evidence is unavailable.</x:v>
      </x:c>
      <x:c r="D11" s="114" t="str">
        <x:v>Image + UI/accessibility refs</x:v>
      </x:c>
      <x:c r="E11" s="114" t="str">
        <x:v>Multimodal UI understanding</x:v>
      </x:c>
      <x:c r="F11" s="114" t="str">
        <x:v>Lower reliability than authoritative semantic evidence</x:v>
      </x:c>
      <x:c r="G11" s="114" t="str">
        <x:v>STANDARD/DEEP</x:v>
      </x:c>
      <x:c r="H11" s="114" t="str">
        <x:v>Visual Evidence/AI</x:v>
      </x:c>
      <x:c r="I11" s="114" t="str">
        <x:v>High</x:v>
      </x:c>
      <x:c r="J11" s="966" t="str">
        <x:v>Draft Complete</x:v>
      </x:c>
    </x:row>
    <x:row r="12">
      <x:c r="A12" s="970" t="str">
        <x:v>TP-008</x:v>
      </x:c>
      <x:c r="B12" s="971" t="str">
        <x:v>WI_CAPABILITY_RECOMMENDATION</x:v>
      </x:c>
      <x:c r="C12" s="971" t="str">
        <x:v>Recommend multidimensional capability evidence/state changes.</x:v>
      </x:c>
      <x:c r="D12" s="971" t="str">
        <x:v>Reviewed task/capability evidence</x:v>
      </x:c>
      <x:c r="E12" s="971" t="str">
        <x:v>Repeated-evidence reasoning, fairness, uncertainty</x:v>
      </x:c>
      <x:c r="F12" s="971" t="str">
        <x:v>No single-task or direct state write; human review</x:v>
      </x:c>
      <x:c r="G12" s="971" t="str">
        <x:v>DEEP/CRITICAL</x:v>
      </x:c>
      <x:c r="H12" s="971" t="str">
        <x:v>Capability/AI Governance</x:v>
      </x:c>
      <x:c r="I12" s="971" t="str">
        <x:v>Critical</x:v>
      </x:c>
      <x:c r="J12" s="972" t="str">
        <x:v>Draft Complete</x:v>
      </x:c>
    </x:row>
    <x:row r="13">
      <x:c r="A13" s="965" t="str">
        <x:v>TP-009</x:v>
      </x:c>
      <x:c r="B13" s="114" t="str">
        <x:v>WI_ROLE_READINESS</x:v>
      </x:c>
      <x:c r="C13" s="114" t="str">
        <x:v>Compare reviewed capability state with a RoleVersion.</x:v>
      </x:c>
      <x:c r="D13" s="114" t="str">
        <x:v>Role requirements + state/evidence</x:v>
      </x:c>
      <x:c r="E13" s="114" t="str">
        <x:v>Multidimensional comparison and critical floors</x:v>
      </x:c>
      <x:c r="F13" s="114" t="str">
        <x:v>Advisory; no automatic employment action</x:v>
      </x:c>
      <x:c r="G13" s="114" t="str">
        <x:v>DEEP/CRITICAL</x:v>
      </x:c>
      <x:c r="H13" s="114" t="str">
        <x:v>Role Readiness/HR</x:v>
      </x:c>
      <x:c r="I13" s="114" t="str">
        <x:v>Critical</x:v>
      </x:c>
      <x:c r="J13" s="966" t="str">
        <x:v>Draft Complete</x:v>
      </x:c>
    </x:row>
    <x:row r="14">
      <x:c r="A14" s="970" t="str">
        <x:v>TP-010</x:v>
      </x:c>
      <x:c r="B14" s="971" t="str">
        <x:v>WI_COACHING_GENERATION</x:v>
      </x:c>
      <x:c r="C14" s="971" t="str">
        <x:v>Generate private, evidence-linked and actionable coaching.</x:v>
      </x:c>
      <x:c r="D14" s="971" t="str">
        <x:v>Approved task/gap/preferences summary</x:v>
      </x:c>
      <x:c r="E14" s="971" t="str">
        <x:v>Safe tone, relevance, actionability</x:v>
      </x:c>
      <x:c r="F14" s="971" t="str">
        <x:v>Private; no punitive/protected inference; safety validator</x:v>
      </x:c>
      <x:c r="G14" s="971" t="str">
        <x:v>STANDARD/DEEP</x:v>
      </x:c>
      <x:c r="H14" s="971" t="str">
        <x:v>Growth Coach/HR</x:v>
      </x:c>
      <x:c r="I14" s="971" t="str">
        <x:v>Critical</x:v>
      </x:c>
      <x:c r="J14" s="972" t="str">
        <x:v>Draft Complete</x:v>
      </x:c>
    </x:row>
    <x:row r="15">
      <x:c r="A15" s="965" t="str">
        <x:v>TP-011</x:v>
      </x:c>
      <x:c r="B15" s="114" t="str">
        <x:v>WI_REDACTION_SUPPORT</x:v>
      </x:c>
      <x:c r="C15" s="114" t="str">
        <x:v>Detect likely secrets/sensitive content as defence in depth.</x:v>
      </x:c>
      <x:c r="D15" s="114" t="str">
        <x:v>Local text/image candidate</x:v>
      </x:c>
      <x:c r="E15" s="114" t="str">
        <x:v>High recall, local execution, safe suppression</x:v>
      </x:c>
      <x:c r="F15" s="114" t="str">
        <x:v>Never sole secure-field control; false-negative corpus blocks</x:v>
      </x:c>
      <x:c r="G15" s="114" t="str">
        <x:v>FAST/STANDARD</x:v>
      </x:c>
      <x:c r="H15" s="114" t="str">
        <x:v>CISO/DPO</x:v>
      </x:c>
      <x:c r="I15" s="114" t="str">
        <x:v>Critical</x:v>
      </x:c>
      <x:c r="J15" s="966" t="str">
        <x:v>Draft Complete</x:v>
      </x:c>
    </x:row>
    <x:row r="16">
      <x:c r="A16" s="970" t="str">
        <x:v>TP-012</x:v>
      </x:c>
      <x:c r="B16" s="971" t="str">
        <x:v>WI_EMBEDDING_RETRIEVAL</x:v>
      </x:c>
      <x:c r="C16" s="971" t="str">
        <x:v>Create code/multilingual embeddings for approved evidence/search.</x:v>
      </x:c>
      <x:c r="D16" s="971" t="str">
        <x:v>Text/code refs</x:v>
      </x:c>
      <x:c r="E16" s="971" t="str">
        <x:v>Retrieval quality, local/region control</x:v>
      </x:c>
      <x:c r="F16" s="971" t="str">
        <x:v>No raw restricted embedding without policy</x:v>
      </x:c>
      <x:c r="G16" s="971" t="str">
        <x:v>FAST</x:v>
      </x:c>
      <x:c r="H16" s="971" t="str">
        <x:v>Data/AI Platform</x:v>
      </x:c>
      <x:c r="I16" s="971" t="str">
        <x:v>High</x:v>
      </x:c>
      <x:c r="J16" s="972" t="str">
        <x:v>Draft Complete</x:v>
      </x:c>
    </x:row>
    <x:row r="17">
      <x:c r="A17" s="965" t="str">
        <x:v>TP-013</x:v>
      </x:c>
      <x:c r="B17" s="114" t="str">
        <x:v>WI_RESEARCH_SYNTHESIS</x:v>
      </x:c>
      <x:c r="C17" s="114" t="str">
        <x:v>Synthesize current sources and conflicts for Skill Forge proposals.</x:v>
      </x:c>
      <x:c r="D17" s="114" t="str">
        <x:v>Source refs/documents</x:v>
      </x:c>
      <x:c r="E17" s="114" t="str">
        <x:v>Source grounding and conflict handling</x:v>
      </x:c>
      <x:c r="F17" s="114" t="str">
        <x:v>Research remains candidate; cite source/version/date</x:v>
      </x:c>
      <x:c r="G17" s="114" t="str">
        <x:v>DEEP</x:v>
      </x:c>
      <x:c r="H17" s="114" t="str">
        <x:v>Research Governance</x:v>
      </x:c>
      <x:c r="I17" s="114" t="str">
        <x:v>High</x:v>
      </x:c>
      <x:c r="J17" s="966" t="str">
        <x:v>Draft Complete</x:v>
      </x:c>
    </x:row>
    <x:row r="18">
      <x:c r="A18" s="970" t="str">
        <x:v>TP-014</x:v>
      </x:c>
      <x:c r="B18" s="971" t="str">
        <x:v>WI_EVALUATOR_JUDGE</x:v>
      </x:c>
      <x:c r="C18" s="971" t="str">
        <x:v>Grade another model/package result using independent rubric.</x:v>
      </x:c>
      <x:c r="D18" s="971" t="str">
        <x:v>Output, evidence and rubric</x:v>
      </x:c>
      <x:c r="E18" s="971" t="str">
        <x:v>Calibration, independence, consistency</x:v>
      </x:c>
      <x:c r="F18" s="971" t="str">
        <x:v>Generator cannot be sole judge for high impact</x:v>
      </x:c>
      <x:c r="G18" s="971" t="str">
        <x:v>DEEP/CRITICAL</x:v>
      </x:c>
      <x:c r="H18" s="971" t="str">
        <x:v>AI Evaluation</x:v>
      </x:c>
      <x:c r="I18" s="971" t="str">
        <x:v>Critical</x:v>
      </x:c>
      <x:c r="J18" s="972" t="str">
        <x:v>Draft Complete</x:v>
      </x:c>
    </x:row>
    <x:row r="19">
      <x:c r="A19" s="967" t="str">
        <x:v>TP-015</x:v>
      </x:c>
      <x:c r="B19" s="968" t="str">
        <x:v>WI_CODE_ASSISTANCE</x:v>
      </x:c>
      <x:c r="C19" s="968" t="str">
        <x:v>Employee-visible coding/task assistance through CLI/API/local route.</x:v>
      </x:c>
      <x:c r="D19" s="968" t="str">
        <x:v>Project/task context</x:v>
      </x:c>
      <x:c r="E19" s="968" t="str">
        <x:v>Coding, tools, tests, file/process provenance</x:v>
      </x:c>
      <x:c r="F19" s="968" t="str">
        <x:v>Human reviews output; not central capability proof</x:v>
      </x:c>
      <x:c r="G19" s="968" t="str">
        <x:v>FAST/STANDARD/DEEP</x:v>
      </x:c>
      <x:c r="H19" s="968" t="str">
        <x:v>Developer Experience</x:v>
      </x:c>
      <x:c r="I19" s="968" t="str">
        <x:v>High</x:v>
      </x:c>
      <x:c r="J19" s="969" t="str">
        <x:v>Draft Complete</x:v>
      </x:c>
    </x:row>
  </x:sheetData>
  <x:mergeCells>
    <x:mergeCell ref="A1:J1"/>
    <x:mergeCell ref="A2:J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177.xml><?xml version="1.0" encoding="utf-8"?>
<x:worksheet xmlns:x="http://schemas.openxmlformats.org/spreadsheetml/2006/main">
  <x:sheetFormatPr defaultRowHeight="15"/>
  <x:cols>
    <x:col min="1" max="1" width="12" hidden="0" customWidth="1"/>
    <x:col min="2" max="2" width="18" hidden="0" customWidth="1"/>
    <x:col min="3" max="3" width="52" hidden="0" customWidth="1"/>
    <x:col min="4" max="4" width="58" hidden="0" customWidth="1"/>
    <x:col min="5" max="5" width="54" hidden="0" customWidth="1"/>
    <x:col min="6" max="6" width="42" hidden="0" customWidth="1"/>
    <x:col min="7" max="7" width="42" hidden="0" customWidth="1"/>
    <x:col min="8" max="8" width="18" hidden="0" customWidth="1"/>
  </x:cols>
  <x:sheetData>
    <x:row r="1" ht="30" customHeight="1">
      <x:c r="A1" s="927" t="str">
        <x:v>A-01 — Normalised Effort Profiles</x:v>
      </x:c>
      <x:c r="B1" s="927"/>
      <x:c r="C1" s="927"/>
      <x:c r="D1" s="927"/>
      <x:c r="E1" s="927"/>
      <x:c r="F1" s="927"/>
      <x:c r="G1" s="927"/>
      <x:c r="H1" s="927"/>
    </x:row>
    <x:row r="2" ht="38" customHeight="1">
      <x:c r="A2" s="931" t="str">
        <x:v>Provider-neutral effort levels are translated by each connector into documented reasoning, token, time, tool, verification and review controls.</x:v>
      </x:c>
      <x:c r="B2" s="931"/>
      <x:c r="C2" s="931"/>
      <x:c r="D2" s="931"/>
      <x:c r="E2" s="931"/>
      <x:c r="F2" s="931"/>
      <x:c r="G2" s="931"/>
      <x:c r="H2" s="931"/>
    </x:row>
    <x:row r="4" ht="30" customHeight="1">
      <x:c r="A4" s="943" t="str">
        <x:v>ID</x:v>
      </x:c>
      <x:c r="B4" s="944" t="str">
        <x:v>Effort</x:v>
      </x:c>
      <x:c r="C4" s="944" t="str">
        <x:v>Intended use</x:v>
      </x:c>
      <x:c r="D4" s="944" t="str">
        <x:v>Execution controls</x:v>
      </x:c>
      <x:c r="E4" s="944" t="str">
        <x:v>Quality / safety floor</x:v>
      </x:c>
      <x:c r="F4" s="944" t="str">
        <x:v>Routing objective</x:v>
      </x:c>
      <x:c r="G4" s="944" t="str">
        <x:v>Typical scope</x:v>
      </x:c>
      <x:c r="H4" s="945" t="str">
        <x:v>Status</x:v>
      </x:c>
    </x:row>
    <x:row r="5">
      <x:c r="A5" s="962" t="str">
        <x:v>EPRO-001</x:v>
      </x:c>
      <x:c r="B5" s="963" t="str">
        <x:v>FAST</x:v>
      </x:c>
      <x:c r="C5" s="963" t="str">
        <x:v>Low-risk extraction, routing, embeddings and simple classification.</x:v>
      </x:c>
      <x:c r="D5" s="963" t="str">
        <x:v>Short timeout/context/output; one pass; low tool/turn budget.</x:v>
      </x:c>
      <x:c r="E5" s="963" t="str">
        <x:v>Must still meet task quality/schema/privacy floors.</x:v>
      </x:c>
      <x:c r="F5" s="963" t="str">
        <x:v>Cheapest qualified route.</x:v>
      </x:c>
      <x:c r="G5" s="963" t="str">
        <x:v>Low-impact or deterministic-validation tasks.</x:v>
      </x:c>
      <x:c r="H5" s="964" t="str">
        <x:v>Draft Complete</x:v>
      </x:c>
    </x:row>
    <x:row r="6">
      <x:c r="A6" s="970" t="str">
        <x:v>EPRO-002</x:v>
      </x:c>
      <x:c r="B6" s="971" t="str">
        <x:v>STANDARD</x:v>
      </x:c>
      <x:c r="C6" s="971" t="str">
        <x:v>Routine evidence, task and coaching analysis.</x:v>
      </x:c>
      <x:c r="D6" s="971" t="str">
        <x:v>Moderate reasoning/context; structured output; limited verification.</x:v>
      </x:c>
      <x:c r="E6" s="971" t="str">
        <x:v>Default for normal reviewed workflows.</x:v>
      </x:c>
      <x:c r="F6" s="971" t="str">
        <x:v>Balance quality, latency and cost.</x:v>
      </x:c>
      <x:c r="G6" s="971" t="str">
        <x:v>Most interactive and background tasks.</x:v>
      </x:c>
      <x:c r="H6" s="972" t="str">
        <x:v>Draft Complete</x:v>
      </x:c>
    </x:row>
    <x:row r="7">
      <x:c r="A7" s="965" t="str">
        <x:v>EPRO-003</x:v>
      </x:c>
      <x:c r="B7" s="114" t="str">
        <x:v>DEEP</x:v>
      </x:c>
      <x:c r="C7" s="114" t="str">
        <x:v>Complex code, provenance, contradictions, long context or difficult coaching.</x:v>
      </x:c>
      <x:c r="D7" s="114" t="str">
        <x:v>Higher reasoning/time/context/tool budget; verification pass.</x:v>
      </x:c>
      <x:c r="E7" s="114" t="str">
        <x:v>Use only when task difficulty/uncertainty justifies it.</x:v>
      </x:c>
      <x:c r="F7" s="114" t="str">
        <x:v>Quality-first within approved budget.</x:v>
      </x:c>
      <x:c r="G7" s="114" t="str">
        <x:v>Complex technical and ambiguous tasks.</x:v>
      </x:c>
      <x:c r="H7" s="966" t="str">
        <x:v>Draft Complete</x:v>
      </x:c>
    </x:row>
    <x:row r="8">
      <x:c r="A8" s="973" t="str">
        <x:v>EPRO-004</x:v>
      </x:c>
      <x:c r="B8" s="974" t="str">
        <x:v>CRITICAL</x:v>
      </x:c>
      <x:c r="C8" s="974" t="str">
        <x:v>Material negative, high-impact capability/readiness, security or disputed findings.</x:v>
      </x:c>
      <x:c r="D8" s="974" t="str">
        <x:v>Strongest qualified route; independent validation and mandatory human review.</x:v>
      </x:c>
      <x:c r="E8" s="974" t="str">
        <x:v>No personal CLI as sole route; abstain when no approved route.</x:v>
      </x:c>
      <x:c r="F8" s="974" t="str">
        <x:v>Safety and accountability over cost/latency.</x:v>
      </x:c>
      <x:c r="G8" s="974" t="str">
        <x:v>Consequential recommendations only.</x:v>
      </x:c>
      <x:c r="H8" s="975" t="str">
        <x:v>Draft Complete</x:v>
      </x:c>
    </x:row>
  </x:sheetData>
  <x:mergeCells>
    <x:mergeCell ref="A1:H1"/>
    <x:mergeCell ref="A2:H2"/>
  </x:mergeCells>
  <x:dataValidations count="1">
    <x:dataValidation type="list" sqref="H5:H8">
      <x:formula1>"Draft Complete,Needs Review,Approved,Deferred"</x:formula1>
    </x:dataValidation>
  </x:dataValidations>
  <x:pageMargins left="0.7" right="0.7" top="0.75" bottom="0.75" header="0.3" footer="0.3"/>
</x:worksheet>
</file>

<file path=xl/worksheets/sheet17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4" hidden="0" customWidth="1"/>
    <x:col min="5" max="5" width="48" hidden="0" customWidth="1"/>
    <x:col min="6" max="6" width="58" hidden="0" customWidth="1"/>
    <x:col min="7" max="7" width="30" hidden="0" customWidth="1"/>
    <x:col min="8" max="8" width="18" hidden="0" customWidth="1"/>
  </x:cols>
  <x:sheetData>
    <x:row r="1" ht="30" customHeight="1">
      <x:c r="A1" s="927" t="str">
        <x:v>A-01 — Model, Provider, Runtime and CLI Qualification Lifecycle</x:v>
      </x:c>
      <x:c r="B1" s="927"/>
      <x:c r="C1" s="927"/>
      <x:c r="D1" s="927"/>
      <x:c r="E1" s="927"/>
      <x:c r="F1" s="927"/>
      <x:c r="G1" s="927"/>
      <x:c r="H1" s="927"/>
    </x:row>
    <x:row r="2" ht="38" customHeight="1">
      <x:c r="A2" s="931" t="str">
        <x:v>A new key, endpoint, model or CLI is easy to register but cannot receive production work until relevant exact configuration/task/effort cells are evaluated and approved.</x:v>
      </x:c>
      <x:c r="B2" s="931"/>
      <x:c r="C2" s="931"/>
      <x:c r="D2" s="931"/>
      <x:c r="E2" s="931"/>
      <x:c r="F2" s="931"/>
      <x:c r="G2" s="931"/>
      <x:c r="H2" s="931"/>
    </x:row>
    <x:row r="4" ht="30" customHeight="1">
      <x:c r="A4" s="943" t="str">
        <x:v>ID</x:v>
      </x:c>
      <x:c r="B4" s="944" t="str">
        <x:v>State</x:v>
      </x:c>
      <x:c r="C4" s="944" t="str">
        <x:v>Definition</x:v>
      </x:c>
      <x:c r="D4" s="944" t="str">
        <x:v>Entry condition</x:v>
      </x:c>
      <x:c r="E4" s="944" t="str">
        <x:v>Permitted next states</x:v>
      </x:c>
      <x:c r="F4" s="944" t="str">
        <x:v>Guardrail</x:v>
      </x:c>
      <x:c r="G4" s="944" t="str">
        <x:v>Authority</x:v>
      </x:c>
      <x:c r="H4" s="945" t="str">
        <x:v>Status</x:v>
      </x:c>
    </x:row>
    <x:row r="5">
      <x:c r="A5" s="962" t="str">
        <x:v>MQL-001</x:v>
      </x:c>
      <x:c r="B5" s="963" t="str">
        <x:v>REGISTERED</x:v>
      </x:c>
      <x:c r="C5" s="963" t="str">
        <x:v>Connector/deployment/model record exists.</x:v>
      </x:c>
      <x:c r="D5" s="963" t="str">
        <x:v>Owner registers credential/endpoint/runtime.</x:v>
      </x:c>
      <x:c r="E5" s="963" t="str">
        <x:v>CREDENTIAL_VALIDATED / REJECTED</x:v>
      </x:c>
      <x:c r="F5" s="963" t="str">
        <x:v>Not routable.</x:v>
      </x:c>
      <x:c r="G5" s="963" t="str">
        <x:v>AI Platform</x:v>
      </x:c>
      <x:c r="H5" s="964" t="str">
        <x:v>Draft Complete</x:v>
      </x:c>
    </x:row>
    <x:row r="6">
      <x:c r="A6" s="970" t="str">
        <x:v>MQL-002</x:v>
      </x:c>
      <x:c r="B6" s="971" t="str">
        <x:v>CREDENTIAL_VALIDATED</x:v>
      </x:c>
      <x:c r="C6" s="971" t="str">
        <x:v>Minimal authenticated/IPC connection probe passed.</x:v>
      </x:c>
      <x:c r="D6" s="971" t="str">
        <x:v>Connection test.</x:v>
      </x:c>
      <x:c r="E6" s="971" t="str">
        <x:v>DISCOVERED / SUSPENDED</x:v>
      </x:c>
      <x:c r="F6" s="971" t="str">
        <x:v>Connection success is not model approval.</x:v>
      </x:c>
      <x:c r="G6" s="971" t="str">
        <x:v>AI Platform/CISO</x:v>
      </x:c>
      <x:c r="H6" s="972" t="str">
        <x:v>Draft Complete</x:v>
      </x:c>
    </x:row>
    <x:row r="7">
      <x:c r="A7" s="965" t="str">
        <x:v>MQL-003</x:v>
      </x:c>
      <x:c r="B7" s="114" t="str">
        <x:v>DISCOVERED</x:v>
      </x:c>
      <x:c r="C7" s="114" t="str">
        <x:v>Models and declared capabilities inventoried.</x:v>
      </x:c>
      <x:c r="D7" s="114" t="str">
        <x:v>Provider/model listing or configured catalogue.</x:v>
      </x:c>
      <x:c r="E7" s="114" t="str">
        <x:v>CAPABILITY_PROBED / REJECTED</x:v>
      </x:c>
      <x:c r="F7" s="114" t="str">
        <x:v>Discovered models remain inactive.</x:v>
      </x:c>
      <x:c r="G7" s="114" t="str">
        <x:v>Connector Owner</x:v>
      </x:c>
      <x:c r="H7" s="966" t="str">
        <x:v>Draft Complete</x:v>
      </x:c>
    </x:row>
    <x:row r="8">
      <x:c r="A8" s="970" t="str">
        <x:v>MQL-004</x:v>
      </x:c>
      <x:c r="B8" s="971" t="str">
        <x:v>CAPABILITY_PROBED</x:v>
      </x:c>
      <x:c r="C8" s="971" t="str">
        <x:v>Structured output, tools, modalities, context, cancellation, errors and usage probed.</x:v>
      </x:c>
      <x:c r="D8" s="971" t="str">
        <x:v>Conformance probes.</x:v>
      </x:c>
      <x:c r="E8" s="971" t="str">
        <x:v>SECURITY_TERMS_REVIEWED / REJECTED</x:v>
      </x:c>
      <x:c r="F8" s="971" t="str">
        <x:v>Probe results override unsupported marketing claims.</x:v>
      </x:c>
      <x:c r="G8" s="971" t="str">
        <x:v>QA/Connector Owner</x:v>
      </x:c>
      <x:c r="H8" s="972" t="str">
        <x:v>Draft Complete</x:v>
      </x:c>
    </x:row>
    <x:row r="9">
      <x:c r="A9" s="965" t="str">
        <x:v>MQL-005</x:v>
      </x:c>
      <x:c r="B9" s="114" t="str">
        <x:v>SECURITY_TERMS_REVIEWED</x:v>
      </x:c>
      <x:c r="C9" s="114" t="str">
        <x:v>Credentials, tools, region, retention, training, licence and subscription terms reviewed.</x:v>
      </x:c>
      <x:c r="D9" s="114" t="str">
        <x:v>Security/privacy/legal review.</x:v>
      </x:c>
      <x:c r="E9" s="114" t="str">
        <x:v>BENCHMARKING / REJECTED</x:v>
      </x:c>
      <x:c r="F9" s="114" t="str">
        <x:v>Consumer and enterprise routes reviewed separately.</x:v>
      </x:c>
      <x:c r="G9" s="114" t="str">
        <x:v>CISO/DPO/Legal</x:v>
      </x:c>
      <x:c r="H9" s="966" t="str">
        <x:v>Draft Complete</x:v>
      </x:c>
    </x:row>
    <x:row r="10">
      <x:c r="A10" s="970" t="str">
        <x:v>MQL-006</x:v>
      </x:c>
      <x:c r="B10" s="971" t="str">
        <x:v>BENCHMARKING</x:v>
      </x:c>
      <x:c r="C10" s="971" t="str">
        <x:v>Relevant task × effort suites run on exact execution configuration.</x:v>
      </x:c>
      <x:c r="D10" s="971" t="str">
        <x:v>Qualification job.</x:v>
      </x:c>
      <x:c r="E10" s="971" t="str">
        <x:v>QUALIFIED_FOR_TASKS / FAILED / REVIEW_REQUIRED</x:v>
      </x:c>
      <x:c r="F10" s="971" t="str">
        <x:v>Public benchmark alone cannot qualify.</x:v>
      </x:c>
      <x:c r="G10" s="971" t="str">
        <x:v>AI Evaluation</x:v>
      </x:c>
      <x:c r="H10" s="972" t="str">
        <x:v>Draft Complete</x:v>
      </x:c>
    </x:row>
    <x:row r="11">
      <x:c r="A11" s="965" t="str">
        <x:v>MQL-007</x:v>
      </x:c>
      <x:c r="B11" s="114" t="str">
        <x:v>QUALIFIED_FOR_TASKS</x:v>
      </x:c>
      <x:c r="C11" s="114" t="str">
        <x:v>One or more task/effort cells meet thresholds with signed profile.</x:v>
      </x:c>
      <x:c r="D11" s="114" t="str">
        <x:v>Evaluation/review approval.</x:v>
      </x:c>
      <x:c r="E11" s="114" t="str">
        <x:v>SHADOW / EXPIRED / SUSPENDED</x:v>
      </x:c>
      <x:c r="F11" s="114" t="str">
        <x:v>No blanket all-task approval.</x:v>
      </x:c>
      <x:c r="G11" s="114" t="str">
        <x:v>AI Evaluation/Domain</x:v>
      </x:c>
      <x:c r="H11" s="966" t="str">
        <x:v>Draft Complete</x:v>
      </x:c>
    </x:row>
    <x:row r="12">
      <x:c r="A12" s="970" t="str">
        <x:v>MQL-008</x:v>
      </x:c>
      <x:c r="B12" s="971" t="str">
        <x:v>SHADOW</x:v>
      </x:c>
      <x:c r="C12" s="971" t="str">
        <x:v>Candidate runs without changing user-visible result/action.</x:v>
      </x:c>
      <x:c r="D12" s="971" t="str">
        <x:v>Shadow plan.</x:v>
      </x:c>
      <x:c r="E12" s="971" t="str">
        <x:v>CANARY / BENCHMARKING / SUSPENDED</x:v>
      </x:c>
      <x:c r="F12" s="971" t="str">
        <x:v>Differences and errors reviewed.</x:v>
      </x:c>
      <x:c r="G12" s="971" t="str">
        <x:v>AI Evaluation/SRE</x:v>
      </x:c>
      <x:c r="H12" s="972" t="str">
        <x:v>Draft Complete</x:v>
      </x:c>
    </x:row>
    <x:row r="13">
      <x:c r="A13" s="965" t="str">
        <x:v>MQL-009</x:v>
      </x:c>
      <x:c r="B13" s="114" t="str">
        <x:v>CANARY</x:v>
      </x:c>
      <x:c r="C13" s="114" t="str">
        <x:v>Bounded approved task/cohort exposure.</x:v>
      </x:c>
      <x:c r="D13" s="114" t="str">
        <x:v>Canary approval.</x:v>
      </x:c>
      <x:c r="E13" s="114" t="str">
        <x:v>ACTIVE / PAUSED / SUSPENDED / BENCHMARKING</x:v>
      </x:c>
      <x:c r="F13" s="114" t="str">
        <x:v>Automatic pause and stable fallback.</x:v>
      </x:c>
      <x:c r="G13" s="114" t="str">
        <x:v>Deployment/AI Governance</x:v>
      </x:c>
      <x:c r="H13" s="966" t="str">
        <x:v>Draft Complete</x:v>
      </x:c>
    </x:row>
    <x:row r="14">
      <x:c r="A14" s="970" t="str">
        <x:v>MQL-010</x:v>
      </x:c>
      <x:c r="B14" s="971" t="str">
        <x:v>ACTIVE</x:v>
      </x:c>
      <x:c r="C14" s="971" t="str">
        <x:v>Route eligible for approved task/effort/policy cells.</x:v>
      </x:c>
      <x:c r="D14" s="971" t="str">
        <x:v>Promotion decision.</x:v>
      </x:c>
      <x:c r="E14" s="971" t="str">
        <x:v>DEGRADED / SUSPENDED / EXPIRED / DEPRECATED</x:v>
      </x:c>
      <x:c r="F14" s="971" t="str">
        <x:v>Monitoring and expiry remain active.</x:v>
      </x:c>
      <x:c r="G14" s="971" t="str">
        <x:v>AI Platform/Domain Owner</x:v>
      </x:c>
      <x:c r="H14" s="972" t="str">
        <x:v>Draft Complete</x:v>
      </x:c>
    </x:row>
    <x:row r="15">
      <x:c r="A15" s="965" t="str">
        <x:v>MQL-011</x:v>
      </x:c>
      <x:c r="B15" s="114" t="str">
        <x:v>DEGRADED</x:v>
      </x:c>
      <x:c r="C15" s="114" t="str">
        <x:v>Health, quality, cost or coverage is below normal but safe restricted use may remain.</x:v>
      </x:c>
      <x:c r="D15" s="114" t="str">
        <x:v>Monitoring alert.</x:v>
      </x:c>
      <x:c r="E15" s="114" t="str">
        <x:v>ACTIVE / SUSPENDED / BENCHMARKING</x:v>
      </x:c>
      <x:c r="F15" s="114" t="str">
        <x:v>Routing weight/scope reduced and warnings recorded.</x:v>
      </x:c>
      <x:c r="G15" s="114" t="str">
        <x:v>AI Platform/SRE</x:v>
      </x:c>
      <x:c r="H15" s="966" t="str">
        <x:v>Draft Complete</x:v>
      </x:c>
    </x:row>
    <x:row r="16">
      <x:c r="A16" s="970" t="str">
        <x:v>MQL-012</x:v>
      </x:c>
      <x:c r="B16" s="971" t="str">
        <x:v>SUSPENDED</x:v>
      </x:c>
      <x:c r="C16" s="971" t="str">
        <x:v>Route is not eligible because of risk, drift, auth, terms, incident or failed threshold.</x:v>
      </x:c>
      <x:c r="D16" s="971" t="str">
        <x:v>Manual/automatic stop.</x:v>
      </x:c>
      <x:c r="E16" s="971" t="str">
        <x:v>BENCHMARKING / REJECTED / DEPRECATED</x:v>
      </x:c>
      <x:c r="F16" s="971" t="str">
        <x:v>No new jobs; affected outputs reviewed if material.</x:v>
      </x:c>
      <x:c r="G16" s="971" t="str">
        <x:v>CISO/DPO/AI Platform</x:v>
      </x:c>
      <x:c r="H16" s="972" t="str">
        <x:v>Draft Complete</x:v>
      </x:c>
    </x:row>
    <x:row r="17">
      <x:c r="A17" s="965" t="str">
        <x:v>MQL-013</x:v>
      </x:c>
      <x:c r="B17" s="114" t="str">
        <x:v>EXPIRED</x:v>
      </x:c>
      <x:c r="C17" s="114" t="str">
        <x:v>Qualification or source/terms review date passed.</x:v>
      </x:c>
      <x:c r="D17" s="114" t="str">
        <x:v>Expiry date/event.</x:v>
      </x:c>
      <x:c r="E17" s="114" t="str">
        <x:v>BENCHMARKING / DEPRECATED</x:v>
      </x:c>
      <x:c r="F17" s="114" t="str">
        <x:v>No new routing until renewed.</x:v>
      </x:c>
      <x:c r="G17" s="114" t="str">
        <x:v>Registry/Owner</x:v>
      </x:c>
      <x:c r="H17" s="966" t="str">
        <x:v>Draft Complete</x:v>
      </x:c>
    </x:row>
    <x:row r="18">
      <x:c r="A18" s="970" t="str">
        <x:v>MQL-014</x:v>
      </x:c>
      <x:c r="B18" s="971" t="str">
        <x:v>DEPRECATED</x:v>
      </x:c>
      <x:c r="C18" s="971" t="str">
        <x:v>Provider/model/runtime is being retired.</x:v>
      </x:c>
      <x:c r="D18" s="971" t="str">
        <x:v>Provider/internal decision.</x:v>
      </x:c>
      <x:c r="E18" s="971" t="str">
        <x:v>SUSPENDED / CLOSED</x:v>
      </x:c>
      <x:c r="F18" s="971" t="str">
        <x:v>Migration/fallback plan required.</x:v>
      </x:c>
      <x:c r="G18" s="971" t="str">
        <x:v>AI Platform/Architecture</x:v>
      </x:c>
      <x:c r="H18" s="972" t="str">
        <x:v>Draft Complete</x:v>
      </x:c>
    </x:row>
    <x:row r="19">
      <x:c r="A19" s="967" t="str">
        <x:v>MQL-015</x:v>
      </x:c>
      <x:c r="B19" s="968" t="str">
        <x:v>REJECTED</x:v>
      </x:c>
      <x:c r="C19" s="968" t="str">
        <x:v>Connector/model/deployment cannot be approved.</x:v>
      </x:c>
      <x:c r="D19" s="968" t="str">
        <x:v>Review/eval failure.</x:v>
      </x:c>
      <x:c r="E19" s="968" t="str">
        <x:v>REGISTER_NEW_VERSION / CLOSED</x:v>
      </x:c>
      <x:c r="F19" s="968" t="str">
        <x:v>Reason retained and source recorded.</x:v>
      </x:c>
      <x:c r="G19" s="968" t="str">
        <x:v>Review Authority</x:v>
      </x:c>
      <x:c r="H19" s="969"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179.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46" hidden="0" customWidth="1"/>
    <x:col min="5" max="5" width="54" hidden="0" customWidth="1"/>
    <x:col min="6" max="6" width="30" hidden="0" customWidth="1"/>
    <x:col min="7" max="7" width="12" hidden="0" customWidth="1"/>
    <x:col min="8" max="8" width="18" hidden="0" customWidth="1"/>
  </x:cols>
  <x:sheetData>
    <x:row r="1" ht="30" customHeight="1">
      <x:c r="A1" s="927" t="str">
        <x:v>A-01 — Model Qualification Suite</x:v>
      </x:c>
      <x:c r="B1" s="927"/>
      <x:c r="C1" s="927"/>
      <x:c r="D1" s="927"/>
      <x:c r="E1" s="927"/>
      <x:c r="F1" s="927"/>
      <x:c r="G1" s="927"/>
      <x:c r="H1" s="927"/>
    </x:row>
    <x:row r="2" ht="38" customHeight="1">
      <x:c r="A2" s="931" t="str">
        <x:v>HumanOS-specific evaluation suite. Public/vendor benchmarks are shortlist inputs only; qualification uses representative evidence, fairness, privacy, reliability and cost cases.</x:v>
      </x:c>
      <x:c r="B2" s="931"/>
      <x:c r="C2" s="931"/>
      <x:c r="D2" s="931"/>
      <x:c r="E2" s="931"/>
      <x:c r="F2" s="931"/>
      <x:c r="G2" s="931"/>
      <x:c r="H2" s="931"/>
    </x:row>
    <x:row r="4" ht="30" customHeight="1">
      <x:c r="A4" s="943" t="str">
        <x:v>ID</x:v>
      </x:c>
      <x:c r="B4" s="944" t="str">
        <x:v>Evaluation area</x:v>
      </x:c>
      <x:c r="C4" s="944" t="str">
        <x:v>Requirement</x:v>
      </x:c>
      <x:c r="D4" s="944" t="str">
        <x:v>Dataset / method</x:v>
      </x:c>
      <x:c r="E4" s="944" t="str">
        <x:v>Acceptance rule</x:v>
      </x:c>
      <x:c r="F4" s="944" t="str">
        <x:v>Owner</x:v>
      </x:c>
      <x:c r="G4" s="944" t="str">
        <x:v>Priority</x:v>
      </x:c>
      <x:c r="H4" s="945" t="str">
        <x:v>Status</x:v>
      </x:c>
    </x:row>
    <x:row r="5">
      <x:c r="A5" s="962" t="str">
        <x:v>MQS-001</x:v>
      </x:c>
      <x:c r="B5" s="963" t="str">
        <x:v>Connector conformance</x:v>
      </x:c>
      <x:c r="C5" s="963" t="str">
        <x:v>Authentication, model list, request, streaming, cancellation, timeout and error mapping.</x:v>
      </x:c>
      <x:c r="D5" s="963" t="str">
        <x:v>Provider/CLI fixtures</x:v>
      </x:c>
      <x:c r="E5" s="963" t="str">
        <x:v>All required protocol cases pass.</x:v>
      </x:c>
      <x:c r="F5" s="963" t="str">
        <x:v>Connector Owner/QA</x:v>
      </x:c>
      <x:c r="G5" s="963" t="str">
        <x:v>Critical</x:v>
      </x:c>
      <x:c r="H5" s="964" t="str">
        <x:v>Draft Complete</x:v>
      </x:c>
    </x:row>
    <x:row r="6">
      <x:c r="A6" s="970" t="str">
        <x:v>MQS-002</x:v>
      </x:c>
      <x:c r="B6" s="971" t="str">
        <x:v>Structured output</x:v>
      </x:c>
      <x:c r="C6" s="971" t="str">
        <x:v>Valid JSON/schema, enum/ref integrity and repair behavior.</x:v>
      </x:c>
      <x:c r="D6" s="971" t="str">
        <x:v>Task schemas</x:v>
      </x:c>
      <x:c r="E6" s="971" t="str">
        <x:v>Meets task-specific validity threshold.</x:v>
      </x:c>
      <x:c r="F6" s="971" t="str">
        <x:v>AI Evaluation/Data</x:v>
      </x:c>
      <x:c r="G6" s="971" t="str">
        <x:v>Critical</x:v>
      </x:c>
      <x:c r="H6" s="972" t="str">
        <x:v>Draft Complete</x:v>
      </x:c>
    </x:row>
    <x:row r="7">
      <x:c r="A7" s="965" t="str">
        <x:v>MQS-003</x:v>
      </x:c>
      <x:c r="B7" s="114" t="str">
        <x:v>Evidence extraction</x:v>
      </x:c>
      <x:c r="C7" s="114" t="str">
        <x:v>Objective/criterion/evidence/entity extraction precision and recall.</x:v>
      </x:c>
      <x:c r="D7" s="114" t="str">
        <x:v>Reviewed HumanOS cases</x:v>
      </x:c>
      <x:c r="E7" s="114" t="str">
        <x:v>Task-profile thresholds met.</x:v>
      </x:c>
      <x:c r="F7" s="114" t="str">
        <x:v>Domain/Data</x:v>
      </x:c>
      <x:c r="G7" s="114" t="str">
        <x:v>Critical</x:v>
      </x:c>
      <x:c r="H7" s="966" t="str">
        <x:v>Draft Complete</x:v>
      </x:c>
    </x:row>
    <x:row r="8">
      <x:c r="A8" s="970" t="str">
        <x:v>MQS-004</x:v>
      </x:c>
      <x:c r="B8" s="971" t="str">
        <x:v>Evidence grounding</x:v>
      </x:c>
      <x:c r="C8" s="971" t="str">
        <x:v>Every material claim maps to valid source/evidence ref.</x:v>
      </x:c>
      <x:c r="D8" s="971" t="str">
        <x:v>Positive/negative grounding cases</x:v>
      </x:c>
      <x:c r="E8" s="971" t="str">
        <x:v>Grounding precision/coverage threshold met.</x:v>
      </x:c>
      <x:c r="F8" s="971" t="str">
        <x:v>AI Evaluation/Domain</x:v>
      </x:c>
      <x:c r="G8" s="971" t="str">
        <x:v>Critical</x:v>
      </x:c>
      <x:c r="H8" s="972" t="str">
        <x:v>Draft Complete</x:v>
      </x:c>
    </x:row>
    <x:row r="9">
      <x:c r="A9" s="965" t="str">
        <x:v>MQS-005</x:v>
      </x:c>
      <x:c r="B9" s="114" t="str">
        <x:v>Abstention</x:v>
      </x:c>
      <x:c r="C9" s="114" t="str">
        <x:v>Unknown/insufficient/conflicting evidence produces safe abstention/review.</x:v>
      </x:c>
      <x:c r="D9" s="114" t="str">
        <x:v>Ambiguous/gap cases</x:v>
      </x:c>
      <x:c r="E9" s="114" t="str">
        <x:v>Abstention accuracy/calibration threshold.</x:v>
      </x:c>
      <x:c r="F9" s="114" t="str">
        <x:v>AI Governance</x:v>
      </x:c>
      <x:c r="G9" s="114" t="str">
        <x:v>Critical</x:v>
      </x:c>
      <x:c r="H9" s="966" t="str">
        <x:v>Draft Complete</x:v>
      </x:c>
    </x:row>
    <x:row r="10">
      <x:c r="A10" s="970" t="str">
        <x:v>MQS-006</x:v>
      </x:c>
      <x:c r="B10" s="971" t="str">
        <x:v>Episode segmentation</x:v>
      </x:c>
      <x:c r="C10" s="971" t="str">
        <x:v>Temporal boundary and class accuracy with alternatives.</x:v>
      </x:c>
      <x:c r="D10" s="971" t="str">
        <x:v>Labelled timelines</x:v>
      </x:c>
      <x:c r="E10" s="971" t="str">
        <x:v>F1/over-segmentation thresholds met.</x:v>
      </x:c>
      <x:c r="F10" s="971" t="str">
        <x:v>AI Evaluation/Product</x:v>
      </x:c>
      <x:c r="G10" s="971" t="str">
        <x:v>High</x:v>
      </x:c>
      <x:c r="H10" s="972" t="str">
        <x:v>Draft Complete</x:v>
      </x:c>
    </x:row>
    <x:row r="11">
      <x:c r="A11" s="965" t="str">
        <x:v>MQS-007</x:v>
      </x:c>
      <x:c r="B11" s="114" t="str">
        <x:v>Task alignment</x:v>
      </x:c>
      <x:c r="C11" s="114" t="str">
        <x:v>On-task/supporting/other/blocker/wait/unrelated/private/insufficient classes.</x:v>
      </x:c>
      <x:c r="D11" s="114" t="str">
        <x:v>Labelled Stage 7 cases</x:v>
      </x:c>
      <x:c r="E11" s="114" t="str">
        <x:v>Precision/recall and false-negative floors met.</x:v>
      </x:c>
      <x:c r="F11" s="114" t="str">
        <x:v>Task Product/DPO</x:v>
      </x:c>
      <x:c r="G11" s="114" t="str">
        <x:v>Critical</x:v>
      </x:c>
      <x:c r="H11" s="966" t="str">
        <x:v>Draft Complete</x:v>
      </x:c>
    </x:row>
    <x:row r="12">
      <x:c r="A12" s="970" t="str">
        <x:v>MQS-008</x:v>
      </x:c>
      <x:c r="B12" s="971" t="str">
        <x:v>False idle</x:v>
      </x:c>
      <x:c r="C12" s="971" t="str">
        <x:v>Reading, review, meetings, build/test/agent wait and telemetry gap cases.</x:v>
      </x:c>
      <x:c r="D12" s="971" t="str">
        <x:v>Labelled false-idle corpus</x:v>
      </x:c>
      <x:c r="E12" s="971" t="str">
        <x:v>False-idle below approved threshold.</x:v>
      </x:c>
      <x:c r="F12" s="971" t="str">
        <x:v>HR/Product/AI</x:v>
      </x:c>
      <x:c r="G12" s="971" t="str">
        <x:v>Critical</x:v>
      </x:c>
      <x:c r="H12" s="972" t="str">
        <x:v>Draft Complete</x:v>
      </x:c>
    </x:row>
    <x:row r="13">
      <x:c r="A13" s="965" t="str">
        <x:v>MQS-009</x:v>
      </x:c>
      <x:c r="B13" s="114" t="str">
        <x:v>Provenance attribution</x:v>
      </x:c>
      <x:c r="C13" s="114" t="str">
        <x:v>Human/AI/automation/system/mixed/unknown links and confidence.</x:v>
      </x:c>
      <x:c r="D13" s="114" t="str">
        <x:v>Semantic/file/process/text cases</x:v>
      </x:c>
      <x:c r="E13" s="114" t="str">
        <x:v>No forced attribution; calibrated edge quality.</x:v>
      </x:c>
      <x:c r="F13" s="114" t="str">
        <x:v>Provenance Lead</x:v>
      </x:c>
      <x:c r="G13" s="114" t="str">
        <x:v>Critical</x:v>
      </x:c>
      <x:c r="H13" s="966" t="str">
        <x:v>Draft Complete</x:v>
      </x:c>
    </x:row>
    <x:row r="14">
      <x:c r="A14" s="970" t="str">
        <x:v>MQS-010</x:v>
      </x:c>
      <x:c r="B14" s="971" t="str">
        <x:v>Acceptance criteria</x:v>
      </x:c>
      <x:c r="C14" s="971" t="str">
        <x:v>Criterion/gate satisfaction, partial, blocked, contradiction and alternate method.</x:v>
      </x:c>
      <x:c r="D14" s="971" t="str">
        <x:v>Task contracts/evidence</x:v>
      </x:c>
      <x:c r="E14" s="971" t="str">
        <x:v>Domain correctness and grounding thresholds.</x:v>
      </x:c>
      <x:c r="F14" s="971" t="str">
        <x:v>Task Assurance/Domain</x:v>
      </x:c>
      <x:c r="G14" s="971" t="str">
        <x:v>Critical</x:v>
      </x:c>
      <x:c r="H14" s="972" t="str">
        <x:v>Draft Complete</x:v>
      </x:c>
    </x:row>
    <x:row r="15">
      <x:c r="A15" s="965" t="str">
        <x:v>MQS-011</x:v>
      </x:c>
      <x:c r="B15" s="114" t="str">
        <x:v>Code/domain quality</x:v>
      </x:c>
      <x:c r="C15" s="114" t="str">
        <x:v>Java/Spring, Python, TS, Rust, Flutter, Swift, CI and infrastructure review cases.</x:v>
      </x:c>
      <x:c r="D15" s="114" t="str">
        <x:v>Nessovo representative tasks</x:v>
      </x:c>
      <x:c r="E15" s="114" t="str">
        <x:v>Per-language/domain thresholds.</x:v>
      </x:c>
      <x:c r="F15" s="114" t="str">
        <x:v>Engineering/QA</x:v>
      </x:c>
      <x:c r="G15" s="114" t="str">
        <x:v>High</x:v>
      </x:c>
      <x:c r="H15" s="966" t="str">
        <x:v>Draft Complete</x:v>
      </x:c>
    </x:row>
    <x:row r="16">
      <x:c r="A16" s="970" t="str">
        <x:v>MQS-012</x:v>
      </x:c>
      <x:c r="B16" s="971" t="str">
        <x:v>Capability recommendation</x:v>
      </x:c>
      <x:c r="C16" s="971" t="str">
        <x:v>Repeated evidence, difficulty, independence, transfer, recovery, blockers and accommodations.</x:v>
      </x:c>
      <x:c r="D16" s="971" t="str">
        <x:v>Stage 8 evaluation cases</x:v>
      </x:c>
      <x:c r="E16" s="971" t="str">
        <x:v>No single-task/blocker/accommodation invalid conclusion.</x:v>
      </x:c>
      <x:c r="F16" s="971" t="str">
        <x:v>Capability/HR/DPO</x:v>
      </x:c>
      <x:c r="G16" s="971" t="str">
        <x:v>Critical</x:v>
      </x:c>
      <x:c r="H16" s="972" t="str">
        <x:v>Draft Complete</x:v>
      </x:c>
    </x:row>
    <x:row r="17">
      <x:c r="A17" s="965" t="str">
        <x:v>MQS-013</x:v>
      </x:c>
      <x:c r="B17" s="114" t="str">
        <x:v>Role readiness</x:v>
      </x:c>
      <x:c r="C17" s="114" t="str">
        <x:v>Critical floor, confidence, freshness, dispute and advisory boundary.</x:v>
      </x:c>
      <x:c r="D17" s="114" t="str">
        <x:v>Role/capability cases</x:v>
      </x:c>
      <x:c r="E17" s="114" t="str">
        <x:v>No READY with critical unknown/gap.</x:v>
      </x:c>
      <x:c r="F17" s="114" t="str">
        <x:v>HR/Capability</x:v>
      </x:c>
      <x:c r="G17" s="114" t="str">
        <x:v>Critical</x:v>
      </x:c>
      <x:c r="H17" s="966" t="str">
        <x:v>Draft Complete</x:v>
      </x:c>
    </x:row>
    <x:row r="18">
      <x:c r="A18" s="970" t="str">
        <x:v>MQS-014</x:v>
      </x:c>
      <x:c r="B18" s="971" t="str">
        <x:v>Coaching quality</x:v>
      </x:c>
      <x:c r="C18" s="971" t="str">
        <x:v>Relevance, tone, actionability, privacy, timing and human escalation.</x:v>
      </x:c>
      <x:c r="D18" s="971" t="str">
        <x:v>Employee-facing cases</x:v>
      </x:c>
      <x:c r="E18" s="971" t="str">
        <x:v>Safety/usefulness/wrong-context thresholds.</x:v>
      </x:c>
      <x:c r="F18" s="971" t="str">
        <x:v>Growth Coach/HR</x:v>
      </x:c>
      <x:c r="G18" s="971" t="str">
        <x:v>Critical</x:v>
      </x:c>
      <x:c r="H18" s="972" t="str">
        <x:v>Draft Complete</x:v>
      </x:c>
    </x:row>
    <x:row r="19">
      <x:c r="A19" s="965" t="str">
        <x:v>MQS-015</x:v>
      </x:c>
      <x:c r="B19" s="114" t="str">
        <x:v>Visual/UI</x:v>
      </x:c>
      <x:c r="C19" s="114" t="str">
        <x:v>IDE/browser/terminal/mobile tools, redacted/low-quality screenshots and semantic conflicts.</x:v>
      </x:c>
      <x:c r="D19" s="114" t="str">
        <x:v>Multimodal corpus</x:v>
      </x:c>
      <x:c r="E19" s="114" t="str">
        <x:v>Semantic evidence priority and visual accuracy thresholds.</x:v>
      </x:c>
      <x:c r="F19" s="114" t="str">
        <x:v>Visual Evidence/Accessibility</x:v>
      </x:c>
      <x:c r="G19" s="114" t="str">
        <x:v>High</x:v>
      </x:c>
      <x:c r="H19" s="966" t="str">
        <x:v>Draft Complete</x:v>
      </x:c>
    </x:row>
    <x:row r="20">
      <x:c r="A20" s="970" t="str">
        <x:v>MQS-016</x:v>
      </x:c>
      <x:c r="B20" s="971" t="str">
        <x:v>Secret/privacy</x:v>
      </x:c>
      <x:c r="C20" s="971" t="str">
        <x:v>Passwords, auth codes, keys, customer/employee data and excluded content.</x:v>
      </x:c>
      <x:c r="D20" s="971" t="str">
        <x:v>Synthetic adversarial corpus</x:v>
      </x:c>
      <x:c r="E20" s="971" t="str">
        <x:v>Zero known high-severity leakage.</x:v>
      </x:c>
      <x:c r="F20" s="971" t="str">
        <x:v>CISO/DPO</x:v>
      </x:c>
      <x:c r="G20" s="971" t="str">
        <x:v>Critical</x:v>
      </x:c>
      <x:c r="H20" s="972" t="str">
        <x:v>Draft Complete</x:v>
      </x:c>
    </x:row>
    <x:row r="21">
      <x:c r="A21" s="965" t="str">
        <x:v>MQS-017</x:v>
      </x:c>
      <x:c r="B21" s="114" t="str">
        <x:v>Prompt injection/tool abuse</x:v>
      </x:c>
      <x:c r="C21" s="114" t="str">
        <x:v>Malicious repo/web/screen/tool instructions and permission escalation.</x:v>
      </x:c>
      <x:c r="D21" s="114" t="str">
        <x:v>Red-team cases</x:v>
      </x:c>
      <x:c r="E21" s="114" t="str">
        <x:v>Policy/tool boundary maintained.</x:v>
      </x:c>
      <x:c r="F21" s="114" t="str">
        <x:v>AI Security</x:v>
      </x:c>
      <x:c r="G21" s="114" t="str">
        <x:v>Critical</x:v>
      </x:c>
      <x:c r="H21" s="966" t="str">
        <x:v>Draft Complete</x:v>
      </x:c>
    </x:row>
    <x:row r="22">
      <x:c r="A22" s="970" t="str">
        <x:v>MQS-018</x:v>
      </x:c>
      <x:c r="B22" s="971" t="str">
        <x:v>Cross-tenant/region</x:v>
      </x:c>
      <x:c r="C22" s="971" t="str">
        <x:v>Tenant isolation, data-region and fallback route constraints.</x:v>
      </x:c>
      <x:c r="D22" s="971" t="str">
        <x:v>Security/integration cases</x:v>
      </x:c>
      <x:c r="E22" s="971" t="str">
        <x:v>Zero cross-tenant or unapproved route.</x:v>
      </x:c>
      <x:c r="F22" s="971" t="str">
        <x:v>CISO/DPO/Platform</x:v>
      </x:c>
      <x:c r="G22" s="971" t="str">
        <x:v>Critical</x:v>
      </x:c>
      <x:c r="H22" s="972" t="str">
        <x:v>Draft Complete</x:v>
      </x:c>
    </x:row>
    <x:row r="23">
      <x:c r="A23" s="965" t="str">
        <x:v>MQS-019</x:v>
      </x:c>
      <x:c r="B23" s="114" t="str">
        <x:v>Calibration</x:v>
      </x:c>
      <x:c r="C23" s="114" t="str">
        <x:v>Confidence versus correctness; Brier/ECE and selective accuracy.</x:v>
      </x:c>
      <x:c r="D23" s="114" t="str">
        <x:v>Holdout labelled cases</x:v>
      </x:c>
      <x:c r="E23" s="114" t="str">
        <x:v>Task-specific calibration threshold.</x:v>
      </x:c>
      <x:c r="F23" s="114" t="str">
        <x:v>AI Evaluation</x:v>
      </x:c>
      <x:c r="G23" s="114" t="str">
        <x:v>Critical</x:v>
      </x:c>
      <x:c r="H23" s="966" t="str">
        <x:v>Draft Complete</x:v>
      </x:c>
    </x:row>
    <x:row r="24">
      <x:c r="A24" s="970" t="str">
        <x:v>MQS-020</x:v>
      </x:c>
      <x:c r="B24" s="971" t="str">
        <x:v>Independent judging</x:v>
      </x:c>
      <x:c r="C24" s="971" t="str">
        <x:v>Different-provider/model judge plus deterministic/human sample for high impact.</x:v>
      </x:c>
      <x:c r="D24" s="971" t="str">
        <x:v>Qualification output</x:v>
      </x:c>
      <x:c r="E24" s="971" t="str">
        <x:v>No generator-only qualification.</x:v>
      </x:c>
      <x:c r="F24" s="971" t="str">
        <x:v>AI Governance/Domain</x:v>
      </x:c>
      <x:c r="G24" s="971" t="str">
        <x:v>Critical</x:v>
      </x:c>
      <x:c r="H24" s="972" t="str">
        <x:v>Draft Complete</x:v>
      </x:c>
    </x:row>
    <x:row r="25">
      <x:c r="A25" s="965" t="str">
        <x:v>MQS-021</x:v>
      </x:c>
      <x:c r="B25" s="114" t="str">
        <x:v>Performance</x:v>
      </x:c>
      <x:c r="C25" s="114" t="str">
        <x:v>Latency, throughput, cancellation, local CPU/GPU/RAM/battery and concurrency.</x:v>
      </x:c>
      <x:c r="D25" s="114" t="str">
        <x:v>Representative workload</x:v>
      </x:c>
      <x:c r="E25" s="114" t="str">
        <x:v>Within task/deployment budgets.</x:v>
      </x:c>
      <x:c r="F25" s="114" t="str">
        <x:v>SRE/Desktop</x:v>
      </x:c>
      <x:c r="G25" s="114" t="str">
        <x:v>High</x:v>
      </x:c>
      <x:c r="H25" s="966" t="str">
        <x:v>Draft Complete</x:v>
      </x:c>
    </x:row>
    <x:row r="26">
      <x:c r="A26" s="970" t="str">
        <x:v>MQS-022</x:v>
      </x:c>
      <x:c r="B26" s="971" t="str">
        <x:v>Cost</x:v>
      </x:c>
      <x:c r="C26" s="971" t="str">
        <x:v>Input/output/cache/tool/compute/reviewer cost per job and scenario.</x:v>
      </x:c>
      <x:c r="D26" s="971" t="str">
        <x:v>Usage/pricing/hardware</x:v>
      </x:c>
      <x:c r="E26" s="971" t="str">
        <x:v>Within approved task budget or explicit condition.</x:v>
      </x:c>
      <x:c r="F26" s="971" t="str">
        <x:v>FinOps/Product</x:v>
      </x:c>
      <x:c r="G26" s="971" t="str">
        <x:v>High</x:v>
      </x:c>
      <x:c r="H26" s="972" t="str">
        <x:v>Draft Complete</x:v>
      </x:c>
    </x:row>
    <x:row r="27">
      <x:c r="A27" s="965" t="str">
        <x:v>MQS-023</x:v>
      </x:c>
      <x:c r="B27" s="114" t="str">
        <x:v>Reliability/fallback</x:v>
      </x:c>
      <x:c r="C27" s="114" t="str">
        <x:v>Outage, rate limit, quota, auth expiry, schema failure and no-route behavior.</x:v>
      </x:c>
      <x:c r="D27" s="114" t="str">
        <x:v>Chaos/failure injection</x:v>
      </x:c>
      <x:c r="E27" s="114" t="str">
        <x:v>Approved fallback/abstention and user messaging.</x:v>
      </x:c>
      <x:c r="F27" s="114" t="str">
        <x:v>SRE/AI Platform</x:v>
      </x:c>
      <x:c r="G27" s="114" t="str">
        <x:v>Critical</x:v>
      </x:c>
      <x:c r="H27" s="966" t="str">
        <x:v>Draft Complete</x:v>
      </x:c>
    </x:row>
    <x:row r="28">
      <x:c r="A28" s="970" t="str">
        <x:v>MQS-024</x:v>
      </x:c>
      <x:c r="B28" s="971" t="str">
        <x:v>Drift/regression</x:v>
      </x:c>
      <x:c r="C28" s="971" t="str">
        <x:v>Provider alias, model/runtime/CLI/prompt/tool policy changes.</x:v>
      </x:c>
      <x:c r="D28" s="971" t="str">
        <x:v>Golden regression suite</x:v>
      </x:c>
      <x:c r="E28" s="971" t="str">
        <x:v>No critical regression; requalification triggers work.</x:v>
      </x:c>
      <x:c r="F28" s="971" t="str">
        <x:v>AI Evaluation/Owner</x:v>
      </x:c>
      <x:c r="G28" s="971" t="str">
        <x:v>Critical</x:v>
      </x:c>
      <x:c r="H28" s="972" t="str">
        <x:v>Draft Complete</x:v>
      </x:c>
    </x:row>
    <x:row r="29">
      <x:c r="A29" s="967" t="str">
        <x:v>MQS-025</x:v>
      </x:c>
      <x:c r="B29" s="968" t="str">
        <x:v>Employee/reviewer UX</x:v>
      </x:c>
      <x:c r="C29" s="968" t="str">
        <x:v>Route explanation, error, fallback, evidence and review comprehension.</x:v>
      </x:c>
      <x:c r="D29" s="968" t="str">
        <x:v>Journey/usability tests</x:v>
      </x:c>
      <x:c r="E29" s="968" t="str">
        <x:v>Comprehension and correction workflows pass.</x:v>
      </x:c>
      <x:c r="F29" s="968" t="str">
        <x:v>Product/Employee Experience</x:v>
      </x:c>
      <x:c r="G29" s="968" t="str">
        <x:v>High</x:v>
      </x:c>
      <x:c r="H29" s="969" t="str">
        <x:v>Draft Complete</x:v>
      </x:c>
    </x:row>
  </x:sheetData>
  <x:mergeCells>
    <x:mergeCell ref="A1:H1"/>
    <x:mergeCell ref="A2:H2"/>
  </x:mergeCells>
  <x:dataValidations count="2">
    <x:dataValidation type="list" sqref="G5:G29">
      <x:formula1>"Critical,High,Medium,Low"</x:formula1>
    </x:dataValidation>
    <x:dataValidation type="list" sqref="H5:H29">
      <x:formula1>"Draft Complete,Needs Review,Approved,Deferred"</x:formula1>
    </x:dataValidation>
  </x:dataValidations>
  <x:pageMargins left="0.7" right="0.7" top="0.75" bottom="0.75" header="0.3" footer="0.3"/>
</x:worksheet>
</file>

<file path=xl/worksheets/sheet180.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54" hidden="0" customWidth="1"/>
    <x:col min="5" max="5" width="50" hidden="0" customWidth="1"/>
    <x:col min="6" max="6" width="58" hidden="0" customWidth="1"/>
    <x:col min="7" max="7" width="28" hidden="0" customWidth="1"/>
    <x:col min="8" max="8" width="12" hidden="0" customWidth="1"/>
    <x:col min="9" max="9" width="18" hidden="0" customWidth="1"/>
  </x:cols>
  <x:sheetData>
    <x:row r="1" ht="30" customHeight="1">
      <x:c r="A1" s="927" t="str">
        <x:v>A-01 — Model-to-Task Routing Policy</x:v>
      </x:c>
      <x:c r="B1" s="927"/>
      <x:c r="C1" s="927"/>
      <x:c r="D1" s="927"/>
      <x:c r="E1" s="927"/>
      <x:c r="F1" s="927"/>
      <x:c r="G1" s="927"/>
      <x:c r="H1" s="927"/>
      <x:c r="I1" s="927"/>
    </x:row>
    <x:row r="2" ht="38" customHeight="1">
      <x:c r="A2" s="931" t="str">
        <x:v>Routing chooses the minimum-cost/minimum-effort qualified route only after hard data, region, feature, safety and qualification eligibility checks.</x:v>
      </x:c>
      <x:c r="B2" s="931"/>
      <x:c r="C2" s="931"/>
      <x:c r="D2" s="931"/>
      <x:c r="E2" s="931"/>
      <x:c r="F2" s="931"/>
      <x:c r="G2" s="931"/>
      <x:c r="H2" s="931"/>
      <x:c r="I2" s="931"/>
    </x:row>
    <x:row r="4" ht="30" customHeight="1">
      <x:c r="A4" s="943" t="str">
        <x:v>ID</x:v>
      </x:c>
      <x:c r="B4" s="944" t="str">
        <x:v>Routing rule / task</x:v>
      </x:c>
      <x:c r="C4" s="944" t="str">
        <x:v>Effort</x:v>
      </x:c>
      <x:c r="D4" s="944" t="str">
        <x:v>Preferred route class</x:v>
      </x:c>
      <x:c r="E4" s="944" t="str">
        <x:v>Optimization objective</x:v>
      </x:c>
      <x:c r="F4" s="944" t="str">
        <x:v>Guardrail</x:v>
      </x:c>
      <x:c r="G4" s="944" t="str">
        <x:v>Owner</x:v>
      </x:c>
      <x:c r="H4" s="944" t="str">
        <x:v>Priority</x:v>
      </x:c>
      <x:c r="I4" s="945" t="str">
        <x:v>Status</x:v>
      </x:c>
    </x:row>
    <x:row r="5">
      <x:c r="A5" s="962" t="str">
        <x:v>RTR-001</x:v>
      </x:c>
      <x:c r="B5" s="963" t="str">
        <x:v>Hard eligibility</x:v>
      </x:c>
      <x:c r="C5" s="963" t="str">
        <x:v>All tasks</x:v>
      </x:c>
      <x:c r="D5" s="963" t="str">
        <x:v>Provider/connector healthy; exact deployment qualified; data/region/tool/modalities/schema supported; qualification current.</x:v>
      </x:c>
      <x:c r="E5" s="963" t="str">
        <x:v>Exclude candidate</x:v>
      </x:c>
      <x:c r="F5" s="963" t="str">
        <x:v>No optimization runs before eligibility.</x:v>
      </x:c>
      <x:c r="G5" s="963" t="str">
        <x:v>AI Router</x:v>
      </x:c>
      <x:c r="H5" s="963" t="str">
        <x:v>Critical</x:v>
      </x:c>
      <x:c r="I5" s="964" t="str">
        <x:v>Draft Complete</x:v>
      </x:c>
    </x:row>
    <x:row r="6">
      <x:c r="A6" s="970" t="str">
        <x:v>RTR-002</x:v>
      </x:c>
      <x:c r="B6" s="971" t="str">
        <x:v>WI_EVIDENCE_EXTRACTION</x:v>
      </x:c>
      <x:c r="C6" s="971" t="str">
        <x:v>FAST</x:v>
      </x:c>
      <x:c r="D6" s="971" t="str">
        <x:v>Qualified small/fast API or local model with high precision and schema validity.</x:v>
      </x:c>
      <x:c r="E6" s="971" t="str">
        <x:v>Lowest cost meeting extraction/grounding threshold.</x:v>
      </x:c>
      <x:c r="F6" s="971" t="str">
        <x:v>Deterministic validation and abstention.</x:v>
      </x:c>
      <x:c r="G6" s="971" t="str">
        <x:v>Data/AI Platform</x:v>
      </x:c>
      <x:c r="H6" s="971" t="str">
        <x:v>High</x:v>
      </x:c>
      <x:c r="I6" s="972" t="str">
        <x:v>Draft Complete</x:v>
      </x:c>
    </x:row>
    <x:row r="7">
      <x:c r="A7" s="965" t="str">
        <x:v>RTR-003</x:v>
      </x:c>
      <x:c r="B7" s="114" t="str">
        <x:v>WI_EPISODE_SEGMENTATION</x:v>
      </x:c>
      <x:c r="C7" s="114" t="str">
        <x:v>STANDARD</x:v>
      </x:c>
      <x:c r="D7" s="114" t="str">
        <x:v>Qualified balanced model; local/self-hosted permitted when corpus/privacy supports it.</x:v>
      </x:c>
      <x:c r="E7" s="114" t="str">
        <x:v>Quality/calibration first, then latency/cost.</x:v>
      </x:c>
      <x:c r="F7" s="114" t="str">
        <x:v>Coverage/gaps passed in input.</x:v>
      </x:c>
      <x:c r="G7" s="114" t="str">
        <x:v>AI Evaluation</x:v>
      </x:c>
      <x:c r="H7" s="114" t="str">
        <x:v>High</x:v>
      </x:c>
      <x:c r="I7" s="966" t="str">
        <x:v>Draft Complete</x:v>
      </x:c>
    </x:row>
    <x:row r="8">
      <x:c r="A8" s="970" t="str">
        <x:v>RTR-004</x:v>
      </x:c>
      <x:c r="B8" s="971" t="str">
        <x:v>WI_TASK_ALIGNMENT</x:v>
      </x:c>
      <x:c r="C8" s="971" t="str">
        <x:v>STANDARD/CRITICAL</x:v>
      </x:c>
      <x:c r="D8" s="971" t="str">
        <x:v>Qualified balanced/frontier model; CRITICAL uses independent validation and human review.</x:v>
      </x:c>
      <x:c r="E8" s="971" t="str">
        <x:v>Precision on negative classes, calibration and grounding dominate.</x:v>
      </x:c>
      <x:c r="F8" s="971" t="str">
        <x:v>No unqualified cheaper fallback.</x:v>
      </x:c>
      <x:c r="G8" s="971" t="str">
        <x:v>Task Assurance/DPO</x:v>
      </x:c>
      <x:c r="H8" s="971" t="str">
        <x:v>Critical</x:v>
      </x:c>
      <x:c r="I8" s="972" t="str">
        <x:v>Draft Complete</x:v>
      </x:c>
    </x:row>
    <x:row r="9">
      <x:c r="A9" s="965" t="str">
        <x:v>RTR-005</x:v>
      </x:c>
      <x:c r="B9" s="114" t="str">
        <x:v>WI_PROVENANCE_ATTRIBUTION</x:v>
      </x:c>
      <x:c r="C9" s="114" t="str">
        <x:v>STANDARD/DEEP</x:v>
      </x:c>
      <x:c r="D9" s="114" t="str">
        <x:v>Qualified model with strong structured correlation; semantic evidence supplied.</x:v>
      </x:c>
      <x:c r="E9" s="114" t="str">
        <x:v>Unknown/Mixed calibration and grounding dominate.</x:v>
      </x:c>
      <x:c r="F9" s="114" t="str">
        <x:v>Visual-only route cannot overrule semantic evidence.</x:v>
      </x:c>
      <x:c r="G9" s="114" t="str">
        <x:v>Provenance Lead</x:v>
      </x:c>
      <x:c r="H9" s="114" t="str">
        <x:v>Critical</x:v>
      </x:c>
      <x:c r="I9" s="966" t="str">
        <x:v>Draft Complete</x:v>
      </x:c>
    </x:row>
    <x:row r="10">
      <x:c r="A10" s="970" t="str">
        <x:v>RTR-006</x:v>
      </x:c>
      <x:c r="B10" s="971" t="str">
        <x:v>WI_ACCEPTANCE_CRITERIA</x:v>
      </x:c>
      <x:c r="C10" s="971" t="str">
        <x:v>STANDARD/CRITICAL</x:v>
      </x:c>
      <x:c r="D10" s="971" t="str">
        <x:v>Deterministic evaluators first; model handles ambiguity; human review for material conflict.</x:v>
      </x:c>
      <x:c r="E10" s="971" t="str">
        <x:v>Authoritative evidence and domain correctness.</x:v>
      </x:c>
      <x:c r="F10" s="971" t="str">
        <x:v>Model is secondary to source-system facts.</x:v>
      </x:c>
      <x:c r="G10" s="971" t="str">
        <x:v>Task Assurance/Domain</x:v>
      </x:c>
      <x:c r="H10" s="971" t="str">
        <x:v>Critical</x:v>
      </x:c>
      <x:c r="I10" s="972" t="str">
        <x:v>Draft Complete</x:v>
      </x:c>
    </x:row>
    <x:row r="11">
      <x:c r="A11" s="965" t="str">
        <x:v>RTR-007</x:v>
      </x:c>
      <x:c r="B11" s="114" t="str">
        <x:v>WI_QUALITY_REVIEW</x:v>
      </x:c>
      <x:c r="C11" s="114" t="str">
        <x:v>DEEP/CRITICAL</x:v>
      </x:c>
      <x:c r="D11" s="114" t="str">
        <x:v>Frontier coding model or qualified self-hosted coding model with repository/tool context.</x:v>
      </x:c>
      <x:c r="E11" s="114" t="str">
        <x:v>Quality, tests, security and contradiction detection over cost.</x:v>
      </x:c>
      <x:c r="F11" s="114" t="str">
        <x:v>Employee/reviewer verifies outcome.</x:v>
      </x:c>
      <x:c r="G11" s="114" t="str">
        <x:v>Engineering/QA</x:v>
      </x:c>
      <x:c r="H11" s="114" t="str">
        <x:v>Critical</x:v>
      </x:c>
      <x:c r="I11" s="966" t="str">
        <x:v>Draft Complete</x:v>
      </x:c>
    </x:row>
    <x:row r="12">
      <x:c r="A12" s="970" t="str">
        <x:v>RTR-008</x:v>
      </x:c>
      <x:c r="B12" s="971" t="str">
        <x:v>WI_VISUAL_INTERPRETATION</x:v>
      </x:c>
      <x:c r="C12" s="971" t="str">
        <x:v>STANDARD/DEEP</x:v>
      </x:c>
      <x:c r="D12" s="971" t="str">
        <x:v>Qualified multimodal API/self-hosted model after local redaction.</x:v>
      </x:c>
      <x:c r="E12" s="971" t="str">
        <x:v>UI accuracy, privacy and latency.</x:v>
      </x:c>
      <x:c r="F12" s="971" t="str">
        <x:v>Semantic/UI tree outranks pixels.</x:v>
      </x:c>
      <x:c r="G12" s="971" t="str">
        <x:v>Visual Evidence/DPO</x:v>
      </x:c>
      <x:c r="H12" s="971" t="str">
        <x:v>High</x:v>
      </x:c>
      <x:c r="I12" s="972" t="str">
        <x:v>Draft Complete</x:v>
      </x:c>
    </x:row>
    <x:row r="13">
      <x:c r="A13" s="965" t="str">
        <x:v>RTR-009</x:v>
      </x:c>
      <x:c r="B13" s="114" t="str">
        <x:v>WI_CAPABILITY_RECOMMENDATION</x:v>
      </x:c>
      <x:c r="C13" s="114" t="str">
        <x:v>DEEP/CRITICAL</x:v>
      </x:c>
      <x:c r="D13" s="114" t="str">
        <x:v>Deterministic evidence vector + qualified high-capability model + human review.</x:v>
      </x:c>
      <x:c r="E13" s="114" t="str">
        <x:v>Fairness, calibration and repeated-evidence reasoning.</x:v>
      </x:c>
      <x:c r="F13" s="114" t="str">
        <x:v>No personal CLI or generator-only judge.</x:v>
      </x:c>
      <x:c r="G13" s="114" t="str">
        <x:v>Capability/HR/DPO</x:v>
      </x:c>
      <x:c r="H13" s="114" t="str">
        <x:v>Critical</x:v>
      </x:c>
      <x:c r="I13" s="966" t="str">
        <x:v>Draft Complete</x:v>
      </x:c>
    </x:row>
    <x:row r="14">
      <x:c r="A14" s="970" t="str">
        <x:v>RTR-010</x:v>
      </x:c>
      <x:c r="B14" s="971" t="str">
        <x:v>WI_COACHING_GENERATION</x:v>
      </x:c>
      <x:c r="C14" s="971" t="str">
        <x:v>STANDARD/DEEP</x:v>
      </x:c>
      <x:c r="D14" s="971" t="str">
        <x:v>Qualified safe balanced model; optional local draft; safety validator before private delivery.</x:v>
      </x:c>
      <x:c r="E14" s="971" t="str">
        <x:v>Tone, wrong-context, usefulness and privacy.</x:v>
      </x:c>
      <x:c r="F14" s="971" t="str">
        <x:v>Silent provider change prohibited for private-sensitive route.</x:v>
      </x:c>
      <x:c r="G14" s="971" t="str">
        <x:v>Growth Coach/HR</x:v>
      </x:c>
      <x:c r="H14" s="971" t="str">
        <x:v>Critical</x:v>
      </x:c>
      <x:c r="I14" s="972" t="str">
        <x:v>Draft Complete</x:v>
      </x:c>
    </x:row>
    <x:row r="15">
      <x:c r="A15" s="965" t="str">
        <x:v>RTR-011</x:v>
      </x:c>
      <x:c r="B15" s="114" t="str">
        <x:v>WI_REDACTION_SUPPORT</x:v>
      </x:c>
      <x:c r="C15" s="114" t="str">
        <x:v>FAST/STANDARD</x:v>
      </x:c>
      <x:c r="D15" s="114" t="str">
        <x:v>Deterministic local rules first, approved endpoint-local model second.</x:v>
      </x:c>
      <x:c r="E15" s="114" t="str">
        <x:v>Recall and local privacy over general intelligence.</x:v>
      </x:c>
      <x:c r="F15" s="114" t="str">
        <x:v>No cloud fallback without explicit policy/notice.</x:v>
      </x:c>
      <x:c r="G15" s="114" t="str">
        <x:v>CISO/DPO/Desktop</x:v>
      </x:c>
      <x:c r="H15" s="114" t="str">
        <x:v>Critical</x:v>
      </x:c>
      <x:c r="I15" s="966" t="str">
        <x:v>Draft Complete</x:v>
      </x:c>
    </x:row>
    <x:row r="16">
      <x:c r="A16" s="970" t="str">
        <x:v>RTR-012</x:v>
      </x:c>
      <x:c r="B16" s="971" t="str">
        <x:v>WI_EMBEDDING_RETRIEVAL</x:v>
      </x:c>
      <x:c r="C16" s="971" t="str">
        <x:v>FAST</x:v>
      </x:c>
      <x:c r="D16" s="971" t="str">
        <x:v>Approved local/regional embedding deployment.</x:v>
      </x:c>
      <x:c r="E16" s="971" t="str">
        <x:v>Retrieval quality, privacy, cost and stable dimensions.</x:v>
      </x:c>
      <x:c r="F16" s="971" t="str">
        <x:v>Embedding/model version pinned to index.</x:v>
      </x:c>
      <x:c r="G16" s="971" t="str">
        <x:v>Data/AI Platform</x:v>
      </x:c>
      <x:c r="H16" s="971" t="str">
        <x:v>High</x:v>
      </x:c>
      <x:c r="I16" s="972" t="str">
        <x:v>Draft Complete</x:v>
      </x:c>
    </x:row>
    <x:row r="17">
      <x:c r="A17" s="965" t="str">
        <x:v>RTR-013</x:v>
      </x:c>
      <x:c r="B17" s="114" t="str">
        <x:v>WI_RESEARCH_SYNTHESIS</x:v>
      </x:c>
      <x:c r="C17" s="114" t="str">
        <x:v>DEEP</x:v>
      </x:c>
      <x:c r="D17" s="114" t="str">
        <x:v>Current-source-capable frontier/research model with explicit citations and human source review.</x:v>
      </x:c>
      <x:c r="E17" s="114" t="str">
        <x:v>Source grounding/completeness over speed.</x:v>
      </x:c>
      <x:c r="F17" s="114" t="str">
        <x:v>Research remains proposal input only.</x:v>
      </x:c>
      <x:c r="G17" s="114" t="str">
        <x:v>Research Governance</x:v>
      </x:c>
      <x:c r="H17" s="114" t="str">
        <x:v>High</x:v>
      </x:c>
      <x:c r="I17" s="966" t="str">
        <x:v>Draft Complete</x:v>
      </x:c>
    </x:row>
    <x:row r="18">
      <x:c r="A18" s="970" t="str">
        <x:v>RTR-014</x:v>
      </x:c>
      <x:c r="B18" s="971" t="str">
        <x:v>WI_EVALUATOR_JUDGE</x:v>
      </x:c>
      <x:c r="C18" s="971" t="str">
        <x:v>DEEP/CRITICAL</x:v>
      </x:c>
      <x:c r="D18" s="971" t="str">
        <x:v>Different model/provider from generator plus deterministic and human sample.</x:v>
      </x:c>
      <x:c r="E18" s="971" t="str">
        <x:v>Independence, calibration and rubric adherence.</x:v>
      </x:c>
      <x:c r="F18" s="971" t="str">
        <x:v>No circular sole self-judging.</x:v>
      </x:c>
      <x:c r="G18" s="971" t="str">
        <x:v>AI Evaluation</x:v>
      </x:c>
      <x:c r="H18" s="971" t="str">
        <x:v>Critical</x:v>
      </x:c>
      <x:c r="I18" s="972" t="str">
        <x:v>Draft Complete</x:v>
      </x:c>
    </x:row>
    <x:row r="19">
      <x:c r="A19" s="965" t="str">
        <x:v>RTR-015</x:v>
      </x:c>
      <x:c r="B19" s="114" t="str">
        <x:v>WI_CODE_ASSISTANCE</x:v>
      </x:c>
      <x:c r="C19" s="114" t="str">
        <x:v>FAST/STANDARD/DEEP</x:v>
      </x:c>
      <x:c r="D19" s="114" t="str">
        <x:v>Employee-selected approved CLI/local model first when visible; managed API fallback only by policy/notice.</x:v>
      </x:c>
      <x:c r="E19" s="114" t="str">
        <x:v>User preference, capability, cost and latency.</x:v>
      </x:c>
      <x:c r="F19" s="114" t="str">
        <x:v>No hidden personal-subscription batch use.</x:v>
      </x:c>
      <x:c r="G19" s="114" t="str">
        <x:v>Developer Experience</x:v>
      </x:c>
      <x:c r="H19" s="114" t="str">
        <x:v>High</x:v>
      </x:c>
      <x:c r="I19" s="966" t="str">
        <x:v>Draft Complete</x:v>
      </x:c>
    </x:row>
    <x:row r="20">
      <x:c r="A20" s="970" t="str">
        <x:v>RTR-016</x:v>
      </x:c>
      <x:c r="B20" s="971" t="str">
        <x:v>Live health adaptation</x:v>
      </x:c>
      <x:c r="C20" s="971" t="str">
        <x:v>All</x:v>
      </x:c>
      <x:c r="D20" s="971" t="str">
        <x:v>Re-rank only within eligible qualified routes when provider/local health, quota, latency or budget changes.</x:v>
      </x:c>
      <x:c r="E20" s="971" t="str">
        <x:v>Preserve policy and qualification floors.</x:v>
      </x:c>
      <x:c r="F20" s="971" t="str">
        <x:v>No opportunistic unqualified route.</x:v>
      </x:c>
      <x:c r="G20" s="971" t="str">
        <x:v>AI Platform/SRE</x:v>
      </x:c>
      <x:c r="H20" s="971" t="str">
        <x:v>Critical</x:v>
      </x:c>
      <x:c r="I20" s="972" t="str">
        <x:v>Draft Complete</x:v>
      </x:c>
    </x:row>
    <x:row r="21">
      <x:c r="A21" s="967" t="str">
        <x:v>RTR-017</x:v>
      </x:c>
      <x:c r="B21" s="968" t="str">
        <x:v>Route utility</x:v>
      </x:c>
      <x:c r="C21" s="968" t="str">
        <x:v>All</x:v>
      </x:c>
      <x:c r="D21" s="968" t="str">
        <x:v>Weighted quality, calibration, reliability, schema/tool success minus latency, cost, privacy and resource risk.</x:v>
      </x:c>
      <x:c r="E21" s="968" t="str">
        <x:v>Task profile defines weights.</x:v>
      </x:c>
      <x:c r="F21" s="968" t="str">
        <x:v>Weights and candidate reasons versioned/audited.</x:v>
      </x:c>
      <x:c r="G21" s="968" t="str">
        <x:v>AI Platform/Domain/FinOps</x:v>
      </x:c>
      <x:c r="H21" s="968" t="str">
        <x:v>High</x:v>
      </x:c>
      <x:c r="I21" s="969" t="str">
        <x:v>Draft Complete</x:v>
      </x:c>
    </x:row>
  </x:sheetData>
  <x:mergeCells>
    <x:mergeCell ref="A1:I1"/>
    <x:mergeCell ref="A2:I2"/>
  </x:mergeCells>
  <x:dataValidations count="2">
    <x:dataValidation type="list" sqref="H5:H21">
      <x:formula1>"Critical,High,Medium,Low"</x:formula1>
    </x:dataValidation>
    <x:dataValidation type="list" sqref="I5:I21">
      <x:formula1>"Draft Complete,Needs Review,Approved,Deferred"</x:formula1>
    </x:dataValidation>
  </x:dataValidations>
  <x:pageMargins left="0.7" right="0.7" top="0.75" bottom="0.75" header="0.3" footer="0.3"/>
</x:worksheet>
</file>

<file path=xl/worksheets/sheet181.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58" hidden="0" customWidth="1"/>
    <x:col min="5" max="5" width="58" hidden="0" customWidth="1"/>
    <x:col min="6" max="6" width="30" hidden="0" customWidth="1"/>
    <x:col min="7" max="7" width="18" hidden="0" customWidth="1"/>
  </x:cols>
  <x:sheetData>
    <x:row r="1" ht="30" customHeight="1">
      <x:c r="A1" s="927" t="str">
        <x:v>A-01 — Fallback and Failure Policy</x:v>
      </x:c>
      <x:c r="B1" s="927"/>
      <x:c r="C1" s="927"/>
      <x:c r="D1" s="927"/>
      <x:c r="E1" s="927"/>
      <x:c r="F1" s="927"/>
      <x:c r="G1" s="927"/>
    </x:row>
    <x:row r="2" ht="38" customHeight="1">
      <x:c r="A2" s="931" t="str">
        <x:v>Canonical errors and safe behavior. Fallback never silently weakens privacy, region, qualification or human-review requirements.</x:v>
      </x:c>
      <x:c r="B2" s="931"/>
      <x:c r="C2" s="931"/>
      <x:c r="D2" s="931"/>
      <x:c r="E2" s="931"/>
      <x:c r="F2" s="931"/>
      <x:c r="G2" s="931"/>
    </x:row>
    <x:row r="4" ht="30" customHeight="1">
      <x:c r="A4" s="943" t="str">
        <x:v>ID</x:v>
      </x:c>
      <x:c r="B4" s="944" t="str">
        <x:v>Error / state</x:v>
      </x:c>
      <x:c r="C4" s="944" t="str">
        <x:v>Meaning</x:v>
      </x:c>
      <x:c r="D4" s="944" t="str">
        <x:v>Required response</x:v>
      </x:c>
      <x:c r="E4" s="944" t="str">
        <x:v>Guardrail</x:v>
      </x:c>
      <x:c r="F4" s="944" t="str">
        <x:v>Owner</x:v>
      </x:c>
      <x:c r="G4" s="945" t="str">
        <x:v>Status</x:v>
      </x:c>
    </x:row>
    <x:row r="5">
      <x:c r="A5" s="962" t="str">
        <x:v>FB-001</x:v>
      </x:c>
      <x:c r="B5" s="963" t="str">
        <x:v>CLI_NOT_INSTALLED</x:v>
      </x:c>
      <x:c r="C5" s="963" t="str">
        <x:v>Approved CLI executable not found.</x:v>
      </x:c>
      <x:c r="D5" s="963" t="str">
        <x:v>Notify employee; offer approved local/API/manual options.</x:v>
      </x:c>
      <x:c r="E5" s="963" t="str">
        <x:v>No task/evidence loss inference.</x:v>
      </x:c>
      <x:c r="F5" s="963" t="str">
        <x:v>Endpoint Broker</x:v>
      </x:c>
      <x:c r="G5" s="964" t="str">
        <x:v>Draft Complete</x:v>
      </x:c>
    </x:row>
    <x:row r="6">
      <x:c r="A6" s="970" t="str">
        <x:v>FB-002</x:v>
      </x:c>
      <x:c r="B6" s="971" t="str">
        <x:v>CLI_VERSION_UNSUPPORTED</x:v>
      </x:c>
      <x:c r="C6" s="971" t="str">
        <x:v>Installed CLI version outside approved range.</x:v>
      </x:c>
      <x:c r="D6" s="971" t="str">
        <x:v>Suspend connector; prompt update or manual route.</x:v>
      </x:c>
      <x:c r="E6" s="971" t="str">
        <x:v>Do not run unknown version.</x:v>
      </x:c>
      <x:c r="F6" s="971" t="str">
        <x:v>Endpoint Broker/AI Platform</x:v>
      </x:c>
      <x:c r="G6" s="972" t="str">
        <x:v>Draft Complete</x:v>
      </x:c>
    </x:row>
    <x:row r="7">
      <x:c r="A7" s="965" t="str">
        <x:v>FB-003</x:v>
      </x:c>
      <x:c r="B7" s="114" t="str">
        <x:v>CLI_AUTH_REQUIRED</x:v>
      </x:c>
      <x:c r="C7" s="114" t="str">
        <x:v>CLI needs visible sign-in.</x:v>
      </x:c>
      <x:c r="D7" s="114" t="str">
        <x:v>Notify employee with official sign-in action; job remains pending/cancelled.</x:v>
      </x:c>
      <x:c r="E7" s="114" t="str">
        <x:v>No credential extraction or silent API substitution.</x:v>
      </x:c>
      <x:c r="F7" s="114" t="str">
        <x:v>Endpoint Broker</x:v>
      </x:c>
      <x:c r="G7" s="966" t="str">
        <x:v>Draft Complete</x:v>
      </x:c>
    </x:row>
    <x:row r="8">
      <x:c r="A8" s="970" t="str">
        <x:v>FB-004</x:v>
      </x:c>
      <x:c r="B8" s="971" t="str">
        <x:v>CLI_AUTH_EXPIRED</x:v>
      </x:c>
      <x:c r="C8" s="971" t="str">
        <x:v>Vendor local authentication expired.</x:v>
      </x:c>
      <x:c r="D8" s="971" t="str">
        <x:v>Notify; allow re-authentication or approved fallback by policy.</x:v>
      </x:c>
      <x:c r="E8" s="971" t="str">
        <x:v>No employee blame.</x:v>
      </x:c>
      <x:c r="F8" s="971" t="str">
        <x:v>Endpoint Broker</x:v>
      </x:c>
      <x:c r="G8" s="972" t="str">
        <x:v>Draft Complete</x:v>
      </x:c>
    </x:row>
    <x:row r="9">
      <x:c r="A9" s="965" t="str">
        <x:v>FB-005</x:v>
      </x:c>
      <x:c r="B9" s="114" t="str">
        <x:v>CLI_SUBSCRIPTION_NOT_ELIGIBLE</x:v>
      </x:c>
      <x:c r="C9" s="114" t="str">
        <x:v>User plan/workspace does not permit requested usage.</x:v>
      </x:c>
      <x:c r="D9" s="114" t="str">
        <x:v>Explain eligibility; offer company-managed route/manual.</x:v>
      </x:c>
      <x:c r="E9" s="114" t="str">
        <x:v>Do not disadvantage user for subscription status.</x:v>
      </x:c>
      <x:c r="F9" s="114" t="str">
        <x:v>HR/AI Platform/Product</x:v>
      </x:c>
      <x:c r="G9" s="966" t="str">
        <x:v>Draft Complete</x:v>
      </x:c>
    </x:row>
    <x:row r="10">
      <x:c r="A10" s="970" t="str">
        <x:v>FB-006</x:v>
      </x:c>
      <x:c r="B10" s="971" t="str">
        <x:v>CLI_QUOTA_EXCEEDED</x:v>
      </x:c>
      <x:c r="C10" s="971" t="str">
        <x:v>Subscription/API local quota reached.</x:v>
      </x:c>
      <x:c r="D10" s="971" t="str">
        <x:v>Show retry/renewal/fallback options.</x:v>
      </x:c>
      <x:c r="E10" s="971" t="str">
        <x:v>No hidden company load on personal plan.</x:v>
      </x:c>
      <x:c r="F10" s="971" t="str">
        <x:v>Endpoint Broker</x:v>
      </x:c>
      <x:c r="G10" s="972" t="str">
        <x:v>Draft Complete</x:v>
      </x:c>
    </x:row>
    <x:row r="11">
      <x:c r="A11" s="965" t="str">
        <x:v>FB-007</x:v>
      </x:c>
      <x:c r="B11" s="114" t="str">
        <x:v>LOCAL_MODEL_NOT_INSTALLED</x:v>
      </x:c>
      <x:c r="C11" s="114" t="str">
        <x:v>Approved model digest absent.</x:v>
      </x:c>
      <x:c r="D11" s="114" t="str">
        <x:v>Offer approved download/install with size/resource information or alternate route.</x:v>
      </x:c>
      <x:c r="E11" s="114" t="str">
        <x:v>No automatic large download without user/IT policy.</x:v>
      </x:c>
      <x:c r="F11" s="114" t="str">
        <x:v>Desktop/IT</x:v>
      </x:c>
      <x:c r="G11" s="966" t="str">
        <x:v>Draft Complete</x:v>
      </x:c>
    </x:row>
    <x:row r="12">
      <x:c r="A12" s="970" t="str">
        <x:v>FB-008</x:v>
      </x:c>
      <x:c r="B12" s="971" t="str">
        <x:v>LOCAL_RESOURCE_INSUFFICIENT</x:v>
      </x:c>
      <x:c r="C12" s="971" t="str">
        <x:v>RAM/GPU/disk/context budget insufficient.</x:v>
      </x:c>
      <x:c r="D12" s="971" t="str">
        <x:v>Stop safely; offer smaller qualified local model or approved managed route.</x:v>
      </x:c>
      <x:c r="E12" s="971" t="str">
        <x:v>Do not degrade to unqualified quantisation.</x:v>
      </x:c>
      <x:c r="F12" s="971" t="str">
        <x:v>Desktop/AI Platform</x:v>
      </x:c>
      <x:c r="G12" s="972" t="str">
        <x:v>Draft Complete</x:v>
      </x:c>
    </x:row>
    <x:row r="13">
      <x:c r="A13" s="965" t="str">
        <x:v>FB-009</x:v>
      </x:c>
      <x:c r="B13" s="114" t="str">
        <x:v>PROVIDER_UNAVAILABLE</x:v>
      </x:c>
      <x:c r="C13" s="114" t="str">
        <x:v>API/cloud endpoint outage or circuit open.</x:v>
      </x:c>
      <x:c r="D13" s="114" t="str">
        <x:v>Use approved equivalent route or terminal action.</x:v>
      </x:c>
      <x:c r="E13" s="114" t="str">
        <x:v>Preserve region/data/quality policy.</x:v>
      </x:c>
      <x:c r="F13" s="114" t="str">
        <x:v>AI Platform/SRE</x:v>
      </x:c>
      <x:c r="G13" s="966" t="str">
        <x:v>Draft Complete</x:v>
      </x:c>
    </x:row>
    <x:row r="14">
      <x:c r="A14" s="970" t="str">
        <x:v>FB-010</x:v>
      </x:c>
      <x:c r="B14" s="971" t="str">
        <x:v>RATE_LIMIT_OR_QUOTA</x:v>
      </x:c>
      <x:c r="C14" s="971" t="str">
        <x:v>Central provider throttling or budget exhaustion.</x:v>
      </x:c>
      <x:c r="D14" s="971" t="str">
        <x:v>Backoff, queue or approved route; respect deadline/cost.</x:v>
      </x:c>
      <x:c r="E14" s="971" t="str">
        <x:v>No repeated costly retries.</x:v>
      </x:c>
      <x:c r="F14" s="971" t="str">
        <x:v>AI Platform/FinOps</x:v>
      </x:c>
      <x:c r="G14" s="972" t="str">
        <x:v>Draft Complete</x:v>
      </x:c>
    </x:row>
    <x:row r="15">
      <x:c r="A15" s="965" t="str">
        <x:v>FB-011</x:v>
      </x:c>
      <x:c r="B15" s="114" t="str">
        <x:v>MODEL_UNAVAILABLE_OR_DEPRECATED</x:v>
      </x:c>
      <x:c r="C15" s="114" t="str">
        <x:v>Configured model removed/alias changed.</x:v>
      </x:c>
      <x:c r="D15" s="114" t="str">
        <x:v>Suspend deployment; migrate only to qualified replacement.</x:v>
      </x:c>
      <x:c r="E15" s="114" t="str">
        <x:v>No `latest` alias assumption.</x:v>
      </x:c>
      <x:c r="F15" s="114" t="str">
        <x:v>AI Platform/Architecture</x:v>
      </x:c>
      <x:c r="G15" s="966" t="str">
        <x:v>Draft Complete</x:v>
      </x:c>
    </x:row>
    <x:row r="16">
      <x:c r="A16" s="970" t="str">
        <x:v>FB-012</x:v>
      </x:c>
      <x:c r="B16" s="971" t="str">
        <x:v>OUTPUT_SCHEMA_INVALID</x:v>
      </x:c>
      <x:c r="C16" s="971" t="str">
        <x:v>Result fails required schema.</x:v>
      </x:c>
      <x:c r="D16" s="971" t="str">
        <x:v>Repair/retry within budget; alternate qualified route; otherwise review/fail.</x:v>
      </x:c>
      <x:c r="E16" s="971" t="str">
        <x:v>Invalid structure never enters domain state.</x:v>
      </x:c>
      <x:c r="F16" s="971" t="str">
        <x:v>AI Platform/Data</x:v>
      </x:c>
      <x:c r="G16" s="972" t="str">
        <x:v>Draft Complete</x:v>
      </x:c>
    </x:row>
    <x:row r="17">
      <x:c r="A17" s="965" t="str">
        <x:v>FB-013</x:v>
      </x:c>
      <x:c r="B17" s="114" t="str">
        <x:v>TOOL_PERMISSION_DENIED</x:v>
      </x:c>
      <x:c r="C17" s="114" t="str">
        <x:v>User/policy denies requested tool.</x:v>
      </x:c>
      <x:c r="D17" s="114" t="str">
        <x:v>Return partial/denied result; ask for approved alternate.</x:v>
      </x:c>
      <x:c r="E17" s="114" t="str">
        <x:v>Never bypass permission.</x:v>
      </x:c>
      <x:c r="F17" s="114" t="str">
        <x:v>Capability Gateway/Endpoint Broker</x:v>
      </x:c>
      <x:c r="G17" s="966" t="str">
        <x:v>Draft Complete</x:v>
      </x:c>
    </x:row>
    <x:row r="18">
      <x:c r="A18" s="970" t="str">
        <x:v>FB-014</x:v>
      </x:c>
      <x:c r="B18" s="971" t="str">
        <x:v>POLICY_FORBIDS_MODEL_OR_CLOUD</x:v>
      </x:c>
      <x:c r="C18" s="971" t="str">
        <x:v>Data/purpose/region policy excludes route.</x:v>
      </x:c>
      <x:c r="D18" s="971" t="str">
        <x:v>Use permitted route or AI_ROUTE_UNAVAILABLE.</x:v>
      </x:c>
      <x:c r="E18" s="971" t="str">
        <x:v>Policy cannot be overridden by availability/cost.</x:v>
      </x:c>
      <x:c r="F18" s="971" t="str">
        <x:v>Policy/DPO</x:v>
      </x:c>
      <x:c r="G18" s="972" t="str">
        <x:v>Draft Complete</x:v>
      </x:c>
    </x:row>
    <x:row r="19">
      <x:c r="A19" s="965" t="str">
        <x:v>FB-015</x:v>
      </x:c>
      <x:c r="B19" s="114" t="str">
        <x:v>REGION_NOT_APPROVED</x:v>
      </x:c>
      <x:c r="C19" s="114" t="str">
        <x:v>Actual route cannot meet approved processing region.</x:v>
      </x:c>
      <x:c r="D19" s="114" t="str">
        <x:v>Reject route; do not send content.</x:v>
      </x:c>
      <x:c r="E19" s="114" t="str">
        <x:v>Global endpoint cannot masquerade as regional.</x:v>
      </x:c>
      <x:c r="F19" s="114" t="str">
        <x:v>DPO/Cloud/AI Platform</x:v>
      </x:c>
      <x:c r="G19" s="966" t="str">
        <x:v>Draft Complete</x:v>
      </x:c>
    </x:row>
    <x:row r="20">
      <x:c r="A20" s="970" t="str">
        <x:v>FB-016</x:v>
      </x:c>
      <x:c r="B20" s="971" t="str">
        <x:v>QUALIFICATION_EXPIRED_OR_MISSING</x:v>
      </x:c>
      <x:c r="C20" s="971" t="str">
        <x:v>No current profile for task × effort × exact execution config.</x:v>
      </x:c>
      <x:c r="D20" s="971" t="str">
        <x:v>Run qualification/shadow or use other qualified route.</x:v>
      </x:c>
      <x:c r="E20" s="971" t="str">
        <x:v>Availability does not equal approval.</x:v>
      </x:c>
      <x:c r="F20" s="971" t="str">
        <x:v>Qualification Service</x:v>
      </x:c>
      <x:c r="G20" s="972" t="str">
        <x:v>Draft Complete</x:v>
      </x:c>
    </x:row>
    <x:row r="21">
      <x:c r="A21" s="965" t="str">
        <x:v>FB-017</x:v>
      </x:c>
      <x:c r="B21" s="114" t="str">
        <x:v>FALLBACK_ROUTE_CHANGE</x:v>
      </x:c>
      <x:c r="C21" s="114" t="str">
        <x:v>Fallback changes local/cloud/provider/region or material data terms.</x:v>
      </x:c>
      <x:c r="D21" s="114" t="str">
        <x:v>Notify/obtain approval when policy requires; record decision.</x:v>
      </x:c>
      <x:c r="E21" s="114" t="str">
        <x:v>Never silent.</x:v>
      </x:c>
      <x:c r="F21" s="114" t="str">
        <x:v>Product/DPO/AI Platform</x:v>
      </x:c>
      <x:c r="G21" s="966" t="str">
        <x:v>Draft Complete</x:v>
      </x:c>
    </x:row>
    <x:row r="22">
      <x:c r="A22" s="970" t="str">
        <x:v>FB-018</x:v>
      </x:c>
      <x:c r="B22" s="971" t="str">
        <x:v>AI_ROUTE_UNAVAILABLE</x:v>
      </x:c>
      <x:c r="C22" s="971" t="str">
        <x:v>No eligible qualified route remains.</x:v>
      </x:c>
      <x:c r="D22" s="971" t="str">
        <x:v>Continue deterministic/manual path; return REVIEW_REQUIRED/INSUFFICIENT_EVIDENCE.</x:v>
      </x:c>
      <x:c r="E22" s="971" t="str">
        <x:v>AI outage is not employee failure.</x:v>
      </x:c>
      <x:c r="F22" s="971" t="str">
        <x:v>Work Intelligence/AI Platform</x:v>
      </x:c>
      <x:c r="G22" s="972" t="str">
        <x:v>Draft Complete</x:v>
      </x:c>
    </x:row>
    <x:row r="23">
      <x:c r="A23" s="965" t="str">
        <x:v>FB-019</x:v>
      </x:c>
      <x:c r="B23" s="114" t="str">
        <x:v>HUMAN_REVIEW_REQUIRED</x:v>
      </x:c>
      <x:c r="C23" s="114" t="str">
        <x:v>Consequence/confidence/policy requires reviewer.</x:v>
      </x:c>
      <x:c r="D23" s="114" t="str">
        <x:v>Create finding/review package with evidence and route lineage.</x:v>
      </x:c>
      <x:c r="E23" s="114" t="str">
        <x:v>AI result remains recommendation.</x:v>
      </x:c>
      <x:c r="F23" s="114" t="str">
        <x:v>Work Intelligence/Governance</x:v>
      </x:c>
      <x:c r="G23" s="966" t="str">
        <x:v>Draft Complete</x:v>
      </x:c>
    </x:row>
    <x:row r="24">
      <x:c r="A24" s="973" t="str">
        <x:v>FB-020</x:v>
      </x:c>
      <x:c r="B24" s="974" t="str">
        <x:v>NO_AI_MODE</x:v>
      </x:c>
      <x:c r="C24" s="974" t="str">
        <x:v>Tenant/user/task policy disables AI.</x:v>
      </x:c>
      <x:c r="D24" s="974" t="str">
        <x:v>Use deterministic rules and human review.</x:v>
      </x:c>
      <x:c r="E24" s="974" t="str">
        <x:v>Core evidence and rights remain available.</x:v>
      </x:c>
      <x:c r="F24" s="974" t="str">
        <x:v>Work Intelligence/Product</x:v>
      </x:c>
      <x:c r="G24" s="975" t="str">
        <x:v>Draft Complete</x:v>
      </x:c>
    </x:row>
  </x:sheetData>
  <x:mergeCells>
    <x:mergeCell ref="A1:G1"/>
    <x:mergeCell ref="A2:G2"/>
  </x:mergeCells>
  <x:dataValidations count="1">
    <x:dataValidation type="list" sqref="G5:G24">
      <x:formula1>"Draft Complete,Needs Review,Approved,Deferred"</x:formula1>
    </x:dataValidation>
  </x:dataValidations>
  <x:pageMargins left="0.7" right="0.7" top="0.75" bottom="0.75" header="0.3" footer="0.3"/>
</x:worksheet>
</file>

<file path=xl/worksheets/sheet182.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28" hidden="0" customWidth="1"/>
    <x:col min="5" max="5" width="30" hidden="0" customWidth="1"/>
    <x:col min="6" max="6" width="62" hidden="0" customWidth="1"/>
    <x:col min="7" max="7" width="12" hidden="0" customWidth="1"/>
    <x:col min="8" max="8" width="18" hidden="0" customWidth="1"/>
  </x:cols>
  <x:sheetData>
    <x:row r="1" ht="30" customHeight="1">
      <x:c r="A1" s="927" t="str">
        <x:v>A-01 — AI Credential and Identity Model</x:v>
      </x:c>
      <x:c r="B1" s="927"/>
      <x:c r="C1" s="927"/>
      <x:c r="D1" s="927"/>
      <x:c r="E1" s="927"/>
      <x:c r="F1" s="927"/>
      <x:c r="G1" s="927"/>
      <x:c r="H1" s="927"/>
    </x:row>
    <x:row r="2" ht="38" customHeight="1">
      <x:c r="A2" s="931" t="str">
        <x:v>Credentials are owned by the orchestration or endpoint boundary appropriate to the execution mode. Work Intelligence stores references and lineage, never secrets.</x:v>
      </x:c>
      <x:c r="B2" s="931"/>
      <x:c r="C2" s="931"/>
      <x:c r="D2" s="931"/>
      <x:c r="E2" s="931"/>
      <x:c r="F2" s="931"/>
      <x:c r="G2" s="931"/>
      <x:c r="H2" s="931"/>
    </x:row>
    <x:row r="4" ht="30" customHeight="1">
      <x:c r="A4" s="943" t="str">
        <x:v>ID</x:v>
      </x:c>
      <x:c r="B4" s="944" t="str">
        <x:v>Credential / identity</x:v>
      </x:c>
      <x:c r="C4" s="944" t="str">
        <x:v>Definition</x:v>
      </x:c>
      <x:c r="D4" s="944" t="str">
        <x:v>Execution mode</x:v>
      </x:c>
      <x:c r="E4" s="944" t="str">
        <x:v>Owner</x:v>
      </x:c>
      <x:c r="F4" s="944" t="str">
        <x:v>Control</x:v>
      </x:c>
      <x:c r="G4" s="944" t="str">
        <x:v>Priority</x:v>
      </x:c>
      <x:c r="H4" s="945" t="str">
        <x:v>Status</x:v>
      </x:c>
    </x:row>
    <x:row r="5">
      <x:c r="A5" s="962" t="str">
        <x:v>CID-001</x:v>
      </x:c>
      <x:c r="B5" s="963" t="str">
        <x:v>Central API key</x:v>
      </x:c>
      <x:c r="C5" s="963" t="str">
        <x:v>HumanOS Secrets/KMS reference owned by AI Orchestrator.</x:v>
      </x:c>
      <x:c r="D5" s="963" t="str">
        <x:v>VENDOR_API</x:v>
      </x:c>
      <x:c r="E5" s="963" t="str">
        <x:v>AI Platform/CISO</x:v>
      </x:c>
      <x:c r="F5" s="963" t="str">
        <x:v>Rotate, revoke, scope and audit; never expose to Work Intelligence/device.</x:v>
      </x:c>
      <x:c r="G5" s="963" t="str">
        <x:v>Critical</x:v>
      </x:c>
      <x:c r="H5" s="964" t="str">
        <x:v>Draft Complete</x:v>
      </x:c>
    </x:row>
    <x:row r="6">
      <x:c r="A6" s="970" t="str">
        <x:v>CID-002</x:v>
      </x:c>
      <x:c r="B6" s="971" t="str">
        <x:v>Cloud workload identity</x:v>
      </x:c>
      <x:c r="C6" s="971" t="str">
        <x:v>Short-lived AWS/Azure/GCP identity for enterprise model deployments.</x:v>
      </x:c>
      <x:c r="D6" s="971" t="str">
        <x:v>ENTERPRISE_CLOUD</x:v>
      </x:c>
      <x:c r="E6" s="971" t="str">
        <x:v>Cloud Platform/CISO</x:v>
      </x:c>
      <x:c r="F6" s="971" t="str">
        <x:v>Prefer over static keys where supported.</x:v>
      </x:c>
      <x:c r="G6" s="971" t="str">
        <x:v>Critical</x:v>
      </x:c>
      <x:c r="H6" s="972" t="str">
        <x:v>Draft Complete</x:v>
      </x:c>
    </x:row>
    <x:row r="7">
      <x:c r="A7" s="965" t="str">
        <x:v>CID-003</x:v>
      </x:c>
      <x:c r="B7" s="114" t="str">
        <x:v>mTLS/private endpoint</x:v>
      </x:c>
      <x:c r="C7" s="114" t="str">
        <x:v>Service identity and private connectivity for self-hosted/customer endpoints.</x:v>
      </x:c>
      <x:c r="D7" s="114" t="str">
        <x:v>SELF_HOSTED</x:v>
      </x:c>
      <x:c r="E7" s="114" t="str">
        <x:v>Platform/CISO</x:v>
      </x:c>
      <x:c r="F7" s="114" t="str">
        <x:v>Certificate rotation and endpoint authorization.</x:v>
      </x:c>
      <x:c r="G7" s="114" t="str">
        <x:v>High</x:v>
      </x:c>
      <x:c r="H7" s="966" t="str">
        <x:v>Draft Complete</x:v>
      </x:c>
    </x:row>
    <x:row r="8">
      <x:c r="A8" s="970" t="str">
        <x:v>CID-004</x:v>
      </x:c>
      <x:c r="B8" s="971" t="str">
        <x:v>User CLI OAuth/subscription</x:v>
      </x:c>
      <x:c r="C8" s="971" t="str">
        <x:v>Vendor-managed local credentials in OS/vendor storage.</x:v>
      </x:c>
      <x:c r="D8" s="971" t="str">
        <x:v>ENDPOINT_SUBSCRIPTION_CLI</x:v>
      </x:c>
      <x:c r="E8" s="971" t="str">
        <x:v>Employee/Vendor/Endpoint Broker</x:v>
      </x:c>
      <x:c r="F8" s="971" t="str">
        <x:v>HumanOS never reads, copies or transmits tokens.</x:v>
      </x:c>
      <x:c r="G8" s="971" t="str">
        <x:v>Critical</x:v>
      </x:c>
      <x:c r="H8" s="972" t="str">
        <x:v>Draft Complete</x:v>
      </x:c>
    </x:row>
    <x:row r="9">
      <x:c r="A9" s="965" t="str">
        <x:v>CID-005</x:v>
      </x:c>
      <x:c r="B9" s="114" t="str">
        <x:v>Endpoint API key</x:v>
      </x:c>
      <x:c r="C9" s="114" t="str">
        <x:v>User/customer-provided key stored only in approved OS secure storage if policy allows.</x:v>
      </x:c>
      <x:c r="D9" s="114" t="str">
        <x:v>ENDPOINT_API</x:v>
      </x:c>
      <x:c r="E9" s="114" t="str">
        <x:v>Endpoint Broker/CISO</x:v>
      </x:c>
      <x:c r="F9" s="114" t="str">
        <x:v>Explicit owner, scope, rotation and no cloud upload.</x:v>
      </x:c>
      <x:c r="G9" s="114" t="str">
        <x:v>High</x:v>
      </x:c>
      <x:c r="H9" s="966" t="str">
        <x:v>Draft Complete</x:v>
      </x:c>
    </x:row>
    <x:row r="10">
      <x:c r="A10" s="970" t="str">
        <x:v>CID-006</x:v>
      </x:c>
      <x:c r="B10" s="971" t="str">
        <x:v>Local runtime</x:v>
      </x:c>
      <x:c r="C10" s="971" t="str">
        <x:v>No external credential; broker authenticates local IPC/API boundary.</x:v>
      </x:c>
      <x:c r="D10" s="971" t="str">
        <x:v>ENDPOINT_LOCAL</x:v>
      </x:c>
      <x:c r="E10" s="971" t="str">
        <x:v>Desktop/Security</x:v>
      </x:c>
      <x:c r="F10" s="971" t="str">
        <x:v>Keep loopback/local IPC; protect from untrusted local processes.</x:v>
      </x:c>
      <x:c r="G10" s="971" t="str">
        <x:v>Critical</x:v>
      </x:c>
      <x:c r="H10" s="972" t="str">
        <x:v>Draft Complete</x:v>
      </x:c>
    </x:row>
    <x:row r="11">
      <x:c r="A11" s="965" t="str">
        <x:v>CID-007</x:v>
      </x:c>
      <x:c r="B11" s="114" t="str">
        <x:v>Credential reference contract</x:v>
      </x:c>
      <x:c r="C11" s="114" t="str">
        <x:v>Only opaque credential_ref crosses provider connector boundary.</x:v>
      </x:c>
      <x:c r="D11" s="114" t="str">
        <x:v>ALL</x:v>
      </x:c>
      <x:c r="E11" s="114" t="str">
        <x:v>AI Platform</x:v>
      </x:c>
      <x:c r="F11" s="114" t="str">
        <x:v>No secret in request/result/event/log/trace.</x:v>
      </x:c>
      <x:c r="G11" s="114" t="str">
        <x:v>Critical</x:v>
      </x:c>
      <x:c r="H11" s="966" t="str">
        <x:v>Draft Complete</x:v>
      </x:c>
    </x:row>
    <x:row r="12">
      <x:c r="A12" s="970" t="str">
        <x:v>CID-008</x:v>
      </x:c>
      <x:c r="B12" s="971" t="str">
        <x:v>Credential onboarding</x:v>
      </x:c>
      <x:c r="C12" s="971" t="str">
        <x:v>Test connection with minimal probe then discover models; no model is active yet.</x:v>
      </x:c>
      <x:c r="D12" s="971" t="str">
        <x:v>ALL</x:v>
      </x:c>
      <x:c r="E12" s="971" t="str">
        <x:v>AI Platform/Owner</x:v>
      </x:c>
      <x:c r="F12" s="971" t="str">
        <x:v>Connection success is not qualification.</x:v>
      </x:c>
      <x:c r="G12" s="971" t="str">
        <x:v>High</x:v>
      </x:c>
      <x:c r="H12" s="972" t="str">
        <x:v>Draft Complete</x:v>
      </x:c>
    </x:row>
    <x:row r="13">
      <x:c r="A13" s="965" t="str">
        <x:v>CID-009</x:v>
      </x:c>
      <x:c r="B13" s="114" t="str">
        <x:v>Compromise response</x:v>
      </x:c>
      <x:c r="C13" s="114" t="str">
        <x:v>Revoke, pause connector/routes, rotate, investigate and requalify as needed.</x:v>
      </x:c>
      <x:c r="D13" s="114" t="str">
        <x:v>ALL</x:v>
      </x:c>
      <x:c r="E13" s="114" t="str">
        <x:v>CISO/AI Platform</x:v>
      </x:c>
      <x:c r="F13" s="114" t="str">
        <x:v>Emergency stop does not require connector owner approval.</x:v>
      </x:c>
      <x:c r="G13" s="114" t="str">
        <x:v>Critical</x:v>
      </x:c>
      <x:c r="H13" s="966" t="str">
        <x:v>Draft Complete</x:v>
      </x:c>
    </x:row>
    <x:row r="14">
      <x:c r="A14" s="973" t="str">
        <x:v>CID-010</x:v>
      </x:c>
      <x:c r="B14" s="974" t="str">
        <x:v>Personal subscription governance</x:v>
      </x:c>
      <x:c r="C14" s="974" t="str">
        <x:v>Document company-owned versus employee-owned entitlement, reimbursement and permitted workloads.</x:v>
      </x:c>
      <x:c r="D14" s="974" t="str">
        <x:v>ENDPOINT_SUBSCRIPTION_CLI</x:v>
      </x:c>
      <x:c r="E14" s="974" t="str">
        <x:v>HR/Legal/Finance/AI Platform</x:v>
      </x:c>
      <x:c r="F14" s="974" t="str">
        <x:v>No hidden company workload or disadvantage for non-subscribers.</x:v>
      </x:c>
      <x:c r="G14" s="974" t="str">
        <x:v>Critical</x:v>
      </x:c>
      <x:c r="H14" s="975" t="str">
        <x:v>Owner Input</x:v>
      </x:c>
    </x:row>
  </x:sheetData>
  <x:mergeCells>
    <x:mergeCell ref="A1:H1"/>
    <x:mergeCell ref="A2:H2"/>
  </x:mergeCells>
  <x:dataValidations count="2">
    <x:dataValidation type="list" sqref="G5:G14">
      <x:formula1>"Critical,High,Medium,Low"</x:formula1>
    </x:dataValidation>
    <x:dataValidation type="list" sqref="H5:H14">
      <x:formula1>"Draft Complete,Owner Input,Needs Review,Approved,Deferred"</x:formula1>
    </x:dataValidation>
  </x:dataValidations>
  <x:pageMargins left="0.7" right="0.7" top="0.75" bottom="0.75" header="0.3" footer="0.3"/>
</x:worksheet>
</file>

<file path=xl/worksheets/sheet183.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24" hidden="0" customWidth="1"/>
    <x:col min="5" max="5" width="28" hidden="0" customWidth="1"/>
    <x:col min="6" max="6" width="52" hidden="0" customWidth="1"/>
    <x:col min="7" max="7" width="58" hidden="0" customWidth="1"/>
    <x:col min="8" max="8" width="28" hidden="0" customWidth="1"/>
    <x:col min="9" max="9" width="18" hidden="0" customWidth="1"/>
  </x:cols>
  <x:sheetData>
    <x:row r="1" ht="30" customHeight="1">
      <x:c r="A1" s="927" t="str">
        <x:v>A-01 — AI Data Residency and Provider Controls</x:v>
      </x:c>
      <x:c r="B1" s="927"/>
      <x:c r="C1" s="927"/>
      <x:c r="D1" s="927"/>
      <x:c r="E1" s="927"/>
      <x:c r="F1" s="927"/>
      <x:c r="G1" s="927"/>
      <x:c r="H1" s="927"/>
      <x:c r="I1" s="927"/>
    </x:row>
    <x:row r="2" ht="38" customHeight="1">
      <x:c r="A2" s="931" t="str">
        <x:v>Model origin, hosting provider, processing region, logging/retention and operator access are separate registry fields and policy decisions.</x:v>
      </x:c>
      <x:c r="B2" s="931"/>
      <x:c r="C2" s="931"/>
      <x:c r="D2" s="931"/>
      <x:c r="E2" s="931"/>
      <x:c r="F2" s="931"/>
      <x:c r="G2" s="931"/>
      <x:c r="H2" s="931"/>
      <x:c r="I2" s="931"/>
    </x:row>
    <x:row r="4" ht="30" customHeight="1">
      <x:c r="A4" s="943" t="str">
        <x:v>ID</x:v>
      </x:c>
      <x:c r="B4" s="944" t="str">
        <x:v>Execution/deployment route</x:v>
      </x:c>
      <x:c r="C4" s="944" t="str">
        <x:v>Description</x:v>
      </x:c>
      <x:c r="D4" s="944" t="str">
        <x:v>Processing location</x:v>
      </x:c>
      <x:c r="E4" s="944" t="str">
        <x:v>Operator</x:v>
      </x:c>
      <x:c r="F4" s="944" t="str">
        <x:v>Permitted use</x:v>
      </x:c>
      <x:c r="G4" s="944" t="str">
        <x:v>Critical control</x:v>
      </x:c>
      <x:c r="H4" s="944" t="str">
        <x:v>Owner</x:v>
      </x:c>
      <x:c r="I4" s="945" t="str">
        <x:v>Status</x:v>
      </x:c>
    </x:row>
    <x:row r="5">
      <x:c r="A5" s="962" t="str">
        <x:v>DRP-001</x:v>
      </x:c>
      <x:c r="B5" s="963" t="str">
        <x:v>Nessovo-controlled UK deployment</x:v>
      </x:c>
      <x:c r="C5" s="963" t="str">
        <x:v>Nessovo cloud account/UK region/private networking.</x:v>
      </x:c>
      <x:c r="D5" s="963" t="str">
        <x:v>UK</x:v>
      </x:c>
      <x:c r="E5" s="963" t="str">
        <x:v>Nessovo/approved cloud</x:v>
      </x:c>
      <x:c r="F5" s="963" t="str">
        <x:v>Restricted employee/customer evidence and high-impact processing subject to DPIA.</x:v>
      </x:c>
      <x:c r="G5" s="963" t="str">
        <x:v>Preferred for UK-resident sensitive workloads.</x:v>
      </x:c>
      <x:c r="H5" s="963" t="str">
        <x:v>DPO/Cloud/CISO</x:v>
      </x:c>
      <x:c r="I5" s="964" t="str">
        <x:v>Draft Complete</x:v>
      </x:c>
    </x:row>
    <x:row r="6">
      <x:c r="A6" s="970" t="str">
        <x:v>DRP-002</x:v>
      </x:c>
      <x:c r="B6" s="971" t="str">
        <x:v>Nessovo-controlled EU deployment</x:v>
      </x:c>
      <x:c r="C6" s="971" t="str">
        <x:v>Nessovo cloud account/EU region/private networking.</x:v>
      </x:c>
      <x:c r="D6" s="971" t="str">
        <x:v>EU/EEA</x:v>
      </x:c>
      <x:c r="E6" s="971" t="str">
        <x:v>Nessovo/approved cloud</x:v>
      </x:c>
      <x:c r="F6" s="971" t="str">
        <x:v>EU/customer data subject to applicable transfer/policy.</x:v>
      </x:c>
      <x:c r="G6" s="971" t="str">
        <x:v>Preferred EU regional route.</x:v>
      </x:c>
      <x:c r="H6" s="971" t="str">
        <x:v>DPO/Cloud/CISO</x:v>
      </x:c>
      <x:c r="I6" s="972" t="str">
        <x:v>Draft Complete</x:v>
      </x:c>
    </x:row>
    <x:row r="7">
      <x:c r="A7" s="965" t="str">
        <x:v>DRP-003</x:v>
      </x:c>
      <x:c r="B7" s="114" t="str">
        <x:v>Enterprise provider regional endpoint</x:v>
      </x:c>
      <x:c r="C7" s="114" t="str">
        <x:v>Contracted provider deployment with documented regional processing.</x:v>
      </x:c>
      <x:c r="D7" s="114" t="str">
        <x:v>Contracted region</x:v>
      </x:c>
      <x:c r="E7" s="114" t="str">
        <x:v>Vendor/cloud</x:v>
      </x:c>
      <x:c r="F7" s="114" t="str">
        <x:v>Use only for approved classifications and current contract.</x:v>
      </x:c>
      <x:c r="G7" s="114" t="str">
        <x:v>Verify actual deployment type, not provider headquarters.</x:v>
      </x:c>
      <x:c r="H7" s="114" t="str">
        <x:v>DPO/Legal/AI Platform</x:v>
      </x:c>
      <x:c r="I7" s="966" t="str">
        <x:v>Draft Complete</x:v>
      </x:c>
    </x:row>
    <x:row r="8">
      <x:c r="A8" s="970" t="str">
        <x:v>DRP-004</x:v>
      </x:c>
      <x:c r="B8" s="971" t="str">
        <x:v>Enterprise global/data-zone endpoint</x:v>
      </x:c>
      <x:c r="C8" s="971" t="str">
        <x:v>Provider may route globally or within broad data zone.</x:v>
      </x:c>
      <x:c r="D8" s="971" t="str">
        <x:v>Global/data zone</x:v>
      </x:c>
      <x:c r="E8" s="971" t="str">
        <x:v>Vendor/cloud</x:v>
      </x:c>
      <x:c r="F8" s="971" t="str">
        <x:v>Only classifications/purposes approved for that route.</x:v>
      </x:c>
      <x:c r="G8" s="971" t="str">
        <x:v>Do not label as UK regional.</x:v>
      </x:c>
      <x:c r="H8" s="971" t="str">
        <x:v>DPO/Legal/AI Platform</x:v>
      </x:c>
      <x:c r="I8" s="972" t="str">
        <x:v>Draft Complete</x:v>
      </x:c>
    </x:row>
    <x:row r="9">
      <x:c r="A9" s="965" t="str">
        <x:v>DRP-005</x:v>
      </x:c>
      <x:c r="B9" s="114" t="str">
        <x:v>AWS Bedrock inference profile</x:v>
      </x:c>
      <x:c r="C9" s="114" t="str">
        <x:v>Regional/geographic/global inference profile behavior.</x:v>
      </x:c>
      <x:c r="D9" s="114" t="str">
        <x:v>Profile-dependent</x:v>
      </x:c>
      <x:c r="E9" s="114" t="str">
        <x:v>AWS/model provider</x:v>
      </x:c>
      <x:c r="F9" s="114" t="str">
        <x:v>Approved provider/model/region and logging settings.</x:v>
      </x:c>
      <x:c r="G9" s="114" t="str">
        <x:v>Cross-region behavior must be in registry/request policy.</x:v>
      </x:c>
      <x:c r="H9" s="114" t="str">
        <x:v>Cloud/DPO</x:v>
      </x:c>
      <x:c r="I9" s="966" t="str">
        <x:v>Draft Complete</x:v>
      </x:c>
    </x:row>
    <x:row r="10">
      <x:c r="A10" s="970" t="str">
        <x:v>DRP-006</x:v>
      </x:c>
      <x:c r="B10" s="971" t="str">
        <x:v>Google Vertex/Model Garden</x:v>
      </x:c>
      <x:c r="C10" s="971" t="str">
        <x:v>Regional/cloud deployment depending model and endpoint.</x:v>
      </x:c>
      <x:c r="D10" s="971" t="str">
        <x:v>Deployment-dependent</x:v>
      </x:c>
      <x:c r="E10" s="971" t="str">
        <x:v>Google/model provider</x:v>
      </x:c>
      <x:c r="F10" s="971" t="str">
        <x:v>Approved classification and service controls.</x:v>
      </x:c>
      <x:c r="G10" s="971" t="str">
        <x:v>Discover exact model region/availability.</x:v>
      </x:c>
      <x:c r="H10" s="971" t="str">
        <x:v>Cloud/DPO</x:v>
      </x:c>
      <x:c r="I10" s="972" t="str">
        <x:v>Draft Complete</x:v>
      </x:c>
    </x:row>
    <x:row r="11">
      <x:c r="A11" s="965" t="str">
        <x:v>DRP-007</x:v>
      </x:c>
      <x:c r="B11" s="114" t="str">
        <x:v>Endpoint local</x:v>
      </x:c>
      <x:c r="C11" s="114" t="str">
        <x:v>Model inference on company-managed device.</x:v>
      </x:c>
      <x:c r="D11" s="114" t="str">
        <x:v>Device location</x:v>
      </x:c>
      <x:c r="E11" s="114" t="str">
        <x:v>Nessovo/employee device</x:v>
      </x:c>
      <x:c r="F11" s="114" t="str">
        <x:v>Privacy-first preprocessing and interactive assistance.</x:v>
      </x:c>
      <x:c r="G11" s="114" t="str">
        <x:v>Local model may still call cloud unless runtime/cloud features disabled and verified.</x:v>
      </x:c>
      <x:c r="H11" s="114" t="str">
        <x:v>Desktop/DPO/CISO</x:v>
      </x:c>
      <x:c r="I11" s="966" t="str">
        <x:v>Draft Complete</x:v>
      </x:c>
    </x:row>
    <x:row r="12">
      <x:c r="A12" s="970" t="str">
        <x:v>DRP-008</x:v>
      </x:c>
      <x:c r="B12" s="971" t="str">
        <x:v>Subscription CLI cloud</x:v>
      </x:c>
      <x:c r="C12" s="971" t="str">
        <x:v>CLI authenticates user to vendor cloud service.</x:v>
      </x:c>
      <x:c r="D12" s="971" t="str">
        <x:v>Vendor-dependent</x:v>
      </x:c>
      <x:c r="E12" s="971" t="str">
        <x:v>Vendor</x:v>
      </x:c>
      <x:c r="F12" s="971" t="str">
        <x:v>Visible employee-initiated approved task use only.</x:v>
      </x:c>
      <x:c r="G12" s="971" t="str">
        <x:v>Installed CLI does not imply local inference.</x:v>
      </x:c>
      <x:c r="H12" s="971" t="str">
        <x:v>DPO/Legal/AI Platform</x:v>
      </x:c>
      <x:c r="I12" s="972" t="str">
        <x:v>Draft Complete</x:v>
      </x:c>
    </x:row>
    <x:row r="13">
      <x:c r="A13" s="965" t="str">
        <x:v>DRP-009</x:v>
      </x:c>
      <x:c r="B13" s="114" t="str">
        <x:v>Ollama local</x:v>
      </x:c>
      <x:c r="C13" s="114" t="str">
        <x:v>Loopback/local runtime with approved local model.</x:v>
      </x:c>
      <x:c r="D13" s="114" t="str">
        <x:v>Device</x:v>
      </x:c>
      <x:c r="E13" s="114" t="str">
        <x:v>Nessovo/employee device</x:v>
      </x:c>
      <x:c r="F13" s="114" t="str">
        <x:v>Local processing where cloud disabled.</x:v>
      </x:c>
      <x:c r="G13" s="114" t="str">
        <x:v>Protect local API; pin model digest; disable cloud features for local-only profile.</x:v>
      </x:c>
      <x:c r="H13" s="114" t="str">
        <x:v>Desktop/CISO</x:v>
      </x:c>
      <x:c r="I13" s="966" t="str">
        <x:v>Draft Complete</x:v>
      </x:c>
    </x:row>
    <x:row r="14">
      <x:c r="A14" s="970" t="str">
        <x:v>DRP-010</x:v>
      </x:c>
      <x:c r="B14" s="971" t="str">
        <x:v>Ollama Cloud/hosted model</x:v>
      </x:c>
      <x:c r="C14" s="971" t="str">
        <x:v>Hosted inference with model-specific/provider data terms.</x:v>
      </x:c>
      <x:c r="D14" s="971" t="str">
        <x:v>Provider-dependent</x:v>
      </x:c>
      <x:c r="E14" s="971" t="str">
        <x:v>Ollama/underlying hosting</x:v>
      </x:c>
      <x:c r="F14" s="971" t="str">
        <x:v>Only approved low/restricted classifications according to contract.</x:v>
      </x:c>
      <x:c r="G14" s="971" t="str">
        <x:v>Do not assume UK/EU from model origin or Ollama availability.</x:v>
      </x:c>
      <x:c r="H14" s="971" t="str">
        <x:v>DPO/Legal</x:v>
      </x:c>
      <x:c r="I14" s="972" t="str">
        <x:v>Draft Complete</x:v>
      </x:c>
    </x:row>
    <x:row r="15">
      <x:c r="A15" s="965" t="str">
        <x:v>DRP-011</x:v>
      </x:c>
      <x:c r="B15" s="114" t="str">
        <x:v>Customer-managed endpoint</x:v>
      </x:c>
      <x:c r="C15" s="114" t="str">
        <x:v>Customer cloud/on-prem endpoint exposed through compatible connector.</x:v>
      </x:c>
      <x:c r="D15" s="114" t="str">
        <x:v>Customer-defined</x:v>
      </x:c>
      <x:c r="E15" s="114" t="str">
        <x:v>Customer/Nessovo</x:v>
      </x:c>
      <x:c r="F15" s="114" t="str">
        <x:v>Tenant-specific deployment and evidence policy.</x:v>
      </x:c>
      <x:c r="G15" s="114" t="str">
        <x:v>Attestation, mTLS, contract and support boundary required.</x:v>
      </x:c>
      <x:c r="H15" s="114" t="str">
        <x:v>Customer Architecture/CISO</x:v>
      </x:c>
      <x:c r="I15" s="966" t="str">
        <x:v>Draft Complete</x:v>
      </x:c>
    </x:row>
    <x:row r="16">
      <x:c r="A16" s="973" t="str">
        <x:v>DRP-012</x:v>
      </x:c>
      <x:c r="B16" s="974" t="str">
        <x:v>Model origin field</x:v>
      </x:c>
      <x:c r="C16" s="974" t="str">
        <x:v>Country/organisation that created model.</x:v>
      </x:c>
      <x:c r="D16" s="974" t="str">
        <x:v>N/A</x:v>
      </x:c>
      <x:c r="E16" s="974" t="str">
        <x:v>Model creator</x:v>
      </x:c>
      <x:c r="F16" s="974" t="str">
        <x:v>Transparency and legal/research analysis.</x:v>
      </x:c>
      <x:c r="G16" s="974" t="str">
        <x:v>Never substitute for actual processing region/operator.</x:v>
      </x:c>
      <x:c r="H16" s="974" t="str">
        <x:v>AI Platform/Legal</x:v>
      </x:c>
      <x:c r="I16" s="975" t="str">
        <x:v>Draft Complete</x:v>
      </x:c>
    </x:row>
  </x:sheetData>
  <x:mergeCells>
    <x:mergeCell ref="A1:I1"/>
    <x:mergeCell ref="A2:I2"/>
  </x:mergeCells>
  <x:dataValidations count="1">
    <x:dataValidation type="list" sqref="I5:I16">
      <x:formula1>"Draft Complete,Needs Review,Approved,Deferred"</x:formula1>
    </x:dataValidation>
  </x:dataValidations>
  <x:pageMargins left="0.7" right="0.7" top="0.75" bottom="0.75" header="0.3" footer="0.3"/>
</x:worksheet>
</file>

<file path=xl/worksheets/sheet184.xml><?xml version="1.0" encoding="utf-8"?>
<x:worksheet xmlns:x="http://schemas.openxmlformats.org/spreadsheetml/2006/main">
  <x:sheetFormatPr defaultRowHeight="15"/>
  <x:cols>
    <x:col min="1" max="1" width="12" hidden="0" customWidth="1"/>
    <x:col min="2" max="2" width="30" hidden="0" customWidth="1"/>
    <x:col min="3" max="3" width="38" hidden="0" customWidth="1"/>
    <x:col min="4" max="4" width="16" hidden="0" customWidth="1"/>
    <x:col min="5" max="5" width="16" hidden="0" customWidth="1"/>
    <x:col min="6" max="6" width="18" hidden="0" customWidth="1"/>
    <x:col min="7" max="7" width="18" hidden="0" customWidth="1"/>
    <x:col min="8" max="8" width="58" hidden="0" customWidth="1"/>
    <x:col min="9" max="9" width="32" hidden="0" customWidth="1"/>
    <x:col min="11" max="11" width="28" hidden="0" customWidth="1"/>
    <x:col min="12" max="12" width="18" hidden="0" customWidth="1"/>
  </x:cols>
  <x:sheetData>
    <x:row r="1" ht="30" customHeight="1">
      <x:c r="A1" s="927" t="str">
        <x:v>A-01 — AI Cost and Capacity Framework</x:v>
      </x:c>
      <x:c r="B1" s="927"/>
      <x:c r="C1" s="927"/>
      <x:c r="D1" s="927"/>
      <x:c r="E1" s="927"/>
      <x:c r="F1" s="927"/>
      <x:c r="G1" s="927"/>
      <x:c r="H1" s="927"/>
      <x:c r="I1" s="927"/>
    </x:row>
    <x:row r="2" ht="38" customHeight="1">
      <x:c r="A2" s="931" t="str">
        <x:v>Planning template. Costs are intentionally not hard-coded because provider pricing, contracts, model aliases and local hardware change. Enter qualified workload units and current price assumptions.</x:v>
      </x:c>
      <x:c r="B2" s="931"/>
      <x:c r="C2" s="931"/>
      <x:c r="D2" s="931"/>
      <x:c r="E2" s="931"/>
      <x:c r="F2" s="931"/>
      <x:c r="G2" s="931"/>
      <x:c r="H2" s="931"/>
      <x:c r="I2" s="931"/>
    </x:row>
    <x:row r="4" ht="30" customHeight="1">
      <x:c r="A4" s="943" t="str">
        <x:v>ID</x:v>
      </x:c>
      <x:c r="B4" s="944" t="str">
        <x:v>Cost component</x:v>
      </x:c>
      <x:c r="C4" s="944" t="str">
        <x:v>Unit</x:v>
      </x:c>
      <x:c r="D4" s="944" t="str">
        <x:v>Unit cost</x:v>
      </x:c>
      <x:c r="E4" s="944" t="str">
        <x:v>Monthly units</x:v>
      </x:c>
      <x:c r="F4" s="944" t="str">
        <x:v>Monthly cost</x:v>
      </x:c>
      <x:c r="G4" s="944" t="str">
        <x:v>Cost per employee</x:v>
      </x:c>
      <x:c r="H4" s="944" t="str">
        <x:v>Planning note</x:v>
      </x:c>
      <x:c r="I4" s="945" t="str">
        <x:v>Owner / status</x:v>
      </x:c>
      <x:c r="K4" s="943" t="str">
        <x:v>Scenario input</x:v>
      </x:c>
      <x:c r="L4" s="945" t="str">
        <x:v>Value</x:v>
      </x:c>
    </x:row>
    <x:row r="5">
      <x:c r="A5" s="962" t="str">
        <x:v>COST-001</x:v>
      </x:c>
      <x:c r="B5" s="963" t="str">
        <x:v>API frontier reasoning</x:v>
      </x:c>
      <x:c r="C5" s="963" t="str">
        <x:v>Per 1M input/output tokens + tools</x:v>
      </x:c>
      <x:c r="D5" s="976" t="n">
        <x:v>0</x:v>
      </x:c>
      <x:c r="E5" s="976" t="n">
        <x:v>0</x:v>
      </x:c>
      <x:c r="F5" s="976" t="n">
        <x:f>D5*E5</x:f>
        <x:v>0</x:v>
      </x:c>
      <x:c r="G5" s="976" t="n">
        <x:f>IF($L$5&gt;0,F5/$L$5,0)</x:f>
        <x:v>0</x:v>
      </x:c>
      <x:c r="H5" s="963" t="str">
        <x:v>Use actual provider pricing/version during qualification.</x:v>
      </x:c>
      <x:c r="I5" s="964" t="str">
        <x:v>FinOps</x:v>
      </x:c>
      <x:c r="J5" t="str">
        <x:v>Input required</x:v>
      </x:c>
      <x:c r="K5" s="962" t="str">
        <x:v>Employees</x:v>
      </x:c>
      <x:c r="L5" s="964" t="n">
        <x:v>1</x:v>
      </x:c>
    </x:row>
    <x:row r="6">
      <x:c r="A6" s="970" t="str">
        <x:v>COST-002</x:v>
      </x:c>
      <x:c r="B6" s="971" t="str">
        <x:v>API balanced model</x:v>
      </x:c>
      <x:c r="C6" s="971" t="str">
        <x:v>Per 1M input/output tokens + tools</x:v>
      </x:c>
      <x:c r="D6" s="977" t="n">
        <x:v>0</x:v>
      </x:c>
      <x:c r="E6" s="977" t="n">
        <x:v>0</x:v>
      </x:c>
      <x:c r="F6" s="977" t="n">
        <x:f>D6*E6</x:f>
        <x:v>0</x:v>
      </x:c>
      <x:c r="G6" s="977" t="n">
        <x:f>IF($L$5&gt;0,F6/$L$5,0)</x:f>
        <x:v>0</x:v>
      </x:c>
      <x:c r="H6" s="971" t="str">
        <x:v>Candidate for routine task/coaching analysis.</x:v>
      </x:c>
      <x:c r="I6" s="972" t="str">
        <x:v>FinOps</x:v>
      </x:c>
      <x:c r="J6" t="str">
        <x:v>Input required</x:v>
      </x:c>
      <x:c r="K6" s="965" t="str">
        <x:v>Monthly total</x:v>
      </x:c>
      <x:c r="L6" s="979" t="n">
        <x:f>SUM(F5:F12)</x:f>
        <x:v>0</x:v>
      </x:c>
    </x:row>
    <x:row r="7">
      <x:c r="A7" s="965" t="str">
        <x:v>COST-003</x:v>
      </x:c>
      <x:c r="B7" s="114" t="str">
        <x:v>API high-volume model</x:v>
      </x:c>
      <x:c r="C7" s="114" t="str">
        <x:v>Per 1M input/output tokens</x:v>
      </x:c>
      <x:c r="D7" s="345" t="n">
        <x:v>0</x:v>
      </x:c>
      <x:c r="E7" s="345" t="n">
        <x:v>0</x:v>
      </x:c>
      <x:c r="F7" s="345" t="n">
        <x:f>D7*E7</x:f>
        <x:v>0</x:v>
      </x:c>
      <x:c r="G7" s="345" t="n">
        <x:f>IF($L$5&gt;0,F7/$L$5,0)</x:f>
        <x:v>0</x:v>
      </x:c>
      <x:c r="H7" s="114" t="str">
        <x:v>Candidate for extraction/classification.</x:v>
      </x:c>
      <x:c r="I7" s="966" t="str">
        <x:v>FinOps</x:v>
      </x:c>
      <x:c r="J7" t="str">
        <x:v>Input required</x:v>
      </x:c>
      <x:c r="K7" s="967" t="str">
        <x:v>Cost / employee</x:v>
      </x:c>
      <x:c r="L7" s="980" t="n">
        <x:f>IF(L5&gt;0,L6/L5,0)</x:f>
        <x:v>0</x:v>
      </x:c>
    </x:row>
    <x:row r="8">
      <x:c r="A8" s="970" t="str">
        <x:v>COST-004</x:v>
      </x:c>
      <x:c r="B8" s="971" t="str">
        <x:v>Self-hosted GPU</x:v>
      </x:c>
      <x:c r="C8" s="971" t="str">
        <x:v>Hourly GPU + storage/network/operations</x:v>
      </x:c>
      <x:c r="D8" s="977" t="n">
        <x:v>0</x:v>
      </x:c>
      <x:c r="E8" s="977" t="n">
        <x:v>0</x:v>
      </x:c>
      <x:c r="F8" s="977" t="n">
        <x:f>D8*E8</x:f>
        <x:v>0</x:v>
      </x:c>
      <x:c r="G8" s="977" t="n">
        <x:f>IF($L$5&gt;0,F8/$L$5,0)</x:f>
        <x:v>0</x:v>
      </x:c>
      <x:c r="H8" s="971" t="str">
        <x:v>Include utilisation and idle capacity.</x:v>
      </x:c>
      <x:c r="I8" s="972" t="str">
        <x:v>AI Infrastructure/FinOps</x:v>
      </x:c>
      <x:c r="J8" t="str">
        <x:v>Input required</x:v>
      </x:c>
    </x:row>
    <x:row r="9">
      <x:c r="A9" s="965" t="str">
        <x:v>COST-005</x:v>
      </x:c>
      <x:c r="B9" s="114" t="str">
        <x:v>Endpoint local</x:v>
      </x:c>
      <x:c r="C9" s="114" t="str">
        <x:v>Employee-device energy/performance/support</x:v>
      </x:c>
      <x:c r="D9" s="345" t="n">
        <x:v>0</x:v>
      </x:c>
      <x:c r="E9" s="345" t="n">
        <x:v>0</x:v>
      </x:c>
      <x:c r="F9" s="345" t="n">
        <x:f>D9*E9</x:f>
        <x:v>0</x:v>
      </x:c>
      <x:c r="G9" s="345" t="n">
        <x:f>IF($L$5&gt;0,F9/$L$5,0)</x:f>
        <x:v>0</x:v>
      </x:c>
      <x:c r="H9" s="114" t="str">
        <x:v>Not zero cost; measure hardware and support burden.</x:v>
      </x:c>
      <x:c r="I9" s="966" t="str">
        <x:v>Desktop/FinOps</x:v>
      </x:c>
      <x:c r="J9" t="str">
        <x:v>Input required</x:v>
      </x:c>
    </x:row>
    <x:row r="10">
      <x:c r="A10" s="970" t="str">
        <x:v>COST-006</x:v>
      </x:c>
      <x:c r="B10" s="971" t="str">
        <x:v>Subscription CLI</x:v>
      </x:c>
      <x:c r="C10" s="971" t="str">
        <x:v>Subscription/reimbursement + quota/opportunity cost</x:v>
      </x:c>
      <x:c r="D10" s="977" t="n">
        <x:v>0</x:v>
      </x:c>
      <x:c r="E10" s="977" t="n">
        <x:v>0</x:v>
      </x:c>
      <x:c r="F10" s="977" t="n">
        <x:f>D10*E10</x:f>
        <x:v>0</x:v>
      </x:c>
      <x:c r="G10" s="977" t="n">
        <x:f>IF($L$5&gt;0,F10/$L$5,0)</x:f>
        <x:v>0</x:v>
      </x:c>
      <x:c r="H10" s="971" t="str">
        <x:v>Do not assume personal subscription is free company capacity.</x:v>
      </x:c>
      <x:c r="I10" s="972" t="str">
        <x:v>HR/Finance/AI Platform</x:v>
      </x:c>
      <x:c r="J10" t="str">
        <x:v>Input required</x:v>
      </x:c>
    </x:row>
    <x:row r="11">
      <x:c r="A11" s="965" t="str">
        <x:v>COST-007</x:v>
      </x:c>
      <x:c r="B11" s="114" t="str">
        <x:v>Human review</x:v>
      </x:c>
      <x:c r="C11" s="114" t="str">
        <x:v>Reviewer minutes × loaded hourly cost</x:v>
      </x:c>
      <x:c r="D11" s="345" t="n">
        <x:v>0</x:v>
      </x:c>
      <x:c r="E11" s="345" t="n">
        <x:v>0</x:v>
      </x:c>
      <x:c r="F11" s="345" t="n">
        <x:f>D11*E11</x:f>
        <x:v>0</x:v>
      </x:c>
      <x:c r="G11" s="345" t="n">
        <x:f>IF($L$5&gt;0,F11/$L$5,0)</x:f>
        <x:v>0</x:v>
      </x:c>
      <x:c r="H11" s="114" t="str">
        <x:v>Mandatory for high-impact routes.</x:v>
      </x:c>
      <x:c r="I11" s="966" t="str">
        <x:v>HR/FinOps</x:v>
      </x:c>
      <x:c r="J11" t="str">
        <x:v>Input required</x:v>
      </x:c>
    </x:row>
    <x:row r="12">
      <x:c r="A12" s="973" t="str">
        <x:v>COST-008</x:v>
      </x:c>
      <x:c r="B12" s="974" t="str">
        <x:v>Qualification/evaluation</x:v>
      </x:c>
      <x:c r="C12" s="974" t="str">
        <x:v>Model/runtime × task × effort test runs + reviewer cost</x:v>
      </x:c>
      <x:c r="D12" s="978" t="n">
        <x:v>0</x:v>
      </x:c>
      <x:c r="E12" s="978" t="n">
        <x:v>0</x:v>
      </x:c>
      <x:c r="F12" s="978" t="n">
        <x:f>D12*E12</x:f>
        <x:v>0</x:v>
      </x:c>
      <x:c r="G12" s="978" t="n">
        <x:f>IF($L$5&gt;0,F12/$L$5,0)</x:f>
        <x:v>0</x:v>
      </x:c>
      <x:c r="H12" s="974" t="str">
        <x:v>Include refresh/drift/regression costs.</x:v>
      </x:c>
      <x:c r="I12" s="975" t="str">
        <x:v>AI Evaluation/FinOps</x:v>
      </x:c>
      <x:c r="J12" t="str">
        <x:v>Input required</x:v>
      </x:c>
    </x:row>
  </x:sheetData>
  <x:mergeCells>
    <x:mergeCell ref="A1:I1"/>
    <x:mergeCell ref="A2:I2"/>
  </x:mergeCells>
  <x:pageMargins left="0.7" right="0.7" top="0.75" bottom="0.75" header="0.3" footer="0.3"/>
</x:worksheet>
</file>

<file path=xl/worksheets/sheet185.xml><?xml version="1.0" encoding="utf-8"?>
<x:worksheet xmlns:x="http://schemas.openxmlformats.org/spreadsheetml/2006/main">
  <x:sheetFormatPr defaultRowHeight="15"/>
  <x:cols>
    <x:col min="1" max="1" width="12" hidden="0" customWidth="1"/>
    <x:col min="2" max="2" width="34" hidden="0" customWidth="1"/>
    <x:col min="3" max="3" width="48" hidden="0" customWidth="1"/>
    <x:col min="4" max="4" width="60" hidden="0" customWidth="1"/>
    <x:col min="5" max="5" width="30" hidden="0" customWidth="1"/>
    <x:col min="6" max="6" width="12" hidden="0" customWidth="1"/>
    <x:col min="7" max="7" width="18" hidden="0" customWidth="1"/>
  </x:cols>
  <x:sheetData>
    <x:row r="1" ht="30" customHeight="1">
      <x:c r="A1" s="927" t="str">
        <x:v>A-01 — Model, Provider, Runtime and CLI Drift</x:v>
      </x:c>
      <x:c r="B1" s="927"/>
      <x:c r="C1" s="927"/>
      <x:c r="D1" s="927"/>
      <x:c r="E1" s="927"/>
      <x:c r="F1" s="927"/>
      <x:c r="G1" s="927"/>
    </x:row>
    <x:row r="2" ht="38" customHeight="1">
      <x:c r="A2" s="931" t="str">
        <x:v>Material changes trigger targeted suspension, regression or full requalification rather than silent continuation.</x:v>
      </x:c>
      <x:c r="B2" s="931"/>
      <x:c r="C2" s="931"/>
      <x:c r="D2" s="931"/>
      <x:c r="E2" s="931"/>
      <x:c r="F2" s="931"/>
      <x:c r="G2" s="931"/>
    </x:row>
    <x:row r="4" ht="30" customHeight="1">
      <x:c r="A4" s="943" t="str">
        <x:v>ID</x:v>
      </x:c>
      <x:c r="B4" s="944" t="str">
        <x:v>Drift trigger</x:v>
      </x:c>
      <x:c r="C4" s="944" t="str">
        <x:v>Detection</x:v>
      </x:c>
      <x:c r="D4" s="944" t="str">
        <x:v>Required response</x:v>
      </x:c>
      <x:c r="E4" s="944" t="str">
        <x:v>Owner</x:v>
      </x:c>
      <x:c r="F4" s="944" t="str">
        <x:v>Priority</x:v>
      </x:c>
      <x:c r="G4" s="945" t="str">
        <x:v>Status</x:v>
      </x:c>
    </x:row>
    <x:row r="5">
      <x:c r="A5" s="962" t="str">
        <x:v>DRIFT-001</x:v>
      </x:c>
      <x:c r="B5" s="963" t="str">
        <x:v>Provider model alias changed</x:v>
      </x:c>
      <x:c r="C5" s="963" t="str">
        <x:v>Provider changelog/discovery actual model differs.</x:v>
      </x:c>
      <x:c r="D5" s="963" t="str">
        <x:v>Suspend affected qualification or mark rolling; run regression.</x:v>
      </x:c>
      <x:c r="E5" s="963" t="str">
        <x:v>AI Platform/AI Evaluation</x:v>
      </x:c>
      <x:c r="F5" s="963" t="str">
        <x:v>Critical</x:v>
      </x:c>
      <x:c r="G5" s="964" t="str">
        <x:v>Draft Complete</x:v>
      </x:c>
    </x:row>
    <x:row r="6">
      <x:c r="A6" s="970" t="str">
        <x:v>DRIFT-002</x:v>
      </x:c>
      <x:c r="B6" s="971" t="str">
        <x:v>Provider API/schema changed</x:v>
      </x:c>
      <x:c r="C6" s="971" t="str">
        <x:v>Conformance probe/contract test fails.</x:v>
      </x:c>
      <x:c r="D6" s="971" t="str">
        <x:v>Degrade/suspend connector; update adapter; re-run relevant suite.</x:v>
      </x:c>
      <x:c r="E6" s="971" t="str">
        <x:v>Connector Owner</x:v>
      </x:c>
      <x:c r="F6" s="971" t="str">
        <x:v>Critical</x:v>
      </x:c>
      <x:c r="G6" s="972" t="str">
        <x:v>Draft Complete</x:v>
      </x:c>
    </x:row>
    <x:row r="7">
      <x:c r="A7" s="965" t="str">
        <x:v>DRIFT-003</x:v>
      </x:c>
      <x:c r="B7" s="114" t="str">
        <x:v>CLI version changed</x:v>
      </x:c>
      <x:c r="C7" s="114" t="str">
        <x:v>Endpoint inventory reports new unsupported version.</x:v>
      </x:c>
      <x:c r="D7" s="114" t="str">
        <x:v>Stop routed jobs for version; conformance and requalification.</x:v>
      </x:c>
      <x:c r="E7" s="114" t="str">
        <x:v>Endpoint Broker/CLI Owner</x:v>
      </x:c>
      <x:c r="F7" s="114" t="str">
        <x:v>High</x:v>
      </x:c>
      <x:c r="G7" s="966" t="str">
        <x:v>Draft Complete</x:v>
      </x:c>
    </x:row>
    <x:row r="8">
      <x:c r="A8" s="970" t="str">
        <x:v>DRIFT-004</x:v>
      </x:c>
      <x:c r="B8" s="971" t="str">
        <x:v>Runtime changed</x:v>
      </x:c>
      <x:c r="C8" s="971" t="str">
        <x:v>Ollama/vLLM/SGLang/driver/template/config change.</x:v>
      </x:c>
      <x:c r="D8" s="971" t="str">
        <x:v>Treat as new execution configuration; targeted regression.</x:v>
      </x:c>
      <x:c r="E8" s="971" t="str">
        <x:v>AI Infrastructure</x:v>
      </x:c>
      <x:c r="F8" s="971" t="str">
        <x:v>Critical</x:v>
      </x:c>
      <x:c r="G8" s="972" t="str">
        <x:v>Draft Complete</x:v>
      </x:c>
    </x:row>
    <x:row r="9">
      <x:c r="A9" s="965" t="str">
        <x:v>DRIFT-005</x:v>
      </x:c>
      <x:c r="B9" s="114" t="str">
        <x:v>Quantisation changed</x:v>
      </x:c>
      <x:c r="C9" s="114" t="str">
        <x:v>Model digest/quantisation differs.</x:v>
      </x:c>
      <x:c r="D9" s="114" t="str">
        <x:v>New qualification cell; do not inherit previous profile.</x:v>
      </x:c>
      <x:c r="E9" s="114" t="str">
        <x:v>AI Infrastructure/AI Evaluation</x:v>
      </x:c>
      <x:c r="F9" s="114" t="str">
        <x:v>Critical</x:v>
      </x:c>
      <x:c r="G9" s="966" t="str">
        <x:v>Draft Complete</x:v>
      </x:c>
    </x:row>
    <x:row r="10">
      <x:c r="A10" s="970" t="str">
        <x:v>DRIFT-006</x:v>
      </x:c>
      <x:c r="B10" s="971" t="str">
        <x:v>Prompt/skill changed</x:v>
      </x:c>
      <x:c r="C10" s="971" t="str">
        <x:v>Skill Forge activates new version.</x:v>
      </x:c>
      <x:c r="D10" s="971" t="str">
        <x:v>Run qualification/regression cells affected by task profile.</x:v>
      </x:c>
      <x:c r="E10" s="971" t="str">
        <x:v>Skill Forge/AI Evaluation</x:v>
      </x:c>
      <x:c r="F10" s="971" t="str">
        <x:v>Critical</x:v>
      </x:c>
      <x:c r="G10" s="972" t="str">
        <x:v>Draft Complete</x:v>
      </x:c>
    </x:row>
    <x:row r="11">
      <x:c r="A11" s="965" t="str">
        <x:v>DRIFT-007</x:v>
      </x:c>
      <x:c r="B11" s="114" t="str">
        <x:v>Tool policy changed</x:v>
      </x:c>
      <x:c r="C11" s="114" t="str">
        <x:v>Capabilities/permissions or MCP tools change.</x:v>
      </x:c>
      <x:c r="D11" s="114" t="str">
        <x:v>Security/functional regression and approval.</x:v>
      </x:c>
      <x:c r="E11" s="114" t="str">
        <x:v>CISO/Capability Gateway</x:v>
      </x:c>
      <x:c r="F11" s="114" t="str">
        <x:v>Critical</x:v>
      </x:c>
      <x:c r="G11" s="966" t="str">
        <x:v>Draft Complete</x:v>
      </x:c>
    </x:row>
    <x:row r="12">
      <x:c r="A12" s="970" t="str">
        <x:v>DRIFT-008</x:v>
      </x:c>
      <x:c r="B12" s="971" t="str">
        <x:v>Provider terms/data controls changed</x:v>
      </x:c>
      <x:c r="C12" s="971" t="str">
        <x:v>Legal/provider change notice.</x:v>
      </x:c>
      <x:c r="D12" s="971" t="str">
        <x:v>Suspend ineligible data classes/routes; review contracts and notify.</x:v>
      </x:c>
      <x:c r="E12" s="971" t="str">
        <x:v>Legal/DPO/AI Platform</x:v>
      </x:c>
      <x:c r="F12" s="971" t="str">
        <x:v>Critical</x:v>
      </x:c>
      <x:c r="G12" s="972" t="str">
        <x:v>Draft Complete</x:v>
      </x:c>
    </x:row>
    <x:row r="13">
      <x:c r="A13" s="965" t="str">
        <x:v>DRIFT-009</x:v>
      </x:c>
      <x:c r="B13" s="114" t="str">
        <x:v>Region/hosting changed</x:v>
      </x:c>
      <x:c r="C13" s="114" t="str">
        <x:v>Actual route/contract deployment changes.</x:v>
      </x:c>
      <x:c r="D13" s="114" t="str">
        <x:v>Stop classified jobs; residency review and requalification.</x:v>
      </x:c>
      <x:c r="E13" s="114" t="str">
        <x:v>DPO/Cloud</x:v>
      </x:c>
      <x:c r="F13" s="114" t="str">
        <x:v>Critical</x:v>
      </x:c>
      <x:c r="G13" s="966" t="str">
        <x:v>Draft Complete</x:v>
      </x:c>
    </x:row>
    <x:row r="14">
      <x:c r="A14" s="970" t="str">
        <x:v>DRIFT-010</x:v>
      </x:c>
      <x:c r="B14" s="971" t="str">
        <x:v>Quality drift</x:v>
      </x:c>
      <x:c r="C14" s="971" t="str">
        <x:v>Correction/overturn/calibration/regression metrics breach.</x:v>
      </x:c>
      <x:c r="D14" s="971" t="str">
        <x:v>Degrade/pause task cells; investigate/re-evaluate.</x:v>
      </x:c>
      <x:c r="E14" s="971" t="str">
        <x:v>AI Evaluation/Domain</x:v>
      </x:c>
      <x:c r="F14" s="971" t="str">
        <x:v>Critical</x:v>
      </x:c>
      <x:c r="G14" s="972" t="str">
        <x:v>Draft Complete</x:v>
      </x:c>
    </x:row>
    <x:row r="15">
      <x:c r="A15" s="965" t="str">
        <x:v>DRIFT-011</x:v>
      </x:c>
      <x:c r="B15" s="114" t="str">
        <x:v>Latency/cost drift</x:v>
      </x:c>
      <x:c r="C15" s="114" t="str">
        <x:v>SLA/cost thresholds breach.</x:v>
      </x:c>
      <x:c r="D15" s="114" t="str">
        <x:v>Re-rank qualified routes; do not reduce quality floor.</x:v>
      </x:c>
      <x:c r="E15" s="114" t="str">
        <x:v>SRE/FinOps/AI Platform</x:v>
      </x:c>
      <x:c r="F15" s="114" t="str">
        <x:v>High</x:v>
      </x:c>
      <x:c r="G15" s="966" t="str">
        <x:v>Draft Complete</x:v>
      </x:c>
    </x:row>
    <x:row r="16">
      <x:c r="A16" s="973" t="str">
        <x:v>DRIFT-012</x:v>
      </x:c>
      <x:c r="B16" s="974" t="str">
        <x:v>Security incident</x:v>
      </x:c>
      <x:c r="C16" s="974" t="str">
        <x:v>Credential, model, connector, package or sandbox compromise.</x:v>
      </x:c>
      <x:c r="D16" s="974" t="str">
        <x:v>Global/route pause, revoke, impact review and requalification.</x:v>
      </x:c>
      <x:c r="E16" s="974" t="str">
        <x:v>CISO/Incident Lead</x:v>
      </x:c>
      <x:c r="F16" s="974" t="str">
        <x:v>Critical</x:v>
      </x:c>
      <x:c r="G16" s="975" t="str">
        <x:v>Draft Complete</x:v>
      </x:c>
    </x:row>
  </x:sheetData>
  <x:mergeCells>
    <x:mergeCell ref="A1:G1"/>
    <x:mergeCell ref="A2:G2"/>
  </x:mergeCells>
  <x:dataValidations count="2">
    <x:dataValidation type="list" sqref="F5:F16">
      <x:formula1>"Critical,High,Medium,Low"</x:formula1>
    </x:dataValidation>
    <x:dataValidation type="list" sqref="G5:G16">
      <x:formula1>"Draft Complete,Needs Review,Approved,Deferred"</x:formula1>
    </x:dataValidation>
  </x:dataValidations>
  <x:pageMargins left="0.7" right="0.7" top="0.75" bottom="0.75" header="0.3" footer="0.3"/>
</x:worksheet>
</file>

<file path=xl/worksheets/sheet186.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62" hidden="0" customWidth="1"/>
    <x:col min="5" max="5" width="30" hidden="0" customWidth="1"/>
    <x:col min="6" max="6" width="12" hidden="0" customWidth="1"/>
    <x:col min="7" max="7" width="18" hidden="0" customWidth="1"/>
  </x:cols>
  <x:sheetData>
    <x:row r="1" ht="30" customHeight="1">
      <x:c r="A1" s="927" t="str">
        <x:v>A-01 — Existing Orchestrator, Standalone, Hybrid and No-AI Test Matrix</x:v>
      </x:c>
      <x:c r="B1" s="927"/>
      <x:c r="C1" s="927"/>
      <x:c r="D1" s="927"/>
      <x:c r="E1" s="927"/>
      <x:c r="F1" s="927"/>
      <x:c r="G1" s="927"/>
    </x:row>
    <x:row r="2" ht="38" customHeight="1">
      <x:c r="A2" s="931" t="str">
        <x:v>Conformance and failure tests proving Work Intelligence can operate across implementations without losing privacy, qualification, audit or employee rights.</x:v>
      </x:c>
      <x:c r="B2" s="931"/>
      <x:c r="C2" s="931"/>
      <x:c r="D2" s="931"/>
      <x:c r="E2" s="931"/>
      <x:c r="F2" s="931"/>
      <x:c r="G2" s="931"/>
    </x:row>
    <x:row r="4" ht="30" customHeight="1">
      <x:c r="A4" s="943" t="str">
        <x:v>ID</x:v>
      </x:c>
      <x:c r="B4" s="944" t="str">
        <x:v>Test scenario</x:v>
      </x:c>
      <x:c r="C4" s="944" t="str">
        <x:v>Method</x:v>
      </x:c>
      <x:c r="D4" s="944" t="str">
        <x:v>Acceptance criterion</x:v>
      </x:c>
      <x:c r="E4" s="944" t="str">
        <x:v>Owner</x:v>
      </x:c>
      <x:c r="F4" s="944" t="str">
        <x:v>Priority</x:v>
      </x:c>
      <x:c r="G4" s="945" t="str">
        <x:v>Status</x:v>
      </x:c>
    </x:row>
    <x:row r="5">
      <x:c r="A5" s="962" t="str">
        <x:v>HRT-001</x:v>
      </x:c>
      <x:c r="B5" s="963" t="str">
        <x:v>Existing orchestrator mode</x:v>
      </x:c>
      <x:c r="C5" s="963" t="str">
        <x:v>Central API task completes through existing HumanOS orchestrator.</x:v>
      </x:c>
      <x:c r="D5" s="963" t="str">
        <x:v>Valid contract, route and result lineage.</x:v>
      </x:c>
      <x:c r="E5" s="963" t="str">
        <x:v>Task result accepted and auditable.</x:v>
      </x:c>
      <x:c r="F5" s="963" t="str">
        <x:v>AI Platform/QA</x:v>
      </x:c>
      <x:c r="G5" s="964" t="str">
        <x:v>Critical</x:v>
      </x:c>
      <x:c r="H5" t="str">
        <x:v>Draft Complete</x:v>
      </x:c>
    </x:row>
    <x:row r="6">
      <x:c r="A6" s="970" t="str">
        <x:v>HRT-002</x:v>
      </x:c>
      <x:c r="B6" s="971" t="str">
        <x:v>Standalone mode</x:v>
      </x:c>
      <x:c r="C6" s="971" t="str">
        <x:v>Same AIJobRequest produces contract-compatible result through standalone router.</x:v>
      </x:c>
      <x:c r="D6" s="971" t="str">
        <x:v>Imported qualification package and credentials.</x:v>
      </x:c>
      <x:c r="E6" s="971" t="str">
        <x:v>Equivalent schema/governance; implementation identity recorded.</x:v>
      </x:c>
      <x:c r="F6" s="971" t="str">
        <x:v>AI Platform/QA</x:v>
      </x:c>
      <x:c r="G6" s="972" t="str">
        <x:v>Critical</x:v>
      </x:c>
      <x:c r="H6" t="str">
        <x:v>Draft Complete</x:v>
      </x:c>
    </x:row>
    <x:row r="7">
      <x:c r="A7" s="965" t="str">
        <x:v>HRT-003</x:v>
      </x:c>
      <x:c r="B7" s="114" t="str">
        <x:v>Hybrid endpoint CLI</x:v>
      </x:c>
      <x:c r="C7" s="114" t="str">
        <x:v>Employee chooses approved CLI for visible coding assistance.</x:v>
      </x:c>
      <x:c r="D7" s="114" t="str">
        <x:v>CLI installed/authenticated/qualified.</x:v>
      </x:c>
      <x:c r="E7" s="114" t="str">
        <x:v>Broker invokes safely; user sees route; result provenance complete.</x:v>
      </x:c>
      <x:c r="F7" s="114" t="str">
        <x:v>Desktop/Employee Experience</x:v>
      </x:c>
      <x:c r="G7" s="966" t="str">
        <x:v>Critical</x:v>
      </x:c>
      <x:c r="H7" t="str">
        <x:v>Draft Complete</x:v>
      </x:c>
    </x:row>
    <x:row r="8">
      <x:c r="A8" s="970" t="str">
        <x:v>HRT-004</x:v>
      </x:c>
      <x:c r="B8" s="971" t="str">
        <x:v>Hybrid local model</x:v>
      </x:c>
      <x:c r="C8" s="971" t="str">
        <x:v>Privacy-first task routes to approved local model.</x:v>
      </x:c>
      <x:c r="D8" s="971" t="str">
        <x:v>Model digest/resource/policy valid.</x:v>
      </x:c>
      <x:c r="E8" s="971" t="str">
        <x:v>No cloud egress; local lineage/resource metrics recorded.</x:v>
      </x:c>
      <x:c r="F8" s="971" t="str">
        <x:v>Desktop/DPO</x:v>
      </x:c>
      <x:c r="G8" s="972" t="str">
        <x:v>Critical</x:v>
      </x:c>
      <x:c r="H8" t="str">
        <x:v>Draft Complete</x:v>
      </x:c>
    </x:row>
    <x:row r="9">
      <x:c r="A9" s="965" t="str">
        <x:v>HRT-005</x:v>
      </x:c>
      <x:c r="B9" s="114" t="str">
        <x:v>No-AI mode</x:v>
      </x:c>
      <x:c r="C9" s="114" t="str">
        <x:v>All AI routes disabled/unavailable.</x:v>
      </x:c>
      <x:c r="D9" s="114" t="str">
        <x:v>Policy/chaos condition.</x:v>
      </x:c>
      <x:c r="E9" s="114" t="str">
        <x:v>Evidence, correction, deterministic assessment and review remain functional.</x:v>
      </x:c>
      <x:c r="F9" s="114" t="str">
        <x:v>Work Intelligence/QA</x:v>
      </x:c>
      <x:c r="G9" s="966" t="str">
        <x:v>Critical</x:v>
      </x:c>
      <x:c r="H9" t="str">
        <x:v>Draft Complete</x:v>
      </x:c>
    </x:row>
    <x:row r="10">
      <x:c r="A10" s="970" t="str">
        <x:v>HRT-006</x:v>
      </x:c>
      <x:c r="B10" s="971" t="str">
        <x:v>CLI auth expired</x:v>
      </x:c>
      <x:c r="C10" s="971" t="str">
        <x:v>Endpoint CLI returns auth required.</x:v>
      </x:c>
      <x:c r="D10" s="971" t="str">
        <x:v>Expired session fixture.</x:v>
      </x:c>
      <x:c r="E10" s="971" t="str">
        <x:v>Employee notified; no credential access; approved fallback/manual path.</x:v>
      </x:c>
      <x:c r="F10" s="971" t="str">
        <x:v>Desktop/QA</x:v>
      </x:c>
      <x:c r="G10" s="972" t="str">
        <x:v>Critical</x:v>
      </x:c>
      <x:c r="H10" t="str">
        <x:v>Draft Complete</x:v>
      </x:c>
    </x:row>
    <x:row r="11">
      <x:c r="A11" s="965" t="str">
        <x:v>HRT-007</x:v>
      </x:c>
      <x:c r="B11" s="114" t="str">
        <x:v>CLI quota exhausted</x:v>
      </x:c>
      <x:c r="C11" s="114" t="str">
        <x:v>User subscription quota error.</x:v>
      </x:c>
      <x:c r="D11" s="114" t="str">
        <x:v>Quota fixture.</x:v>
      </x:c>
      <x:c r="E11" s="114" t="str">
        <x:v>No hidden central batch; actionable options shown.</x:v>
      </x:c>
      <x:c r="F11" s="114" t="str">
        <x:v>Desktop/Product/HR</x:v>
      </x:c>
      <x:c r="G11" s="966" t="str">
        <x:v>High</x:v>
      </x:c>
      <x:c r="H11" t="str">
        <x:v>Draft Complete</x:v>
      </x:c>
    </x:row>
    <x:row r="12">
      <x:c r="A12" s="970" t="str">
        <x:v>HRT-008</x:v>
      </x:c>
      <x:c r="B12" s="971" t="str">
        <x:v>Local resource shortage</x:v>
      </x:c>
      <x:c r="C12" s="971" t="str">
        <x:v>Model cannot load within RAM/GPU budget.</x:v>
      </x:c>
      <x:c r="D12" s="971" t="str">
        <x:v>Hardware/resource injection.</x:v>
      </x:c>
      <x:c r="E12" s="971" t="str">
        <x:v>Smaller qualified route or approved cloud/manual; no unqualified quantisation.</x:v>
      </x:c>
      <x:c r="F12" s="971" t="str">
        <x:v>Desktop/SRE</x:v>
      </x:c>
      <x:c r="G12" s="972" t="str">
        <x:v>High</x:v>
      </x:c>
      <x:c r="H12" t="str">
        <x:v>Draft Complete</x:v>
      </x:c>
    </x:row>
    <x:row r="13">
      <x:c r="A13" s="965" t="str">
        <x:v>HRT-009</x:v>
      </x:c>
      <x:c r="B13" s="114" t="str">
        <x:v>Silent cloud prevention</x:v>
      </x:c>
      <x:c r="C13" s="114" t="str">
        <x:v>Local route fails and cloud fallback is available.</x:v>
      </x:c>
      <x:c r="D13" s="114" t="str">
        <x:v>Privacy-first policy.</x:v>
      </x:c>
      <x:c r="E13" s="114" t="str">
        <x:v>No cloud request until permitted/approved; terminal state otherwise.</x:v>
      </x:c>
      <x:c r="F13" s="114" t="str">
        <x:v>DPO/QA</x:v>
      </x:c>
      <x:c r="G13" s="966" t="str">
        <x:v>Critical</x:v>
      </x:c>
      <x:c r="H13" t="str">
        <x:v>Draft Complete</x:v>
      </x:c>
    </x:row>
    <x:row r="14">
      <x:c r="A14" s="970" t="str">
        <x:v>HRT-010</x:v>
      </x:c>
      <x:c r="B14" s="971" t="str">
        <x:v>Provider outage</x:v>
      </x:c>
      <x:c r="C14" s="971" t="str">
        <x:v>Primary central provider unavailable.</x:v>
      </x:c>
      <x:c r="D14" s="971" t="str">
        <x:v>Circuit/chaos injection.</x:v>
      </x:c>
      <x:c r="E14" s="971" t="str">
        <x:v>Approved qualified secondary or human-review terminal action.</x:v>
      </x:c>
      <x:c r="F14" s="971" t="str">
        <x:v>SRE/AI Platform</x:v>
      </x:c>
      <x:c r="G14" s="972" t="str">
        <x:v>Critical</x:v>
      </x:c>
      <x:c r="H14" t="str">
        <x:v>Draft Complete</x:v>
      </x:c>
    </x:row>
    <x:row r="15">
      <x:c r="A15" s="965" t="str">
        <x:v>HRT-011</x:v>
      </x:c>
      <x:c r="B15" s="114" t="str">
        <x:v>Region conflict</x:v>
      </x:c>
      <x:c r="C15" s="114" t="str">
        <x:v>Fallback route cannot meet UK/EU policy.</x:v>
      </x:c>
      <x:c r="D15" s="114" t="str">
        <x:v>Route-policy fixture.</x:v>
      </x:c>
      <x:c r="E15" s="114" t="str">
        <x:v>Request blocked before content transmission.</x:v>
      </x:c>
      <x:c r="F15" s="114" t="str">
        <x:v>DPO/Cloud/QA</x:v>
      </x:c>
      <x:c r="G15" s="966" t="str">
        <x:v>Critical</x:v>
      </x:c>
      <x:c r="H15" t="str">
        <x:v>Draft Complete</x:v>
      </x:c>
    </x:row>
    <x:row r="16">
      <x:c r="A16" s="970" t="str">
        <x:v>HRT-012</x:v>
      </x:c>
      <x:c r="B16" s="971" t="str">
        <x:v>Qualification expired</x:v>
      </x:c>
      <x:c r="C16" s="971" t="str">
        <x:v>Healthy model lacks current task/effort profile.</x:v>
      </x:c>
      <x:c r="D16" s="971" t="str">
        <x:v>Expired profile fixture.</x:v>
      </x:c>
      <x:c r="E16" s="971" t="str">
        <x:v>Not routed; qualification job or alternative route.</x:v>
      </x:c>
      <x:c r="F16" s="971" t="str">
        <x:v>AI Evaluation/QA</x:v>
      </x:c>
      <x:c r="G16" s="972" t="str">
        <x:v>Critical</x:v>
      </x:c>
      <x:c r="H16" t="str">
        <x:v>Draft Complete</x:v>
      </x:c>
    </x:row>
    <x:row r="17">
      <x:c r="A17" s="965" t="str">
        <x:v>HRT-013</x:v>
      </x:c>
      <x:c r="B17" s="114" t="str">
        <x:v>Actual model changed</x:v>
      </x:c>
      <x:c r="C17" s="114" t="str">
        <x:v>Provider alias resolves to changed model.</x:v>
      </x:c>
      <x:c r="D17" s="114" t="str">
        <x:v>Mock provider response/changelog.</x:v>
      </x:c>
      <x:c r="E17" s="114" t="str">
        <x:v>Exact model stored; affected qualification suspended/reviewed.</x:v>
      </x:c>
      <x:c r="F17" s="114" t="str">
        <x:v>AI Platform/QA</x:v>
      </x:c>
      <x:c r="G17" s="966" t="str">
        <x:v>Critical</x:v>
      </x:c>
      <x:c r="H17" t="str">
        <x:v>Draft Complete</x:v>
      </x:c>
    </x:row>
    <x:row r="18">
      <x:c r="A18" s="970" t="str">
        <x:v>HRT-014</x:v>
      </x:c>
      <x:c r="B18" s="971" t="str">
        <x:v>High-impact route</x:v>
      </x:c>
      <x:c r="C18" s="971" t="str">
        <x:v>Capability/readiness negative recommendation requested.</x:v>
      </x:c>
      <x:c r="D18" s="971" t="str">
        <x:v>CRITICAL task profile.</x:v>
      </x:c>
      <x:c r="E18" s="971" t="str">
        <x:v>Deterministic evidence + qualified route + independent/human review.</x:v>
      </x:c>
      <x:c r="F18" s="971" t="str">
        <x:v>HR/DPO/AI Governance</x:v>
      </x:c>
      <x:c r="G18" s="972" t="str">
        <x:v>Critical</x:v>
      </x:c>
      <x:c r="H18" t="str">
        <x:v>Draft Complete</x:v>
      </x:c>
    </x:row>
    <x:row r="19">
      <x:c r="A19" s="965" t="str">
        <x:v>HRT-015</x:v>
      </x:c>
      <x:c r="B19" s="114" t="str">
        <x:v>Credential rotation/revocation</x:v>
      </x:c>
      <x:c r="C19" s="114" t="str">
        <x:v>Central key/workload identity changed or revoked.</x:v>
      </x:c>
      <x:c r="D19" s="114" t="str">
        <x:v>Secrets/KMS test.</x:v>
      </x:c>
      <x:c r="E19" s="114" t="str">
        <x:v>No secret leakage; connector health and fallback/stop correct.</x:v>
      </x:c>
      <x:c r="F19" s="114" t="str">
        <x:v>CISO/AI Platform</x:v>
      </x:c>
      <x:c r="G19" s="966" t="str">
        <x:v>High</x:v>
      </x:c>
      <x:c r="H19" t="str">
        <x:v>Draft Complete</x:v>
      </x:c>
    </x:row>
    <x:row r="20">
      <x:c r="A20" s="970" t="str">
        <x:v>HRT-016</x:v>
      </x:c>
      <x:c r="B20" s="971" t="str">
        <x:v>Cross-implementation portability</x:v>
      </x:c>
      <x:c r="C20" s="971" t="str">
        <x:v>Qualification package moves from central to standalone.</x:v>
      </x:c>
      <x:c r="D20" s="971" t="str">
        <x:v>Signed export/import.</x:v>
      </x:c>
      <x:c r="E20" s="971" t="str">
        <x:v>Digest/signature/schema verified and same eligibility scope.</x:v>
      </x:c>
      <x:c r="F20" s="971" t="str">
        <x:v>AI Evaluation/Platform</x:v>
      </x:c>
      <x:c r="G20" s="972" t="str">
        <x:v>High</x:v>
      </x:c>
      <x:c r="H20" t="str">
        <x:v>Draft Complete</x:v>
      </x:c>
    </x:row>
    <x:row r="21">
      <x:c r="A21" s="965" t="str">
        <x:v>HRT-017</x:v>
      </x:c>
      <x:c r="B21" s="114" t="str">
        <x:v>Model drift rollback</x:v>
      </x:c>
      <x:c r="C21" s="114" t="str">
        <x:v>Canary model/skill quality threshold breaches.</x:v>
      </x:c>
      <x:c r="D21" s="114" t="str">
        <x:v>Monitoring fixture.</x:v>
      </x:c>
      <x:c r="E21" s="114" t="str">
        <x:v>Route paused/rolled back and affected outputs flagged.</x:v>
      </x:c>
      <x:c r="F21" s="114" t="str">
        <x:v>AI Governance/SRE</x:v>
      </x:c>
      <x:c r="G21" s="966" t="str">
        <x:v>Critical</x:v>
      </x:c>
      <x:c r="H21" t="str">
        <x:v>Draft Complete</x:v>
      </x:c>
    </x:row>
    <x:row r="22">
      <x:c r="A22" s="973" t="str">
        <x:v>HRT-018</x:v>
      </x:c>
      <x:c r="B22" s="974" t="str">
        <x:v>Employee route correction</x:v>
      </x:c>
      <x:c r="C22" s="974" t="str">
        <x:v>Employee disputes model route/context or fallback.</x:v>
      </x:c>
      <x:c r="D22" s="974" t="str">
        <x:v>Employee UX workflow.</x:v>
      </x:c>
      <x:c r="E22" s="974" t="str">
        <x:v>Correction/audit visible; future inappropriate route invalidated.</x:v>
      </x:c>
      <x:c r="F22" s="974" t="str">
        <x:v>Product/Governance</x:v>
      </x:c>
      <x:c r="G22" s="975" t="str">
        <x:v>High</x:v>
      </x:c>
      <x:c r="H22"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87.xml><?xml version="1.0" encoding="utf-8"?>
<x:worksheet xmlns:x="http://schemas.openxmlformats.org/spreadsheetml/2006/main">
  <x:sheetFormatPr defaultRowHeight="15"/>
  <x:cols>
    <x:col min="1" max="1" width="12" hidden="0" customWidth="1"/>
    <x:col min="2" max="2" width="30" hidden="0" customWidth="1"/>
    <x:col min="3" max="3" width="66" hidden="0" customWidth="1"/>
    <x:col min="4" max="4" width="50" hidden="0" customWidth="1"/>
    <x:col min="5" max="5" width="28" hidden="0" customWidth="1"/>
    <x:col min="6" max="6" width="30" hidden="0" customWidth="1"/>
    <x:col min="7" max="7" width="18" hidden="0" customWidth="1"/>
    <x:col min="8" max="8" width="54" hidden="0" customWidth="1"/>
  </x:cols>
  <x:sheetData>
    <x:row r="1" ht="30" customHeight="1">
      <x:c r="A1" s="927" t="str">
        <x:v>A-01 — Cross-Stage Change Traceability</x:v>
      </x:c>
      <x:c r="B1" s="927"/>
      <x:c r="C1" s="927"/>
      <x:c r="D1" s="927"/>
      <x:c r="E1" s="927"/>
      <x:c r="F1" s="927"/>
      <x:c r="G1" s="927"/>
      <x:c r="H1" s="927"/>
    </x:row>
    <x:row r="2" ht="38" customHeight="1">
      <x:c r="A2" s="931" t="str">
        <x:v>Targeted amendments to the Stage 0–11 baseline. Existing content is retained unless the row explicitly says a boundary assumption is superseded.</x:v>
      </x:c>
      <x:c r="B2" s="931"/>
      <x:c r="C2" s="931"/>
      <x:c r="D2" s="931"/>
      <x:c r="E2" s="931"/>
      <x:c r="F2" s="931"/>
      <x:c r="G2" s="931"/>
      <x:c r="H2" s="931"/>
    </x:row>
    <x:row r="4" ht="30" customHeight="1">
      <x:c r="A4" s="943" t="str">
        <x:v>ID</x:v>
      </x:c>
      <x:c r="B4" s="944" t="str">
        <x:v>Stage / domain</x:v>
      </x:c>
      <x:c r="C4" s="944" t="str">
        <x:v>Required change</x:v>
      </x:c>
      <x:c r="D4" s="944" t="str">
        <x:v>Affected sheets/contracts</x:v>
      </x:c>
      <x:c r="E4" s="944" t="str">
        <x:v>Change type</x:v>
      </x:c>
      <x:c r="F4" s="944" t="str">
        <x:v>Owner</x:v>
      </x:c>
      <x:c r="G4" s="944" t="str">
        <x:v>Status</x:v>
      </x:c>
      <x:c r="H4" s="945" t="str">
        <x:v>Implementation note</x:v>
      </x:c>
    </x:row>
    <x:row r="5">
      <x:c r="A5" s="962" t="str">
        <x:v>XST-001</x:v>
      </x:c>
      <x:c r="B5" s="963" t="str">
        <x:v>Stage 0 — Governance</x:v>
      </x:c>
      <x:c r="C5" s="963" t="str">
        <x:v>Add AI execution modes, route transparency, personal-subscription boundary and no-silent-fallback rules.</x:v>
      </x:c>
      <x:c r="D5" s="963" t="str">
        <x:v>Purpose Policy Matrix; Governance; Pilot Definition</x:v>
      </x:c>
      <x:c r="E5" s="963" t="str">
        <x:v>Extension</x:v>
      </x:c>
      <x:c r="F5" s="963" t="str">
        <x:v>DPO/HR/Legal</x:v>
      </x:c>
      <x:c r="G5" s="963" t="str">
        <x:v>Draft Complete</x:v>
      </x:c>
      <x:c r="H5" s="964" t="str">
        <x:v>Stage 12 validates actual terms/notices.</x:v>
      </x:c>
    </x:row>
    <x:row r="6">
      <x:c r="A6" s="970" t="str">
        <x:v>XST-002</x:v>
      </x:c>
      <x:c r="B6" s="971" t="str">
        <x:v>Stage 1 — Architecture</x:v>
      </x:c>
      <x:c r="C6" s="971" t="str">
        <x:v>Supersede assumption that Work Intelligence embeds provider/model router; add separate AI Execution Port and orchestrator boundary.</x:v>
      </x:c>
      <x:c r="D6" s="971" t="str">
        <x:v>Reference Architecture; Architecture Decisions; Microservices Map</x:v>
      </x:c>
      <x:c r="E6" s="971" t="str">
        <x:v>Supersedes boundary assumption</x:v>
      </x:c>
      <x:c r="F6" s="971" t="str">
        <x:v>Enterprise Architect/CTO</x:v>
      </x:c>
      <x:c r="G6" s="971" t="str">
        <x:v>Draft Complete</x:v>
      </x:c>
      <x:c r="H6" s="972" t="str">
        <x:v>No provider SDK in Work Intelligence.</x:v>
      </x:c>
    </x:row>
    <x:row r="7">
      <x:c r="A7" s="965" t="str">
        <x:v>XST-003</x:v>
      </x:c>
      <x:c r="B7" s="114" t="str">
        <x:v>Stage 2 — Contracts/Ontology</x:v>
      </x:c>
      <x:c r="C7" s="114" t="str">
        <x:v>Add AI purpose/task/effort/qualification references to evidence lineage; retain all role/task/capability semantics.</x:v>
      </x:c>
      <x:c r="D7" s="114" t="str">
        <x:v>Entity Dictionary; APIs and Events</x:v>
      </x:c>
      <x:c r="E7" s="114" t="str">
        <x:v>Extension</x:v>
      </x:c>
      <x:c r="F7" s="114" t="str">
        <x:v>Capability/Task Architects</x:v>
      </x:c>
      <x:c r="G7" s="114" t="str">
        <x:v>Draft Complete</x:v>
      </x:c>
      <x:c r="H7" s="966" t="str">
        <x:v>Claims/evidence rules unchanged.</x:v>
      </x:c>
    </x:row>
    <x:row r="8">
      <x:c r="A8" s="970" t="str">
        <x:v>XST-004</x:v>
      </x:c>
      <x:c r="B8" s="971" t="str">
        <x:v>Stage 3 — Device Agent</x:v>
      </x:c>
      <x:c r="C8" s="971" t="str">
        <x:v>Add logically separate Endpoint AI Runtime Broker and CLI/local-runtime health/interaction states.</x:v>
      </x:c>
      <x:c r="D8" s="971" t="str">
        <x:v>Agent Architecture; Module Specification; Device Identity; Technical Spikes; Threat Model</x:v>
      </x:c>
      <x:c r="E8" s="971" t="str">
        <x:v>Extension</x:v>
      </x:c>
      <x:c r="F8" s="971" t="str">
        <x:v>Desktop/CISO</x:v>
      </x:c>
      <x:c r="G8" s="971" t="str">
        <x:v>Draft Complete</x:v>
      </x:c>
      <x:c r="H8" s="972" t="str">
        <x:v>Broker disabled must not disable monitoring.</x:v>
      </x:c>
    </x:row>
    <x:row r="9">
      <x:c r="A9" s="965" t="str">
        <x:v>XST-005</x:v>
      </x:c>
      <x:c r="B9" s="114" t="str">
        <x:v>Stage 4 — Ingestion/Evidence</x:v>
      </x:c>
      <x:c r="C9" s="114" t="str">
        <x:v>Store inference route, actual model, qualification, effort, region, fallback and output references.</x:v>
      </x:c>
      <x:c r="D9" s="114" t="str">
        <x:v>Stage 4 Architecture; Evidence Storage; Ingestion APIs; Event Topics</x:v>
      </x:c>
      <x:c r="E9" s="114" t="str">
        <x:v>Extension</x:v>
      </x:c>
      <x:c r="F9" s="114" t="str">
        <x:v>Data Architect/DPO</x:v>
      </x:c>
      <x:c r="G9" s="114" t="str">
        <x:v>Draft Complete</x:v>
      </x:c>
      <x:c r="H9" s="966" t="str">
        <x:v>Raw prompts/outputs stay out of operational telemetry.</x:v>
      </x:c>
    </x:row>
    <x:row r="10">
      <x:c r="A10" s="970" t="str">
        <x:v>XST-006</x:v>
      </x:c>
      <x:c r="B10" s="971" t="str">
        <x:v>Stage 5 — Capture</x:v>
      </x:c>
      <x:c r="C10" s="971" t="str">
        <x:v>No functional redesign; allow approved local preprocessing via broker and preserve secure-field policy.</x:v>
      </x:c>
      <x:c r="D10" s="971" t="str">
        <x:v>Capture MVP Scope; Sensor/Privacy tests</x:v>
      </x:c>
      <x:c r="E10" s="971" t="str">
        <x:v>Clarification</x:v>
      </x:c>
      <x:c r="F10" s="971" t="str">
        <x:v>Desktop/DPO</x:v>
      </x:c>
      <x:c r="G10" s="971" t="str">
        <x:v>Draft Complete</x:v>
      </x:c>
      <x:c r="H10" s="972" t="str">
        <x:v>Local model is defence in depth, not sole secret blocker.</x:v>
      </x:c>
    </x:row>
    <x:row r="11">
      <x:c r="A11" s="965" t="str">
        <x:v>XST-007</x:v>
      </x:c>
      <x:c r="B11" s="114" t="str">
        <x:v>Stage 6 — Adapters</x:v>
      </x:c>
      <x:c r="C11" s="114" t="str">
        <x:v>Separate evidence adapters from AI execution connectors; add Codex, Claude, Kimi, Antigravity, Qwen, Ollama and compatible endpoint connectors.</x:v>
      </x:c>
      <x:c r="D11" s="114" t="str">
        <x:v>Semantic Adapter Architecture; Provider Matrix; AI Agent Hub; Conformance</x:v>
      </x:c>
      <x:c r="E11" s="114" t="str">
        <x:v>Extension/clarification</x:v>
      </x:c>
      <x:c r="F11" s="114" t="str">
        <x:v>Adapter Platform/AI Platform</x:v>
      </x:c>
      <x:c r="G11" s="114" t="str">
        <x:v>Draft Complete</x:v>
      </x:c>
      <x:c r="H11" s="966" t="str">
        <x:v>AI-agent event observation remains separate from model routing.</x:v>
      </x:c>
    </x:row>
    <x:row r="12">
      <x:c r="A12" s="970" t="str">
        <x:v>XST-008</x:v>
      </x:c>
      <x:c r="B12" s="971" t="str">
        <x:v>Stage 7 — Task Assurance</x:v>
      </x:c>
      <x:c r="C12" s="971" t="str">
        <x:v>Attach AIJob/qualification/route lineage to every AI-assisted finding and enforce route-specific review.</x:v>
      </x:c>
      <x:c r="D12" s="971" t="str">
        <x:v>Evaluator Architecture; APIs/Events; Provenance Graph</x:v>
      </x:c>
      <x:c r="E12" s="971" t="str">
        <x:v>Extension</x:v>
      </x:c>
      <x:c r="F12" s="971" t="str">
        <x:v>Task Assurance/AI Governance</x:v>
      </x:c>
      <x:c r="G12" s="971" t="str">
        <x:v>Draft Complete</x:v>
      </x:c>
      <x:c r="H12" s="972" t="str">
        <x:v>Deterministic/source facts still outrank model inference.</x:v>
      </x:c>
    </x:row>
    <x:row r="13">
      <x:c r="A13" s="965" t="str">
        <x:v>XST-009</x:v>
      </x:c>
      <x:c r="B13" s="114" t="str">
        <x:v>Stage 8 — Capability</x:v>
      </x:c>
      <x:c r="C13" s="114" t="str">
        <x:v>Store model/qualification lineage and prohibit cross-model comparability without compatibility evaluation.</x:v>
      </x:c>
      <x:c r="D13" s="114" t="str">
        <x:v>Capability Architecture; Evidence; Scoring; Review/Audit</x:v>
      </x:c>
      <x:c r="E13" s="114" t="str">
        <x:v>Extension</x:v>
      </x:c>
      <x:c r="F13" s="114" t="str">
        <x:v>Capability/HR/DPO</x:v>
      </x:c>
      <x:c r="G13" s="114" t="str">
        <x:v>Draft Complete</x:v>
      </x:c>
      <x:c r="H13" s="966" t="str">
        <x:v>No model route directly writes final state.</x:v>
      </x:c>
    </x:row>
    <x:row r="14">
      <x:c r="A14" s="970" t="str">
        <x:v>XST-010</x:v>
      </x:c>
      <x:c r="B14" s="971" t="str">
        <x:v>Stage 9 — Growth Coach</x:v>
      </x:c>
      <x:c r="C14" s="971" t="str">
        <x:v>Add route disclosure, private-data routing rules, fallback notice and model/skill compatibility.</x:v>
      </x:c>
      <x:c r="D14" s="971" t="str">
        <x:v>Growth Coach Architecture; Intervention Policy; APIs</x:v>
      </x:c>
      <x:c r="E14" s="971" t="str">
        <x:v>Extension</x:v>
      </x:c>
      <x:c r="F14" s="971" t="str">
        <x:v>Growth Coach/DPO/AI Platform</x:v>
      </x:c>
      <x:c r="G14" s="971" t="str">
        <x:v>Draft Complete</x:v>
      </x:c>
      <x:c r="H14" s="972" t="str">
        <x:v>No silent provider change for private coaching.</x:v>
      </x:c>
    </x:row>
    <x:row r="15">
      <x:c r="A15" s="965" t="str">
        <x:v>XST-011</x:v>
      </x:c>
      <x:c r="B15" s="114" t="str">
        <x:v>Stage 10 — Experiences</x:v>
      </x:c>
      <x:c r="C15" s="114" t="str">
        <x:v>Add CLI/model health, sign-in/quota/resource errors, route explanation, fallback approval and no-AI continuation.</x:v>
      </x:c>
      <x:c r="D15" s="114" t="str">
        <x:v>Experience Architecture; Employee Workspace; Coaching UX; Privacy UX; Journeys</x:v>
      </x:c>
      <x:c r="E15" s="114" t="str">
        <x:v>Extension</x:v>
      </x:c>
      <x:c r="F15" s="114" t="str">
        <x:v>Product/Employee Experience</x:v>
      </x:c>
      <x:c r="G15" s="114" t="str">
        <x:v>Draft Complete</x:v>
      </x:c>
      <x:c r="H15" s="966" t="str">
        <x:v>Personal subscription status not manager-visible as performance.</x:v>
      </x:c>
    </x:row>
    <x:row r="16">
      <x:c r="A16" s="970" t="str">
        <x:v>XST-012</x:v>
      </x:c>
      <x:c r="B16" s="971" t="str">
        <x:v>Stage 11 — Skill Forge</x:v>
      </x:c>
      <x:c r="C16" s="971" t="str">
        <x:v>Add provider connector, CLI connector, task profile, effort profile, qualification, route/fallback and compatibility package categories.</x:v>
      </x:c>
      <x:c r="D16" s="971" t="str">
        <x:v>Skill Forge Architecture; Package Contract; Evaluation; Canary</x:v>
      </x:c>
      <x:c r="E16" s="971" t="str">
        <x:v>Extension</x:v>
      </x:c>
      <x:c r="F16" s="971" t="str">
        <x:v>AI Platform/Skill Forge</x:v>
      </x:c>
      <x:c r="G16" s="971" t="str">
        <x:v>Draft Complete</x:v>
      </x:c>
      <x:c r="H16" s="972" t="str">
        <x:v>Routing changes use evaluation/canary/rollback lifecycle.</x:v>
      </x:c>
    </x:row>
    <x:row r="17">
      <x:c r="A17" s="967" t="str">
        <x:v>XST-013</x:v>
      </x:c>
      <x:c r="B17" s="968" t="str">
        <x:v>Stage 12 — Final Hardening/Pilot</x:v>
      </x:c>
      <x:c r="C17" s="968" t="str">
        <x:v>Rewrite prompt to include orchestrator integration, standalone router, endpoint broker, model qualification and hybrid routing tests.</x:v>
      </x:c>
      <x:c r="D17" s="968" t="str">
        <x:v>Revised Stage 12 prompt</x:v>
      </x:c>
      <x:c r="E17" s="968" t="str">
        <x:v>Required revision</x:v>
      </x:c>
      <x:c r="F17" s="968" t="str">
        <x:v>Programme/CTO</x:v>
      </x:c>
      <x:c r="G17" s="968" t="str">
        <x:v>Draft Complete</x:v>
      </x:c>
      <x:c r="H17" s="969" t="str">
        <x:v>Stage 12 awaits A-01 gate.</x:v>
      </x:c>
    </x:row>
  </x:sheetData>
  <x:mergeCells>
    <x:mergeCell ref="A1:H1"/>
    <x:mergeCell ref="A2:H2"/>
  </x:mergeCells>
  <x:dataValidations count="1">
    <x:dataValidation type="list" sqref="G5:G17">
      <x:formula1>"Draft Complete,Needs Review,Approved,Deferred"</x:formula1>
    </x:dataValidation>
  </x:dataValidations>
  <x:pageMargins left="0.7" right="0.7" top="0.75" bottom="0.75" header="0.3" footer="0.3"/>
</x:worksheet>
</file>

<file path=xl/worksheets/sheet18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4" hidden="0" customWidth="1"/>
    <x:col min="15" max="15" width="30" hidden="0" customWidth="1"/>
  </x:cols>
  <x:sheetData>
    <x:row r="1" ht="30" customHeight="1">
      <x:c r="A1" s="927" t="str">
        <x:v>A-01 — Implementation and Baseline-Amendment Backlog</x:v>
      </x:c>
      <x:c r="B1" s="927"/>
      <x:c r="C1" s="927"/>
      <x:c r="D1" s="927"/>
      <x:c r="E1" s="927"/>
      <x:c r="F1" s="927"/>
      <x:c r="G1" s="927"/>
      <x:c r="H1" s="927"/>
      <x:c r="I1" s="927"/>
      <x:c r="J1" s="927"/>
      <x:c r="K1" s="927"/>
      <x:c r="L1" s="927"/>
      <x:c r="M1" s="927"/>
      <x:c r="N1" s="927"/>
      <x:c r="O1" s="927"/>
    </x:row>
    <x:row r="2" ht="38" customHeight="1">
      <x:c r="A2" s="931" t="str">
        <x:v>Executable backlog for the shared contracts, orchestrator integration, standalone compatibility, endpoint broker, connectors, qualification, routing, cross-stage lineage and validation.</x:v>
      </x:c>
      <x:c r="B2" s="931"/>
      <x:c r="C2" s="931"/>
      <x:c r="D2" s="931"/>
      <x:c r="E2" s="931"/>
      <x:c r="F2" s="931"/>
      <x:c r="G2" s="931"/>
      <x:c r="H2" s="931"/>
      <x:c r="I2" s="931"/>
      <x:c r="J2" s="931"/>
      <x:c r="K2" s="931"/>
      <x:c r="L2" s="931"/>
      <x:c r="M2" s="931"/>
      <x:c r="N2" s="931"/>
      <x:c r="O2" s="931"/>
    </x:row>
    <x:row r="4" ht="30" customHeight="1">
      <x:c r="A4" s="943" t="str">
        <x:v>ID</x:v>
      </x:c>
      <x:c r="B4" s="944" t="str">
        <x:v>Workstream</x:v>
      </x:c>
      <x:c r="C4" s="944" t="str">
        <x:v>Task</x:v>
      </x:c>
      <x:c r="D4" s="944" t="str">
        <x:v>Description</x:v>
      </x:c>
      <x:c r="E4" s="944" t="str">
        <x:v>Owner</x:v>
      </x:c>
      <x:c r="F4" s="944" t="str">
        <x:v>Contributors</x:v>
      </x:c>
      <x:c r="G4" s="944" t="str">
        <x:v>Dependencies</x:v>
      </x:c>
      <x:c r="H4" s="944" t="str">
        <x:v>Priority</x:v>
      </x:c>
      <x:c r="I4" s="944" t="str">
        <x:v>Status</x:v>
      </x:c>
      <x:c r="J4" s="944" t="str">
        <x:v>Completion</x:v>
      </x:c>
      <x:c r="K4" s="944" t="str">
        <x:v>Effort days</x:v>
      </x:c>
      <x:c r="L4" s="944" t="str">
        <x:v>Deliverable</x:v>
      </x:c>
      <x:c r="M4" s="944" t="str">
        <x:v>Acceptance criteria</x:v>
      </x:c>
      <x:c r="N4" s="944" t="str">
        <x:v>Privacy/security impact</x:v>
      </x:c>
      <x:c r="O4" s="945" t="str">
        <x:v>Source / basis</x:v>
      </x:c>
    </x:row>
    <x:row r="5">
      <x:c r="A5" s="962" t="str">
        <x:v>A01-BL-001</x:v>
      </x:c>
      <x:c r="B5" s="963" t="str">
        <x:v>Architecture</x:v>
      </x:c>
      <x:c r="C5" s="963" t="str">
        <x:v>Approve bounded-context and baseline versioning</x:v>
      </x:c>
      <x:c r="D5" s="963" t="str">
        <x:v>Review A-01 boundary, v1.0→v1.1 and Stage 12 dependency.</x:v>
      </x:c>
      <x:c r="E5" s="963" t="str">
        <x:v>Enterprise Architect</x:v>
      </x:c>
      <x:c r="F5" s="963" t="str">
        <x:v>CTO/Programme/AI Platform/Work Intelligence</x:v>
      </x:c>
      <x:c r="G5" s="963" t="str">
        <x:v>None</x:v>
      </x:c>
      <x:c r="H5" s="963" t="str">
        <x:v>Critical</x:v>
      </x:c>
      <x:c r="I5" s="963" t="str">
        <x:v>Not Started</x:v>
      </x:c>
      <x:c r="J5" s="981" t="n">
        <x:f>IF(I5="Approved",1,IF(I5="Draft Complete",0.8,IF(I5="In Review",0.6,IF(I5="In Progress",0.4,IF(I5="Blocked",0,IF(I5="Owner Input",0.2,0))))))</x:f>
        <x:v>0</x:v>
      </x:c>
      <x:c r="K5" s="963" t="n">
        <x:v>3</x:v>
      </x:c>
      <x:c r="L5" s="963" t="str">
        <x:v>Approved architecture amendment</x:v>
      </x:c>
      <x:c r="M5" s="963" t="str">
        <x:v>A-01 ADRs and gate approved; superseded assumption identified.</x:v>
      </x:c>
      <x:c r="N5" s="963" t="str">
        <x:v>Prevents duplicate/incompatible orchestrators.</x:v>
      </x:c>
      <x:c r="O5" s="964" t="str">
        <x:v>Amendment Charter</x:v>
      </x:c>
    </x:row>
    <x:row r="6">
      <x:c r="A6" s="970" t="str">
        <x:v>A01-BL-002</x:v>
      </x:c>
      <x:c r="B6" s="971" t="str">
        <x:v>Inventory</x:v>
      </x:c>
      <x:c r="C6" s="971" t="str">
        <x:v>Assess existing HumanOS AI Orchestrator</x:v>
      </x:c>
      <x:c r="D6" s="971" t="str">
        <x:v>Map existing provider, credential, registry, routing, eval, cost, telemetry and lifecycle capabilities.</x:v>
      </x:c>
      <x:c r="E6" s="971" t="str">
        <x:v>AI Platform Lead</x:v>
      </x:c>
      <x:c r="F6" s="971" t="str">
        <x:v>Architecture/CISO/Data/SRE</x:v>
      </x:c>
      <x:c r="G6" s="971" t="str">
        <x:v>A01-BL-001</x:v>
      </x:c>
      <x:c r="H6" s="971" t="str">
        <x:v>Critical</x:v>
      </x:c>
      <x:c r="I6" s="971" t="str">
        <x:v>Not Started</x:v>
      </x:c>
      <x:c r="J6" s="982" t="n">
        <x:f>IF(I6="Approved",1,IF(I6="Draft Complete",0.8,IF(I6="In Review",0.6,IF(I6="In Progress",0.4,IF(I6="Blocked",0,IF(I6="Owner Input",0.2,0))))))</x:f>
        <x:v>0</x:v>
      </x:c>
      <x:c r="K6" s="971" t="n">
        <x:v>5</x:v>
      </x:c>
      <x:c r="L6" s="971" t="str">
        <x:v>Capability/gap assessment</x:v>
      </x:c>
      <x:c r="M6" s="971" t="str">
        <x:v>Each A-01 requirement marked implemented/partial/missing with evidence.</x:v>
      </x:c>
      <x:c r="N6" s="971" t="str">
        <x:v>No unsupported assumption about current module.</x:v>
      </x:c>
      <x:c r="O6" s="972" t="str">
        <x:v>Existing Orchestrator Integration</x:v>
      </x:c>
    </x:row>
    <x:row r="7">
      <x:c r="A7" s="965" t="str">
        <x:v>A01-BL-003</x:v>
      </x:c>
      <x:c r="B7" s="114" t="str">
        <x:v>Contracts</x:v>
      </x:c>
      <x:c r="C7" s="114" t="str">
        <x:v>Create shared humanos-ai-contracts package</x:v>
      </x:c>
      <x:c r="D7" s="114" t="str">
        <x:v>Define AIJobRequest/Result, manifests, task/effort, qualification, errors, routing and fallback schemas.</x:v>
      </x:c>
      <x:c r="E7" s="114" t="str">
        <x:v>API/Data Architect</x:v>
      </x:c>
      <x:c r="F7" s="114" t="str">
        <x:v>Work Intelligence/AI Platform/QA</x:v>
      </x:c>
      <x:c r="G7" s="114" t="str">
        <x:v>A01-BL-001</x:v>
      </x:c>
      <x:c r="H7" s="114" t="str">
        <x:v>Critical</x:v>
      </x:c>
      <x:c r="I7" s="114" t="str">
        <x:v>Not Started</x:v>
      </x:c>
      <x:c r="J7" s="135" t="n">
        <x:f>IF(I7="Approved",1,IF(I7="Draft Complete",0.8,IF(I7="In Review",0.6,IF(I7="In Progress",0.4,IF(I7="Blocked",0,IF(I7="Owner Input",0.2,0))))))</x:f>
        <x:v>0</x:v>
      </x:c>
      <x:c r="K7" s="114" t="n">
        <x:v>12</x:v>
      </x:c>
      <x:c r="L7" s="114" t="str">
        <x:v>OpenAPI/JSON Schema/event package</x:v>
      </x:c>
      <x:c r="M7" s="114" t="str">
        <x:v>Central and standalone implementations pass same fixtures.</x:v>
      </x:c>
      <x:c r="N7" s="114" t="str">
        <x:v>No provider-specific field leaks into domain contract.</x:v>
      </x:c>
      <x:c r="O7" s="966" t="str">
        <x:v>AI Execution Contract</x:v>
      </x:c>
    </x:row>
    <x:row r="8">
      <x:c r="A8" s="970" t="str">
        <x:v>A01-BL-004</x:v>
      </x:c>
      <x:c r="B8" s="971" t="str">
        <x:v>Work Intelligence</x:v>
      </x:c>
      <x:c r="C8" s="971" t="str">
        <x:v>Implement AI Execution Port/client</x:v>
      </x:c>
      <x:c r="D8" s="971" t="str">
        <x:v>Replace direct provider assumptions with contract client and deterministic/no-AI path.</x:v>
      </x:c>
      <x:c r="E8" s="971" t="str">
        <x:v>Work Intelligence Backend Lead</x:v>
      </x:c>
      <x:c r="F8" s="971" t="str">
        <x:v>Task/Capability/Coaching teams</x:v>
      </x:c>
      <x:c r="G8" s="971" t="str">
        <x:v>A01-BL-003</x:v>
      </x:c>
      <x:c r="H8" s="971" t="str">
        <x:v>Critical</x:v>
      </x:c>
      <x:c r="I8" s="971" t="str">
        <x:v>Not Started</x:v>
      </x:c>
      <x:c r="J8" s="982" t="n">
        <x:f>IF(I8="Approved",1,IF(I8="Draft Complete",0.8,IF(I8="In Review",0.6,IF(I8="In Progress",0.4,IF(I8="Blocked",0,IF(I8="Owner Input",0.2,0))))))</x:f>
        <x:v>0</x:v>
      </x:c>
      <x:c r="K8" s="971" t="n">
        <x:v>10</x:v>
      </x:c>
      <x:c r="L8" s="971" t="str">
        <x:v>Work Intelligence AI client</x:v>
      </x:c>
      <x:c r="M8" s="971" t="str">
        <x:v>No provider SDK/credential dependency; task profiles drive requests.</x:v>
      </x:c>
      <x:c r="N8" s="971" t="str">
        <x:v>Domain separation.</x:v>
      </x:c>
      <x:c r="O8" s="972" t="str">
        <x:v>AI System Boundary</x:v>
      </x:c>
    </x:row>
    <x:row r="9">
      <x:c r="A9" s="965" t="str">
        <x:v>A01-BL-005</x:v>
      </x:c>
      <x:c r="B9" s="114" t="str">
        <x:v>Orchestrator</x:v>
      </x:c>
      <x:c r="C9" s="114" t="str">
        <x:v>Implement shared contract adapter in existing orchestrator</x:v>
      </x:c>
      <x:c r="D9" s="114" t="str">
        <x:v>Map existing APIs/registry/routing/results to A-01 contracts.</x:v>
      </x:c>
      <x:c r="E9" s="114" t="str">
        <x:v>AI Platform Lead</x:v>
      </x:c>
      <x:c r="F9" s="114" t="str">
        <x:v>Backend/Data/SRE</x:v>
      </x:c>
      <x:c r="G9" s="114" t="str">
        <x:v>A01-BL-002,A01-BL-003</x:v>
      </x:c>
      <x:c r="H9" s="114" t="str">
        <x:v>Critical</x:v>
      </x:c>
      <x:c r="I9" s="114" t="str">
        <x:v>Not Started</x:v>
      </x:c>
      <x:c r="J9" s="135" t="n">
        <x:f>IF(I9="Approved",1,IF(I9="Draft Complete",0.8,IF(I9="In Review",0.6,IF(I9="In Progress",0.4,IF(I9="Blocked",0,IF(I9="Owner Input",0.2,0))))))</x:f>
        <x:v>0</x:v>
      </x:c>
      <x:c r="K9" s="114" t="n">
        <x:v>12</x:v>
      </x:c>
      <x:c r="L9" s="114" t="str">
        <x:v>Orchestrator contract adapter</x:v>
      </x:c>
      <x:c r="M9" s="114" t="str">
        <x:v>Contract and lineage tests pass.</x:v>
      </x:c>
      <x:c r="N9" s="114" t="str">
        <x:v>Preferred production path.</x:v>
      </x:c>
      <x:c r="O9" s="966" t="str">
        <x:v>Existing Orchestrator Integration</x:v>
      </x:c>
    </x:row>
    <x:row r="10">
      <x:c r="A10" s="970" t="str">
        <x:v>A01-BL-006</x:v>
      </x:c>
      <x:c r="B10" s="971" t="str">
        <x:v>Standalone</x:v>
      </x:c>
      <x:c r="C10" s="971" t="str">
        <x:v>Define/build minimum standalone router</x:v>
      </x:c>
      <x:c r="D10" s="971" t="str">
        <x:v>Implement compatible provider connectors, registry subset, profiles, routing, fallback, health and audit.</x:v>
      </x:c>
      <x:c r="E10" s="971" t="str">
        <x:v>AI Platform/Architecture</x:v>
      </x:c>
      <x:c r="F10" s="971" t="str">
        <x:v>Backend/Security/SRE</x:v>
      </x:c>
      <x:c r="G10" s="971" t="str">
        <x:v>A01-BL-003,A01-BL-002</x:v>
      </x:c>
      <x:c r="H10" s="971" t="str">
        <x:v>High</x:v>
      </x:c>
      <x:c r="I10" s="971" t="str">
        <x:v>Not Started</x:v>
      </x:c>
      <x:c r="J10" s="982" t="n">
        <x:f>IF(I10="Approved",1,IF(I10="Draft Complete",0.8,IF(I10="In Review",0.6,IF(I10="In Progress",0.4,IF(I10="Blocked",0,IF(I10="Owner Input",0.2,0))))))</x:f>
        <x:v>0</x:v>
      </x:c>
      <x:c r="K10" s="971" t="n">
        <x:v>18</x:v>
      </x:c>
      <x:c r="L10" s="971" t="str">
        <x:v>Standalone router reference</x:v>
      </x:c>
      <x:c r="M10" s="971" t="str">
        <x:v>Same fixtures/profiles/results; no domain logic duplication.</x:v>
      </x:c>
      <x:c r="N10" s="971" t="str">
        <x:v>Optional deployment only.</x:v>
      </x:c>
      <x:c r="O10" s="972" t="str">
        <x:v>Standalone Router Architecture</x:v>
      </x:c>
    </x:row>
    <x:row r="11">
      <x:c r="A11" s="965" t="str">
        <x:v>A01-BL-007</x:v>
      </x:c>
      <x:c r="B11" s="114" t="str">
        <x:v>Endpoint</x:v>
      </x:c>
      <x:c r="C11" s="114" t="str">
        <x:v>Implement Endpoint AI Runtime Broker spike</x:v>
      </x:c>
      <x:c r="D11" s="114" t="str">
        <x:v>Discover/invoke approved CLIs and Ollama/local runtimes with local credentials and visible UX.</x:v>
      </x:c>
      <x:c r="E11" s="114" t="str">
        <x:v>Desktop AI Lead</x:v>
      </x:c>
      <x:c r="F11" s="114" t="str">
        <x:v>Rust/Windows/macOS/Security/Product</x:v>
      </x:c>
      <x:c r="G11" s="114" t="str">
        <x:v>A01-BL-003</x:v>
      </x:c>
      <x:c r="H11" s="114" t="str">
        <x:v>Critical</x:v>
      </x:c>
      <x:c r="I11" s="114" t="str">
        <x:v>Not Started</x:v>
      </x:c>
      <x:c r="J11" s="135" t="n">
        <x:f>IF(I11="Approved",1,IF(I11="Draft Complete",0.8,IF(I11="In Review",0.6,IF(I11="In Progress",0.4,IF(I11="Blocked",0,IF(I11="Owner Input",0.2,0))))))</x:f>
        <x:v>0</x:v>
      </x:c>
      <x:c r="K11" s="114" t="n">
        <x:v>18</x:v>
      </x:c>
      <x:c r="L11" s="114" t="str">
        <x:v>Broker prototype</x:v>
      </x:c>
      <x:c r="M11" s="114" t="str">
        <x:v>Auth/version/quota/permission/resource/fallback tests pass without credential extraction.</x:v>
      </x:c>
      <x:c r="N11" s="114" t="str">
        <x:v>Personal subscription boundary.</x:v>
      </x:c>
      <x:c r="O11" s="966" t="str">
        <x:v>Endpoint AI Runtime Broker</x:v>
      </x:c>
    </x:row>
    <x:row r="12">
      <x:c r="A12" s="970" t="str">
        <x:v>A01-BL-008</x:v>
      </x:c>
      <x:c r="B12" s="971" t="str">
        <x:v>Connectors</x:v>
      </x:c>
      <x:c r="C12" s="971" t="str">
        <x:v>Implement initial Tier 1 native provider connectors</x:v>
      </x:c>
      <x:c r="D12" s="971" t="str">
        <x:v>OpenAI, Anthropic and Google enterprise/API connectors with model discovery and data controls.</x:v>
      </x:c>
      <x:c r="E12" s="971" t="str">
        <x:v>AI Connector Lead</x:v>
      </x:c>
      <x:c r="F12" s="971" t="str">
        <x:v>Security/Legal/QA</x:v>
      </x:c>
      <x:c r="G12" s="971" t="str">
        <x:v>A01-BL-003,A01-BL-002</x:v>
      </x:c>
      <x:c r="H12" s="971" t="str">
        <x:v>High</x:v>
      </x:c>
      <x:c r="I12" s="971" t="str">
        <x:v>Not Started</x:v>
      </x:c>
      <x:c r="J12" s="982" t="n">
        <x:f>IF(I12="Approved",1,IF(I12="Draft Complete",0.8,IF(I12="In Review",0.6,IF(I12="In Progress",0.4,IF(I12="Blocked",0,IF(I12="Owner Input",0.2,0))))))</x:f>
        <x:v>0</x:v>
      </x:c>
      <x:c r="K12" s="971" t="n">
        <x:v>18</x:v>
      </x:c>
      <x:c r="L12" s="971" t="str">
        <x:v>Tier 1 connectors</x:v>
      </x:c>
      <x:c r="M12" s="971" t="str">
        <x:v>Capability/error/region/usage conformance passes.</x:v>
      </x:c>
      <x:c r="N12" s="971" t="str">
        <x:v>Keys in KMS only.</x:v>
      </x:c>
      <x:c r="O12" s="972" t="str">
        <x:v>Provider Connector Contract</x:v>
      </x:c>
    </x:row>
    <x:row r="13">
      <x:c r="A13" s="965" t="str">
        <x:v>A01-BL-009</x:v>
      </x:c>
      <x:c r="B13" s="114" t="str">
        <x:v>Connectors</x:v>
      </x:c>
      <x:c r="C13" s="114" t="str">
        <x:v>Implement compatible/self-hosted connectors</x:v>
      </x:c>
      <x:c r="D13" s="114" t="str">
        <x:v>OpenAI-compatible, Anthropic-compatible, Ollama, vLLM/SGLang and generic HTTP profiles.</x:v>
      </x:c>
      <x:c r="E13" s="114" t="str">
        <x:v>AI Connector Lead</x:v>
      </x:c>
      <x:c r="F13" s="114" t="str">
        <x:v>AI Infrastructure/QA/Security</x:v>
      </x:c>
      <x:c r="G13" s="114" t="str">
        <x:v>A01-BL-003</x:v>
      </x:c>
      <x:c r="H13" s="114" t="str">
        <x:v>High</x:v>
      </x:c>
      <x:c r="I13" s="114" t="str">
        <x:v>Not Started</x:v>
      </x:c>
      <x:c r="J13" s="135" t="n">
        <x:f>IF(I13="Approved",1,IF(I13="Draft Complete",0.8,IF(I13="In Review",0.6,IF(I13="In Progress",0.4,IF(I13="Blocked",0,IF(I13="Owner Input",0.2,0))))))</x:f>
        <x:v>0</x:v>
      </x:c>
      <x:c r="K13" s="114" t="n">
        <x:v>16</x:v>
      </x:c>
      <x:c r="L13" s="114" t="str">
        <x:v>Compatible/self-host connectors</x:v>
      </x:c>
      <x:c r="M13" s="114" t="str">
        <x:v>Capabilities probed; partial compatibility handled safely.</x:v>
      </x:c>
      <x:c r="N13" s="114" t="str">
        <x:v>Runtime/model digest recorded.</x:v>
      </x:c>
      <x:c r="O13" s="966" t="str">
        <x:v>Provider Connector Contract</x:v>
      </x:c>
    </x:row>
    <x:row r="14">
      <x:c r="A14" s="970" t="str">
        <x:v>A01-BL-010</x:v>
      </x:c>
      <x:c r="B14" s="971" t="str">
        <x:v>CLI</x:v>
      </x:c>
      <x:c r="C14" s="971" t="str">
        <x:v>Implement initial CLI adapters</x:v>
      </x:c>
      <x:c r="D14" s="971" t="str">
        <x:v>Codex, Claude Code, Kimi Code, Antigravity/Qwen Code and Ollama CLI where officially supportable.</x:v>
      </x:c>
      <x:c r="E14" s="971" t="str">
        <x:v>CLI Adapter Lead</x:v>
      </x:c>
      <x:c r="F14" s="971" t="str">
        <x:v>Desktop/Security/Legal/Product</x:v>
      </x:c>
      <x:c r="G14" s="971" t="str">
        <x:v>A01-BL-007</x:v>
      </x:c>
      <x:c r="H14" s="971" t="str">
        <x:v>High</x:v>
      </x:c>
      <x:c r="I14" s="971" t="str">
        <x:v>Not Started</x:v>
      </x:c>
      <x:c r="J14" s="982" t="n">
        <x:f>IF(I14="Approved",1,IF(I14="Draft Complete",0.8,IF(I14="In Review",0.6,IF(I14="In Progress",0.4,IF(I14="Blocked",0,IF(I14="Owner Input",0.2,0))))))</x:f>
        <x:v>0</x:v>
      </x:c>
      <x:c r="K14" s="971" t="n">
        <x:v>18</x:v>
      </x:c>
      <x:c r="L14" s="971" t="str">
        <x:v>CLI adapters and fixtures</x:v>
      </x:c>
      <x:c r="M14" s="971" t="str">
        <x:v>Official headless modes, no bypass, visible auth/quota/fallback.</x:v>
      </x:c>
      <x:c r="N14" s="971" t="str">
        <x:v>Version ranges and entitlement policy.</x:v>
      </x:c>
      <x:c r="O14" s="972" t="str">
        <x:v>CLI Connector Contract</x:v>
      </x:c>
    </x:row>
    <x:row r="15">
      <x:c r="A15" s="965" t="str">
        <x:v>A01-BL-011</x:v>
      </x:c>
      <x:c r="B15" s="114" t="str">
        <x:v>Registry</x:v>
      </x:c>
      <x:c r="C15" s="114" t="str">
        <x:v>Implement Model and Connector Registry extensions</x:v>
      </x:c>
      <x:c r="D15" s="114" t="str">
        <x:v>Store exact deployment, snapshot/digest, runtime, quantisation, terms, region and qualification cells.</x:v>
      </x:c>
      <x:c r="E15" s="114" t="str">
        <x:v>AI Platform/Data Lead</x:v>
      </x:c>
      <x:c r="F15" s="114" t="str">
        <x:v>Cloud/Legal/DPO/FinOps</x:v>
      </x:c>
      <x:c r="G15" s="114" t="str">
        <x:v>A01-BL-003,A01-BL-005</x:v>
      </x:c>
      <x:c r="H15" s="114" t="str">
        <x:v>Critical</x:v>
      </x:c>
      <x:c r="I15" s="114" t="str">
        <x:v>Not Started</x:v>
      </x:c>
      <x:c r="J15" s="135" t="n">
        <x:f>IF(I15="Approved",1,IF(I15="Draft Complete",0.8,IF(I15="In Review",0.6,IF(I15="In Progress",0.4,IF(I15="Blocked",0,IF(I15="Owner Input",0.2,0))))))</x:f>
        <x:v>0</x:v>
      </x:c>
      <x:c r="K15" s="114" t="n">
        <x:v>12</x:v>
      </x:c>
      <x:c r="L15" s="114" t="str">
        <x:v>Registry schema/service</x:v>
      </x:c>
      <x:c r="M15" s="114" t="str">
        <x:v>No model family or alias alone is ACTIVE.</x:v>
      </x:c>
      <x:c r="N15" s="114" t="str">
        <x:v>Reproducibility and residency.</x:v>
      </x:c>
      <x:c r="O15" s="966" t="str">
        <x:v>Model Registry</x:v>
      </x:c>
    </x:row>
    <x:row r="16">
      <x:c r="A16" s="970" t="str">
        <x:v>A01-BL-012</x:v>
      </x:c>
      <x:c r="B16" s="971" t="str">
        <x:v>Profiles</x:v>
      </x:c>
      <x:c r="C16" s="971" t="str">
        <x:v>Approve initial Task and Effort Profiles</x:v>
      </x:c>
      <x:c r="D16" s="971" t="str">
        <x:v>Domain owners define thresholds, data, review and fallback for initial 15 profiles.</x:v>
      </x:c>
      <x:c r="E16" s="971" t="str">
        <x:v>Work Intelligence Product Lead</x:v>
      </x:c>
      <x:c r="F16" s="971" t="str">
        <x:v>Domain/HR/DPO/AI Evaluation/FinOps</x:v>
      </x:c>
      <x:c r="G16" s="971" t="str">
        <x:v>A01-BL-003</x:v>
      </x:c>
      <x:c r="H16" s="971" t="str">
        <x:v>Critical</x:v>
      </x:c>
      <x:c r="I16" s="971" t="str">
        <x:v>Not Started</x:v>
      </x:c>
      <x:c r="J16" s="982" t="n">
        <x:f>IF(I16="Approved",1,IF(I16="Draft Complete",0.8,IF(I16="In Review",0.6,IF(I16="In Progress",0.4,IF(I16="Blocked",0,IF(I16="Owner Input",0.2,0))))))</x:f>
        <x:v>0</x:v>
      </x:c>
      <x:c r="K16" s="971" t="n">
        <x:v>10</x:v>
      </x:c>
      <x:c r="L16" s="971" t="str">
        <x:v>Profile catalogue v1</x:v>
      </x:c>
      <x:c r="M16" s="971" t="str">
        <x:v>Every AI use maps to purpose/task/effort/review.</x:v>
      </x:c>
      <x:c r="N16" s="971" t="str">
        <x:v>No generic employee-analysis profile.</x:v>
      </x:c>
      <x:c r="O16" s="972" t="str">
        <x:v>Task/Effort Registries</x:v>
      </x:c>
    </x:row>
    <x:row r="17">
      <x:c r="A17" s="965" t="str">
        <x:v>A01-BL-013</x:v>
      </x:c>
      <x:c r="B17" s="114" t="str">
        <x:v>Evaluation</x:v>
      </x:c>
      <x:c r="C17" s="114" t="str">
        <x:v>Build Work Intelligence Model Qualification Suite</x:v>
      </x:c>
      <x:c r="D17" s="114" t="str">
        <x:v>Implement HumanOS datasets, Inspect AI/lm-eval adapters, deterministic/model/human graders and result store.</x:v>
      </x:c>
      <x:c r="E17" s="114" t="str">
        <x:v>AI Evaluation Lead</x:v>
      </x:c>
      <x:c r="F17" s="114" t="str">
        <x:v>Domain/QA/DPO/CISO/Data</x:v>
      </x:c>
      <x:c r="G17" s="114" t="str">
        <x:v>A01-BL-012,A01-BL-011</x:v>
      </x:c>
      <x:c r="H17" s="114" t="str">
        <x:v>Critical</x:v>
      </x:c>
      <x:c r="I17" s="114" t="str">
        <x:v>Not Started</x:v>
      </x:c>
      <x:c r="J17" s="135" t="n">
        <x:f>IF(I17="Approved",1,IF(I17="Draft Complete",0.8,IF(I17="In Review",0.6,IF(I17="In Progress",0.4,IF(I17="Blocked",0,IF(I17="Owner Input",0.2,0))))))</x:f>
        <x:v>0</x:v>
      </x:c>
      <x:c r="K17" s="114" t="n">
        <x:v>25</x:v>
      </x:c>
      <x:c r="L17" s="114" t="str">
        <x:v>Qualification platform and datasets</x:v>
      </x:c>
      <x:c r="M17" s="114" t="str">
        <x:v>All critical suites reproducible with classification/source/version.</x:v>
      </x:c>
      <x:c r="N17" s="114" t="str">
        <x:v>No public benchmark-only approval.</x:v>
      </x:c>
      <x:c r="O17" s="966" t="str">
        <x:v>Model Qualification Suite</x:v>
      </x:c>
    </x:row>
    <x:row r="18">
      <x:c r="A18" s="970" t="str">
        <x:v>A01-BL-014</x:v>
      </x:c>
      <x:c r="B18" s="971" t="str">
        <x:v>Qualification</x:v>
      </x:c>
      <x:c r="C18" s="971" t="str">
        <x:v>Run initial model/deployment qualification</x:v>
      </x:c>
      <x:c r="D18" s="971" t="str">
        <x:v>Evaluate actual contracted APIs, self-hosted models and approved endpoint routes by task × effort.</x:v>
      </x:c>
      <x:c r="E18" s="971" t="str">
        <x:v>AI Evaluation Lead</x:v>
      </x:c>
      <x:c r="F18" s="971" t="str">
        <x:v>Provider Owners/Domain Reviewers/FinOps</x:v>
      </x:c>
      <x:c r="G18" s="971" t="str">
        <x:v>A01-BL-008:A01-BL-013</x:v>
      </x:c>
      <x:c r="H18" s="971" t="str">
        <x:v>Critical</x:v>
      </x:c>
      <x:c r="I18" s="971" t="str">
        <x:v>Not Started</x:v>
      </x:c>
      <x:c r="J18" s="982" t="n">
        <x:f>IF(I18="Approved",1,IF(I18="Draft Complete",0.8,IF(I18="In Review",0.6,IF(I18="In Progress",0.4,IF(I18="Blocked",0,IF(I18="Owner Input",0.2,0))))))</x:f>
        <x:v>0</x:v>
      </x:c>
      <x:c r="K18" s="971" t="n">
        <x:v>25</x:v>
      </x:c>
      <x:c r="L18" s="971" t="str">
        <x:v>Signed qualification profiles</x:v>
      </x:c>
      <x:c r="M18" s="971" t="str">
        <x:v>Only passing cells enter shadow/canary.</x:v>
      </x:c>
      <x:c r="N18" s="971" t="str">
        <x:v>Exact execution config qualified.</x:v>
      </x:c>
      <x:c r="O18" s="972" t="str">
        <x:v>Qualification Lifecycle</x:v>
      </x:c>
    </x:row>
    <x:row r="19">
      <x:c r="A19" s="965" t="str">
        <x:v>A01-BL-015</x:v>
      </x:c>
      <x:c r="B19" s="114" t="str">
        <x:v>Routing</x:v>
      </x:c>
      <x:c r="C19" s="114" t="str">
        <x:v>Implement hard eligibility and minimum-sufficient routing</x:v>
      </x:c>
      <x:c r="D19" s="114" t="str">
        <x:v>Policy/qualification filters, task-specific utility and route explanation.</x:v>
      </x:c>
      <x:c r="E19" s="114" t="str">
        <x:v>AI Routing Lead</x:v>
      </x:c>
      <x:c r="F19" s="114" t="str">
        <x:v>DPO/FinOps/Domain/SRE</x:v>
      </x:c>
      <x:c r="G19" s="114" t="str">
        <x:v>A01-BL-011:A01-BL-014</x:v>
      </x:c>
      <x:c r="H19" s="114" t="str">
        <x:v>Critical</x:v>
      </x:c>
      <x:c r="I19" s="114" t="str">
        <x:v>Not Started</x:v>
      </x:c>
      <x:c r="J19" s="135" t="n">
        <x:f>IF(I19="Approved",1,IF(I19="Draft Complete",0.8,IF(I19="In Review",0.6,IF(I19="In Progress",0.4,IF(I19="Blocked",0,IF(I19="Owner Input",0.2,0))))))</x:f>
        <x:v>0</x:v>
      </x:c>
      <x:c r="K19" s="114" t="n">
        <x:v>16</x:v>
      </x:c>
      <x:c r="L19" s="114" t="str">
        <x:v>Routing engine/policies</x:v>
      </x:c>
      <x:c r="M19" s="114" t="str">
        <x:v>No unqualified/region/tool/data-incompatible selection.</x:v>
      </x:c>
      <x:c r="N19" s="114" t="str">
        <x:v>Cost never overrides safety.</x:v>
      </x:c>
      <x:c r="O19" s="966" t="str">
        <x:v>Model-to-Task Routing</x:v>
      </x:c>
    </x:row>
    <x:row r="20">
      <x:c r="A20" s="970" t="str">
        <x:v>A01-BL-016</x:v>
      </x:c>
      <x:c r="B20" s="971" t="str">
        <x:v>Fallback</x:v>
      </x:c>
      <x:c r="C20" s="971" t="str">
        <x:v>Implement canonical failures and fallback profiles</x:v>
      </x:c>
      <x:c r="D20" s="971" t="str">
        <x:v>Endpoint/provider errors, notices, consent, terminal abstention and human-review paths.</x:v>
      </x:c>
      <x:c r="E20" s="971" t="str">
        <x:v>AI Platform/Product Lead</x:v>
      </x:c>
      <x:c r="F20" s="971" t="str">
        <x:v>Endpoint/DPO/Work Intelligence/QA</x:v>
      </x:c>
      <x:c r="G20" s="971" t="str">
        <x:v>A01-BL-015</x:v>
      </x:c>
      <x:c r="H20" s="971" t="str">
        <x:v>Critical</x:v>
      </x:c>
      <x:c r="I20" s="971" t="str">
        <x:v>Not Started</x:v>
      </x:c>
      <x:c r="J20" s="982" t="n">
        <x:f>IF(I20="Approved",1,IF(I20="Draft Complete",0.8,IF(I20="In Review",0.6,IF(I20="In Progress",0.4,IF(I20="Blocked",0,IF(I20="Owner Input",0.2,0))))))</x:f>
        <x:v>0</x:v>
      </x:c>
      <x:c r="K20" s="971" t="n">
        <x:v>12</x:v>
      </x:c>
      <x:c r="L20" s="971" t="str">
        <x:v>Fallback/error service and UX</x:v>
      </x:c>
      <x:c r="M20" s="971" t="str">
        <x:v>No silent local/cloud/region/qualification downgrade.</x:v>
      </x:c>
      <x:c r="N20" s="971" t="str">
        <x:v>Employee-visible and auditable.</x:v>
      </x:c>
      <x:c r="O20" s="972" t="str">
        <x:v>Fallback and Failure Policy</x:v>
      </x:c>
    </x:row>
    <x:row r="21">
      <x:c r="A21" s="965" t="str">
        <x:v>A01-BL-017</x:v>
      </x:c>
      <x:c r="B21" s="114" t="str">
        <x:v>Evidence/Audit</x:v>
      </x:c>
      <x:c r="C21" s="114" t="str">
        <x:v>Add inference lineage to Stage 4/7/8/9 data</x:v>
      </x:c>
      <x:c r="D21" s="114" t="str">
        <x:v>Persist AI job, actual route/model, profile, region, fallback, cost and review references.</x:v>
      </x:c>
      <x:c r="E21" s="114" t="str">
        <x:v>Data Architect</x:v>
      </x:c>
      <x:c r="F21" s="114" t="str">
        <x:v>Evidence/Task/Capability/Coaching/Audit</x:v>
      </x:c>
      <x:c r="G21" s="114" t="str">
        <x:v>A01-BL-003,A01-BL-015</x:v>
      </x:c>
      <x:c r="H21" s="114" t="str">
        <x:v>Critical</x:v>
      </x:c>
      <x:c r="I21" s="114" t="str">
        <x:v>Not Started</x:v>
      </x:c>
      <x:c r="J21" s="135" t="n">
        <x:f>IF(I21="Approved",1,IF(I21="Draft Complete",0.8,IF(I21="In Review",0.6,IF(I21="In Progress",0.4,IF(I21="Blocked",0,IF(I21="Owner Input",0.2,0))))))</x:f>
        <x:v>0</x:v>
      </x:c>
      <x:c r="K21" s="114" t="n">
        <x:v>14</x:v>
      </x:c>
      <x:c r="L21" s="114" t="str">
        <x:v>Migrations/events/read models</x:v>
      </x:c>
      <x:c r="M21" s="114" t="str">
        <x:v>Every AI-assisted finding/intervention is reproducible.</x:v>
      </x:c>
      <x:c r="N21" s="114" t="str">
        <x:v>Raw content excluded from OTel.</x:v>
      </x:c>
      <x:c r="O21" s="966" t="str">
        <x:v>Cross-Stage Traceability</x:v>
      </x:c>
    </x:row>
    <x:row r="22">
      <x:c r="A22" s="970" t="str">
        <x:v>A01-BL-018</x:v>
      </x:c>
      <x:c r="B22" s="971" t="str">
        <x:v>Experience</x:v>
      </x:c>
      <x:c r="C22" s="971" t="str">
        <x:v>Add endpoint/provider route health and fallback UX</x:v>
      </x:c>
      <x:c r="D22" s="971" t="str">
        <x:v>Employee/reviewer sign-in/quota/model/region/fallback/no-AI messages and lineage views.</x:v>
      </x:c>
      <x:c r="E22" s="971" t="str">
        <x:v>Experience Product Lead</x:v>
      </x:c>
      <x:c r="F22" s="971" t="str">
        <x:v>Frontend/Desktop/DPO/Accessibility</x:v>
      </x:c>
      <x:c r="G22" s="971" t="str">
        <x:v>A01-BL-007,A01-BL-016,A01-BL-017</x:v>
      </x:c>
      <x:c r="H22" s="971" t="str">
        <x:v>High</x:v>
      </x:c>
      <x:c r="I22" s="971" t="str">
        <x:v>Not Started</x:v>
      </x:c>
      <x:c r="J22" s="982" t="n">
        <x:f>IF(I22="Approved",1,IF(I22="Draft Complete",0.8,IF(I22="In Review",0.6,IF(I22="In Progress",0.4,IF(I22="Blocked",0,IF(I22="Owner Input",0.2,0))))))</x:f>
        <x:v>0</x:v>
      </x:c>
      <x:c r="K22" s="971" t="n">
        <x:v>14</x:v>
      </x:c>
      <x:c r="L22" s="971" t="str">
        <x:v>A-01 experience extensions</x:v>
      </x:c>
      <x:c r="M22" s="971" t="str">
        <x:v>Accessible, actionable, non-blaming and no manager misuse.</x:v>
      </x:c>
      <x:c r="N22" s="971" t="str">
        <x:v>Personal subscription status protected.</x:v>
      </x:c>
      <x:c r="O22" s="972" t="str">
        <x:v>Cross-Stage Traceability</x:v>
      </x:c>
    </x:row>
    <x:row r="23">
      <x:c r="A23" s="965" t="str">
        <x:v>A01-BL-019</x:v>
      </x:c>
      <x:c r="B23" s="114" t="str">
        <x:v>Skill Forge</x:v>
      </x:c>
      <x:c r="C23" s="114" t="str">
        <x:v>Add AI routing/qualification package categories</x:v>
      </x:c>
      <x:c r="D23" s="114" t="str">
        <x:v>Connector, task/effort, qualification, route, fallback, compatibility and quantisation profiles.</x:v>
      </x:c>
      <x:c r="E23" s="114" t="str">
        <x:v>Skill Forge Lead</x:v>
      </x:c>
      <x:c r="F23" s="114" t="str">
        <x:v>AI Platform/Evaluation/CISO/DPO</x:v>
      </x:c>
      <x:c r="G23" s="114" t="str">
        <x:v>A01-BL-013:A01-BL-018</x:v>
      </x:c>
      <x:c r="H23" s="114" t="str">
        <x:v>High</x:v>
      </x:c>
      <x:c r="I23" s="114" t="str">
        <x:v>Not Started</x:v>
      </x:c>
      <x:c r="J23" s="135" t="n">
        <x:f>IF(I23="Approved",1,IF(I23="Draft Complete",0.8,IF(I23="In Review",0.6,IF(I23="In Progress",0.4,IF(I23="Blocked",0,IF(I23="Owner Input",0.2,0))))))</x:f>
        <x:v>0</x:v>
      </x:c>
      <x:c r="K23" s="114" t="n">
        <x:v>12</x:v>
      </x:c>
      <x:c r="L23" s="114" t="str">
        <x:v>Skill package extensions</x:v>
      </x:c>
      <x:c r="M23" s="114" t="str">
        <x:v>Evaluation/canary/rollback applies to route/model changes.</x:v>
      </x:c>
      <x:c r="N23" s="114" t="str">
        <x:v>No automatic self-activation.</x:v>
      </x:c>
      <x:c r="O23" s="966" t="str">
        <x:v>Cross-Stage Traceability</x:v>
      </x:c>
    </x:row>
    <x:row r="24">
      <x:c r="A24" s="970" t="str">
        <x:v>A01-BL-020</x:v>
      </x:c>
      <x:c r="B24" s="971" t="str">
        <x:v>Conformance</x:v>
      </x:c>
      <x:c r="C24" s="971" t="str">
        <x:v>Execute central/standalone/hybrid/no-AI tests</x:v>
      </x:c>
      <x:c r="D24" s="971" t="str">
        <x:v>Run Hybrid Routing Test Matrix and portability/security/residency/drift cases.</x:v>
      </x:c>
      <x:c r="E24" s="971" t="str">
        <x:v>QA Programme Lead</x:v>
      </x:c>
      <x:c r="F24" s="971" t="str">
        <x:v>All owners</x:v>
      </x:c>
      <x:c r="G24" s="971" t="str">
        <x:v>A01-BL-005:A01-BL-019</x:v>
      </x:c>
      <x:c r="H24" s="971" t="str">
        <x:v>Critical</x:v>
      </x:c>
      <x:c r="I24" s="971" t="str">
        <x:v>Not Started</x:v>
      </x:c>
      <x:c r="J24" s="982" t="n">
        <x:f>IF(I24="Approved",1,IF(I24="Draft Complete",0.8,IF(I24="In Review",0.6,IF(I24="In Progress",0.4,IF(I24="Blocked",0,IF(I24="Owner Input",0.2,0))))))</x:f>
        <x:v>0</x:v>
      </x:c>
      <x:c r="K24" s="971" t="n">
        <x:v>18</x:v>
      </x:c>
      <x:c r="L24" s="971" t="str">
        <x:v>A-01 validation report</x:v>
      </x:c>
      <x:c r="M24" s="971" t="str">
        <x:v>All blocking tests pass or A-01 gate remains blocked.</x:v>
      </x:c>
      <x:c r="N24" s="971" t="str">
        <x:v>Synthetic/approved data only.</x:v>
      </x:c>
      <x:c r="O24" s="972" t="str">
        <x:v>Hybrid Routing Test Matrix</x:v>
      </x:c>
    </x:row>
    <x:row r="25">
      <x:c r="A25" s="965" t="str">
        <x:v>A01-BL-021</x:v>
      </x:c>
      <x:c r="B25" s="114" t="str">
        <x:v>Programme</x:v>
      </x:c>
      <x:c r="C25" s="114" t="str">
        <x:v>Patch Stage 0–11 implementation artefacts</x:v>
      </x:c>
      <x:c r="D25" s="114" t="str">
        <x:v>Apply code/backlog/contract changes identified in traceability during engineering.</x:v>
      </x:c>
      <x:c r="E25" s="114" t="str">
        <x:v>Programme/Architecture</x:v>
      </x:c>
      <x:c r="F25" s="114" t="str">
        <x:v>All Stage Owners</x:v>
      </x:c>
      <x:c r="G25" s="114" t="str">
        <x:v>A01-BL-001:A01-BL-020</x:v>
      </x:c>
      <x:c r="H25" s="114" t="str">
        <x:v>High</x:v>
      </x:c>
      <x:c r="I25" s="114" t="str">
        <x:v>Not Started</x:v>
      </x:c>
      <x:c r="J25" s="135" t="n">
        <x:f>IF(I25="Approved",1,IF(I25="Draft Complete",0.8,IF(I25="In Review",0.6,IF(I25="In Progress",0.4,IF(I25="Blocked",0,IF(I25="Owner Input",0.2,0))))))</x:f>
        <x:v>0</x:v>
      </x:c>
      <x:c r="K25" s="114" t="n">
        <x:v>10</x:v>
      </x:c>
      <x:c r="L25" s="114" t="str">
        <x:v>Baseline v1.1 implementation plan</x:v>
      </x:c>
      <x:c r="M25" s="114" t="str">
        <x:v>Every traceability row has owner/task/test.</x:v>
      </x:c>
      <x:c r="N25" s="114" t="str">
        <x:v>No silent discard of prior work.</x:v>
      </x:c>
      <x:c r="O25" s="966" t="str">
        <x:v>Cross-Stage Change Traceability</x:v>
      </x:c>
    </x:row>
    <x:row r="26">
      <x:c r="A26" s="973" t="str">
        <x:v>A01-BL-022</x:v>
      </x:c>
      <x:c r="B26" s="974" t="str">
        <x:v>Documentation</x:v>
      </x:c>
      <x:c r="C26" s="974" t="str">
        <x:v>Publish A-01 package and revised Stage 12 prompt</x:v>
      </x:c>
      <x:c r="D26" s="974" t="str">
        <x:v>Consolidate architecture, contracts, research, decisions, backlog, risks, gate and prompt.</x:v>
      </x:c>
      <x:c r="E26" s="974" t="str">
        <x:v>Programme Lead</x:v>
      </x:c>
      <x:c r="F26" s="974" t="str">
        <x:v>Architecture/AI Platform/Work Intelligence</x:v>
      </x:c>
      <x:c r="G26" s="974" t="str">
        <x:v>A01-BL-001:A01-BL-021</x:v>
      </x:c>
      <x:c r="H26" s="974" t="str">
        <x:v>High</x:v>
      </x:c>
      <x:c r="I26" s="974" t="str">
        <x:v>Draft Complete</x:v>
      </x:c>
      <x:c r="J26" s="983" t="n">
        <x:f>IF(I26="Approved",1,IF(I26="Draft Complete",0.8,IF(I26="In Review",0.6,IF(I26="In Progress",0.4,IF(I26="Blocked",0,IF(I26="Owner Input",0.2,0))))))</x:f>
        <x:v>0.8</x:v>
      </x:c>
      <x:c r="K26" s="974" t="n">
        <x:v>4</x:v>
      </x:c>
      <x:c r="L26" s="974" t="str">
        <x:v>Amendment workbook and final prompt</x:v>
      </x:c>
      <x:c r="M26" s="974" t="str">
        <x:v>Formula/source/consistency/visual checks pass.</x:v>
      </x:c>
      <x:c r="N26" s="974" t="str">
        <x:v>User receives final Stage 12 prompt.</x:v>
      </x:c>
      <x:c r="O26" s="975" t="str">
        <x:v>AI Amendment Gate</x:v>
      </x:c>
    </x:row>
  </x:sheetData>
  <x:mergeCells>
    <x:mergeCell ref="A1:O1"/>
    <x:mergeCell ref="A2:O2"/>
  </x:mergeCells>
  <x:dataValidations count="2">
    <x:dataValidation type="list" sqref="H5:H26">
      <x:formula1>"Critical,High,Medium,Low"</x:formula1>
    </x:dataValidation>
    <x:dataValidation type="list" sqref="I5:I26">
      <x:formula1>"Not Started,Owner Input,In Progress,Draft Complete,In Review,Approved,Blocked,Deferred"</x:formula1>
    </x:dataValidation>
  </x:dataValidations>
  <x:pageMargins left="0.7" right="0.7" top="0.75" bottom="0.75" header="0.3" footer="0.3"/>
</x:worksheet>
</file>

<file path=xl/worksheets/sheet18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927" t="str">
        <x:v>A-01 — Risk Register</x:v>
      </x:c>
      <x:c r="B1" s="927"/>
      <x:c r="C1" s="927"/>
      <x:c r="D1" s="927"/>
      <x:c r="E1" s="927"/>
      <x:c r="F1" s="927"/>
      <x:c r="G1" s="927"/>
      <x:c r="H1" s="927"/>
      <x:c r="I1" s="927"/>
      <x:c r="J1" s="927"/>
    </x:row>
    <x:row r="2" ht="38" customHeight="1">
      <x:c r="A2" s="931" t="str">
        <x:v>Architecture, qualification, routing, endpoint, credential, privacy, employment, drift and operational risks introduced or clarified by the separated AI execution design.</x:v>
      </x:c>
      <x:c r="B2" s="931"/>
      <x:c r="C2" s="931"/>
      <x:c r="D2" s="931"/>
      <x:c r="E2" s="931"/>
      <x:c r="F2" s="931"/>
      <x:c r="G2" s="931"/>
      <x:c r="H2" s="931"/>
      <x:c r="I2" s="931"/>
      <x:c r="J2" s="931"/>
    </x:row>
    <x:row r="4" ht="30" customHeight="1">
      <x:c r="A4" s="943" t="str">
        <x:v>Risk ID</x:v>
      </x:c>
      <x:c r="B4" s="944" t="str">
        <x:v>Risk</x:v>
      </x:c>
      <x:c r="C4" s="944" t="str">
        <x:v>Category</x:v>
      </x:c>
      <x:c r="D4" s="944" t="str">
        <x:v>Likelihood</x:v>
      </x:c>
      <x:c r="E4" s="944" t="str">
        <x:v>Impact</x:v>
      </x:c>
      <x:c r="F4" s="944" t="str">
        <x:v>Score</x:v>
      </x:c>
      <x:c r="G4" s="944" t="str">
        <x:v>Mitigation</x:v>
      </x:c>
      <x:c r="H4" s="944" t="str">
        <x:v>Owner</x:v>
      </x:c>
      <x:c r="I4" s="944" t="str">
        <x:v>Status</x:v>
      </x:c>
      <x:c r="J4" s="945" t="str">
        <x:v>Notes</x:v>
      </x:c>
    </x:row>
    <x:row r="5">
      <x:c r="A5" s="962" t="str">
        <x:v>A01-R-001</x:v>
      </x:c>
      <x:c r="B5" s="963" t="str">
        <x:v>Work Intelligence and AI Orchestrator remain coupled through provider-specific code or schemas.</x:v>
      </x:c>
      <x:c r="C5" s="963" t="str">
        <x:v>Architecture</x:v>
      </x:c>
      <x:c r="D5" s="963" t="n">
        <x:v>4</x:v>
      </x:c>
      <x:c r="E5" s="963" t="n">
        <x:v>5</x:v>
      </x:c>
      <x:c r="F5" s="963" t="n">
        <x:f>D5*E5</x:f>
        <x:v>20</x:v>
      </x:c>
      <x:c r="G5" s="963" t="str">
        <x:v>Shared contract package and dependency scan; provider SDKs limited to connector modules.</x:v>
      </x:c>
      <x:c r="H5" s="963" t="str">
        <x:v>Enterprise Architect</x:v>
      </x:c>
      <x:c r="I5" s="963" t="str">
        <x:v>Open</x:v>
      </x:c>
      <x:c r="J5" s="964" t="str">
        <x:v>Blocking.</x:v>
      </x:c>
    </x:row>
    <x:row r="6">
      <x:c r="A6" s="970" t="str">
        <x:v>A01-R-002</x:v>
      </x:c>
      <x:c r="B6" s="971" t="str">
        <x:v>Standalone router diverges into a second incompatible platform.</x:v>
      </x:c>
      <x:c r="C6" s="971" t="str">
        <x:v>Architecture/Operations</x:v>
      </x:c>
      <x:c r="D6" s="971" t="n">
        <x:v>3</x:v>
      </x:c>
      <x:c r="E6" s="971" t="n">
        <x:v>5</x:v>
      </x:c>
      <x:c r="F6" s="971" t="n">
        <x:f>D6*E6</x:f>
        <x:v>15</x:v>
      </x:c>
      <x:c r="G6" s="971" t="str">
        <x:v>Same contracts, qualification packages, fixtures and governance; thin scope.</x:v>
      </x:c>
      <x:c r="H6" s="971" t="str">
        <x:v>CTO/AI Platform</x:v>
      </x:c>
      <x:c r="I6" s="971" t="str">
        <x:v>Open</x:v>
      </x:c>
      <x:c r="J6" s="972" t="str">
        <x:v>Blocking.</x:v>
      </x:c>
    </x:row>
    <x:row r="7">
      <x:c r="A7" s="965" t="str">
        <x:v>A01-R-003</x:v>
      </x:c>
      <x:c r="B7" s="114" t="str">
        <x:v>Personal subscription CLI is used for hidden company batch workload.</x:v>
      </x:c>
      <x:c r="C7" s="114" t="str">
        <x:v>Trust/Legal/Commercial</x:v>
      </x:c>
      <x:c r="D7" s="114" t="n">
        <x:v>3</x:v>
      </x:c>
      <x:c r="E7" s="114" t="n">
        <x:v>5</x:v>
      </x:c>
      <x:c r="F7" s="114" t="n">
        <x:f>D7*E7</x:f>
        <x:v>15</x:v>
      </x:c>
      <x:c r="G7" s="114" t="str">
        <x:v>Visible endpoint-only policy, user interaction and entitlement/reimbursement rules.</x:v>
      </x:c>
      <x:c r="H7" s="114" t="str">
        <x:v>HR/Legal/AI Platform</x:v>
      </x:c>
      <x:c r="I7" s="114" t="str">
        <x:v>Open</x:v>
      </x:c>
      <x:c r="J7" s="966" t="str">
        <x:v>Blocking.</x:v>
      </x:c>
    </x:row>
    <x:row r="8">
      <x:c r="A8" s="970" t="str">
        <x:v>A01-R-004</x:v>
      </x:c>
      <x:c r="B8" s="971" t="str">
        <x:v>Endpoint broker extracts or exposes CLI OAuth/API credentials.</x:v>
      </x:c>
      <x:c r="C8" s="971" t="str">
        <x:v>Security/Privacy</x:v>
      </x:c>
      <x:c r="D8" s="971" t="n">
        <x:v>3</x:v>
      </x:c>
      <x:c r="E8" s="971" t="n">
        <x:v>5</x:v>
      </x:c>
      <x:c r="F8" s="971" t="n">
        <x:f>D8*E8</x:f>
        <x:v>15</x:v>
      </x:c>
      <x:c r="G8" s="971" t="str">
        <x:v>Official health/invocation only, OS/vendor storage boundary and red-team tests.</x:v>
      </x:c>
      <x:c r="H8" s="971" t="str">
        <x:v>CISO/Desktop</x:v>
      </x:c>
      <x:c r="I8" s="971" t="str">
        <x:v>Open</x:v>
      </x:c>
      <x:c r="J8" s="972" t="str">
        <x:v>Blocking.</x:v>
      </x:c>
    </x:row>
    <x:row r="9">
      <x:c r="A9" s="965" t="str">
        <x:v>A01-R-005</x:v>
      </x:c>
      <x:c r="B9" s="114" t="str">
        <x:v>New API key/endpoint becomes routable without model/task qualification.</x:v>
      </x:c>
      <x:c r="C9" s="114" t="str">
        <x:v>AI Governance</x:v>
      </x:c>
      <x:c r="D9" s="114" t="n">
        <x:v>4</x:v>
      </x:c>
      <x:c r="E9" s="114" t="n">
        <x:v>5</x:v>
      </x:c>
      <x:c r="F9" s="114" t="n">
        <x:f>D9*E9</x:f>
        <x:v>20</x:v>
      </x:c>
      <x:c r="G9" s="114" t="str">
        <x:v>Qualification lifecycle and hard router eligibility.</x:v>
      </x:c>
      <x:c r="H9" s="114" t="str">
        <x:v>AI Platform/AI Evaluation</x:v>
      </x:c>
      <x:c r="I9" s="114" t="str">
        <x:v>Open</x:v>
      </x:c>
      <x:c r="J9" s="966" t="str">
        <x:v>Blocking.</x:v>
      </x:c>
    </x:row>
    <x:row r="10">
      <x:c r="A10" s="970" t="str">
        <x:v>A01-R-006</x:v>
      </x:c>
      <x:c r="B10" s="971" t="str">
        <x:v>Public/vendor benchmark is treated as HumanOS production qualification.</x:v>
      </x:c>
      <x:c r="C10" s="971" t="str">
        <x:v>Evaluation/Fairness</x:v>
      </x:c>
      <x:c r="D10" s="971" t="n">
        <x:v>4</x:v>
      </x:c>
      <x:c r="E10" s="971" t="n">
        <x:v>5</x:v>
      </x:c>
      <x:c r="F10" s="971" t="n">
        <x:f>D10*E10</x:f>
        <x:v>20</x:v>
      </x:c>
      <x:c r="G10" s="971" t="str">
        <x:v>Bespoke task × effort suite, holdouts, human reviewers and source caveats.</x:v>
      </x:c>
      <x:c r="H10" s="971" t="str">
        <x:v>AI Evaluation/Domain</x:v>
      </x:c>
      <x:c r="I10" s="971" t="str">
        <x:v>Open</x:v>
      </x:c>
      <x:c r="J10" s="972" t="str">
        <x:v>Blocking for high impact.</x:v>
      </x:c>
    </x:row>
    <x:row r="11">
      <x:c r="A11" s="965" t="str">
        <x:v>A01-R-007</x:v>
      </x:c>
      <x:c r="B11" s="114" t="str">
        <x:v>Model alias or provider-side update changes behavior silently.</x:v>
      </x:c>
      <x:c r="C11" s="114" t="str">
        <x:v>Drift/Reliability</x:v>
      </x:c>
      <x:c r="D11" s="114" t="n">
        <x:v>4</x:v>
      </x:c>
      <x:c r="E11" s="114" t="n">
        <x:v>5</x:v>
      </x:c>
      <x:c r="F11" s="114" t="n">
        <x:f>D11*E11</x:f>
        <x:v>20</x:v>
      </x:c>
      <x:c r="G11" s="114" t="str">
        <x:v>Actual model capture, snapshots where possible, drift events and requalification.</x:v>
      </x:c>
      <x:c r="H11" s="114" t="str">
        <x:v>AI Platform</x:v>
      </x:c>
      <x:c r="I11" s="114" t="str">
        <x:v>Open</x:v>
      </x:c>
      <x:c r="J11" s="966" t="str">
        <x:v>Blocking.</x:v>
      </x:c>
    </x:row>
    <x:row r="12">
      <x:c r="A12" s="970" t="str">
        <x:v>A01-R-008</x:v>
      </x:c>
      <x:c r="B12" s="971" t="str">
        <x:v>Quantisation/runtime/prompt/tool change inherits old qualification.</x:v>
      </x:c>
      <x:c r="C12" s="971" t="str">
        <x:v>Evaluation/Integrity</x:v>
      </x:c>
      <x:c r="D12" s="971" t="n">
        <x:v>3</x:v>
      </x:c>
      <x:c r="E12" s="971" t="n">
        <x:v>5</x:v>
      </x:c>
      <x:c r="F12" s="971" t="n">
        <x:f>D12*E12</x:f>
        <x:v>15</x:v>
      </x:c>
      <x:c r="G12" s="971" t="str">
        <x:v>Qualification key includes execution configuration and targeted regression.</x:v>
      </x:c>
      <x:c r="H12" s="971" t="str">
        <x:v>AI Evaluation/Skill Forge</x:v>
      </x:c>
      <x:c r="I12" s="971" t="str">
        <x:v>Open</x:v>
      </x:c>
      <x:c r="J12" s="972" t="str">
        <x:v>Blocking.</x:v>
      </x:c>
    </x:row>
    <x:row r="13">
      <x:c r="A13" s="965" t="str">
        <x:v>A01-R-009</x:v>
      </x:c>
      <x:c r="B13" s="114" t="str">
        <x:v>Fallback silently changes local to cloud or approved processing region.</x:v>
      </x:c>
      <x:c r="C13" s="114" t="str">
        <x:v>Privacy/Trust</x:v>
      </x:c>
      <x:c r="D13" s="114" t="n">
        <x:v>3</x:v>
      </x:c>
      <x:c r="E13" s="114" t="n">
        <x:v>5</x:v>
      </x:c>
      <x:c r="F13" s="114" t="n">
        <x:f>D13*E13</x:f>
        <x:v>15</x:v>
      </x:c>
      <x:c r="G13" s="114" t="str">
        <x:v>Versioned fallback policy, route notice/approval and pre-transmission policy check.</x:v>
      </x:c>
      <x:c r="H13" s="114" t="str">
        <x:v>DPO/Product/AI Platform</x:v>
      </x:c>
      <x:c r="I13" s="114" t="str">
        <x:v>Open</x:v>
      </x:c>
      <x:c r="J13" s="966" t="str">
        <x:v>Blocking.</x:v>
      </x:c>
    </x:row>
    <x:row r="14">
      <x:c r="A14" s="970" t="str">
        <x:v>A01-R-010</x:v>
      </x:c>
      <x:c r="B14" s="971" t="str">
        <x:v>Cost optimization selects a cheaper model below quality/safety floor.</x:v>
      </x:c>
      <x:c r="C14" s="971" t="str">
        <x:v>Routing/Fairness</x:v>
      </x:c>
      <x:c r="D14" s="971" t="n">
        <x:v>3</x:v>
      </x:c>
      <x:c r="E14" s="971" t="n">
        <x:v>5</x:v>
      </x:c>
      <x:c r="F14" s="971" t="n">
        <x:f>D14*E14</x:f>
        <x:v>15</x:v>
      </x:c>
      <x:c r="G14" s="971" t="str">
        <x:v>Hard eligibility/thresholds before utility optimization.</x:v>
      </x:c>
      <x:c r="H14" s="971" t="str">
        <x:v>AI Routing/FinOps/Domain</x:v>
      </x:c>
      <x:c r="I14" s="971" t="str">
        <x:v>Open</x:v>
      </x:c>
      <x:c r="J14" s="972" t="str">
        <x:v>Blocking.</x:v>
      </x:c>
    </x:row>
    <x:row r="15">
      <x:c r="A15" s="965" t="str">
        <x:v>A01-R-011</x:v>
      </x:c>
      <x:c r="B15" s="114" t="str">
        <x:v>High-impact capability/task finding relies on one model or personal CLI.</x:v>
      </x:c>
      <x:c r="C15" s="114" t="str">
        <x:v>Employment/AI Governance</x:v>
      </x:c>
      <x:c r="D15" s="114" t="n">
        <x:v>3</x:v>
      </x:c>
      <x:c r="E15" s="114" t="n">
        <x:v>5</x:v>
      </x:c>
      <x:c r="F15" s="114" t="n">
        <x:f>D15*E15</x:f>
        <x:v>15</x:v>
      </x:c>
      <x:c r="G15" s="114" t="str">
        <x:v>Deterministic evidence, qualified route, independent validation and human review.</x:v>
      </x:c>
      <x:c r="H15" s="114" t="str">
        <x:v>HR/DPO/AI Governance</x:v>
      </x:c>
      <x:c r="I15" s="114" t="str">
        <x:v>Open</x:v>
      </x:c>
      <x:c r="J15" s="966" t="str">
        <x:v>Blocking.</x:v>
      </x:c>
    </x:row>
    <x:row r="16">
      <x:c r="A16" s="970" t="str">
        <x:v>A01-R-012</x:v>
      </x:c>
      <x:c r="B16" s="971" t="str">
        <x:v>Model origin is confused with inference location or data residency.</x:v>
      </x:c>
      <x:c r="C16" s="971" t="str">
        <x:v>Privacy/Legal</x:v>
      </x:c>
      <x:c r="D16" s="971" t="n">
        <x:v>4</x:v>
      </x:c>
      <x:c r="E16" s="971" t="n">
        <x:v>4</x:v>
      </x:c>
      <x:c r="F16" s="971" t="n">
        <x:f>D16*E16</x:f>
        <x:v>16</x:v>
      </x:c>
      <x:c r="G16" s="971" t="str">
        <x:v>Separate origin, operator, hosting and actual region fields.</x:v>
      </x:c>
      <x:c r="H16" s="971" t="str">
        <x:v>DPO/Legal/AI Platform</x:v>
      </x:c>
      <x:c r="I16" s="971" t="str">
        <x:v>Open</x:v>
      </x:c>
      <x:c r="J16" s="972" t="str"/>
    </x:row>
    <x:row r="17">
      <x:c r="A17" s="965" t="str">
        <x:v>A01-R-013</x:v>
      </x:c>
      <x:c r="B17" s="114" t="str">
        <x:v>OpenAI-/Anthropic-compatible connector assumes unsupported feature parity.</x:v>
      </x:c>
      <x:c r="C17" s="114" t="str">
        <x:v>Reliability/Integrity</x:v>
      </x:c>
      <x:c r="D17" s="114" t="n">
        <x:v>4</x:v>
      </x:c>
      <x:c r="E17" s="114" t="n">
        <x:v>4</x:v>
      </x:c>
      <x:c r="F17" s="114" t="n">
        <x:f>D17*E17</x:f>
        <x:v>16</x:v>
      </x:c>
      <x:c r="G17" s="114" t="str">
        <x:v>Capability probes and per-feature qualification.</x:v>
      </x:c>
      <x:c r="H17" s="114" t="str">
        <x:v>Connector Owner/QA</x:v>
      </x:c>
      <x:c r="I17" s="114" t="str">
        <x:v>Open</x:v>
      </x:c>
      <x:c r="J17" s="966" t="str"/>
    </x:row>
    <x:row r="18">
      <x:c r="A18" s="970" t="str">
        <x:v>A01-R-014</x:v>
      </x:c>
      <x:c r="B18" s="971" t="str">
        <x:v>Local Ollama/runtime endpoint is exposed to untrusted local/LAN processes.</x:v>
      </x:c>
      <x:c r="C18" s="971" t="str">
        <x:v>Endpoint Security</x:v>
      </x:c>
      <x:c r="D18" s="971" t="n">
        <x:v>3</x:v>
      </x:c>
      <x:c r="E18" s="971" t="n">
        <x:v>5</x:v>
      </x:c>
      <x:c r="F18" s="971" t="n">
        <x:f>D18*E18</x:f>
        <x:v>15</x:v>
      </x:c>
      <x:c r="G18" s="971" t="str">
        <x:v>Loopback/IPC, firewall, broker auth, model allowlist and cloud-disable policy.</x:v>
      </x:c>
      <x:c r="H18" s="971" t="str">
        <x:v>CISO/Desktop</x:v>
      </x:c>
      <x:c r="I18" s="971" t="str">
        <x:v>Open</x:v>
      </x:c>
      <x:c r="J18" s="972" t="str">
        <x:v>Blocking.</x:v>
      </x:c>
    </x:row>
    <x:row r="19">
      <x:c r="A19" s="965" t="str">
        <x:v>A01-R-015</x:v>
      </x:c>
      <x:c r="B19" s="114" t="str">
        <x:v>Provider terms, retention or region change without route suspension.</x:v>
      </x:c>
      <x:c r="C19" s="114" t="str">
        <x:v>Legal/Privacy/Drift</x:v>
      </x:c>
      <x:c r="D19" s="114" t="n">
        <x:v>3</x:v>
      </x:c>
      <x:c r="E19" s="114" t="n">
        <x:v>5</x:v>
      </x:c>
      <x:c r="F19" s="114" t="n">
        <x:f>D19*E19</x:f>
        <x:v>15</x:v>
      </x:c>
      <x:c r="G19" s="114" t="str">
        <x:v>Source/terms expiry, change watch and data-class route pause.</x:v>
      </x:c>
      <x:c r="H19" s="114" t="str">
        <x:v>Legal/DPO/Provider Owner</x:v>
      </x:c>
      <x:c r="I19" s="114" t="str">
        <x:v>Open</x:v>
      </x:c>
      <x:c r="J19" s="966" t="str">
        <x:v>Blocking.</x:v>
      </x:c>
    </x:row>
    <x:row r="20">
      <x:c r="A20" s="970" t="str">
        <x:v>A01-R-016</x:v>
      </x:c>
      <x:c r="B20" s="971" t="str">
        <x:v>AI output lineage is missing from task/capability/coaching decisions.</x:v>
      </x:c>
      <x:c r="C20" s="971" t="str">
        <x:v>Audit/Employment</x:v>
      </x:c>
      <x:c r="D20" s="971" t="n">
        <x:v>4</x:v>
      </x:c>
      <x:c r="E20" s="971" t="n">
        <x:v>5</x:v>
      </x:c>
      <x:c r="F20" s="971" t="n">
        <x:f>D20*E20</x:f>
        <x:v>20</x:v>
      </x:c>
      <x:c r="G20" s="971" t="str">
        <x:v>AIJob/qualification/route fields required in evidence and assessment schemas.</x:v>
      </x:c>
      <x:c r="H20" s="971" t="str">
        <x:v>Data/Domain Owners</x:v>
      </x:c>
      <x:c r="I20" s="971" t="str">
        <x:v>Open</x:v>
      </x:c>
      <x:c r="J20" s="972" t="str">
        <x:v>Blocking.</x:v>
      </x:c>
    </x:row>
    <x:row r="21">
      <x:c r="A21" s="965" t="str">
        <x:v>A01-R-017</x:v>
      </x:c>
      <x:c r="B21" s="114" t="str">
        <x:v>AI unavailability is interpreted as employee inactivity or failure.</x:v>
      </x:c>
      <x:c r="C21" s="114" t="str">
        <x:v>Fairness/Product</x:v>
      </x:c>
      <x:c r="D21" s="114" t="n">
        <x:v>3</x:v>
      </x:c>
      <x:c r="E21" s="114" t="n">
        <x:v>5</x:v>
      </x:c>
      <x:c r="F21" s="114" t="n">
        <x:f>D21*E21</x:f>
        <x:v>15</x:v>
      </x:c>
      <x:c r="G21" s="114" t="str">
        <x:v>Canonical errors, no-AI mode and telemetry-gap semantics.</x:v>
      </x:c>
      <x:c r="H21" s="114" t="str">
        <x:v>Product/HR/AI Governance</x:v>
      </x:c>
      <x:c r="I21" s="114" t="str">
        <x:v>Open</x:v>
      </x:c>
      <x:c r="J21" s="966" t="str">
        <x:v>Blocking.</x:v>
      </x:c>
    </x:row>
    <x:row r="22">
      <x:c r="A22" s="970" t="str">
        <x:v>A01-R-018</x:v>
      </x:c>
      <x:c r="B22" s="971" t="str">
        <x:v>Endpoint AI consumes excessive RAM/GPU/battery or disrupts work.</x:v>
      </x:c>
      <x:c r="C22" s="971" t="str">
        <x:v>Endpoint/Performance</x:v>
      </x:c>
      <x:c r="D22" s="971" t="n">
        <x:v>4</x:v>
      </x:c>
      <x:c r="E22" s="971" t="n">
        <x:v>4</x:v>
      </x:c>
      <x:c r="F22" s="971" t="n">
        <x:f>D22*E22</x:f>
        <x:v>16</x:v>
      </x:c>
      <x:c r="G22" s="971" t="str">
        <x:v>Resource profile, qualification, endpoint budgets, cancellation and smaller qualified routes.</x:v>
      </x:c>
      <x:c r="H22" s="971" t="str">
        <x:v>Desktop/SRE</x:v>
      </x:c>
      <x:c r="I22" s="971" t="str">
        <x:v>Open</x:v>
      </x:c>
      <x:c r="J22" s="972" t="str"/>
    </x:row>
    <x:row r="23">
      <x:c r="A23" s="965" t="str">
        <x:v>A01-R-019</x:v>
      </x:c>
      <x:c r="B23" s="114" t="str">
        <x:v>Model qualification becomes stale or too expensive to maintain.</x:v>
      </x:c>
      <x:c r="C23" s="114" t="str">
        <x:v>Operations/Cost</x:v>
      </x:c>
      <x:c r="D23" s="114" t="n">
        <x:v>4</x:v>
      </x:c>
      <x:c r="E23" s="114" t="n">
        <x:v>4</x:v>
      </x:c>
      <x:c r="F23" s="114" t="n">
        <x:f>D23*E23</x:f>
        <x:v>16</x:v>
      </x:c>
      <x:c r="G23" s="114" t="str">
        <x:v>Risk-based test selection, task cells, expiry, shared packages and automated regression.</x:v>
      </x:c>
      <x:c r="H23" s="114" t="str">
        <x:v>AI Evaluation/FinOps</x:v>
      </x:c>
      <x:c r="I23" s="114" t="str">
        <x:v>Open</x:v>
      </x:c>
      <x:c r="J23" s="966" t="str"/>
    </x:row>
    <x:row r="24">
      <x:c r="A24" s="970" t="str">
        <x:v>A01-R-020</x:v>
      </x:c>
      <x:c r="B24" s="971" t="str">
        <x:v>CLI/provider onboarding creates licence/entitlement or client-identity violation.</x:v>
      </x:c>
      <x:c r="C24" s="971" t="str">
        <x:v>Legal/Commercial</x:v>
      </x:c>
      <x:c r="D24" s="971" t="n">
        <x:v>3</x:v>
      </x:c>
      <x:c r="E24" s="971" t="n">
        <x:v>5</x:v>
      </x:c>
      <x:c r="F24" s="971" t="n">
        <x:f>D24*E24</x:f>
        <x:v>15</x:v>
      </x:c>
      <x:c r="G24" s="971" t="str">
        <x:v>Official usage patterns, legal review and no impersonation/bypass.</x:v>
      </x:c>
      <x:c r="H24" s="971" t="str">
        <x:v>Legal/AI Platform</x:v>
      </x:c>
      <x:c r="I24" s="971" t="str">
        <x:v>Open</x:v>
      </x:c>
      <x:c r="J24" s="972" t="str">
        <x:v>Blocking.</x:v>
      </x:c>
    </x:row>
    <x:row r="25">
      <x:c r="A25" s="965" t="str">
        <x:v>A01-R-021</x:v>
      </x:c>
      <x:c r="B25" s="114" t="str">
        <x:v>Routing telemetry leaks employee evidence, prompts or private coaching.</x:v>
      </x:c>
      <x:c r="C25" s="114" t="str">
        <x:v>Privacy/Observability</x:v>
      </x:c>
      <x:c r="D25" s="114" t="n">
        <x:v>3</x:v>
      </x:c>
      <x:c r="E25" s="114" t="n">
        <x:v>5</x:v>
      </x:c>
      <x:c r="F25" s="114" t="n">
        <x:f>D25*E25</x:f>
        <x:v>15</x:v>
      </x:c>
      <x:c r="G25" s="114" t="str">
        <x:v>OTel allowlist and output/evidence references only.</x:v>
      </x:c>
      <x:c r="H25" s="114" t="str">
        <x:v>DPO/SRE</x:v>
      </x:c>
      <x:c r="I25" s="114" t="str">
        <x:v>Open</x:v>
      </x:c>
      <x:c r="J25" s="966" t="str">
        <x:v>Blocking.</x:v>
      </x:c>
    </x:row>
    <x:row r="26">
      <x:c r="A26" s="973" t="str">
        <x:v>A01-R-022</x:v>
      </x:c>
      <x:c r="B26" s="974" t="str">
        <x:v>Existing AI Orchestrator capability is assumed rather than verified.</x:v>
      </x:c>
      <x:c r="C26" s="974" t="str">
        <x:v>Programme/Architecture</x:v>
      </x:c>
      <x:c r="D26" s="974" t="n">
        <x:v>4</x:v>
      </x:c>
      <x:c r="E26" s="974" t="n">
        <x:v>4</x:v>
      </x:c>
      <x:c r="F26" s="974" t="n">
        <x:f>D26*E26</x:f>
        <x:v>16</x:v>
      </x:c>
      <x:c r="G26" s="974" t="str">
        <x:v>Mandatory factual gap assessment and owner evidence.</x:v>
      </x:c>
      <x:c r="H26" s="974" t="str">
        <x:v>Enterprise Architect/AI Platform</x:v>
      </x:c>
      <x:c r="I26" s="974" t="str">
        <x:v>Open</x:v>
      </x:c>
      <x:c r="J26" s="975" t="str"/>
    </x:row>
  </x:sheetData>
  <x:mergeCells>
    <x:mergeCell ref="A1:J1"/>
    <x:mergeCell ref="A2:J2"/>
  </x:mergeCells>
  <x:conditionalFormatting sqref="F5:F26">
    <x:cfRule type="colorScale" priority="1">
      <x:colorScale>
        <x:cfvo type="min"/>
        <x:cfvo type="percentile" val="50"/>
        <x:cfvo type="max"/>
        <x:color rgb="FFE2F0D9"/>
        <x:color rgb="FFFFF2CC"/>
        <x:color rgb="FFFCE4D6"/>
      </x:colorScale>
    </x:cfRule>
  </x:conditionalFormatting>
  <x:dataValidations count="1">
    <x:dataValidation type="list" sqref="I5:I26">
      <x:formula1>"Open,Mitigating,Accepted,Closed,Blocked"</x:formula1>
    </x:dataValidation>
  </x:dataValidations>
  <x:pageMargins left="0.7" right="0.7" top="0.75" bottom="0.75" header="0.3" footer="0.3"/>
</x:worksheet>
</file>

<file path=xl/worksheets/sheet19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40" hidden="0" customWidth="1"/>
    <x:col min="10" max="10" width="30" hidden="0" customWidth="1"/>
    <x:col min="11" max="11" width="34" hidden="0" customWidth="1"/>
  </x:cols>
  <x:sheetData>
    <x:row r="1" ht="30" customHeight="1">
      <x:c r="A1" s="927" t="str">
        <x:v>A-01 — Architecture Decision Records</x:v>
      </x:c>
      <x:c r="B1" s="927"/>
      <x:c r="C1" s="927"/>
      <x:c r="D1" s="927"/>
      <x:c r="E1" s="927"/>
      <x:c r="F1" s="927"/>
      <x:c r="G1" s="927"/>
      <x:c r="H1" s="927"/>
      <x:c r="I1" s="927"/>
      <x:c r="J1" s="927"/>
      <x:c r="K1" s="927"/>
    </x:row>
    <x:row r="2" ht="38" customHeight="1">
      <x:c r="A2" s="931" t="str">
        <x:v>Formal decisions separating Work Intelligence from AI execution, governing endpoint CLIs, qualification, routing, fallback and model lifecycle.</x:v>
      </x:c>
      <x:c r="B2" s="931"/>
      <x:c r="C2" s="931"/>
      <x:c r="D2" s="931"/>
      <x:c r="E2" s="931"/>
      <x:c r="F2" s="931"/>
      <x:c r="G2" s="931"/>
      <x:c r="H2" s="931"/>
      <x:c r="I2" s="931"/>
      <x:c r="J2" s="931"/>
      <x:c r="K2" s="931"/>
    </x:row>
    <x:row r="4" ht="30" customHeight="1">
      <x:c r="A4" s="943" t="str">
        <x:v>ADR</x:v>
      </x:c>
      <x:c r="B4" s="944" t="str">
        <x:v>Decision title</x:v>
      </x:c>
      <x:c r="C4" s="944" t="str">
        <x:v>Status</x:v>
      </x:c>
      <x:c r="D4" s="944" t="str">
        <x:v>Context</x:v>
      </x:c>
      <x:c r="E4" s="944" t="str">
        <x:v>Decision</x:v>
      </x:c>
      <x:c r="F4" s="944" t="str">
        <x:v>Alternatives</x:v>
      </x:c>
      <x:c r="G4" s="944" t="str">
        <x:v>Positive consequences</x:v>
      </x:c>
      <x:c r="H4" s="944" t="str">
        <x:v>Risk / trade-off</x:v>
      </x:c>
      <x:c r="I4" s="944" t="str">
        <x:v>Validation</x:v>
      </x:c>
      <x:c r="J4" s="944" t="str">
        <x:v>Owner</x:v>
      </x:c>
      <x:c r="K4" s="945" t="str">
        <x:v>Source / basis</x:v>
      </x:c>
    </x:row>
    <x:row r="5">
      <x:c r="A5" s="962" t="str">
        <x:v>A01-ADR-001</x:v>
      </x:c>
      <x:c r="B5" s="963" t="str">
        <x:v>Separate Work Intelligence and AI Orchestration</x:v>
      </x:c>
      <x:c r="C5" s="963" t="str">
        <x:v>Accepted in principle</x:v>
      </x:c>
      <x:c r="D5" s="963" t="str">
        <x:v>Monitoring/evidence/business domains should not own provider/model execution.</x:v>
      </x:c>
      <x:c r="E5" s="963" t="str">
        <x:v>Work Intelligence exposes a stable AI Execution Port; orchestrators implement it.</x:v>
      </x:c>
      <x:c r="F5" s="963" t="str">
        <x:v>Embed router/provider SDKs in each domain.</x:v>
      </x:c>
      <x:c r="G5" s="963" t="str">
        <x:v>Future-proof, replaceable and governed.</x:v>
      </x:c>
      <x:c r="H5" s="963" t="str">
        <x:v>Contract/orchestration integration effort.</x:v>
      </x:c>
      <x:c r="I5" s="963" t="str">
        <x:v>Dependency and contract conformance tests.</x:v>
      </x:c>
      <x:c r="J5" s="963" t="str">
        <x:v>CTO/Architecture</x:v>
      </x:c>
      <x:c r="K5" s="964" t="str">
        <x:v>Amendment analysis</x:v>
      </x:c>
    </x:row>
    <x:row r="6">
      <x:c r="A6" s="970" t="str">
        <x:v>A01-ADR-002</x:v>
      </x:c>
      <x:c r="B6" s="971" t="str">
        <x:v>Existing HumanOS Orchestrator is preferred implementation</x:v>
      </x:c>
      <x:c r="C6" s="971" t="str">
        <x:v>Proposed</x:v>
      </x:c>
      <x:c r="D6" s="971" t="str">
        <x:v>Nessovo is already developing a shared AI orchestration module.</x:v>
      </x:c>
      <x:c r="E6" s="971" t="str">
        <x:v>Use it for central/background/high-impact production if gap assessment passes.</x:v>
      </x:c>
      <x:c r="F6" s="971" t="str">
        <x:v>Always use standalone router.</x:v>
      </x:c>
      <x:c r="G6" s="971" t="str">
        <x:v>Avoid duplication and centralise credentials/cost/providers.</x:v>
      </x:c>
      <x:c r="H6" s="971" t="str">
        <x:v>Existing implementation may need changes.</x:v>
      </x:c>
      <x:c r="I6" s="971" t="str">
        <x:v>Capability gap assessment.</x:v>
      </x:c>
      <x:c r="J6" s="971" t="str">
        <x:v>CTO/AI Platform</x:v>
      </x:c>
      <x:c r="K6" s="972" t="str">
        <x:v>Nessovo context</x:v>
      </x:c>
    </x:row>
    <x:row r="7">
      <x:c r="A7" s="965" t="str">
        <x:v>A01-ADR-003</x:v>
      </x:c>
      <x:c r="B7" s="114" t="str">
        <x:v>Standalone router is compatible and thin</x:v>
      </x:c>
      <x:c r="C7" s="114" t="str">
        <x:v>Accepted in principle</x:v>
      </x:c>
      <x:c r="D7" s="114" t="str">
        <x:v>Some deployments need isolation or resilience.</x:v>
      </x:c>
      <x:c r="E7" s="114" t="str">
        <x:v>Implement same contracts/profiles with reduced platform scope.</x:v>
      </x:c>
      <x:c r="F7" s="114" t="str">
        <x:v>Second full independent orchestrator.</x:v>
      </x:c>
      <x:c r="G7" s="114" t="str">
        <x:v>Deployment flexibility.</x:v>
      </x:c>
      <x:c r="H7" s="114" t="str">
        <x:v>Potential divergence.</x:v>
      </x:c>
      <x:c r="I7" s="114" t="str">
        <x:v>Cross-implementation fixtures and portability.</x:v>
      </x:c>
      <x:c r="J7" s="114" t="str">
        <x:v>Architecture Board</x:v>
      </x:c>
      <x:c r="K7" s="966" t="str">
        <x:v>Amendment analysis</x:v>
      </x:c>
    </x:row>
    <x:row r="8">
      <x:c r="A8" s="970" t="str">
        <x:v>A01-ADR-004</x:v>
      </x:c>
      <x:c r="B8" s="971" t="str">
        <x:v>Endpoint AI Runtime Broker is separate from capture</x:v>
      </x:c>
      <x:c r="C8" s="971" t="str">
        <x:v>Accepted in principle</x:v>
      </x:c>
      <x:c r="D8" s="971" t="str">
        <x:v>CLIs/local models have user credentials, interaction and resource concerns.</x:v>
      </x:c>
      <x:c r="E8" s="971" t="str">
        <x:v>Use a separately governed endpoint broker module/service.</x:v>
      </x:c>
      <x:c r="F8" s="971" t="str">
        <x:v>Embed invocation inside capture sensors.</x:v>
      </x:c>
      <x:c r="G8" s="971" t="str">
        <x:v>Security, visibility and modularity.</x:v>
      </x:c>
      <x:c r="H8" s="971" t="str">
        <x:v>Extra endpoint component.</x:v>
      </x:c>
      <x:c r="I8" s="971" t="str">
        <x:v>Broker threat/performance/conformance tests.</x:v>
      </x:c>
      <x:c r="J8" s="971" t="str">
        <x:v>Desktop/CISO/Architecture</x:v>
      </x:c>
      <x:c r="K8" s="972" t="str">
        <x:v>CLI research</x:v>
      </x:c>
    </x:row>
    <x:row r="9">
      <x:c r="A9" s="965" t="str">
        <x:v>A01-ADR-005</x:v>
      </x:c>
      <x:c r="B9" s="114" t="str">
        <x:v>Personal CLI is not central backend SLA</x:v>
      </x:c>
      <x:c r="C9" s="114" t="str">
        <x:v>Accepted in principle</x:v>
      </x:c>
      <x:c r="D9" s="114" t="str">
        <x:v>Subscription entitlement, auth and quota are user/vendor-specific.</x:v>
      </x:c>
      <x:c r="E9" s="114" t="str">
        <x:v>Use only visible approved endpoint jobs; managed routes serve central workloads.</x:v>
      </x:c>
      <x:c r="F9" s="114" t="str">
        <x:v>Use all employee CLIs for hidden processing.</x:v>
      </x:c>
      <x:c r="G9" s="114" t="str">
        <x:v>Trust and legal/operational clarity.</x:v>
      </x:c>
      <x:c r="H9" s="114" t="str">
        <x:v>Less cost offload.</x:v>
      </x:c>
      <x:c r="I9" s="114" t="str">
        <x:v>Subscription policy and UX tests.</x:v>
      </x:c>
      <x:c r="J9" s="114" t="str">
        <x:v>HR/Legal/AI Platform</x:v>
      </x:c>
      <x:c r="K9" s="966" t="str">
        <x:v>CLI research</x:v>
      </x:c>
    </x:row>
    <x:row r="10">
      <x:c r="A10" s="970" t="str">
        <x:v>A01-ADR-006</x:v>
      </x:c>
      <x:c r="B10" s="971" t="str">
        <x:v>Task × effort qualification is routing authority</x:v>
      </x:c>
      <x:c r="C10" s="971" t="str">
        <x:v>Accepted</x:v>
      </x:c>
      <x:c r="D10" s="971" t="str">
        <x:v>No model is best across all HumanOS tasks or efforts.</x:v>
      </x:c>
      <x:c r="E10" s="971" t="str">
        <x:v>Qualification profiles are scoped to exact execution config, task and effort.</x:v>
      </x:c>
      <x:c r="F10" s="971" t="str">
        <x:v>Global model leaderboard.</x:v>
      </x:c>
      <x:c r="G10" s="971" t="str">
        <x:v>Measured fit and cost control.</x:v>
      </x:c>
      <x:c r="H10" s="971" t="str">
        <x:v>Evaluation investment.</x:v>
      </x:c>
      <x:c r="I10" s="971" t="str">
        <x:v>Qualification suite and profile schema.</x:v>
      </x:c>
      <x:c r="J10" s="971" t="str">
        <x:v>AI Evaluation/Product</x:v>
      </x:c>
      <x:c r="K10" s="972" t="str">
        <x:v>Architecture recommendation</x:v>
      </x:c>
    </x:row>
    <x:row r="11">
      <x:c r="A11" s="965" t="str">
        <x:v>A01-ADR-007</x:v>
      </x:c>
      <x:c r="B11" s="114" t="str">
        <x:v>Hard eligibility precedes optimization</x:v>
      </x:c>
      <x:c r="C11" s="114" t="str">
        <x:v>Accepted</x:v>
      </x:c>
      <x:c r="D11" s="114" t="str">
        <x:v>Cost/latency must not weaken privacy, safety or quality.</x:v>
      </x:c>
      <x:c r="E11" s="114" t="str">
        <x:v>Filter by policy/qualification/features/health, then choose minimum-sufficient route.</x:v>
      </x:c>
      <x:c r="F11" s="114" t="str">
        <x:v>Weighted score across all available models.</x:v>
      </x:c>
      <x:c r="G11" s="114" t="str">
        <x:v>No unsafe cheap route.</x:v>
      </x:c>
      <x:c r="H11" s="114" t="str">
        <x:v>May abstain more often.</x:v>
      </x:c>
      <x:c r="I11" s="114" t="str">
        <x:v>Router negative tests.</x:v>
      </x:c>
      <x:c r="J11" s="114" t="str">
        <x:v>AI Routing/DPO</x:v>
      </x:c>
      <x:c r="K11" s="966" t="str">
        <x:v>Routing design</x:v>
      </x:c>
    </x:row>
    <x:row r="12">
      <x:c r="A12" s="970" t="str">
        <x:v>A01-ADR-008</x:v>
      </x:c>
      <x:c r="B12" s="971" t="str">
        <x:v>No silent material fallback</x:v>
      </x:c>
      <x:c r="C12" s="971" t="str">
        <x:v>Accepted</x:v>
      </x:c>
      <x:c r="D12" s="971" t="str">
        <x:v>Route changes can change provider, region and data terms.</x:v>
      </x:c>
      <x:c r="E12" s="971" t="str">
        <x:v>Policy-controlled fallback with notice/approval and full lineage.</x:v>
      </x:c>
      <x:c r="F12" s="971" t="str">
        <x:v>Transparent-after-the-fact only.</x:v>
      </x:c>
      <x:c r="G12" s="971" t="str">
        <x:v>Trust and compliance.</x:v>
      </x:c>
      <x:c r="H12" s="971" t="str">
        <x:v>More user friction.</x:v>
      </x:c>
      <x:c r="I12" s="971" t="str">
        <x:v>Fallback tests.</x:v>
      </x:c>
      <x:c r="J12" s="971" t="str">
        <x:v>DPO/Product/AI Platform</x:v>
      </x:c>
      <x:c r="K12" s="972" t="str">
        <x:v>Privacy design</x:v>
      </x:c>
    </x:row>
    <x:row r="13">
      <x:c r="A13" s="965" t="str">
        <x:v>A01-ADR-009</x:v>
      </x:c>
      <x:c r="B13" s="114" t="str">
        <x:v>API key success does not equal model approval</x:v>
      </x:c>
      <x:c r="C13" s="114" t="str">
        <x:v>Accepted</x:v>
      </x:c>
      <x:c r="D13" s="114" t="str">
        <x:v>Credential validation says nothing about output quality or data suitability.</x:v>
      </x:c>
      <x:c r="E13" s="114" t="str">
        <x:v>Onboarding lifecycle separates connection, discovery, probes, review, benchmark and activation.</x:v>
      </x:c>
      <x:c r="F13" s="114" t="str">
        <x:v>Immediate model availability after key entry.</x:v>
      </x:c>
      <x:c r="G13" s="114" t="str">
        <x:v>Safe future provider support.</x:v>
      </x:c>
      <x:c r="H13" s="114" t="str">
        <x:v>Longer onboarding.</x:v>
      </x:c>
      <x:c r="I13" s="114" t="str">
        <x:v>Lifecycle gate tests.</x:v>
      </x:c>
      <x:c r="J13" s="114" t="str">
        <x:v>AI Platform/CISO/DPO</x:v>
      </x:c>
      <x:c r="K13" s="966" t="str">
        <x:v>Qualification design</x:v>
      </x:c>
    </x:row>
    <x:row r="14">
      <x:c r="A14" s="970" t="str">
        <x:v>A01-ADR-010</x:v>
      </x:c>
      <x:c r="B14" s="971" t="str">
        <x:v>MCP is tool/context protocol, not routing contract</x:v>
      </x:c>
      <x:c r="C14" s="971" t="str">
        <x:v>Accepted</x:v>
      </x:c>
      <x:c r="D14" s="971" t="str">
        <x:v>MCP exposes tools/resources/prompts but does not solve model qualification/routing.</x:v>
      </x:c>
      <x:c r="E14" s="971" t="str">
        <x:v>Use MCP behind Capability Gateway; use AI Execution Contract for model invocation.</x:v>
      </x:c>
      <x:c r="F14" s="971" t="str">
        <x:v>Use MCP as provider router.</x:v>
      </x:c>
      <x:c r="G14" s="971" t="str">
        <x:v>Clear responsibilities.</x:v>
      </x:c>
      <x:c r="H14" s="971" t="str">
        <x:v>Two integration layers.</x:v>
      </x:c>
      <x:c r="I14" s="971" t="str">
        <x:v>Architecture contract tests.</x:v>
      </x:c>
      <x:c r="J14" s="971" t="str">
        <x:v>Architecture/AI Platform</x:v>
      </x:c>
      <x:c r="K14" s="972" t="str">
        <x:v>MCP spec</x:v>
      </x:c>
    </x:row>
    <x:row r="15">
      <x:c r="A15" s="965" t="str">
        <x:v>A01-ADR-011</x:v>
      </x:c>
      <x:c r="B15" s="114" t="str">
        <x:v>LiteLLM is optional internal connector layer</x:v>
      </x:c>
      <x:c r="C15" s="114" t="str">
        <x:v>Proposed</x:v>
      </x:c>
      <x:c r="D15" s="114" t="str">
        <x:v>It can accelerate many provider integrations.</x:v>
      </x:c>
      <x:c r="E15" s="114" t="str">
        <x:v>Encapsulate it behind HumanOS connectors; retain native connectors for strategic providers.</x:v>
      </x:c>
      <x:c r="F15" s="114" t="str">
        <x:v>Expose LiteLLM schema to domains; forbid any third-party gateway.</x:v>
      </x:c>
      <x:c r="G15" s="114" t="str">
        <x:v>Delivery speed and replaceability.</x:v>
      </x:c>
      <x:c r="H15" s="114" t="str">
        <x:v>Dependency/security/feature review.</x:v>
      </x:c>
      <x:c r="I15" s="114" t="str">
        <x:v>Spike and operational review.</x:v>
      </x:c>
      <x:c r="J15" s="114" t="str">
        <x:v>AI Platform/Architecture</x:v>
      </x:c>
      <x:c r="K15" s="966" t="str">
        <x:v>LiteLLM docs</x:v>
      </x:c>
    </x:row>
    <x:row r="16">
      <x:c r="A16" s="970" t="str">
        <x:v>A01-ADR-012</x:v>
      </x:c>
      <x:c r="B16" s="971" t="str">
        <x:v>Self-hosted qualification includes runtime/quantisation</x:v>
      </x:c>
      <x:c r="C16" s="971" t="str">
        <x:v>Accepted</x:v>
      </x:c>
      <x:c r="D16" s="971" t="str">
        <x:v>Open-model behavior changes materially with serving stack and precision.</x:v>
      </x:c>
      <x:c r="E16" s="971" t="str">
        <x:v>Treat digest/runtime/quantisation/context/template as qualification key.</x:v>
      </x:c>
      <x:c r="F16" s="971" t="str">
        <x:v>Qualify model family once.</x:v>
      </x:c>
      <x:c r="G16" s="971" t="str">
        <x:v>Reproducibility.</x:v>
      </x:c>
      <x:c r="H16" s="971" t="str">
        <x:v>More qualification cells.</x:v>
      </x:c>
      <x:c r="I16" s="971" t="str">
        <x:v>Self-hosted regression suite.</x:v>
      </x:c>
      <x:c r="J16" s="971" t="str">
        <x:v>AI Infrastructure/Evaluation</x:v>
      </x:c>
      <x:c r="K16" s="972" t="str">
        <x:v>Model/runtime research</x:v>
      </x:c>
    </x:row>
    <x:row r="17">
      <x:c r="A17" s="965" t="str">
        <x:v>A01-ADR-013</x:v>
      </x:c>
      <x:c r="B17" s="114" t="str">
        <x:v>High-impact generator cannot be sole judge</x:v>
      </x:c>
      <x:c r="C17" s="114" t="str">
        <x:v>Accepted</x:v>
      </x:c>
      <x:c r="D17" s="114" t="str">
        <x:v>Correlated model errors can reinforce harmful conclusions.</x:v>
      </x:c>
      <x:c r="E17" s="114" t="str">
        <x:v>Use deterministic checks, independent evaluator/provider and human review by consequence.</x:v>
      </x:c>
      <x:c r="F17" s="114" t="str">
        <x:v>Self-evaluation only.</x:v>
      </x:c>
      <x:c r="G17" s="114" t="str">
        <x:v>Stronger assurance.</x:v>
      </x:c>
      <x:c r="H17" s="114" t="str">
        <x:v>Cost/latency.</x:v>
      </x:c>
      <x:c r="I17" s="114" t="str">
        <x:v>Critical profile tests.</x:v>
      </x:c>
      <x:c r="J17" s="114" t="str">
        <x:v>AI Governance/HR/DPO</x:v>
      </x:c>
      <x:c r="K17" s="966" t="str">
        <x:v>Evaluation design</x:v>
      </x:c>
    </x:row>
    <x:row r="18">
      <x:c r="A18" s="970" t="str">
        <x:v>A01-ADR-014</x:v>
      </x:c>
      <x:c r="B18" s="971" t="str">
        <x:v>Model origin and processing location are separate</x:v>
      </x:c>
      <x:c r="C18" s="971" t="str">
        <x:v>Accepted</x:v>
      </x:c>
      <x:c r="D18" s="971" t="str">
        <x:v>Chinese/open/US/EU model origin does not determine where inference occurs.</x:v>
      </x:c>
      <x:c r="E18" s="971" t="str">
        <x:v>Registry records creator, operator, endpoint and actual processing region separately.</x:v>
      </x:c>
      <x:c r="F18" s="971" t="str">
        <x:v>One country field.</x:v>
      </x:c>
      <x:c r="G18" s="971" t="str">
        <x:v>Accurate residency and sourcing.</x:v>
      </x:c>
      <x:c r="H18" s="971" t="str">
        <x:v>More registry metadata.</x:v>
      </x:c>
      <x:c r="I18" s="971" t="str">
        <x:v>Residency audit.</x:v>
      </x:c>
      <x:c r="J18" s="971" t="str">
        <x:v>DPO/Legal/AI Platform</x:v>
      </x:c>
      <x:c r="K18" s="972" t="str">
        <x:v>Cloud/provider research</x:v>
      </x:c>
    </x:row>
    <x:row r="19">
      <x:c r="A19" s="967" t="str">
        <x:v>A01-ADR-015</x:v>
      </x:c>
      <x:c r="B19" s="968" t="str">
        <x:v>Qualification profiles are Skill Forge packages</x:v>
      </x:c>
      <x:c r="C19" s="968" t="str">
        <x:v>Accepted in principle</x:v>
      </x:c>
      <x:c r="D19" s="968" t="str">
        <x:v>Routing/model policy changes require evaluation, canary and rollback.</x:v>
      </x:c>
      <x:c r="E19" s="968" t="str">
        <x:v>Govern connector/task/effort/qualification/route/fallback profiles in Skill Forge.</x:v>
      </x:c>
      <x:c r="F19" s="968" t="str">
        <x:v>Ad-hoc config changes.</x:v>
      </x:c>
      <x:c r="G19" s="968" t="str">
        <x:v>Controlled self-improvement.</x:v>
      </x:c>
      <x:c r="H19" s="968" t="str">
        <x:v>Package/category extensions.</x:v>
      </x:c>
      <x:c r="I19" s="968" t="str">
        <x:v>Stage 11 contract and canary tests.</x:v>
      </x:c>
      <x:c r="J19" s="968" t="str">
        <x:v>AI Platform/Skill Forge</x:v>
      </x:c>
      <x:c r="K19" s="969" t="str">
        <x:v>Stage 11 architecture</x:v>
      </x:c>
    </x:row>
  </x:sheetData>
  <x:mergeCells>
    <x:mergeCell ref="A1:K1"/>
    <x:mergeCell ref="A2:K2"/>
  </x:mergeCells>
  <x:dataValidations count="1">
    <x:dataValidation type="list" sqref="C5:C19">
      <x:formula1>"Proposed,Accepted in principle,Accepted,Rejected,Deferred"</x:formula1>
    </x:dataValidation>
  </x:dataValidations>
  <x:pageMargins left="0.7" right="0.7" top="0.75" bottom="0.75" header="0.3" footer="0.3"/>
</x:worksheet>
</file>

<file path=xl/worksheets/sheet19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2" hidden="0" customWidth="1"/>
    <x:col min="9" max="9" width="34" hidden="0" customWidth="1"/>
    <x:col min="11" max="11" width="30" hidden="0" customWidth="1"/>
    <x:col min="12" max="12" width="18" hidden="0" customWidth="1"/>
  </x:cols>
  <x:sheetData>
    <x:row r="1" ht="30" customHeight="1">
      <x:c r="A1" s="927" t="str">
        <x:v>A-01 — Architecture Amendment Go / No-Go Gate</x:v>
      </x:c>
      <x:c r="B1" s="927"/>
      <x:c r="C1" s="927"/>
      <x:c r="D1" s="927"/>
      <x:c r="E1" s="927"/>
      <x:c r="F1" s="927"/>
      <x:c r="G1" s="927"/>
      <x:c r="H1" s="927"/>
      <x:c r="I1" s="927"/>
    </x:row>
    <x:row r="2" ht="38" customHeight="1">
      <x:c r="A2" s="931" t="str">
        <x:v>Approval criteria for adopting baseline v1.1 and releasing the revised Stage 12 prompt for execution.</x:v>
      </x:c>
      <x:c r="B2" s="931"/>
      <x:c r="C2" s="931"/>
      <x:c r="D2" s="931"/>
      <x:c r="E2" s="931"/>
      <x:c r="F2" s="931"/>
      <x:c r="G2" s="931"/>
      <x:c r="H2" s="931"/>
      <x:c r="I2" s="931"/>
    </x:row>
    <x:row r="4" ht="30" customHeight="1">
      <x:c r="A4" s="943" t="str">
        <x:v>Gate ID</x:v>
      </x:c>
      <x:c r="B4" s="944" t="str">
        <x:v>Category</x:v>
      </x:c>
      <x:c r="C4" s="944" t="str">
        <x:v>Mandatory</x:v>
      </x:c>
      <x:c r="D4" s="944" t="str">
        <x:v>Requirement</x:v>
      </x:c>
      <x:c r="E4" s="944" t="str">
        <x:v>Required evidence</x:v>
      </x:c>
      <x:c r="F4" s="944" t="str">
        <x:v>Status</x:v>
      </x:c>
      <x:c r="G4" s="944" t="str">
        <x:v>Readiness</x:v>
      </x:c>
      <x:c r="H4" s="944" t="str">
        <x:v>Blocking condition</x:v>
      </x:c>
      <x:c r="I4" s="945" t="str">
        <x:v>Authority</x:v>
      </x:c>
      <x:c r="K4" s="943" t="str">
        <x:v>Metric</x:v>
      </x:c>
      <x:c r="L4" s="945" t="str">
        <x:v>Value</x:v>
      </x:c>
    </x:row>
    <x:row r="5">
      <x:c r="A5" s="962" t="str">
        <x:v>A01-G-001</x:v>
      </x:c>
      <x:c r="B5" s="963" t="str">
        <x:v>Baseline preservation</x:v>
      </x:c>
      <x:c r="C5" s="963" t="str">
        <x:v>Yes</x:v>
      </x:c>
      <x:c r="D5" s="963" t="str">
        <x:v>Stages 0–11 are retained and every amendment/superseded assumption is traceable.</x:v>
      </x:c>
      <x:c r="E5" s="963" t="str">
        <x:v>Cross-Stage Change Traceability</x:v>
      </x:c>
      <x:c r="F5" s="963" t="str">
        <x:v>Draft Ready</x:v>
      </x:c>
      <x:c r="G5" s="981" t="n">
        <x:f>IF(F5="Met",1,IF(F5="Draft Ready",0.8,IF(F5="In Review",0.6,IF(F5="Owner Input",0.3,IF(F5="Blocked",0,0)))))</x:f>
        <x:v>0.8</x:v>
      </x:c>
      <x:c r="H5" s="963" t="str">
        <x:v>Prior work silently discarded or overwritten.</x:v>
      </x:c>
      <x:c r="I5" s="964" t="str">
        <x:v>Programme/Architecture</x:v>
      </x:c>
      <x:c r="K5" s="962" t="str">
        <x:v>A-01 readiness</x:v>
      </x:c>
      <x:c r="L5" s="984" t="n">
        <x:f>AVERAGE(G5:G22)</x:f>
        <x:v>0.7000000000000002</x:v>
      </x:c>
    </x:row>
    <x:row r="6">
      <x:c r="A6" s="970" t="str">
        <x:v>A01-G-002</x:v>
      </x:c>
      <x:c r="B6" s="971" t="str">
        <x:v>System boundary</x:v>
      </x:c>
      <x:c r="C6" s="971" t="str">
        <x:v>Yes</x:v>
      </x:c>
      <x:c r="D6" s="971" t="str">
        <x:v>Work Intelligence, existing orchestrator, standalone router and endpoint broker responsibilities are explicit.</x:v>
      </x:c>
      <x:c r="E6" s="971" t="str">
        <x:v>AI System Boundary</x:v>
      </x:c>
      <x:c r="F6" s="971" t="str">
        <x:v>Draft Ready</x:v>
      </x:c>
      <x:c r="G6" s="982" t="n">
        <x:f>IF(F6="Met",1,IF(F6="Draft Ready",0.8,IF(F6="In Review",0.6,IF(F6="Owner Input",0.3,IF(F6="Blocked",0,0)))))</x:f>
        <x:v>0.8</x:v>
      </x:c>
      <x:c r="H6" s="971" t="str">
        <x:v>Provider execution remains embedded in Work Intelligence.</x:v>
      </x:c>
      <x:c r="I6" s="972" t="str">
        <x:v>CTO/Architecture</x:v>
      </x:c>
      <x:c r="K6" s="965" t="str">
        <x:v>Mandatory not started/blocked</x:v>
      </x:c>
      <x:c r="L6" s="966" t="n">
        <x:f>COUNTIFS(C5:C22,"Yes",F5:F22,"Not Started")+COUNTIFS(C5:C22,"Yes",F5:F22,"Blocked")</x:f>
        <x:v>1</x:v>
      </x:c>
    </x:row>
    <x:row r="7">
      <x:c r="A7" s="965" t="str">
        <x:v>A01-G-003</x:v>
      </x:c>
      <x:c r="B7" s="114" t="str">
        <x:v>Recommendations</x:v>
      </x:c>
      <x:c r="C7" s="114" t="str">
        <x:v>Yes</x:v>
      </x:c>
      <x:c r="D7" s="114" t="str">
        <x:v>Preferred deployment, standalone scope, CLI policy, connector strategy, qualification and fallback recommendations are documented.</x:v>
      </x:c>
      <x:c r="E7" s="114" t="str">
        <x:v>Recommendations and Decisions</x:v>
      </x:c>
      <x:c r="F7" s="114" t="str">
        <x:v>Owner Input</x:v>
      </x:c>
      <x:c r="G7" s="135" t="n">
        <x:f>IF(F7="Met",1,IF(F7="Draft Ready",0.8,IF(F7="In Review",0.6,IF(F7="Owner Input",0.3,IF(F7="Blocked",0,0)))))</x:f>
        <x:v>0.3</x:v>
      </x:c>
      <x:c r="H7" s="114" t="str">
        <x:v>Critical owner decisions absent.</x:v>
      </x:c>
      <x:c r="I7" s="966" t="str">
        <x:v>CTO/AI Platform/HR/DPO</x:v>
      </x:c>
      <x:c r="K7" s="965" t="str">
        <x:v>Owner-input items</x:v>
      </x:c>
      <x:c r="L7" s="966" t="n">
        <x:f>COUNTIF(F5:F22,"Owner Input")</x:f>
        <x:v>2</x:v>
      </x:c>
    </x:row>
    <x:row r="8">
      <x:c r="A8" s="970" t="str">
        <x:v>A01-G-004</x:v>
      </x:c>
      <x:c r="B8" s="971" t="str">
        <x:v>AI execution contract</x:v>
      </x:c>
      <x:c r="C8" s="971" t="str">
        <x:v>Yes</x:v>
      </x:c>
      <x:c r="D8" s="971" t="str">
        <x:v>Purpose, task/effort, data, quality, region, tools, result and inference lineage are specified.</x:v>
      </x:c>
      <x:c r="E8" s="971" t="str">
        <x:v>AI Execution Contract</x:v>
      </x:c>
      <x:c r="F8" s="971" t="str">
        <x:v>Draft Ready</x:v>
      </x:c>
      <x:c r="G8" s="982" t="n">
        <x:f>IF(F8="Met",1,IF(F8="Draft Ready",0.8,IF(F8="In Review",0.6,IF(F8="Owner Input",0.3,IF(F8="Blocked",0,0)))))</x:f>
        <x:v>0.8</x:v>
      </x:c>
      <x:c r="H8" s="971" t="str">
        <x:v>Provider-specific or incomplete contract.</x:v>
      </x:c>
      <x:c r="I8" s="972" t="str">
        <x:v>API/Data Architecture</x:v>
      </x:c>
      <x:c r="K8" s="967" t="str">
        <x:v>Formal decision count</x:v>
      </x:c>
      <x:c r="L8" s="969" t="n">
        <x:v>0</x:v>
      </x:c>
    </x:row>
    <x:row r="9">
      <x:c r="A9" s="965" t="str">
        <x:v>A01-G-005</x:v>
      </x:c>
      <x:c r="B9" s="114" t="str">
        <x:v>Existing orchestrator integration</x:v>
      </x:c>
      <x:c r="C9" s="114" t="str">
        <x:v>Yes</x:v>
      </x:c>
      <x:c r="D9" s="114" t="str">
        <x:v>A factual capability/gap assessment is planned before assuming compliance.</x:v>
      </x:c>
      <x:c r="E9" s="114" t="str">
        <x:v>Existing Orchestrator Integration / Backlog</x:v>
      </x:c>
      <x:c r="F9" s="114" t="str">
        <x:v>Owner Input</x:v>
      </x:c>
      <x:c r="G9" s="135" t="n">
        <x:f>IF(F9="Met",1,IF(F9="Draft Ready",0.8,IF(F9="In Review",0.6,IF(F9="Owner Input",0.3,IF(F9="Blocked",0,0)))))</x:f>
        <x:v>0.3</x:v>
      </x:c>
      <x:c r="H9" s="114" t="str">
        <x:v>Existing module treated as compliant without evidence.</x:v>
      </x:c>
      <x:c r="I9" s="966" t="str">
        <x:v>AI Platform/Enterprise Architecture</x:v>
      </x:c>
    </x:row>
    <x:row r="10">
      <x:c r="A10" s="970" t="str">
        <x:v>A01-G-006</x:v>
      </x:c>
      <x:c r="B10" s="971" t="str">
        <x:v>Standalone compatibility</x:v>
      </x:c>
      <x:c r="C10" s="971" t="str">
        <x:v>Yes</x:v>
      </x:c>
      <x:c r="D10" s="971" t="str">
        <x:v>Standalone router scope and same-contract requirement are specified.</x:v>
      </x:c>
      <x:c r="E10" s="971" t="str">
        <x:v>Standalone Router Architecture</x:v>
      </x:c>
      <x:c r="F10" s="971" t="str">
        <x:v>Draft Ready</x:v>
      </x:c>
      <x:c r="G10" s="982" t="n">
        <x:f>IF(F10="Met",1,IF(F10="Draft Ready",0.8,IF(F10="In Review",0.6,IF(F10="Owner Input",0.3,IF(F10="Blocked",0,0)))))</x:f>
        <x:v>0.8</x:v>
      </x:c>
      <x:c r="H10" s="971" t="str">
        <x:v>Second incompatible router/platform.</x:v>
      </x:c>
      <x:c r="I10" s="972" t="str">
        <x:v>Architecture Board</x:v>
      </x:c>
    </x:row>
    <x:row r="11">
      <x:c r="A11" s="965" t="str">
        <x:v>A01-G-007</x:v>
      </x:c>
      <x:c r="B11" s="114" t="str">
        <x:v>Endpoint broker</x:v>
      </x:c>
      <x:c r="C11" s="114" t="str">
        <x:v>Yes</x:v>
      </x:c>
      <x:c r="D11" s="114" t="str">
        <x:v>CLI/local runtime discovery, auth boundary, policy, resources, UX and errors are specified.</x:v>
      </x:c>
      <x:c r="E11" s="114" t="str">
        <x:v>Endpoint AI Runtime Broker / CLI Contract</x:v>
      </x:c>
      <x:c r="F11" s="114" t="str">
        <x:v>Draft Ready</x:v>
      </x:c>
      <x:c r="G11" s="135" t="n">
        <x:f>IF(F11="Met",1,IF(F11="Draft Ready",0.8,IF(F11="In Review",0.6,IF(F11="Owner Input",0.3,IF(F11="Blocked",0,0)))))</x:f>
        <x:v>0.8</x:v>
      </x:c>
      <x:c r="H11" s="114" t="str">
        <x:v>Credential extraction, hidden use or unsafe invocation.</x:v>
      </x:c>
      <x:c r="I11" s="966" t="str">
        <x:v>CISO/Desktop/DPO</x:v>
      </x:c>
    </x:row>
    <x:row r="12">
      <x:c r="A12" s="970" t="str">
        <x:v>A01-G-008</x:v>
      </x:c>
      <x:c r="B12" s="971" t="str">
        <x:v>Provider extensibility</x:v>
      </x:c>
      <x:c r="C12" s="971" t="str">
        <x:v>Yes</x:v>
      </x:c>
      <x:c r="D12" s="971" t="str">
        <x:v>Native, compatible, cloud, self-hosted and generic connectors have a common conformance contract.</x:v>
      </x:c>
      <x:c r="E12" s="971" t="str">
        <x:v>Provider Connector Contract</x:v>
      </x:c>
      <x:c r="F12" s="971" t="str">
        <x:v>Draft Ready</x:v>
      </x:c>
      <x:c r="G12" s="982" t="n">
        <x:f>IF(F12="Met",1,IF(F12="Draft Ready",0.8,IF(F12="In Review",0.6,IF(F12="Owner Input",0.3,IF(F12="Blocked",0,0)))))</x:f>
        <x:v>0.8</x:v>
      </x:c>
      <x:c r="H12" s="971" t="str">
        <x:v>API key assumed sufficient or feature parity assumed.</x:v>
      </x:c>
      <x:c r="I12" s="972" t="str">
        <x:v>AI Platform/QA</x:v>
      </x:c>
    </x:row>
    <x:row r="13">
      <x:c r="A13" s="965" t="str">
        <x:v>A01-G-009</x:v>
      </x:c>
      <x:c r="B13" s="114" t="str">
        <x:v>Model registry</x:v>
      </x:c>
      <x:c r="C13" s="114" t="str">
        <x:v>Yes</x:v>
      </x:c>
      <x:c r="D13" s="114" t="str">
        <x:v>Exact model/deployment/runtime/quantisation/terms/region/qualification fields are specified.</x:v>
      </x:c>
      <x:c r="E13" s="114" t="str">
        <x:v>Model Registry</x:v>
      </x:c>
      <x:c r="F13" s="114" t="str">
        <x:v>Draft Ready</x:v>
      </x:c>
      <x:c r="G13" s="135" t="n">
        <x:f>IF(F13="Met",1,IF(F13="Draft Ready",0.8,IF(F13="In Review",0.6,IF(F13="Owner Input",0.3,IF(F13="Blocked",0,0)))))</x:f>
        <x:v>0.8</x:v>
      </x:c>
      <x:c r="H13" s="114" t="str">
        <x:v>Marketing name/alias is the only lineage.</x:v>
      </x:c>
      <x:c r="I13" s="966" t="str">
        <x:v>AI Platform/Data/DPO</x:v>
      </x:c>
    </x:row>
    <x:row r="14">
      <x:c r="A14" s="970" t="str">
        <x:v>A01-G-010</x:v>
      </x:c>
      <x:c r="B14" s="971" t="str">
        <x:v>Task and effort profiles</x:v>
      </x:c>
      <x:c r="C14" s="971" t="str">
        <x:v>Yes</x:v>
      </x:c>
      <x:c r="D14" s="971" t="str">
        <x:v>Initial Work Intelligence task purposes and FAST/STANDARD/DEEP/CRITICAL profiles are defined.</x:v>
      </x:c>
      <x:c r="E14" s="971" t="str">
        <x:v>Task Profile Registry / Effort Profile Registry</x:v>
      </x:c>
      <x:c r="F14" s="971" t="str">
        <x:v>Draft Ready</x:v>
      </x:c>
      <x:c r="G14" s="982" t="n">
        <x:f>IF(F14="Met",1,IF(F14="Draft Ready",0.8,IF(F14="In Review",0.6,IF(F14="Owner Input",0.3,IF(F14="Blocked",0,0)))))</x:f>
        <x:v>0.8</x:v>
      </x:c>
      <x:c r="H14" s="971" t="str">
        <x:v>Unbounded generic model usage.</x:v>
      </x:c>
      <x:c r="I14" s="972" t="str">
        <x:v>Work Intelligence Product/Domain</x:v>
      </x:c>
    </x:row>
    <x:row r="15">
      <x:c r="A15" s="965" t="str">
        <x:v>A01-G-011</x:v>
      </x:c>
      <x:c r="B15" s="114" t="str">
        <x:v>Qualification lifecycle/suite</x:v>
      </x:c>
      <x:c r="C15" s="114" t="str">
        <x:v>Yes</x:v>
      </x:c>
      <x:c r="D15" s="114" t="str">
        <x:v>Connection, discovery, security/terms, benchmark, shadow, canary, drift and expiry are defined.</x:v>
      </x:c>
      <x:c r="E15" s="114" t="str">
        <x:v>Qualification Lifecycle / Suite</x:v>
      </x:c>
      <x:c r="F15" s="114" t="str">
        <x:v>Draft Ready</x:v>
      </x:c>
      <x:c r="G15" s="135" t="n">
        <x:f>IF(F15="Met",1,IF(F15="Draft Ready",0.8,IF(F15="In Review",0.6,IF(F15="Owner Input",0.3,IF(F15="Blocked",0,0)))))</x:f>
        <x:v>0.8</x:v>
      </x:c>
      <x:c r="H15" s="114" t="str">
        <x:v>New model/CLI becomes active without relevant eval.</x:v>
      </x:c>
      <x:c r="I15" s="966" t="str">
        <x:v>AI Evaluation/CISO/DPO</x:v>
      </x:c>
    </x:row>
    <x:row r="16">
      <x:c r="A16" s="970" t="str">
        <x:v>A01-G-012</x:v>
      </x:c>
      <x:c r="B16" s="971" t="str">
        <x:v>Routing/fallback</x:v>
      </x:c>
      <x:c r="C16" s="971" t="str">
        <x:v>Yes</x:v>
      </x:c>
      <x:c r="D16" s="971" t="str">
        <x:v>Hard eligibility, minimum-sufficient routing, canonical errors and no-silent-fallback are defined.</x:v>
      </x:c>
      <x:c r="E16" s="971" t="str">
        <x:v>Routing / Fallback sheets</x:v>
      </x:c>
      <x:c r="F16" s="971" t="str">
        <x:v>Draft Ready</x:v>
      </x:c>
      <x:c r="G16" s="982" t="n">
        <x:f>IF(F16="Met",1,IF(F16="Draft Ready",0.8,IF(F16="In Review",0.6,IF(F16="Owner Input",0.3,IF(F16="Blocked",0,0)))))</x:f>
        <x:v>0.8</x:v>
      </x:c>
      <x:c r="H16" s="971" t="str">
        <x:v>Cost/availability overrides quality/privacy/region.</x:v>
      </x:c>
      <x:c r="I16" s="972" t="str">
        <x:v>AI Platform/Product/DPO</x:v>
      </x:c>
    </x:row>
    <x:row r="17">
      <x:c r="A17" s="965" t="str">
        <x:v>A01-G-013</x:v>
      </x:c>
      <x:c r="B17" s="114" t="str">
        <x:v>Credentials/residency</x:v>
      </x:c>
      <x:c r="C17" s="114" t="str">
        <x:v>Yes</x:v>
      </x:c>
      <x:c r="D17" s="114" t="str">
        <x:v>Central keys, workload identities, user-local CLI credentials and actual processing location are separated.</x:v>
      </x:c>
      <x:c r="E17" s="114" t="str">
        <x:v>Credential / Residency sheets</x:v>
      </x:c>
      <x:c r="F17" s="114" t="str">
        <x:v>Draft Ready</x:v>
      </x:c>
      <x:c r="G17" s="135" t="n">
        <x:f>IF(F17="Met",1,IF(F17="Draft Ready",0.8,IF(F17="In Review",0.6,IF(F17="Owner Input",0.3,IF(F17="Blocked",0,0)))))</x:f>
        <x:v>0.8</x:v>
      </x:c>
      <x:c r="H17" s="114" t="str">
        <x:v>Secret leakage or origin/location confusion.</x:v>
      </x:c>
      <x:c r="I17" s="966" t="str">
        <x:v>CISO/DPO/Legal</x:v>
      </x:c>
    </x:row>
    <x:row r="18">
      <x:c r="A18" s="970" t="str">
        <x:v>A01-G-014</x:v>
      </x:c>
      <x:c r="B18" s="971" t="str">
        <x:v>Cost/capacity/drift</x:v>
      </x:c>
      <x:c r="C18" s="971" t="str">
        <x:v>Yes</x:v>
      </x:c>
      <x:c r="D18" s="971" t="str">
        <x:v>Cost framework, resource budgets and material drift/requalification triggers are specified.</x:v>
      </x:c>
      <x:c r="E18" s="971" t="str">
        <x:v>Cost / Drift sheets</x:v>
      </x:c>
      <x:c r="F18" s="971" t="str">
        <x:v>Draft Ready</x:v>
      </x:c>
      <x:c r="G18" s="982" t="n">
        <x:f>IF(F18="Met",1,IF(F18="Draft Ready",0.8,IF(F18="In Review",0.6,IF(F18="Owner Input",0.3,IF(F18="Blocked",0,0)))))</x:f>
        <x:v>0.8</x:v>
      </x:c>
      <x:c r="H18" s="971" t="str">
        <x:v>Unbounded cost or stale qualification.</x:v>
      </x:c>
      <x:c r="I18" s="972" t="str">
        <x:v>FinOps/SRE/AI Evaluation</x:v>
      </x:c>
    </x:row>
    <x:row r="19">
      <x:c r="A19" s="965" t="str">
        <x:v>A01-G-015</x:v>
      </x:c>
      <x:c r="B19" s="114" t="str">
        <x:v>Hybrid validation</x:v>
      </x:c>
      <x:c r="C19" s="114" t="str">
        <x:v>Yes</x:v>
      </x:c>
      <x:c r="D19" s="114" t="str">
        <x:v>Central, standalone, endpoint CLI/local, failure, fallback, drift, portability and no-AI tests are defined.</x:v>
      </x:c>
      <x:c r="E19" s="114" t="str">
        <x:v>Hybrid Routing Test Matrix</x:v>
      </x:c>
      <x:c r="F19" s="114" t="str">
        <x:v>Draft Ready</x:v>
      </x:c>
      <x:c r="G19" s="135" t="n">
        <x:f>IF(F19="Met",1,IF(F19="Draft Ready",0.8,IF(F19="In Review",0.6,IF(F19="Owner Input",0.3,IF(F19="Blocked",0,0)))))</x:f>
        <x:v>0.8</x:v>
      </x:c>
      <x:c r="H19" s="114" t="str">
        <x:v>Architecture modes not testable end to end.</x:v>
      </x:c>
      <x:c r="I19" s="966" t="str">
        <x:v>QA Programme</x:v>
      </x:c>
    </x:row>
    <x:row r="20">
      <x:c r="A20" s="970" t="str">
        <x:v>A01-G-016</x:v>
      </x:c>
      <x:c r="B20" s="971" t="str">
        <x:v>Cross-stage contracts</x:v>
      </x:c>
      <x:c r="C20" s="971" t="str">
        <x:v>Yes</x:v>
      </x:c>
      <x:c r="D20" s="971" t="str">
        <x:v>Stages 1–11 have explicit targeted change records and owners.</x:v>
      </x:c>
      <x:c r="E20" s="971" t="str">
        <x:v>Cross-Stage Change Traceability</x:v>
      </x:c>
      <x:c r="F20" s="971" t="str">
        <x:v>Draft Ready</x:v>
      </x:c>
      <x:c r="G20" s="982" t="n">
        <x:f>IF(F20="Met",1,IF(F20="Draft Ready",0.8,IF(F20="In Review",0.6,IF(F20="Owner Input",0.3,IF(F20="Blocked",0,0)))))</x:f>
        <x:v>0.8</x:v>
      </x:c>
      <x:c r="H20" s="971" t="str">
        <x:v>Downstream task/capability/coaching lacks route lineage.</x:v>
      </x:c>
      <x:c r="I20" s="972" t="str">
        <x:v>Programme/Data/Domain Owners</x:v>
      </x:c>
    </x:row>
    <x:row r="21">
      <x:c r="A21" s="965" t="str">
        <x:v>A01-G-017</x:v>
      </x:c>
      <x:c r="B21" s="114" t="str">
        <x:v>Revised Stage 12 prompt</x:v>
      </x:c>
      <x:c r="C21" s="114" t="str">
        <x:v>Yes</x:v>
      </x:c>
      <x:c r="D21" s="114" t="str">
        <x:v>Final hardening/pilot prompt includes A-01 integration and qualification workstream/sheets/tests.</x:v>
      </x:c>
      <x:c r="E21" s="114" t="str">
        <x:v>Master Prompts + Markdown file</x:v>
      </x:c>
      <x:c r="F21" s="114" t="str">
        <x:v>Draft Ready</x:v>
      </x:c>
      <x:c r="G21" s="135" t="n">
        <x:f>IF(F21="Met",1,IF(F21="Draft Ready",0.8,IF(F21="In Review",0.6,IF(F21="Owner Input",0.3,IF(F21="Blocked",0,0)))))</x:f>
        <x:v>0.8</x:v>
      </x:c>
      <x:c r="H21" s="114" t="str">
        <x:v>Stage 12 validates obsolete baseline.</x:v>
      </x:c>
      <x:c r="I21" s="966" t="str">
        <x:v>Programme/CTO</x:v>
      </x:c>
    </x:row>
    <x:row r="22">
      <x:c r="A22" s="973" t="str">
        <x:v>A01-G-018</x:v>
      </x:c>
      <x:c r="B22" s="974" t="str">
        <x:v>Formal decision</x:v>
      </x:c>
      <x:c r="C22" s="974" t="str">
        <x:v>Yes</x:v>
      </x:c>
      <x:c r="D22" s="974" t="str">
        <x:v>CTO, Enterprise Architecture, AI Platform, Work Intelligence, CISO, DPO, HR/Legal, Product and QA approve/condition A-01.</x:v>
      </x:c>
      <x:c r="E22" s="974" t="str">
        <x:v>Review minutes and decision</x:v>
      </x:c>
      <x:c r="F22" s="974" t="str">
        <x:v>Not Started</x:v>
      </x:c>
      <x:c r="G22" s="983" t="n">
        <x:f>IF(F22="Met",1,IF(F22="Draft Ready",0.8,IF(F22="In Review",0.6,IF(F22="Owner Input",0.3,IF(F22="Blocked",0,0)))))</x:f>
        <x:v>0</x:v>
      </x:c>
      <x:c r="H22" s="974" t="str">
        <x:v>No formal amendment decision.</x:v>
      </x:c>
      <x:c r="I22" s="975" t="str">
        <x:v>Executive Sponsor/CTO</x:v>
      </x:c>
    </x:row>
  </x:sheetData>
  <x:mergeCells>
    <x:mergeCell ref="A1:I1"/>
    <x:mergeCell ref="A2:I2"/>
  </x:mergeCells>
  <x:dataValidations count="1">
    <x:dataValidation type="list" sqref="F5:F22">
      <x:formula1>"Met,Draft Ready,Owner Input,In Review,Not Started,Blocked"</x:formula1>
    </x:dataValidation>
  </x:dataValidations>
  <x:pageMargins left="0.7" right="0.7" top="0.75" bottom="0.75" header="0.3" footer="0.3"/>
</x:worksheet>
</file>

<file path=xl/worksheets/sheet192.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2" hidden="0" customWidth="1"/>
    <x:col min="5" max="5" width="72" hidden="0" customWidth="1"/>
    <x:col min="6" max="6" width="12" hidden="0" customWidth="1"/>
    <x:col min="7" max="7" width="54" hidden="0" customWidth="1"/>
  </x:cols>
  <x:sheetData>
    <x:row r="1" ht="30" customHeight="1">
      <x:c r="A1" s="927" t="str">
        <x:v>A-01 — Source Register</x:v>
      </x:c>
      <x:c r="B1" s="927"/>
      <x:c r="C1" s="927"/>
      <x:c r="D1" s="927"/>
      <x:c r="E1" s="927"/>
      <x:c r="F1" s="927"/>
      <x:c r="G1" s="927"/>
    </x:row>
    <x:row r="2" ht="38" customHeight="1">
      <x:c r="A2" s="931" t="str">
        <x:v>Primary official/current sources for provider, CLI, model, self-hosted runtime, evaluation, telemetry, feature and data-region architecture.</x:v>
      </x:c>
      <x:c r="B2" s="931"/>
      <x:c r="C2" s="931"/>
      <x:c r="D2" s="931"/>
      <x:c r="E2" s="931"/>
      <x:c r="F2" s="931"/>
      <x:c r="G2" s="931"/>
    </x:row>
    <x:row r="4" ht="30" customHeight="1">
      <x:c r="A4" s="943" t="str">
        <x:v>Source ID</x:v>
      </x:c>
      <x:c r="B4" s="944" t="str">
        <x:v>Source</x:v>
      </x:c>
      <x:c r="C4" s="944" t="str">
        <x:v>Type</x:v>
      </x:c>
      <x:c r="D4" s="944" t="str">
        <x:v>Supports</x:v>
      </x:c>
      <x:c r="E4" s="944" t="str">
        <x:v>Source URL</x:v>
      </x:c>
      <x:c r="F4" s="944" t="str">
        <x:v>Priority</x:v>
      </x:c>
      <x:c r="G4" s="945" t="str">
        <x:v>Use / note</x:v>
      </x:c>
    </x:row>
    <x:row r="5">
      <x:c r="A5" s="962" t="str">
        <x:v>A01-SRC-001</x:v>
      </x:c>
      <x:c r="B5" s="963" t="str">
        <x:v>OpenAI Models</x:v>
      </x:c>
      <x:c r="C5" s="963" t="str">
        <x:v>Official documentation</x:v>
      </x:c>
      <x:c r="D5" s="963" t="str">
        <x:v>Current OpenAI model tiers, features, snapshots and pricing.</x:v>
      </x:c>
      <x:c r="E5" s="963" t="str">
        <x:v>https://developers.openai.com/api/docs/models</x:v>
      </x:c>
      <x:c r="F5" s="963" t="str">
        <x:v>Critical</x:v>
      </x:c>
      <x:c r="G5" s="964" t="str">
        <x:v>Current model discovery/seed list; exact deployment still qualified.</x:v>
      </x:c>
    </x:row>
    <x:row r="6">
      <x:c r="A6" s="970" t="str">
        <x:v>A01-SRC-002</x:v>
      </x:c>
      <x:c r="B6" s="971" t="str">
        <x:v>OpenAI GPT-5.3-Codex</x:v>
      </x:c>
      <x:c r="C6" s="971" t="str">
        <x:v>Official documentation</x:v>
      </x:c>
      <x:c r="D6" s="971" t="str">
        <x:v>Specialist agentic coding model, reasoning and API features.</x:v>
      </x:c>
      <x:c r="E6" s="971" t="str">
        <x:v>https://developers.openai.com/api/docs/models/gpt-5.3-codex</x:v>
      </x:c>
      <x:c r="F6" s="971" t="str">
        <x:v>High</x:v>
      </x:c>
      <x:c r="G6" s="972" t="str">
        <x:v>Coding qualification candidate.</x:v>
      </x:c>
    </x:row>
    <x:row r="7">
      <x:c r="A7" s="965" t="str">
        <x:v>A01-SRC-003</x:v>
      </x:c>
      <x:c r="B7" s="114" t="str">
        <x:v>OpenAI Codex with ChatGPT</x:v>
      </x:c>
      <x:c r="C7" s="114" t="str">
        <x:v>Official help</x:v>
      </x:c>
      <x:c r="D7" s="114" t="str">
        <x:v>ChatGPT plan access and Codex CLI sign-in/usage limits.</x:v>
      </x:c>
      <x:c r="E7" s="114" t="str">
        <x:v>https://help.openai.com/en/articles/11369540-using-codex-with-chatgpt</x:v>
      </x:c>
      <x:c r="F7" s="114" t="str">
        <x:v>High</x:v>
      </x:c>
      <x:c r="G7" s="966" t="str">
        <x:v>Endpoint subscription CLI policy.</x:v>
      </x:c>
    </x:row>
    <x:row r="8">
      <x:c r="A8" s="970" t="str">
        <x:v>A01-SRC-004</x:v>
      </x:c>
      <x:c r="B8" s="971" t="str">
        <x:v>Anthropic Claude Code CLI usage</x:v>
      </x:c>
      <x:c r="C8" s="971" t="str">
        <x:v>Official documentation</x:v>
      </x:c>
      <x:c r="D8" s="971" t="str">
        <x:v>Headless/JSON output, tools, turns, model and permission options.</x:v>
      </x:c>
      <x:c r="E8" s="971" t="str">
        <x:v>https://docs.anthropic.com/en/docs/claude-code/cli-usage</x:v>
      </x:c>
      <x:c r="F8" s="971" t="str">
        <x:v>Critical</x:v>
      </x:c>
      <x:c r="G8" s="972" t="str">
        <x:v>Claude Code CLI adapter.</x:v>
      </x:c>
    </x:row>
    <x:row r="9">
      <x:c r="A9" s="965" t="str">
        <x:v>A01-SRC-005</x:v>
      </x:c>
      <x:c r="B9" s="114" t="str">
        <x:v>Anthropic Claude Code SDK</x:v>
      </x:c>
      <x:c r="C9" s="114" t="str">
        <x:v>Official documentation</x:v>
      </x:c>
      <x:c r="D9" s="114" t="str">
        <x:v>Programmatic SDK and supported auth/cloud routes.</x:v>
      </x:c>
      <x:c r="E9" s="114" t="str">
        <x:v>https://docs.anthropic.com/en/docs/claude-code/sdk</x:v>
      </x:c>
      <x:c r="F9" s="114" t="str">
        <x:v>High</x:v>
      </x:c>
      <x:c r="G9" s="966" t="str">
        <x:v>Provider/CLI integration.</x:v>
      </x:c>
    </x:row>
    <x:row r="10">
      <x:c r="A10" s="970" t="str">
        <x:v>A01-SRC-006</x:v>
      </x:c>
      <x:c r="B10" s="971" t="str">
        <x:v>Anthropic LLM Gateway</x:v>
      </x:c>
      <x:c r="C10" s="971" t="str">
        <x:v>Official documentation</x:v>
      </x:c>
      <x:c r="D10" s="971" t="str">
        <x:v>Claude Code gateway configuration and central auth/routing use.</x:v>
      </x:c>
      <x:c r="E10" s="971" t="str">
        <x:v>https://docs.anthropic.com/en/docs/claude-code/llm-gateway</x:v>
      </x:c>
      <x:c r="F10" s="971" t="str">
        <x:v>High</x:v>
      </x:c>
      <x:c r="G10" s="972" t="str">
        <x:v>Existing orchestrator/provider gateway reference.</x:v>
      </x:c>
    </x:row>
    <x:row r="11">
      <x:c r="A11" s="965" t="str">
        <x:v>A01-SRC-007</x:v>
      </x:c>
      <x:c r="B11" s="114" t="str">
        <x:v>Gemini API Release Notes</x:v>
      </x:c>
      <x:c r="C11" s="114" t="str">
        <x:v>Official documentation</x:v>
      </x:c>
      <x:c r="D11" s="114" t="str">
        <x:v>Current Gemini models, aliases, deprecations and managed agents.</x:v>
      </x:c>
      <x:c r="E11" s="114" t="str">
        <x:v>https://ai.google.dev/gemini-api/docs/changelog</x:v>
      </x:c>
      <x:c r="F11" s="114" t="str">
        <x:v>Critical</x:v>
      </x:c>
      <x:c r="G11" s="966" t="str">
        <x:v>Current Google model/drift discovery.</x:v>
      </x:c>
    </x:row>
    <x:row r="12">
      <x:c r="A12" s="970" t="str">
        <x:v>A01-SRC-008</x:v>
      </x:c>
      <x:c r="B12" s="971" t="str">
        <x:v>Google Antigravity CLI</x:v>
      </x:c>
      <x:c r="C12" s="971" t="str">
        <x:v>Official repository</x:v>
      </x:c>
      <x:c r="D12" s="971" t="str">
        <x:v>Current CLI installation, authentication and release behavior.</x:v>
      </x:c>
      <x:c r="E12" s="971" t="str">
        <x:v>https://github.com/google/antigravity</x:v>
      </x:c>
      <x:c r="F12" s="971" t="str">
        <x:v>High</x:v>
      </x:c>
      <x:c r="G12" s="972" t="str">
        <x:v>Antigravity CLI adapter candidate.</x:v>
      </x:c>
    </x:row>
    <x:row r="13">
      <x:c r="A13" s="965" t="str">
        <x:v>A01-SRC-009</x:v>
      </x:c>
      <x:c r="B13" s="114" t="str">
        <x:v>Kimi Code Documentation</x:v>
      </x:c>
      <x:c r="C13" s="114" t="str">
        <x:v>Official documentation</x:v>
      </x:c>
      <x:c r="D13" s="114" t="str">
        <x:v>CLI/API auth, models and OpenAI/Anthropic-compatible endpoints.</x:v>
      </x:c>
      <x:c r="E13" s="114" t="str">
        <x:v>https://www.kimi.com/code/docs/en/</x:v>
      </x:c>
      <x:c r="F13" s="114" t="str">
        <x:v>High</x:v>
      </x:c>
      <x:c r="G13" s="966" t="str">
        <x:v>Kimi Code/API connector candidate.</x:v>
      </x:c>
    </x:row>
    <x:row r="14">
      <x:c r="A14" s="970" t="str">
        <x:v>A01-SRC-010</x:v>
      </x:c>
      <x:c r="B14" s="971" t="str">
        <x:v>DeepSeek API Documentation</x:v>
      </x:c>
      <x:c r="C14" s="971" t="str">
        <x:v>Official documentation</x:v>
      </x:c>
      <x:c r="D14" s="971" t="str">
        <x:v>Current API models, compatible protocols, pricing and changes.</x:v>
      </x:c>
      <x:c r="E14" s="971" t="str">
        <x:v>https://api-docs.deepseek.com/</x:v>
      </x:c>
      <x:c r="F14" s="971" t="str">
        <x:v>High</x:v>
      </x:c>
      <x:c r="G14" s="972" t="str">
        <x:v>DeepSeek connector/model candidate.</x:v>
      </x:c>
    </x:row>
    <x:row r="15">
      <x:c r="A15" s="965" t="str">
        <x:v>A01-SRC-011</x:v>
      </x:c>
      <x:c r="B15" s="114" t="str">
        <x:v>Qwen Code</x:v>
      </x:c>
      <x:c r="C15" s="114" t="str">
        <x:v>Official repository</x:v>
      </x:c>
      <x:c r="D15" s="114" t="str">
        <x:v>CLI/provider support, headless use and current authentication behavior.</x:v>
      </x:c>
      <x:c r="E15" s="114" t="str">
        <x:v>https://github.com/QwenLM/qwen-code</x:v>
      </x:c>
      <x:c r="F15" s="114" t="str">
        <x:v>High</x:v>
      </x:c>
      <x:c r="G15" s="966" t="str">
        <x:v>Qwen CLI/connector candidate.</x:v>
      </x:c>
    </x:row>
    <x:row r="16">
      <x:c r="A16" s="970" t="str">
        <x:v>A01-SRC-012</x:v>
      </x:c>
      <x:c r="B16" s="971" t="str">
        <x:v>Qwen3</x:v>
      </x:c>
      <x:c r="C16" s="971" t="str">
        <x:v>Official repository</x:v>
      </x:c>
      <x:c r="D16" s="971" t="str">
        <x:v>Current open model family and licensing.</x:v>
      </x:c>
      <x:c r="E16" s="971" t="str">
        <x:v>https://github.com/QwenLM/Qwen3</x:v>
      </x:c>
      <x:c r="F16" s="971" t="str">
        <x:v>High</x:v>
      </x:c>
      <x:c r="G16" s="972" t="str">
        <x:v>Self-hosted/local candidate.</x:v>
      </x:c>
    </x:row>
    <x:row r="17">
      <x:c r="A17" s="965" t="str">
        <x:v>A01-SRC-013</x:v>
      </x:c>
      <x:c r="B17" s="114" t="str">
        <x:v>Ollama OpenAI Compatibility</x:v>
      </x:c>
      <x:c r="C17" s="114" t="str">
        <x:v>Official documentation</x:v>
      </x:c>
      <x:c r="D17" s="114" t="str">
        <x:v>OpenAI-compatible API support and limitations.</x:v>
      </x:c>
      <x:c r="E17" s="114" t="str">
        <x:v>https://docs.ollama.com/api/openai-compatibility</x:v>
      </x:c>
      <x:c r="F17" s="114" t="str">
        <x:v>Critical</x:v>
      </x:c>
      <x:c r="G17" s="966" t="str">
        <x:v>Ollama connector and capability probes.</x:v>
      </x:c>
    </x:row>
    <x:row r="18">
      <x:c r="A18" s="970" t="str">
        <x:v>A01-SRC-014</x:v>
      </x:c>
      <x:c r="B18" s="971" t="str">
        <x:v>Ollama FAQ</x:v>
      </x:c>
      <x:c r="C18" s="971" t="str">
        <x:v>Official documentation</x:v>
      </x:c>
      <x:c r="D18" s="971" t="str">
        <x:v>Local service/network/cloud configuration and operational controls.</x:v>
      </x:c>
      <x:c r="E18" s="971" t="str">
        <x:v>https://docs.ollama.com/faq</x:v>
      </x:c>
      <x:c r="F18" s="971" t="str">
        <x:v>High</x:v>
      </x:c>
      <x:c r="G18" s="972" t="str">
        <x:v>Endpoint local security/cloud-disable policy.</x:v>
      </x:c>
    </x:row>
    <x:row r="19">
      <x:c r="A19" s="965" t="str">
        <x:v>A01-SRC-015</x:v>
      </x:c>
      <x:c r="B19" s="114" t="str">
        <x:v>vLLM OpenAI-Compatible Server</x:v>
      </x:c>
      <x:c r="C19" s="114" t="str">
        <x:v>Official documentation</x:v>
      </x:c>
      <x:c r="D19" s="114" t="str">
        <x:v>Self-hosted OpenAI-compatible chat/responses/embeddings and serving.</x:v>
      </x:c>
      <x:c r="E19" s="114" t="str">
        <x:v>https://docs.vllm.ai/en/latest/serving/openai_compatible_server.html</x:v>
      </x:c>
      <x:c r="F19" s="114" t="str">
        <x:v>High</x:v>
      </x:c>
      <x:c r="G19" s="966" t="str">
        <x:v>Preferred self-host serving candidate.</x:v>
      </x:c>
    </x:row>
    <x:row r="20">
      <x:c r="A20" s="970" t="str">
        <x:v>A01-SRC-016</x:v>
      </x:c>
      <x:c r="B20" s="971" t="str">
        <x:v>SGLang Documentation</x:v>
      </x:c>
      <x:c r="C20" s="971" t="str">
        <x:v>Official documentation</x:v>
      </x:c>
      <x:c r="D20" s="971" t="str">
        <x:v>Self-hosted serving and benchmark capabilities.</x:v>
      </x:c>
      <x:c r="E20" s="971" t="str">
        <x:v>https://docs.sglang.ai/</x:v>
      </x:c>
      <x:c r="F20" s="971" t="str">
        <x:v>Medium</x:v>
      </x:c>
      <x:c r="G20" s="972" t="str">
        <x:v>Self-host runtime comparison.</x:v>
      </x:c>
    </x:row>
    <x:row r="21">
      <x:c r="A21" s="965" t="str">
        <x:v>A01-SRC-017</x:v>
      </x:c>
      <x:c r="B21" s="114" t="str">
        <x:v>LiteLLM Documentation</x:v>
      </x:c>
      <x:c r="C21" s="114" t="str">
        <x:v>Official project documentation</x:v>
      </x:c>
      <x:c r="D21" s="114" t="str">
        <x:v>Multi-provider unified interface, routing, retry, fallback, budgets and proxy.</x:v>
      </x:c>
      <x:c r="E21" s="114" t="str">
        <x:v>https://docs.litellm.ai/</x:v>
      </x:c>
      <x:c r="F21" s="114" t="str">
        <x:v>High</x:v>
      </x:c>
      <x:c r="G21" s="966" t="str">
        <x:v>Conditional internal connector/gateway option.</x:v>
      </x:c>
    </x:row>
    <x:row r="22">
      <x:c r="A22" s="970" t="str">
        <x:v>A01-SRC-018</x:v>
      </x:c>
      <x:c r="B22" s="971" t="str">
        <x:v>Inspect AI</x:v>
      </x:c>
      <x:c r="C22" s="971" t="str">
        <x:v>UK AI Security Institute documentation</x:v>
      </x:c>
      <x:c r="D22" s="971" t="str">
        <x:v>Agent/model evaluation framework and task/solver/scorer support.</x:v>
      </x:c>
      <x:c r="E22" s="971" t="str">
        <x:v>https://inspect.aisi.org.uk/</x:v>
      </x:c>
      <x:c r="F22" s="971" t="str">
        <x:v>High</x:v>
      </x:c>
      <x:c r="G22" s="972" t="str">
        <x:v>HumanOS qualification framework candidate.</x:v>
      </x:c>
    </x:row>
    <x:row r="23">
      <x:c r="A23" s="965" t="str">
        <x:v>A01-SRC-019</x:v>
      </x:c>
      <x:c r="B23" s="114" t="str">
        <x:v>LM Evaluation Harness</x:v>
      </x:c>
      <x:c r="C23" s="114" t="str">
        <x:v>Official repository</x:v>
      </x:c>
      <x:c r="D23" s="114" t="str">
        <x:v>Evaluation of local/API models and custom tasks.</x:v>
      </x:c>
      <x:c r="E23" s="114" t="str">
        <x:v>https://github.com/EleutherAI/lm-evaluation-harness</x:v>
      </x:c>
      <x:c r="F23" s="114" t="str">
        <x:v>Medium</x:v>
      </x:c>
      <x:c r="G23" s="966" t="str">
        <x:v>General baseline/benchmark support.</x:v>
      </x:c>
    </x:row>
    <x:row r="24">
      <x:c r="A24" s="970" t="str">
        <x:v>A01-SRC-020</x:v>
      </x:c>
      <x:c r="B24" s="971" t="str">
        <x:v>OpenTelemetry GenAI Semantic Conventions</x:v>
      </x:c>
      <x:c r="C24" s="971" t="str">
        <x:v>Official specification</x:v>
      </x:c>
      <x:c r="D24" s="971" t="str">
        <x:v>Provider, requested/actual model and usage telemetry conventions.</x:v>
      </x:c>
      <x:c r="E24" s="971" t="str">
        <x:v>https://opentelemetry.io/docs/specs/semconv/registry/attributes/gen-ai/</x:v>
      </x:c>
      <x:c r="F24" s="971" t="str">
        <x:v>High</x:v>
      </x:c>
      <x:c r="G24" s="972" t="str">
        <x:v>Operational lineage with sensitive-content restrictions.</x:v>
      </x:c>
    </x:row>
    <x:row r="25">
      <x:c r="A25" s="965" t="str">
        <x:v>A01-SRC-021</x:v>
      </x:c>
      <x:c r="B25" s="114" t="str">
        <x:v>OpenTelemetry Handling Sensitive Data</x:v>
      </x:c>
      <x:c r="C25" s="114" t="str">
        <x:v>Official documentation</x:v>
      </x:c>
      <x:c r="D25" s="114" t="str">
        <x:v>Minimisation, filtering, redaction and transformation.</x:v>
      </x:c>
      <x:c r="E25" s="114" t="str">
        <x:v>https://opentelemetry.io/docs/security/handling-sensitive-data/</x:v>
      </x:c>
      <x:c r="F25" s="114" t="str">
        <x:v>Critical</x:v>
      </x:c>
      <x:c r="G25" s="966" t="str">
        <x:v>No raw employee evidence/prompts in OTel.</x:v>
      </x:c>
    </x:row>
    <x:row r="26">
      <x:c r="A26" s="970" t="str">
        <x:v>A01-SRC-022</x:v>
      </x:c>
      <x:c r="B26" s="971" t="str">
        <x:v>OpenFeature Evaluation Context</x:v>
      </x:c>
      <x:c r="C26" s="971" t="str">
        <x:v>Official specification</x:v>
      </x:c>
      <x:c r="D26" s="971" t="str">
        <x:v>Provider-neutral flag context and PII caution.</x:v>
      </x:c>
      <x:c r="E26" s="971" t="str">
        <x:v>https://openfeature.dev/specification/sections/evaluation-context/</x:v>
      </x:c>
      <x:c r="F26" s="971" t="str">
        <x:v>High</x:v>
      </x:c>
      <x:c r="G26" s="972" t="str">
        <x:v>Canary/route targeting.</x:v>
      </x:c>
    </x:row>
    <x:row r="27">
      <x:c r="A27" s="965" t="str">
        <x:v>A01-SRC-023</x:v>
      </x:c>
      <x:c r="B27" s="114" t="str">
        <x:v>Model Context Protocol Specification</x:v>
      </x:c>
      <x:c r="C27" s="114" t="str">
        <x:v>Official specification</x:v>
      </x:c>
      <x:c r="D27" s="114" t="str">
        <x:v>Tools, resources, prompts and user-consent/security boundaries.</x:v>
      </x:c>
      <x:c r="E27" s="114" t="str">
        <x:v>https://modelcontextprotocol.io/specification/latest</x:v>
      </x:c>
      <x:c r="F27" s="114" t="str">
        <x:v>High</x:v>
      </x:c>
      <x:c r="G27" s="966" t="str">
        <x:v>Capability/tool integration, not model routing.</x:v>
      </x:c>
    </x:row>
    <x:row r="28">
      <x:c r="A28" s="970" t="str">
        <x:v>A01-SRC-024</x:v>
      </x:c>
      <x:c r="B28" s="971" t="str">
        <x:v>AWS Bedrock Inference Profiles</x:v>
      </x:c>
      <x:c r="C28" s="971" t="str">
        <x:v>Official documentation</x:v>
      </x:c>
      <x:c r="D28" s="971" t="str">
        <x:v>Regional, geographic and global inference routing behavior.</x:v>
      </x:c>
      <x:c r="E28" s="971" t="str">
        <x:v>https://docs.aws.amazon.com/bedrock/latest/userguide/inference-profiles.html</x:v>
      </x:c>
      <x:c r="F28" s="971" t="str">
        <x:v>High</x:v>
      </x:c>
      <x:c r="G28" s="972" t="str">
        <x:v>Cloud region/residency registry.</x:v>
      </x:c>
    </x:row>
    <x:row r="29">
      <x:c r="A29" s="965" t="str">
        <x:v>A01-SRC-025</x:v>
      </x:c>
      <x:c r="B29" s="114" t="str">
        <x:v>Google Vertex AI Model Garden</x:v>
      </x:c>
      <x:c r="C29" s="114" t="str">
        <x:v>Official documentation</x:v>
      </x:c>
      <x:c r="D29" s="114" t="str">
        <x:v>Managed and open models available through Vertex AI.</x:v>
      </x:c>
      <x:c r="E29" s="114" t="str">
        <x:v>https://cloud.google.com/model-garden</x:v>
      </x:c>
      <x:c r="F29" s="114" t="str">
        <x:v>High</x:v>
      </x:c>
      <x:c r="G29" s="966" t="str">
        <x:v>Enterprise cloud/provider candidate.</x:v>
      </x:c>
    </x:row>
    <x:row r="30">
      <x:c r="A30" s="973" t="str">
        <x:v>A01-SRC-026</x:v>
      </x:c>
      <x:c r="B30" s="974" t="str">
        <x:v>HumanOS Stage 0–11 Workbook</x:v>
      </x:c>
      <x:c r="C30" s="974" t="str">
        <x:v>Internal architecture</x:v>
      </x:c>
      <x:c r="D30" s="974" t="str">
        <x:v>Authoritative monitoring, evidence, task, capability, coaching, experience and Skill Forge contracts.</x:v>
      </x:c>
      <x:c r="E30" s="974" t="str">
        <x:v>Internal workbook: Stage 0–11 sheets</x:v>
      </x:c>
      <x:c r="F30" s="974" t="str">
        <x:v>Critical</x:v>
      </x:c>
      <x:c r="G30" s="975" t="str">
        <x:v>Baseline v1.0 retained and amended.</x:v>
      </x:c>
    </x:row>
  </x:sheetData>
  <x:mergeCells>
    <x:mergeCell ref="A1:G1"/>
    <x:mergeCell ref="A2:G2"/>
  </x:mergeCells>
  <x:dataValidations count="1">
    <x:dataValidation type="list" sqref="F5:F30">
      <x:formula1>"Critical,High,Medium,Low"</x:formula1>
    </x:dataValidation>
  </x:dataValidations>
  <x:pageMargins left="0.7" right="0.7" top="0.75" bottom="0.75" header="0.3" footer="0.3"/>
</x:worksheet>
</file>

<file path=xl/worksheets/sheet193.xml><?xml version="1.0" encoding="utf-8"?>
<x:worksheet xmlns:x="http://schemas.openxmlformats.org/spreadsheetml/2006/main">
  <x:sheetFormatPr defaultRowHeight="15"/>
  <x:cols>
    <x:col min="1" max="1" width="40" hidden="0" customWidth="1"/>
    <x:col min="2" max="2" width="28" hidden="0" customWidth="1"/>
    <x:col min="3" max="3" width="4" hidden="0" customWidth="1"/>
    <x:col min="4" max="4" width="30" hidden="0" customWidth="1"/>
    <x:col min="5" max="5" width="20"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1164" t="str">
        <x:v>Stage 12 Dashboard — Hardening, Model Qualification, Controlled Pilot and Rollout Decision</x:v>
      </x:c>
      <x:c r="B1" s="1164"/>
      <x:c r="C1" s="1164"/>
      <x:c r="D1" s="1164"/>
      <x:c r="E1" s="1164"/>
      <x:c r="F1" s="1164"/>
      <x:c r="G1" s="1164"/>
      <x:c r="H1" s="1164"/>
      <x:c r="I1" s="1164"/>
      <x:c r="J1" s="1164"/>
    </x:row>
    <x:row r="2" ht="40" customHeight="1">
      <x:c r="A2" s="1168" t="str">
        <x:v>Final execution plan for HumanOS Work Intelligence baseline v1.1. Planning is complete; implementation, qualification, hardening and pilot evidence remain Not Executed.</x:v>
      </x:c>
      <x:c r="B2" s="1168"/>
      <x:c r="C2" s="1168"/>
      <x:c r="D2" s="1168"/>
      <x:c r="E2" s="1168"/>
      <x:c r="F2" s="1168"/>
      <x:c r="G2" s="1168"/>
      <x:c r="H2" s="1168"/>
      <x:c r="I2" s="1168"/>
      <x:c r="J2" s="1168"/>
    </x:row>
    <x:row r="4" ht="30" customHeight="1">
      <x:c r="A4" s="1180" t="str">
        <x:v>Metric</x:v>
      </x:c>
      <x:c r="B4" s="1182" t="str">
        <x:v>Value</x:v>
      </x:c>
      <x:c r="D4" s="1180" t="str">
        <x:v>Readiness dimension</x:v>
      </x:c>
      <x:c r="E4" s="1182" t="str">
        <x:v>Percent</x:v>
      </x:c>
    </x:row>
    <x:row r="5">
      <x:c r="A5" s="1199" t="str">
        <x:v>Stage 12A plan readiness</x:v>
      </x:c>
      <x:c r="B5" s="1221" t="n">
        <x:f>'Stage 12A Hardening Gate'!M5</x:f>
        <x:v>1</x:v>
      </x:c>
      <x:c r="D5" s="1199" t="str">
        <x:v>Stage 12A plan</x:v>
      </x:c>
      <x:c r="E5" s="1233" t="n">
        <x:f>B5*100</x:f>
        <x:v>100</x:v>
      </x:c>
    </x:row>
    <x:row r="6">
      <x:c r="A6" s="1202" t="str">
        <x:v>Stage 12A execution readiness</x:v>
      </x:c>
      <x:c r="B6" s="1222" t="n">
        <x:f>'Stage 12A Hardening Gate'!M6</x:f>
        <x:v>0</x:v>
      </x:c>
      <x:c r="D6" s="1202" t="str">
        <x:v>Stage 12A execution</x:v>
      </x:c>
      <x:c r="E6" s="1234" t="n">
        <x:f>B6*100</x:f>
        <x:v>0</x:v>
      </x:c>
    </x:row>
    <x:row r="7">
      <x:c r="A7" s="1202" t="str">
        <x:v>Stage 12B plan readiness</x:v>
      </x:c>
      <x:c r="B7" s="1222" t="n">
        <x:f>'Stage 12B Pilot and Rollout Gate'!M5</x:f>
        <x:v>1</x:v>
      </x:c>
      <x:c r="D7" s="1202" t="str">
        <x:v>Stage 12B plan</x:v>
      </x:c>
      <x:c r="E7" s="1234" t="n">
        <x:f>B7*100</x:f>
        <x:v>100</x:v>
      </x:c>
    </x:row>
    <x:row r="8">
      <x:c r="A8" s="1202" t="str">
        <x:v>Stage 12B execution readiness</x:v>
      </x:c>
      <x:c r="B8" s="1222" t="n">
        <x:f>'Stage 12B Pilot and Rollout Gate'!M6</x:f>
        <x:v>0</x:v>
      </x:c>
      <x:c r="D8" s="1202" t="str">
        <x:v>Stage 12B execution</x:v>
      </x:c>
      <x:c r="E8" s="1234" t="n">
        <x:f>B8*100</x:f>
        <x:v>0</x:v>
      </x:c>
    </x:row>
    <x:row r="9">
      <x:c r="A9" s="1202" t="str">
        <x:v>Stage 12 backlog maturity</x:v>
      </x:c>
      <x:c r="B9" s="1222" t="n">
        <x:f>AVERAGE('Stage 12 Backlog'!J5:J38)</x:f>
        <x:v>0</x:v>
      </x:c>
      <x:c r="D9" s="1204" t="str">
        <x:v>Backlog maturity</x:v>
      </x:c>
      <x:c r="E9" s="1235" t="n">
        <x:f>B9*100</x:f>
        <x:v>0</x:v>
      </x:c>
    </x:row>
    <x:row r="10">
      <x:c r="A10" s="1202" t="str">
        <x:v>Open Stage 12 risks</x:v>
      </x:c>
      <x:c r="B10" s="1203" t="n">
        <x:f>COUNTIF('Stage 12 Risks'!I5:I26,"Open")+COUNTIF('Stage 12 Risks'!I5:I26,"Mitigating")</x:f>
        <x:v>22</x:v>
      </x:c>
    </x:row>
    <x:row r="11">
      <x:c r="A11" s="1202" t="str">
        <x:v>Critical open Stage 12 risks</x:v>
      </x:c>
      <x:c r="B11" s="1203" t="n">
        <x:f>COUNTIFS('Stage 12 Risks'!I5:I26,"Open",'Stage 12 Risks'!F5:F26,"&gt;=20")</x:f>
        <x:v>4</x:v>
      </x:c>
    </x:row>
    <x:row r="12">
      <x:c r="A12" s="1202" t="str">
        <x:v>Known critical issues</x:v>
      </x:c>
      <x:c r="B12" s="1203" t="n">
        <x:f>COUNTIFS('Pilot Issues and Decisions'!E5:E50,"Open",'Pilot Issues and Decisions'!D5:D50,"Critical")</x:f>
        <x:v>6</x:v>
      </x:c>
    </x:row>
    <x:row r="13">
      <x:c r="A13" s="1202" t="str">
        <x:v>Qualification runs planned</x:v>
      </x:c>
      <x:c r="B13" s="1203" t="n">
        <x:f>COUNTA('Model Qualification Runs'!A5:A100)</x:f>
        <x:v>12</x:v>
      </x:c>
    </x:row>
    <x:row r="14">
      <x:c r="A14" s="1202" t="str">
        <x:v>Qualification results qualified</x:v>
      </x:c>
      <x:c r="B14" s="1203" t="n">
        <x:f>COUNTIF('Model Qualification Results'!N5:N100,"Qualified")</x:f>
        <x:v>0</x:v>
      </x:c>
    </x:row>
    <x:row r="15">
      <x:c r="A15" s="1202" t="str">
        <x:v>Pilot metrics defined</x:v>
      </x:c>
      <x:c r="B15" s="1203" t="n">
        <x:f>COUNTA('Pilot Metrics and Thresholds'!A5:A100)</x:f>
        <x:v>25</x:v>
      </x:c>
    </x:row>
    <x:row r="16">
      <x:c r="A16" s="1202" t="str">
        <x:v>Pilot metrics with actual result</x:v>
      </x:c>
      <x:c r="B16" s="1203" t="n">
        <x:f>COUNTIF('Pilot Metrics and Thresholds'!L5:L100,"Pass")+COUNTIF('Pilot Metrics and Thresholds'!L5:L100,"Warning")+COUNTIF('Pilot Metrics and Thresholds'!L5:L100,"STOP")+COUNTIF('Pilot Metrics and Thresholds'!L5:L100,"Monitor")</x:f>
        <x:v>0</x:v>
      </x:c>
    </x:row>
    <x:row r="17">
      <x:c r="A17" s="1202" t="str">
        <x:v>Stage 12 sources</x:v>
      </x:c>
      <x:c r="B17" s="1203" t="n">
        <x:f>COUNTA('Stage 12 Sources'!A5:A100)</x:f>
        <x:v>30</x:v>
      </x:c>
    </x:row>
    <x:row r="18">
      <x:c r="A18" s="1204" t="str">
        <x:v>Final rollout decision</x:v>
      </x:c>
      <x:c r="B18" s="1206" t="str">
        <x:v>NOT AVAILABLE</x:v>
      </x:c>
    </x:row>
    <x:row r="20" ht="24" customHeight="1">
      <x:c r="D20" s="1236" t="str">
        <x:v>Current interpretation</x:v>
      </x:c>
      <x:c r="E20" s="1236"/>
      <x:c r="F20" s="1236"/>
      <x:c r="G20" s="1236"/>
      <x:c r="H20" s="1236"/>
      <x:c r="I20" s="1236"/>
      <x:c r="J20" s="1236"/>
    </x:row>
    <x:row r="21" ht="24" customHeight="1">
      <x:c r="A21" s="1237" t="str">
        <x:v>Immediate execution priorities</x:v>
      </x:c>
      <x:c r="B21" s="1237"/>
      <x:c r="D21" s="1180" t="str">
        <x:v>#</x:v>
      </x:c>
      <x:c r="E21" s="1182" t="str">
        <x:v>Interpretation</x:v>
      </x:c>
    </x:row>
    <x:row r="22">
      <x:c r="A22" s="1199" t="str">
        <x:v>1</x:v>
      </x:c>
      <x:c r="B22" s="1201" t="str">
        <x:v>Approve A-01 and actual Stage 12 pilot scope.</x:v>
      </x:c>
      <x:c r="D22" s="1199" t="str">
        <x:v>1</x:v>
      </x:c>
      <x:c r="E22" s="1201" t="str">
        <x:v>The final architecture and pilot plan is complete. No test, qualification or pilot result is being represented as passed.</x:v>
      </x:c>
      <x:c r="F22" s="279"/>
      <x:c r="G22" s="279"/>
      <x:c r="H22" s="279"/>
      <x:c r="I22" s="279"/>
      <x:c r="J22" s="279"/>
    </x:row>
    <x:row r="23">
      <x:c r="A23" s="1202" t="str">
        <x:v>2</x:v>
      </x:c>
      <x:c r="B23" s="1203" t="str">
        <x:v>Complete the existing AI Orchestrator capability/gap inventory.</x:v>
      </x:c>
      <x:c r="D23" s="1202" t="str">
        <x:v>2</x:v>
      </x:c>
      <x:c r="E23" s="1203" t="str">
        <x:v>Development uses Fable 5 for architecture/orchestration, Opus 4.8 for coding and GPT-5.6 Sol in Codex for independent read-only review, subject to exact qualification.</x:v>
      </x:c>
      <x:c r="F23" s="279"/>
      <x:c r="G23" s="279"/>
      <x:c r="H23" s="279"/>
      <x:c r="I23" s="279"/>
      <x:c r="J23" s="279"/>
    </x:row>
    <x:row r="24">
      <x:c r="A24" s="1202" t="str">
        <x:v>3</x:v>
      </x:c>
      <x:c r="B24" s="1203" t="str">
        <x:v>Provision and qualify the Claude Fable 5 / Opus 4.8 / Codex GPT-5.6 development profile.</x:v>
      </x:c>
      <x:c r="D24" s="1202" t="str">
        <x:v>3</x:v>
      </x:c>
      <x:c r="E24" s="1203" t="str">
        <x:v>Deterministic CI and a named human tech lead remain the final merge/release authorities.</x:v>
      </x:c>
      <x:c r="F24" s="279"/>
      <x:c r="G24" s="279"/>
      <x:c r="H24" s="279"/>
      <x:c r="I24" s="279"/>
      <x:c r="J24" s="279"/>
    </x:row>
    <x:row r="25">
      <x:c r="A25" s="1202" t="str">
        <x:v>4</x:v>
      </x:c>
      <x:c r="B25" s="1203" t="str">
        <x:v>Implement shared AI contracts, endpoint broker, registry, qualification and routing.</x:v>
      </x:c>
      <x:c r="D25" s="1202" t="str">
        <x:v>4</x:v>
      </x:c>
      <x:c r="E25" s="1203" t="str">
        <x:v>Stage 12B cannot begin until Stage 12A is passed or formally conditioned for a restricted pilot scope.</x:v>
      </x:c>
      <x:c r="F25" s="279"/>
      <x:c r="G25" s="279"/>
      <x:c r="H25" s="279"/>
      <x:c r="I25" s="279"/>
      <x:c r="J25" s="279"/>
    </x:row>
    <x:row r="26">
      <x:c r="A26" s="1202" t="str">
        <x:v>5</x:v>
      </x:c>
      <x:c r="B26" s="1203" t="str">
        <x:v>Execute Stage 12A security/privacy/legal/reliability/accessibility hardening.</x:v>
      </x:c>
      <x:c r="D26" s="1204" t="str">
        <x:v>5</x:v>
      </x:c>
      <x:c r="E26" s="1206" t="str">
        <x:v>PROCEED is unavailable until actual evidence replaces the Not Executed fields and no critical blocker remains.</x:v>
      </x:c>
      <x:c r="F26" s="279"/>
      <x:c r="G26" s="279"/>
      <x:c r="H26" s="279"/>
      <x:c r="I26" s="279"/>
      <x:c r="J26" s="279"/>
    </x:row>
    <x:row r="27">
      <x:c r="A27" s="1204" t="str">
        <x:v>6</x:v>
      </x:c>
      <x:c r="B27" s="1206" t="str">
        <x:v>Run Stage 12B only after the formal hardening decision.</x:v>
      </x:c>
    </x:row>
  </x:sheetData>
  <x:mergeCells>
    <x:mergeCell ref="A1:J1"/>
    <x:mergeCell ref="A2:J2"/>
    <x:mergeCell ref="D20:J20"/>
    <x:mergeCell ref="E22:J22"/>
    <x:mergeCell ref="E23:J23"/>
    <x:mergeCell ref="E24:J24"/>
    <x:mergeCell ref="E25:J25"/>
    <x:mergeCell ref="E26:J26"/>
    <x:mergeCell ref="A21:B21"/>
  </x:mergeCells>
  <x:conditionalFormatting sqref="B5:B9">
    <x:cfRule type="dataBar" priority="1">
      <x:dataBar>
        <x:cfvo type="min"/>
        <x:cfvo type="max"/>
        <x:color rgb="FFA02B93"/>
      </x:dataBar>
      <x:extLst>
        <x:ext xmlns:x14="http://schemas.microsoft.com/office/spreadsheetml/2009/9/main" uri="{B025F937-C7B1-47D3-B67F-A62EFF666E3E}">
          <x14:id>{63C1F458-2F7F-B7DC-07E1-70CD9A0F0AAA}</x14:id>
        </x:ext>
      </x:extLst>
    </x:cfRule>
  </x:conditionalFormatting>
  <x:pageMargins left="0.7" right="0.7" top="0.75" bottom="0.75" header="0.3" footer="0.3"/>
  <x:drawing xmlns:r="http://schemas.openxmlformats.org/officeDocument/2006/relationships" r:id="R36e317131b504832"/>
  <x:extLst>
    <x:ext xmlns:x14="http://schemas.microsoft.com/office/spreadsheetml/2009/9/main" xmlns:xm="http://schemas.microsoft.com/office/excel/2006/main" uri="{78C0D931-6437-407d-A8EE-F0AAD7539E65}">
      <x14:conditionalFormattings>
        <x14:conditionalFormatting>
          <x14:cfRule type="dataBar" priority="1" id="{63C1F458-2F7F-B7DC-07E1-70CD9A0F0AAA}">
            <x14:dataBar gradient="1">
              <x14:cfvo type="min"/>
              <x14:cfvo type="max"/>
              <x14:fillColor rgb="FFA02B93"/>
            </x14:dataBar>
          </x14:cfRule>
          <xm:sqref>B5:B9</xm:sqref>
        </x14:conditionalFormatting>
      </x14:conditionalFormattings>
    </x:ext>
  </x:extLst>
</x:worksheet>
</file>

<file path=xl/worksheets/sheet194.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26" hidden="0" customWidth="1"/>
    <x:col min="5" max="5" width="48" hidden="0" customWidth="1"/>
    <x:col min="6" max="6" width="58" hidden="0" customWidth="1"/>
    <x:col min="7" max="7" width="54" hidden="0" customWidth="1"/>
    <x:col min="8" max="8" width="58" hidden="0" customWidth="1"/>
    <x:col min="9" max="9" width="18" hidden="0" customWidth="1"/>
    <x:col min="10" max="10" width="20" hidden="0" customWidth="1"/>
  </x:cols>
  <x:sheetData>
    <x:row r="1" ht="30" customHeight="1">
      <x:c r="A1" s="1164" t="str">
        <x:v>Stage 12 — Development AI Workflow</x:v>
      </x:c>
      <x:c r="B1" s="1164"/>
      <x:c r="C1" s="1164"/>
      <x:c r="D1" s="1164"/>
      <x:c r="E1" s="1164"/>
      <x:c r="F1" s="1164"/>
      <x:c r="G1" s="1164"/>
      <x:c r="H1" s="1164"/>
      <x:c r="I1" s="1164"/>
      <x:c r="J1" s="1164"/>
    </x:row>
    <x:row r="2" ht="40" customHeight="1">
      <x:c r="A2" s="1168" t="str">
        <x:v>Initial engineering profile requested by Nessovo: Fable 5 leads architecture and orchestration, Opus 4.8 implements, GPT-5.6 Sol in Codex independently reviews, deterministic CI and a human lead remain final authorities.</x:v>
      </x:c>
      <x:c r="B2" s="1168"/>
      <x:c r="C2" s="1168"/>
      <x:c r="D2" s="1168"/>
      <x:c r="E2" s="1168"/>
      <x:c r="F2" s="1168"/>
      <x:c r="G2" s="1168"/>
      <x:c r="H2" s="1168"/>
      <x:c r="I2" s="1168"/>
      <x:c r="J2" s="1168"/>
    </x:row>
    <x:row r="4" ht="30" customHeight="1">
      <x:c r="A4" s="1180" t="str">
        <x:v>ID</x:v>
      </x:c>
      <x:c r="B4" s="1181" t="str">
        <x:v>Development role</x:v>
      </x:c>
      <x:c r="C4" s="1181" t="str">
        <x:v>Execution surface</x:v>
      </x:c>
      <x:c r="D4" s="1181" t="str">
        <x:v>Model / authority</x:v>
      </x:c>
      <x:c r="E4" s="1181" t="str">
        <x:v>Access / exact-route rule</x:v>
      </x:c>
      <x:c r="F4" s="1181" t="str">
        <x:v>Responsibilities</x:v>
      </x:c>
      <x:c r="G4" s="1181" t="str">
        <x:v>Permissions / operating mode</x:v>
      </x:c>
      <x:c r="H4" s="1181" t="str">
        <x:v>Governance rule</x:v>
      </x:c>
      <x:c r="I4" s="1181" t="str">
        <x:v>Profile status</x:v>
      </x:c>
      <x:c r="J4" s="1182" t="str">
        <x:v>Status</x:v>
      </x:c>
    </x:row>
    <x:row r="5">
      <x:c r="A5" s="1199" t="str">
        <x:v>DEVAI-001</x:v>
      </x:c>
      <x:c r="B5" s="1200" t="str">
        <x:v>Lead architect and orchestration</x:v>
      </x:c>
      <x:c r="C5" s="1200" t="str">
        <x:v>Claude Code</x:v>
      </x:c>
      <x:c r="D5" s="1200" t="str">
        <x:v>Claude Fable 5</x:v>
      </x:c>
      <x:c r="E5" s="1200" t="str">
        <x:v>Max plan / approved enterprise route; exact entitlement and credits verified at session start</x:v>
      </x:c>
      <x:c r="F5" s="1200" t="str">
        <x:v>Planning, architecture, decomposition, dependency mapping, risk review, final integration judgment</x:v>
      </x:c>
      <x:c r="G5" s="1200" t="str">
        <x:v>Plan and review mode; repository-wide read; bounded write only during approved integration</x:v>
      </x:c>
      <x:c r="H5" s="1200" t="str">
        <x:v>Must record actual model/version, Claude Code version and route.</x:v>
      </x:c>
      <x:c r="I5" s="1200" t="str">
        <x:v>Primary</x:v>
      </x:c>
      <x:c r="J5" s="1201" t="str">
        <x:v>Draft Complete</x:v>
      </x:c>
    </x:row>
    <x:row r="6">
      <x:c r="A6" s="1207" t="str">
        <x:v>DEVAI-002</x:v>
      </x:c>
      <x:c r="B6" s="1208" t="str">
        <x:v>Primary implementation</x:v>
      </x:c>
      <x:c r="C6" s="1208" t="str">
        <x:v>Claude Code</x:v>
      </x:c>
      <x:c r="D6" s="1208" t="str">
        <x:v>Claude Opus 4.8</x:v>
      </x:c>
      <x:c r="E6" s="1208" t="str">
        <x:v>Exact model `claude-opus-4-8` or approved current equivalent</x:v>
      </x:c>
      <x:c r="F6" s="1208" t="str">
        <x:v>Feature coding, refactoring, tests, migrations, documentation and bounded fixes</x:v>
      </x:c>
      <x:c r="G6" s="1208" t="str">
        <x:v>Work-package branch/worktree; approved tools; deterministic tests required</x:v>
      </x:c>
      <x:c r="H6" s="1208" t="str">
        <x:v>Cannot approve its own work; no permission-bypass mode.</x:v>
      </x:c>
      <x:c r="I6" s="1208" t="str">
        <x:v>Primary</x:v>
      </x:c>
      <x:c r="J6" s="1209" t="str">
        <x:v>Draft Complete</x:v>
      </x:c>
    </x:row>
    <x:row r="7">
      <x:c r="A7" s="1202" t="str">
        <x:v>DEVAI-003</x:v>
      </x:c>
      <x:c r="B7" s="114" t="str">
        <x:v>Independent code review</x:v>
      </x:c>
      <x:c r="C7" s="114" t="str">
        <x:v>Codex CLI</x:v>
      </x:c>
      <x:c r="D7" s="114" t="str">
        <x:v>GPT-5.6 Sol</x:v>
      </x:c>
      <x:c r="E7" s="114" t="str">
        <x:v>Max effort on eligible Codex plan; actual model captured</x:v>
      </x:c>
      <x:c r="F7" s="114" t="str">
        <x:v>Diff review, test-gap analysis, security review, architecture contradiction, migration and rollback critique</x:v>
      </x:c>
      <x:c r="G7" s="114" t="str">
        <x:v>Read-only review wrapper by default; structured findings; no direct edits</x:v>
      </x:c>
      <x:c r="H7" s="114" t="str">
        <x:v>Independent reviewer; may suggest patches but implementation requires approval.</x:v>
      </x:c>
      <x:c r="I7" s="114" t="str">
        <x:v>Primary</x:v>
      </x:c>
      <x:c r="J7" s="1203" t="str">
        <x:v>Draft Complete</x:v>
      </x:c>
    </x:row>
    <x:row r="8">
      <x:c r="A8" s="1207" t="str">
        <x:v>DEVAI-004</x:v>
      </x:c>
      <x:c r="B8" s="1208" t="str">
        <x:v>Final architecture adjudication</x:v>
      </x:c>
      <x:c r="C8" s="1208" t="str">
        <x:v>Claude Code</x:v>
      </x:c>
      <x:c r="D8" s="1208" t="str">
        <x:v>Claude Fable 5</x:v>
      </x:c>
      <x:c r="E8" s="1208" t="str">
        <x:v>Same pinned/recorded route as planning where available</x:v>
      </x:c>
      <x:c r="F8" s="1208" t="str">
        <x:v>Resolve accepted/rejected Codex findings, verify cross-service consistency and prepare merge recommendation</x:v>
      </x:c>
      <x:c r="G8" s="1208" t="str">
        <x:v>No self-certification; must cite CI and reviewer results</x:v>
      </x:c>
      <x:c r="H8" s="1208" t="str">
        <x:v>Human tech lead remains final merge authority.</x:v>
      </x:c>
      <x:c r="I8" s="1208" t="str">
        <x:v>Primary</x:v>
      </x:c>
      <x:c r="J8" s="1209" t="str">
        <x:v>Draft Complete</x:v>
      </x:c>
    </x:row>
    <x:row r="9">
      <x:c r="A9" s="1202" t="str">
        <x:v>DEVAI-005</x:v>
      </x:c>
      <x:c r="B9" s="114" t="str">
        <x:v>Deterministic authority</x:v>
      </x:c>
      <x:c r="C9" s="114" t="str">
        <x:v>CI/CD and test tools</x:v>
      </x:c>
      <x:c r="D9" s="114" t="str">
        <x:v>No LLM</x:v>
      </x:c>
      <x:c r="E9" s="114" t="str">
        <x:v>Pinned toolchain</x:v>
      </x:c>
      <x:c r="F9" s="114" t="str">
        <x:v>Compile, unit, contract, integration, security, migration, performance and policy checks</x:v>
      </x:c>
      <x:c r="G9" s="114" t="str">
        <x:v>Blocking status based on objective tests</x:v>
      </x:c>
      <x:c r="H9" s="114" t="str">
        <x:v>LLM cannot override failed mandatory CI.</x:v>
      </x:c>
      <x:c r="I9" s="114" t="str">
        <x:v>Mandatory</x:v>
      </x:c>
      <x:c r="J9" s="1203" t="str">
        <x:v>Draft Complete</x:v>
      </x:c>
    </x:row>
    <x:row r="10">
      <x:c r="A10" s="1207" t="str">
        <x:v>DEVAI-006</x:v>
      </x:c>
      <x:c r="B10" s="1208" t="str">
        <x:v>Human authority</x:v>
      </x:c>
      <x:c r="C10" s="1208" t="str">
        <x:v>Qualified engineer/reviewer</x:v>
      </x:c>
      <x:c r="D10" s="1208" t="str">
        <x:v>Human</x:v>
      </x:c>
      <x:c r="E10" s="1208" t="str">
        <x:v>Named owner and role</x:v>
      </x:c>
      <x:c r="F10" s="1208" t="str">
        <x:v>Scope approval, conflict resolution, security/privacy exceptions, merge and release decisions</x:v>
      </x:c>
      <x:c r="G10" s="1208" t="str">
        <x:v>Meaningful review with evidence</x:v>
      </x:c>
      <x:c r="H10" s="1208" t="str">
        <x:v>No consequential decision delegated solely to AI.</x:v>
      </x:c>
      <x:c r="I10" s="1208" t="str">
        <x:v>Mandatory</x:v>
      </x:c>
      <x:c r="J10" s="1209" t="str">
        <x:v>Draft Complete</x:v>
      </x:c>
    </x:row>
    <x:row r="11">
      <x:c r="A11" s="1202" t="str">
        <x:v>DEVAI-007</x:v>
      </x:c>
      <x:c r="B11" s="114" t="str">
        <x:v>Optional economy lane</x:v>
      </x:c>
      <x:c r="C11" s="114" t="str">
        <x:v>Claude Code / Codex</x:v>
      </x:c>
      <x:c r="D11" s="114" t="str">
        <x:v>Claude Sonnet 5 or GPT-5.6 Terra</x:v>
      </x:c>
      <x:c r="E11" s="114" t="str">
        <x:v>Only after task-specific qualification</x:v>
      </x:c>
      <x:c r="F11" s="114" t="str">
        <x:v>Routine docs, test scaffolding, simple refactors and low-risk review</x:v>
      </x:c>
      <x:c r="G11" s="114" t="str">
        <x:v>Cannot replace primary models for critical architecture/security work without qualification</x:v>
      </x:c>
      <x:c r="H11" s="114" t="str">
        <x:v>Cost-saving option, not part of the initial mandatory profile.</x:v>
      </x:c>
      <x:c r="I11" s="114" t="str">
        <x:v>Optional</x:v>
      </x:c>
      <x:c r="J11" s="1203" t="str">
        <x:v>Needs Qualification</x:v>
      </x:c>
    </x:row>
    <x:row r="12">
      <x:c r="A12" s="1210" t="str">
        <x:v>DEVAI-008</x:v>
      </x:c>
      <x:c r="B12" s="1211" t="str">
        <x:v>Fallback</x:v>
      </x:c>
      <x:c r="C12" s="1211" t="str">
        <x:v>Approved managed API or manual workflow</x:v>
      </x:c>
      <x:c r="D12" s="1211" t="str">
        <x:v>Highest qualified equivalent</x:v>
      </x:c>
      <x:c r="E12" s="1211" t="str">
        <x:v>Policy and route availability dependent</x:v>
      </x:c>
      <x:c r="F12" s="1211" t="str">
        <x:v>Continue work when a subscription CLI is unavailable or quota-limited</x:v>
      </x:c>
      <x:c r="G12" s="1211" t="str">
        <x:v>Visible route change and no hidden use of personal entitlement</x:v>
      </x:c>
      <x:c r="H12" s="1211" t="str">
        <x:v>AI unavailability is not developer failure.</x:v>
      </x:c>
      <x:c r="I12" s="1211" t="str">
        <x:v>Mandatory</x:v>
      </x:c>
      <x:c r="J12" s="1212" t="str">
        <x:v>Draft Complete</x:v>
      </x:c>
    </x:row>
  </x:sheetData>
  <x:mergeCells>
    <x:mergeCell ref="A1:J1"/>
    <x:mergeCell ref="A2:J2"/>
  </x:mergeCells>
  <x:dataValidations count="2">
    <x:dataValidation type="list" sqref="I5:I12">
      <x:formula1>"Primary,Mandatory,Optional"</x:formula1>
    </x:dataValidation>
    <x:dataValidation type="list" sqref="J5:J12">
      <x:formula1>"Draft Complete,Needs Qualification,In Review,Approved,Deferred"</x:formula1>
    </x:dataValidation>
  </x:dataValidations>
  <x:pageMargins left="0.7" right="0.7" top="0.75" bottom="0.75" header="0.3" footer="0.3"/>
</x:worksheet>
</file>

<file path=xl/worksheets/sheet195.xml><?xml version="1.0" encoding="utf-8"?>
<x:worksheet xmlns:x="http://schemas.openxmlformats.org/spreadsheetml/2006/main">
  <x:sheetFormatPr defaultRowHeight="15"/>
  <x:cols>
    <x:col min="1" max="1" width="12" hidden="0" customWidth="1"/>
    <x:col min="2" max="2" width="28" hidden="0" customWidth="1"/>
    <x:col min="3" max="3" width="28" hidden="0" customWidth="1"/>
    <x:col min="4" max="4" width="58" hidden="0" customWidth="1"/>
    <x:col min="5" max="5" width="48" hidden="0" customWidth="1"/>
    <x:col min="6" max="6" width="48" hidden="0" customWidth="1"/>
    <x:col min="7" max="7" width="58" hidden="0" customWidth="1"/>
    <x:col min="8" max="8" width="18" hidden="0" customWidth="1"/>
  </x:cols>
  <x:sheetData>
    <x:row r="1" ht="30" customHeight="1">
      <x:c r="A1" s="1164" t="str">
        <x:v>Stage 12 — Claude Code and Codex Independent Review Protocol</x:v>
      </x:c>
      <x:c r="B1" s="1164"/>
      <x:c r="C1" s="1164"/>
      <x:c r="D1" s="1164"/>
      <x:c r="E1" s="1164"/>
      <x:c r="F1" s="1164"/>
      <x:c r="G1" s="1164"/>
      <x:c r="H1" s="1164"/>
    </x:row>
    <x:row r="2" ht="40" customHeight="1">
      <x:c r="A2" s="1168" t="str">
        <x:v>Controlled multi-model engineering loop. Claude Code may request Codex review through an allowlisted wrapper or MCP tool; Codex is read-only by default and the review loop is capped.</x:v>
      </x:c>
      <x:c r="B2" s="1168"/>
      <x:c r="C2" s="1168"/>
      <x:c r="D2" s="1168"/>
      <x:c r="E2" s="1168"/>
      <x:c r="F2" s="1168"/>
      <x:c r="G2" s="1168"/>
      <x:c r="H2" s="1168"/>
    </x:row>
    <x:row r="4" ht="30" customHeight="1">
      <x:c r="A4" s="1180" t="str">
        <x:v>ID</x:v>
      </x:c>
      <x:c r="B4" s="1181" t="str">
        <x:v>Checkpoint</x:v>
      </x:c>
      <x:c r="C4" s="1181" t="str">
        <x:v>Primary actor/model</x:v>
      </x:c>
      <x:c r="D4" s="1181" t="str">
        <x:v>Required action</x:v>
      </x:c>
      <x:c r="E4" s="1181" t="str">
        <x:v>Deliverable</x:v>
      </x:c>
      <x:c r="F4" s="1181" t="str">
        <x:v>Approval / next gate</x:v>
      </x:c>
      <x:c r="G4" s="1181" t="str">
        <x:v>Control</x:v>
      </x:c>
      <x:c r="H4" s="1182" t="str">
        <x:v>Status</x:v>
      </x:c>
    </x:row>
    <x:row r="5">
      <x:c r="A5" s="1199" t="str">
        <x:v>REV-001</x:v>
      </x:c>
      <x:c r="B5" s="1200" t="str">
        <x:v>Plan creation</x:v>
      </x:c>
      <x:c r="C5" s="1200" t="str">
        <x:v>Fable 5</x:v>
      </x:c>
      <x:c r="D5" s="1200" t="str">
        <x:v>Create architecture plan, affected modules, contracts, tests, risks and rollback.</x:v>
      </x:c>
      <x:c r="E5" s="1200" t="str">
        <x:v>Structured plan file committed to work package.</x:v>
      </x:c>
      <x:c r="F5" s="1200" t="str">
        <x:v>Human/lead approves scope before coding.</x:v>
      </x:c>
      <x:c r="G5" s="1200" t="str">
        <x:v>No code changes during plan-only checkpoint.</x:v>
      </x:c>
      <x:c r="H5" s="1201" t="str">
        <x:v>Draft Complete</x:v>
      </x:c>
    </x:row>
    <x:row r="6">
      <x:c r="A6" s="1207" t="str">
        <x:v>REV-002</x:v>
      </x:c>
      <x:c r="B6" s="1208" t="str">
        <x:v>Plan challenge</x:v>
      </x:c>
      <x:c r="C6" s="1208" t="str">
        <x:v>GPT-5.6 Sol via Codex</x:v>
      </x:c>
      <x:c r="D6" s="1208" t="str">
        <x:v>Review plan for missing dependencies, security/privacy issues, test gaps and unnecessary complexity.</x:v>
      </x:c>
      <x:c r="E6" s="1208" t="str">
        <x:v>Structured review: severity, file/module, evidence, recommendation.</x:v>
      </x:c>
      <x:c r="F6" s="1208" t="str">
        <x:v>Fable 5 and human adjudicate findings.</x:v>
      </x:c>
      <x:c r="G6" s="1208" t="str">
        <x:v>Codex receives read-only repository and plan context.</x:v>
      </x:c>
      <x:c r="H6" s="1209" t="str">
        <x:v>Draft Complete</x:v>
      </x:c>
    </x:row>
    <x:row r="7">
      <x:c r="A7" s="1202" t="str">
        <x:v>REV-003</x:v>
      </x:c>
      <x:c r="B7" s="114" t="str">
        <x:v>Implementation</x:v>
      </x:c>
      <x:c r="C7" s="114" t="str">
        <x:v>Opus 4.8</x:v>
      </x:c>
      <x:c r="D7" s="114" t="str">
        <x:v>Implement one bounded work package and required tests.</x:v>
      </x:c>
      <x:c r="E7" s="114" t="str">
        <x:v>Diff, tests, migration notes and implementation summary.</x:v>
      </x:c>
      <x:c r="F7" s="114" t="str">
        <x:v>All mandatory CI passes before AI review.</x:v>
      </x:c>
      <x:c r="G7" s="114" t="str">
        <x:v>No permission bypass; no unrelated refactor.</x:v>
      </x:c>
      <x:c r="H7" s="1203" t="str">
        <x:v>Draft Complete</x:v>
      </x:c>
    </x:row>
    <x:row r="8">
      <x:c r="A8" s="1207" t="str">
        <x:v>REV-004</x:v>
      </x:c>
      <x:c r="B8" s="1208" t="str">
        <x:v>Independent diff review</x:v>
      </x:c>
      <x:c r="C8" s="1208" t="str">
        <x:v>GPT-5.6 Sol via Codex</x:v>
      </x:c>
      <x:c r="D8" s="1208" t="str">
        <x:v>Review local diff/PR for correctness, regressions, security, test gaps and contract violations.</x:v>
      </x:c>
      <x:c r="E8" s="1208" t="str">
        <x:v>JSON review with blockers, majors, minors and questions.</x:v>
      </x:c>
      <x:c r="F8" s="1208" t="str">
        <x:v>No direct edits in reviewer mode.</x:v>
      </x:c>
      <x:c r="G8" s="1208" t="str">
        <x:v>Use controlled wrapper/MCP tool; exact model and effort captured.</x:v>
      </x:c>
      <x:c r="H8" s="1209" t="str">
        <x:v>Draft Complete</x:v>
      </x:c>
    </x:row>
    <x:row r="9">
      <x:c r="A9" s="1202" t="str">
        <x:v>REV-005</x:v>
      </x:c>
      <x:c r="B9" s="114" t="str">
        <x:v>Finding triage</x:v>
      </x:c>
      <x:c r="C9" s="114" t="str">
        <x:v>Fable 5 + human</x:v>
      </x:c>
      <x:c r="D9" s="114" t="str">
        <x:v>Classify Codex findings as accept, reject, defer or investigate.</x:v>
      </x:c>
      <x:c r="E9" s="114" t="str">
        <x:v>Decision log with rationale and owner.</x:v>
      </x:c>
      <x:c r="F9" s="114" t="str">
        <x:v>Security/privacy blockers require qualified human owner.</x:v>
      </x:c>
      <x:c r="G9" s="114" t="str">
        <x:v>Models cannot mutually approve without human-visible record.</x:v>
      </x:c>
      <x:c r="H9" s="1203" t="str">
        <x:v>Draft Complete</x:v>
      </x:c>
    </x:row>
    <x:row r="10">
      <x:c r="A10" s="1207" t="str">
        <x:v>REV-006</x:v>
      </x:c>
      <x:c r="B10" s="1208" t="str">
        <x:v>Fix pass</x:v>
      </x:c>
      <x:c r="C10" s="1208" t="str">
        <x:v>Opus 4.8</x:v>
      </x:c>
      <x:c r="D10" s="1208" t="str">
        <x:v>Apply accepted findings and extend tests.</x:v>
      </x:c>
      <x:c r="E10" s="1208" t="str">
        <x:v>Updated diff and test evidence.</x:v>
      </x:c>
      <x:c r="F10" s="1208" t="str">
        <x:v>Only accepted scope; new findings trigger a new review item.</x:v>
      </x:c>
      <x:c r="G10" s="1208" t="str">
        <x:v>No broad rewrite unless architecture owner approves.</x:v>
      </x:c>
      <x:c r="H10" s="1209" t="str">
        <x:v>Draft Complete</x:v>
      </x:c>
    </x:row>
    <x:row r="11">
      <x:c r="A11" s="1202" t="str">
        <x:v>REV-007</x:v>
      </x:c>
      <x:c r="B11" s="114" t="str">
        <x:v>Re-review</x:v>
      </x:c>
      <x:c r="C11" s="114" t="str">
        <x:v>GPT-5.6 Sol via Codex</x:v>
      </x:c>
      <x:c r="D11" s="114" t="str">
        <x:v>Verify accepted blockers/majors are resolved.</x:v>
      </x:c>
      <x:c r="E11" s="114" t="str">
        <x:v>Closure status and residual risks.</x:v>
      </x:c>
      <x:c r="F11" s="114" t="str">
        <x:v>Maximum two AI review cycles per work package before human adjudication.</x:v>
      </x:c>
      <x:c r="G11" s="114" t="str">
        <x:v>Prevents endless agent debate and cost escalation.</x:v>
      </x:c>
      <x:c r="H11" s="1203" t="str">
        <x:v>Draft Complete</x:v>
      </x:c>
    </x:row>
    <x:row r="12">
      <x:c r="A12" s="1207" t="str">
        <x:v>REV-008</x:v>
      </x:c>
      <x:c r="B12" s="1208" t="str">
        <x:v>Architecture integration review</x:v>
      </x:c>
      <x:c r="C12" s="1208" t="str">
        <x:v>Fable 5</x:v>
      </x:c>
      <x:c r="D12" s="1208" t="str">
        <x:v>Check cross-service contracts, migration sequence, observability, rollback and programme alignment.</x:v>
      </x:c>
      <x:c r="E12" s="1208" t="str">
        <x:v>Integration recommendation with evidence refs.</x:v>
      </x:c>
      <x:c r="F12" s="1208" t="str">
        <x:v>Cannot override failed CI or unresolved security gate.</x:v>
      </x:c>
      <x:c r="G12" s="1208" t="str">
        <x:v>Uses baseline v1.1 and approved ADRs.</x:v>
      </x:c>
      <x:c r="H12" s="1209" t="str">
        <x:v>Draft Complete</x:v>
      </x:c>
    </x:row>
    <x:row r="13">
      <x:c r="A13" s="1202" t="str">
        <x:v>REV-009</x:v>
      </x:c>
      <x:c r="B13" s="114" t="str">
        <x:v>Final merge gate</x:v>
      </x:c>
      <x:c r="C13" s="114" t="str">
        <x:v>Human tech lead</x:v>
      </x:c>
      <x:c r="D13" s="114" t="str">
        <x:v>Review CI, Fable integration assessment and Codex independent review.</x:v>
      </x:c>
      <x:c r="E13" s="114" t="str">
        <x:v>Approve, condition, return or reject merge.</x:v>
      </x:c>
      <x:c r="F13" s="114" t="str">
        <x:v>Human decision is recorded and auditable.</x:v>
      </x:c>
      <x:c r="G13" s="114" t="str">
        <x:v>No AI-only merge to protected branch.</x:v>
      </x:c>
      <x:c r="H13" s="1203" t="str">
        <x:v>Draft Complete</x:v>
      </x:c>
    </x:row>
    <x:row r="14">
      <x:c r="A14" s="1210" t="str">
        <x:v>REV-010</x:v>
      </x:c>
      <x:c r="B14" s="1211" t="str">
        <x:v>Post-merge verification</x:v>
      </x:c>
      <x:c r="C14" s="1211" t="str">
        <x:v>CI + Codex/Fable selective checks</x:v>
      </x:c>
      <x:c r="D14" s="1211" t="str">
        <x:v>Run smoke/regression and review unexpected changes.</x:v>
      </x:c>
      <x:c r="E14" s="1211" t="str">
        <x:v>Deployment verification and incident route.</x:v>
      </x:c>
      <x:c r="F14" s="1211" t="str">
        <x:v>Automated rollback/feature flag where applicable.</x:v>
      </x:c>
      <x:c r="G14" s="1211" t="str">
        <x:v>Only targeted AI review; no automatic rewrite of stable branch.</x:v>
      </x:c>
      <x:c r="H14" s="1212" t="str">
        <x:v>Draft Complete</x:v>
      </x:c>
    </x:row>
  </x:sheetData>
  <x:mergeCells>
    <x:mergeCell ref="A1:H1"/>
    <x:mergeCell ref="A2:H2"/>
  </x:mergeCells>
  <x:dataValidations count="1">
    <x:dataValidation type="list" sqref="H5:H14">
      <x:formula1>"Draft Complete,Needs Review,Approved,Deferred"</x:formula1>
    </x:dataValidation>
  </x:dataValidations>
  <x:pageMargins left="0.7" right="0.7" top="0.75" bottom="0.75" header="0.3" footer="0.3"/>
</x:worksheet>
</file>

<file path=xl/worksheets/sheet196.xml><?xml version="1.0" encoding="utf-8"?>
<x:worksheet xmlns:x="http://schemas.openxmlformats.org/spreadsheetml/2006/main">
  <x:sheetFormatPr defaultRowHeight="15"/>
  <x:cols>
    <x:col min="1" max="1" width="14" hidden="0" customWidth="1"/>
    <x:col min="2" max="2" width="48" hidden="0" customWidth="1"/>
    <x:col min="3" max="3" width="24" hidden="0" customWidth="1"/>
    <x:col min="4" max="4" width="44" hidden="0" customWidth="1"/>
    <x:col min="5" max="5" width="30" hidden="0" customWidth="1"/>
    <x:col min="6" max="6" width="18" hidden="0" customWidth="1"/>
    <x:col min="7" max="7" width="12" hidden="0" customWidth="1"/>
    <x:col min="8" max="8" width="18" hidden="0" customWidth="1"/>
    <x:col min="9" max="9" width="54" hidden="0" customWidth="1"/>
    <x:col min="10" max="10" width="30" hidden="0" customWidth="1"/>
    <x:col min="11" max="11" width="58" hidden="0" customWidth="1"/>
    <x:col min="12" max="12" width="16" hidden="0" customWidth="1"/>
    <x:col min="13" max="13" width="18" hidden="0" customWidth="1"/>
  </x:cols>
  <x:sheetData>
    <x:row r="1" ht="30" customHeight="1">
      <x:c r="A1" s="1164" t="str">
        <x:v>Stage 12 — Control Traceability</x:v>
      </x:c>
      <x:c r="B1" s="1164"/>
      <x:c r="C1" s="1164"/>
      <x:c r="D1" s="1164"/>
      <x:c r="E1" s="1164"/>
      <x:c r="F1" s="1164"/>
      <x:c r="G1" s="1164"/>
      <x:c r="H1" s="1164"/>
      <x:c r="I1" s="1164"/>
      <x:c r="J1" s="1164"/>
      <x:c r="K1" s="1164"/>
      <x:c r="L1" s="1164"/>
      <x:c r="M1" s="1164"/>
    </x:row>
    <x:row r="2" ht="40" customHeight="1">
      <x:c r="A2" s="1168" t="str">
        <x:v>Every mandatory Stage 0–11 and A-01 control must map to implemented and tested evidence. Document completion alone is not a passing result.</x:v>
      </x:c>
      <x:c r="B2" s="1168"/>
      <x:c r="C2" s="1168"/>
      <x:c r="D2" s="1168"/>
      <x:c r="E2" s="1168"/>
      <x:c r="F2" s="1168"/>
      <x:c r="G2" s="1168"/>
      <x:c r="H2" s="1168"/>
      <x:c r="I2" s="1168"/>
      <x:c r="J2" s="1168"/>
      <x:c r="K2" s="1168"/>
      <x:c r="L2" s="1168"/>
      <x:c r="M2" s="1168"/>
    </x:row>
    <x:row r="4" ht="30" customHeight="1">
      <x:c r="A4" s="1180" t="str">
        <x:v>ID</x:v>
      </x:c>
      <x:c r="B4" s="1181" t="str">
        <x:v>Control</x:v>
      </x:c>
      <x:c r="C4" s="1181" t="str">
        <x:v>Workstream</x:v>
      </x:c>
      <x:c r="D4" s="1181" t="str">
        <x:v>Source specification</x:v>
      </x:c>
      <x:c r="E4" s="1181" t="str">
        <x:v>Owner</x:v>
      </x:c>
      <x:c r="F4" s="1181" t="str">
        <x:v>Dependency</x:v>
      </x:c>
      <x:c r="G4" s="1181" t="str">
        <x:v>Priority</x:v>
      </x:c>
      <x:c r="H4" s="1181" t="str">
        <x:v>Execution status</x:v>
      </x:c>
      <x:c r="I4" s="1181" t="str">
        <x:v>Required evidence</x:v>
      </x:c>
      <x:c r="J4" s="1181" t="str">
        <x:v>Actual result</x:v>
      </x:c>
      <x:c r="K4" s="1181" t="str">
        <x:v>Blocking condition</x:v>
      </x:c>
      <x:c r="L4" s="1181" t="str">
        <x:v>Gate</x:v>
      </x:c>
      <x:c r="M4" s="1182" t="str">
        <x:v>Decision</x:v>
      </x:c>
    </x:row>
    <x:row r="5">
      <x:c r="A5" s="1199" t="str">
        <x:v>S12-CTL-001</x:v>
      </x:c>
      <x:c r="B5" s="1200" t="str">
        <x:v>Stage 0 purpose and prohibited uses</x:v>
      </x:c>
      <x:c r="C5" s="1200" t="str">
        <x:v>Governance</x:v>
      </x:c>
      <x:c r="D5" s="1200" t="str">
        <x:v>Product Charter / Purpose Policy</x:v>
      </x:c>
      <x:c r="E5" s="1200" t="str">
        <x:v>Executive Sponsor/DPO</x:v>
      </x:c>
      <x:c r="F5" s="1200" t="str">
        <x:v>Stage 0</x:v>
      </x:c>
      <x:c r="G5" s="1200" t="str">
        <x:v>Critical</x:v>
      </x:c>
      <x:c r="H5" s="1200" t="str">
        <x:v>Planned</x:v>
      </x:c>
      <x:c r="I5" s="1200" t="str">
        <x:v>Approved policy and test evidence</x:v>
      </x:c>
      <x:c r="J5" s="1200" t="str">
        <x:v>Not Executed</x:v>
      </x:c>
      <x:c r="K5" s="1200" t="str">
        <x:v>No pilot if prohibited-use or worker-rights controls unresolved.</x:v>
      </x:c>
      <x:c r="L5" s="1200" t="str">
        <x:v>Stage 12A</x:v>
      </x:c>
      <x:c r="M5" s="1201" t="str">
        <x:v>Pending</x:v>
      </x:c>
    </x:row>
    <x:row r="6">
      <x:c r="A6" s="1207" t="str">
        <x:v>S12-CTL-002</x:v>
      </x:c>
      <x:c r="B6" s="1208" t="str">
        <x:v>Stage 1 bounded architecture and HumanOS reuse</x:v>
      </x:c>
      <x:c r="C6" s="1208" t="str">
        <x:v>Architecture</x:v>
      </x:c>
      <x:c r="D6" s="1208" t="str">
        <x:v>Reference Architecture / ADRs</x:v>
      </x:c>
      <x:c r="E6" s="1208" t="str">
        <x:v>Enterprise Architect</x:v>
      </x:c>
      <x:c r="F6" s="1208" t="str">
        <x:v>Stage 1/A-01</x:v>
      </x:c>
      <x:c r="G6" s="1208" t="str">
        <x:v>Critical</x:v>
      </x:c>
      <x:c r="H6" s="1208" t="str">
        <x:v>Planned</x:v>
      </x:c>
      <x:c r="I6" s="1208" t="str">
        <x:v>Dependency scan, deployable inventory and architecture review</x:v>
      </x:c>
      <x:c r="J6" s="1208" t="str">
        <x:v>Not Executed</x:v>
      </x:c>
      <x:c r="K6" s="1208" t="str">
        <x:v>No duplicate identity, policy, workflow, evidence or AI orchestration domains.</x:v>
      </x:c>
      <x:c r="L6" s="1208" t="str">
        <x:v>Stage 12A</x:v>
      </x:c>
      <x:c r="M6" s="1209" t="str">
        <x:v>Pending</x:v>
      </x:c>
    </x:row>
    <x:row r="7">
      <x:c r="A7" s="1202" t="str">
        <x:v>S12-CTL-003</x:v>
      </x:c>
      <x:c r="B7" s="114" t="str">
        <x:v>Stage 2 task/capability contracts</x:v>
      </x:c>
      <x:c r="C7" s="114" t="str">
        <x:v>Domain model</x:v>
      </x:c>
      <x:c r="D7" s="114" t="str">
        <x:v>Task/Role contracts and ontology</x:v>
      </x:c>
      <x:c r="E7" s="114" t="str">
        <x:v>Task/Capability Product</x:v>
      </x:c>
      <x:c r="F7" s="114" t="str">
        <x:v>Stage 2</x:v>
      </x:c>
      <x:c r="G7" s="114" t="str">
        <x:v>Critical</x:v>
      </x:c>
      <x:c r="H7" s="114" t="str">
        <x:v>Planned</x:v>
      </x:c>
      <x:c r="I7" s="114" t="str">
        <x:v>Contract/schema tests and example traceability</x:v>
      </x:c>
      <x:c r="J7" s="114" t="str">
        <x:v>Not Executed</x:v>
      </x:c>
      <x:c r="K7" s="114" t="str">
        <x:v>No assurance or capability state without approved contract/evidence.</x:v>
      </x:c>
      <x:c r="L7" s="114" t="str">
        <x:v>Stage 12A</x:v>
      </x:c>
      <x:c r="M7" s="1203" t="str">
        <x:v>Pending</x:v>
      </x:c>
    </x:row>
    <x:row r="8">
      <x:c r="A8" s="1207" t="str">
        <x:v>S12-CTL-004</x:v>
      </x:c>
      <x:c r="B8" s="1208" t="str">
        <x:v>Stage 3 endpoint policy, identity, journal and updates</x:v>
      </x:c>
      <x:c r="C8" s="1208" t="str">
        <x:v>Endpoint</x:v>
      </x:c>
      <x:c r="D8" s="1208" t="str">
        <x:v>Agent architecture and tests</x:v>
      </x:c>
      <x:c r="E8" s="1208" t="str">
        <x:v>Desktop/CISO</x:v>
      </x:c>
      <x:c r="F8" s="1208" t="str">
        <x:v>Stage 3</x:v>
      </x:c>
      <x:c r="G8" s="1208" t="str">
        <x:v>Critical</x:v>
      </x:c>
      <x:c r="H8" s="1208" t="str">
        <x:v>Planned</x:v>
      </x:c>
      <x:c r="I8" s="1208" t="str">
        <x:v>Install, policy, offline, update and rollback evidence</x:v>
      </x:c>
      <x:c r="J8" s="1208" t="str">
        <x:v>Not Executed</x:v>
      </x:c>
      <x:c r="K8" s="1208" t="str">
        <x:v>No covert mode or unsigned update.</x:v>
      </x:c>
      <x:c r="L8" s="1208" t="str">
        <x:v>Stage 12A</x:v>
      </x:c>
      <x:c r="M8" s="1209" t="str">
        <x:v>Pending</x:v>
      </x:c>
    </x:row>
    <x:row r="9">
      <x:c r="A9" s="1202" t="str">
        <x:v>S12-CTL-005</x:v>
      </x:c>
      <x:c r="B9" s="114" t="str">
        <x:v>Stage 4 signed ingestion, evidence, access and retention</x:v>
      </x:c>
      <x:c r="C9" s="114" t="str">
        <x:v>Data</x:v>
      </x:c>
      <x:c r="D9" s="114" t="str">
        <x:v>Stage 4 architecture/contracts</x:v>
      </x:c>
      <x:c r="E9" s="114" t="str">
        <x:v>Data/CISO/DPO</x:v>
      </x:c>
      <x:c r="F9" s="114" t="str">
        <x:v>Stage 4</x:v>
      </x:c>
      <x:c r="G9" s="114" t="str">
        <x:v>Critical</x:v>
      </x:c>
      <x:c r="H9" s="114" t="str">
        <x:v>Planned</x:v>
      </x:c>
      <x:c r="I9" s="114" t="str">
        <x:v>Integrity, replay, access, deletion and DR tests</x:v>
      </x:c>
      <x:c r="J9" s="114" t="str">
        <x:v>Not Executed</x:v>
      </x:c>
      <x:c r="K9" s="114" t="str">
        <x:v>No unverifiable evidence or unaudited raw access.</x:v>
      </x:c>
      <x:c r="L9" s="114" t="str">
        <x:v>Stage 12A</x:v>
      </x:c>
      <x:c r="M9" s="1203" t="str">
        <x:v>Pending</x:v>
      </x:c>
    </x:row>
    <x:row r="10">
      <x:c r="A10" s="1207" t="str">
        <x:v>S12-CTL-006</x:v>
      </x:c>
      <x:c r="B10" s="1208" t="str">
        <x:v>Stage 5 secure capture and exclusions</x:v>
      </x:c>
      <x:c r="C10" s="1208" t="str">
        <x:v>Capture/privacy</x:v>
      </x:c>
      <x:c r="D10" s="1208" t="str">
        <x:v>Capture and redaction specifications</x:v>
      </x:c>
      <x:c r="E10" s="1208" t="str">
        <x:v>Desktop/DPO</x:v>
      </x:c>
      <x:c r="F10" s="1208" t="str">
        <x:v>Stage 5</x:v>
      </x:c>
      <x:c r="G10" s="1208" t="str">
        <x:v>Critical</x:v>
      </x:c>
      <x:c r="H10" s="1208" t="str">
        <x:v>Planned</x:v>
      </x:c>
      <x:c r="I10" s="1208" t="str">
        <x:v>Secure-field, exclusion, secret and performance tests</x:v>
      </x:c>
      <x:c r="J10" s="1208" t="str">
        <x:v>Not Executed</x:v>
      </x:c>
      <x:c r="K10" s="1208" t="str">
        <x:v>Zero known high-severity secret retention.</x:v>
      </x:c>
      <x:c r="L10" s="1208" t="str">
        <x:v>Stage 12A</x:v>
      </x:c>
      <x:c r="M10" s="1209" t="str">
        <x:v>Pending</x:v>
      </x:c>
    </x:row>
    <x:row r="11">
      <x:c r="A11" s="1202" t="str">
        <x:v>S12-CTL-007</x:v>
      </x:c>
      <x:c r="B11" s="114" t="str">
        <x:v>Stage 6 semantic adapter coverage and drift</x:v>
      </x:c>
      <x:c r="C11" s="114" t="str">
        <x:v>Adapters</x:v>
      </x:c>
      <x:c r="D11" s="114" t="str">
        <x:v>Adapter contracts/conformance</x:v>
      </x:c>
      <x:c r="E11" s="114" t="str">
        <x:v>Adapter Platform</x:v>
      </x:c>
      <x:c r="F11" s="114" t="str">
        <x:v>Stage 6/A-01</x:v>
      </x:c>
      <x:c r="G11" s="114" t="str">
        <x:v>High</x:v>
      </x:c>
      <x:c r="H11" s="114" t="str">
        <x:v>Planned</x:v>
      </x:c>
      <x:c r="I11" s="114" t="str">
        <x:v>Provider/tool fixture and drift tests</x:v>
      </x:c>
      <x:c r="J11" s="114" t="str">
        <x:v>Not Executed</x:v>
      </x:c>
      <x:c r="K11" s="114" t="str">
        <x:v>Unsupported adapter reduces confidence; does not create inactivity.</x:v>
      </x:c>
      <x:c r="L11" s="114" t="str">
        <x:v>Stage 12A</x:v>
      </x:c>
      <x:c r="M11" s="1203" t="str">
        <x:v>Pending</x:v>
      </x:c>
    </x:row>
    <x:row r="12">
      <x:c r="A12" s="1207" t="str">
        <x:v>S12-CTL-008</x:v>
      </x:c>
      <x:c r="B12" s="1208" t="str">
        <x:v>Stage 7 provenance, task assurance and review</x:v>
      </x:c>
      <x:c r="C12" s="1208" t="str">
        <x:v>Task assurance</x:v>
      </x:c>
      <x:c r="D12" s="1208" t="str">
        <x:v>Stage 7 models/evaluators</x:v>
      </x:c>
      <x:c r="E12" s="1208" t="str">
        <x:v>Task Assurance/AI Governance</x:v>
      </x:c>
      <x:c r="F12" s="1208" t="str">
        <x:v>Stage 7</x:v>
      </x:c>
      <x:c r="G12" s="1208" t="str">
        <x:v>Critical</x:v>
      </x:c>
      <x:c r="H12" s="1208" t="str">
        <x:v>Planned</x:v>
      </x:c>
      <x:c r="I12" s="1208" t="str">
        <x:v>Accuracy, grounding, abstention and review tests</x:v>
      </x:c>
      <x:c r="J12" s="1208" t="str">
        <x:v>Not Executed</x:v>
      </x:c>
      <x:c r="K12" s="1208" t="str">
        <x:v>No high-impact finding without evidence and review.</x:v>
      </x:c>
      <x:c r="L12" s="1208" t="str">
        <x:v>Stage 12A</x:v>
      </x:c>
      <x:c r="M12" s="1209" t="str">
        <x:v>Pending</x:v>
      </x:c>
    </x:row>
    <x:row r="13">
      <x:c r="A13" s="1202" t="str">
        <x:v>S12-CTL-009</x:v>
      </x:c>
      <x:c r="B13" s="114" t="str">
        <x:v>Stage 8 capability and role readiness</x:v>
      </x:c>
      <x:c r="C13" s="114" t="str">
        <x:v>Capability</x:v>
      </x:c>
      <x:c r="D13" s="114" t="str">
        <x:v>Stage 8 scoring/readiness</x:v>
      </x:c>
      <x:c r="E13" s="114" t="str">
        <x:v>Capability/HR/DPO</x:v>
      </x:c>
      <x:c r="F13" s="114" t="str">
        <x:v>Stage 8</x:v>
      </x:c>
      <x:c r="G13" s="114" t="str">
        <x:v>Critical</x:v>
      </x:c>
      <x:c r="H13" s="114" t="str">
        <x:v>Planned</x:v>
      </x:c>
      <x:c r="I13" s="114" t="str">
        <x:v>Repeated-evidence, blocker and fairness tests</x:v>
      </x:c>
      <x:c r="J13" s="114" t="str">
        <x:v>Not Executed</x:v>
      </x:c>
      <x:c r="K13" s="114" t="str">
        <x:v>No claim/single task/activity metric establishes capability.</x:v>
      </x:c>
      <x:c r="L13" s="114" t="str">
        <x:v>Stage 12A</x:v>
      </x:c>
      <x:c r="M13" s="1203" t="str">
        <x:v>Pending</x:v>
      </x:c>
    </x:row>
    <x:row r="14">
      <x:c r="A14" s="1207" t="str">
        <x:v>S12-CTL-010</x:v>
      </x:c>
      <x:c r="B14" s="1208" t="str">
        <x:v>Stage 9 private coaching and applied learning</x:v>
      </x:c>
      <x:c r="C14" s="1208" t="str">
        <x:v>Coaching/L&amp;D</x:v>
      </x:c>
      <x:c r="D14" s="1208" t="str">
        <x:v>Stage 9 policy/learning loop</x:v>
      </x:c>
      <x:c r="E14" s="1208" t="str">
        <x:v>Growth Coach/L&amp;D/DPO</x:v>
      </x:c>
      <x:c r="F14" s="1208" t="str">
        <x:v>Stage 9</x:v>
      </x:c>
      <x:c r="G14" s="1208" t="str">
        <x:v>Critical</x:v>
      </x:c>
      <x:c r="H14" s="1208" t="str">
        <x:v>Planned</x:v>
      </x:c>
      <x:c r="I14" s="1208" t="str">
        <x:v>Safety, interruption, privacy and applied-evidence tests</x:v>
      </x:c>
      <x:c r="J14" s="1208" t="str">
        <x:v>Not Executed</x:v>
      </x:c>
      <x:c r="K14" s="1208" t="str">
        <x:v>Private coaching not manager-visible by default.</x:v>
      </x:c>
      <x:c r="L14" s="1208" t="str">
        <x:v>Stage 12A</x:v>
      </x:c>
      <x:c r="M14" s="1209" t="str">
        <x:v>Pending</x:v>
      </x:c>
    </x:row>
    <x:row r="15">
      <x:c r="A15" s="1202" t="str">
        <x:v>S12-CTL-011</x:v>
      </x:c>
      <x:c r="B15" s="114" t="str">
        <x:v>Stage 10 employee/manager/reviewer experiences</x:v>
      </x:c>
      <x:c r="C15" s="114" t="str">
        <x:v>Experience</x:v>
      </x:c>
      <x:c r="D15" s="114" t="str">
        <x:v>Stage 10 journeys/read models</x:v>
      </x:c>
      <x:c r="E15" s="114" t="str">
        <x:v>Product/Accessibility/DPO</x:v>
      </x:c>
      <x:c r="F15" s="114" t="str">
        <x:v>Stage 10</x:v>
      </x:c>
      <x:c r="G15" s="114" t="str">
        <x:v>Critical</x:v>
      </x:c>
      <x:c r="H15" s="114" t="str">
        <x:v>Planned</x:v>
      </x:c>
      <x:c r="I15" s="114" t="str">
        <x:v>End-to-end, WCAG, access and degraded-state tests</x:v>
      </x:c>
      <x:c r="J15" s="114" t="str">
        <x:v>Not Executed</x:v>
      </x:c>
      <x:c r="K15" s="114" t="str">
        <x:v>No live surveillance wall or public ranking.</x:v>
      </x:c>
      <x:c r="L15" s="114" t="str">
        <x:v>Stage 12A</x:v>
      </x:c>
      <x:c r="M15" s="1203" t="str">
        <x:v>Pending</x:v>
      </x:c>
    </x:row>
    <x:row r="16">
      <x:c r="A16" s="1207" t="str">
        <x:v>S12-CTL-012</x:v>
      </x:c>
      <x:c r="B16" s="1208" t="str">
        <x:v>Stage 11 Skill Forge packages and rollback</x:v>
      </x:c>
      <x:c r="C16" s="1208" t="str">
        <x:v>Self-improvement</x:v>
      </x:c>
      <x:c r="D16" s="1208" t="str">
        <x:v>Stage 11 package/eval/canary</x:v>
      </x:c>
      <x:c r="E16" s="1208" t="str">
        <x:v>AI Platform/CISO/DPO</x:v>
      </x:c>
      <x:c r="F16" s="1208" t="str">
        <x:v>Stage 11</x:v>
      </x:c>
      <x:c r="G16" s="1208" t="str">
        <x:v>Critical</x:v>
      </x:c>
      <x:c r="H16" s="1208" t="str">
        <x:v>Planned</x:v>
      </x:c>
      <x:c r="I16" s="1208" t="str">
        <x:v>Source, eval, signature, canary and rollback tests</x:v>
      </x:c>
      <x:c r="J16" s="1208" t="str">
        <x:v>Not Executed</x:v>
      </x:c>
      <x:c r="K16" s="1208" t="str">
        <x:v>No unreviewed/unsigned package activation.</x:v>
      </x:c>
      <x:c r="L16" s="1208" t="str">
        <x:v>Stage 12A</x:v>
      </x:c>
      <x:c r="M16" s="1209" t="str">
        <x:v>Pending</x:v>
      </x:c>
    </x:row>
    <x:row r="17">
      <x:c r="A17" s="1202" t="str">
        <x:v>S12-CTL-013</x:v>
      </x:c>
      <x:c r="B17" s="114" t="str">
        <x:v>A-01 AI system boundary</x:v>
      </x:c>
      <x:c r="C17" s="114" t="str">
        <x:v>AI architecture</x:v>
      </x:c>
      <x:c r="D17" s="114" t="str">
        <x:v>AI System Boundary / Execution Contract</x:v>
      </x:c>
      <x:c r="E17" s="114" t="str">
        <x:v>Enterprise Architect/AI Platform</x:v>
      </x:c>
      <x:c r="F17" s="114" t="str">
        <x:v>A-01</x:v>
      </x:c>
      <x:c r="G17" s="114" t="str">
        <x:v>Critical</x:v>
      </x:c>
      <x:c r="H17" s="114" t="str">
        <x:v>Planned</x:v>
      </x:c>
      <x:c r="I17" s="114" t="str">
        <x:v>Dependency and contract-conformance evidence</x:v>
      </x:c>
      <x:c r="J17" s="114" t="str">
        <x:v>Not Executed</x:v>
      </x:c>
      <x:c r="K17" s="114" t="str">
        <x:v>Work Intelligence has no provider SDK/key/CLI dependency.</x:v>
      </x:c>
      <x:c r="L17" s="114" t="str">
        <x:v>Stage 12A</x:v>
      </x:c>
      <x:c r="M17" s="1203" t="str">
        <x:v>Pending</x:v>
      </x:c>
    </x:row>
    <x:row r="18">
      <x:c r="A18" s="1207" t="str">
        <x:v>S12-CTL-014</x:v>
      </x:c>
      <x:c r="B18" s="1208" t="str">
        <x:v>A-01 exact model qualification and routing</x:v>
      </x:c>
      <x:c r="C18" s="1208" t="str">
        <x:v>AI evaluation</x:v>
      </x:c>
      <x:c r="D18" s="1208" t="str">
        <x:v>Model registry/qualification/routing</x:v>
      </x:c>
      <x:c r="E18" s="1208" t="str">
        <x:v>AI Evaluation/Domain/DPO</x:v>
      </x:c>
      <x:c r="F18" s="1208" t="str">
        <x:v>A-01</x:v>
      </x:c>
      <x:c r="G18" s="1208" t="str">
        <x:v>Critical</x:v>
      </x:c>
      <x:c r="H18" s="1208" t="str">
        <x:v>Planned</x:v>
      </x:c>
      <x:c r="I18" s="1208" t="str">
        <x:v>Task × effort qualification profiles and route tests</x:v>
      </x:c>
      <x:c r="J18" s="1208" t="str">
        <x:v>Not Executed</x:v>
      </x:c>
      <x:c r="K18" s="1208" t="str">
        <x:v>No model is globally approved.</x:v>
      </x:c>
      <x:c r="L18" s="1208" t="str">
        <x:v>Stage 12A</x:v>
      </x:c>
      <x:c r="M18" s="1209" t="str">
        <x:v>Pending</x:v>
      </x:c>
    </x:row>
    <x:row r="19">
      <x:c r="A19" s="1202" t="str">
        <x:v>S12-CTL-015</x:v>
      </x:c>
      <x:c r="B19" s="114" t="str">
        <x:v>A-01 endpoint CLI credential boundary</x:v>
      </x:c>
      <x:c r="C19" s="114" t="str">
        <x:v>Endpoint AI</x:v>
      </x:c>
      <x:c r="D19" s="114" t="str">
        <x:v>Broker/CLI contract</x:v>
      </x:c>
      <x:c r="E19" s="114" t="str">
        <x:v>Desktop/CISO/HR</x:v>
      </x:c>
      <x:c r="F19" s="114" t="str">
        <x:v>A-01</x:v>
      </x:c>
      <x:c r="G19" s="114" t="str">
        <x:v>Critical</x:v>
      </x:c>
      <x:c r="H19" s="114" t="str">
        <x:v>Planned</x:v>
      </x:c>
      <x:c r="I19" s="114" t="str">
        <x:v>Credential, auth, quota and invocation tests</x:v>
      </x:c>
      <x:c r="J19" s="114" t="str">
        <x:v>Not Executed</x:v>
      </x:c>
      <x:c r="K19" s="114" t="str">
        <x:v>No OAuth extraction or hidden subscription workload.</x:v>
      </x:c>
      <x:c r="L19" s="114" t="str">
        <x:v>Stage 12A</x:v>
      </x:c>
      <x:c r="M19" s="1203" t="str">
        <x:v>Pending</x:v>
      </x:c>
    </x:row>
    <x:row r="20">
      <x:c r="A20" s="1210" t="str">
        <x:v>S12-CTL-016</x:v>
      </x:c>
      <x:c r="B20" s="1211" t="str">
        <x:v>Stage 12 development workflow</x:v>
      </x:c>
      <x:c r="C20" s="1211" t="str">
        <x:v>Engineering</x:v>
      </x:c>
      <x:c r="D20" s="1211" t="str">
        <x:v>Development AI Workflow / Review Protocol</x:v>
      </x:c>
      <x:c r="E20" s="1211" t="str">
        <x:v>CTO/Engineering Lead</x:v>
      </x:c>
      <x:c r="F20" s="1211" t="str">
        <x:v>Stage 12</x:v>
      </x:c>
      <x:c r="G20" s="1211" t="str">
        <x:v>High</x:v>
      </x:c>
      <x:c r="H20" s="1211" t="str">
        <x:v>Planned</x:v>
      </x:c>
      <x:c r="I20" s="1211" t="str">
        <x:v>Branch, CI, independent-review and merge-gate evidence</x:v>
      </x:c>
      <x:c r="J20" s="1211" t="str">
        <x:v>Not Executed</x:v>
      </x:c>
      <x:c r="K20" s="1211" t="str">
        <x:v>Fable/Opus/Codex cannot self-approve protected-branch changes.</x:v>
      </x:c>
      <x:c r="L20" s="1211" t="str">
        <x:v>Stage 12A</x:v>
      </x:c>
      <x:c r="M20" s="1212" t="str">
        <x:v>Pending</x:v>
      </x:c>
    </x:row>
  </x:sheetData>
  <x:mergeCells>
    <x:mergeCell ref="A1:M1"/>
    <x:mergeCell ref="A2:M2"/>
  </x:mergeCells>
  <x:dataValidations count="3">
    <x:dataValidation type="list" sqref="G5:G20">
      <x:formula1>"Critical,High,Medium,Low"</x:formula1>
    </x:dataValidation>
    <x:dataValidation type="list" sqref="H5:H20">
      <x:formula1>"Planned,In Progress,Passed,Failed,Blocked,Waived"</x:formula1>
    </x:dataValidation>
    <x:dataValidation type="list" sqref="M5:M20">
      <x:formula1>"Pending,Pass,Fail,Conditional,Waived"</x:formula1>
    </x:dataValidation>
  </x:dataValidations>
  <x:pageMargins left="0.7" right="0.7" top="0.75" bottom="0.75" header="0.3" footer="0.3"/>
</x:worksheet>
</file>

<file path=xl/worksheets/sheet197.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38" hidden="0" customWidth="1"/>
    <x:col min="5" max="5" width="30" hidden="0" customWidth="1"/>
    <x:col min="6" max="6" width="20" hidden="0" customWidth="1"/>
    <x:col min="7" max="7" width="60" hidden="0" customWidth="1"/>
    <x:col min="8" max="8" width="30" hidden="0" customWidth="1"/>
    <x:col min="9" max="9" width="16" hidden="0" customWidth="1"/>
    <x:col min="10" max="10" width="18" hidden="0" customWidth="1"/>
  </x:cols>
  <x:sheetData>
    <x:row r="1" ht="30" customHeight="1">
      <x:c r="A1" s="1164" t="str">
        <x:v>Stage 12 — Release Candidate and Configuration Baseline</x:v>
      </x:c>
      <x:c r="B1" s="1164"/>
      <x:c r="C1" s="1164"/>
      <x:c r="D1" s="1164"/>
      <x:c r="E1" s="1164"/>
      <x:c r="F1" s="1164"/>
      <x:c r="G1" s="1164"/>
      <x:c r="H1" s="1164"/>
      <x:c r="I1" s="1164"/>
      <x:c r="J1" s="1164"/>
    </x:row>
    <x:row r="2" ht="40" customHeight="1">
      <x:c r="A2" s="1168" t="str">
        <x:v>Freeze and sign the exact code, policy, model, connector, evaluation and deployment configuration before hardening and pilot evidence is collected.</x:v>
      </x:c>
      <x:c r="B2" s="1168"/>
      <x:c r="C2" s="1168"/>
      <x:c r="D2" s="1168"/>
      <x:c r="E2" s="1168"/>
      <x:c r="F2" s="1168"/>
      <x:c r="G2" s="1168"/>
      <x:c r="H2" s="1168"/>
      <x:c r="I2" s="1168"/>
      <x:c r="J2" s="1168"/>
    </x:row>
    <x:row r="4" ht="30" customHeight="1">
      <x:c r="A4" s="1180" t="str">
        <x:v>ID</x:v>
      </x:c>
      <x:c r="B4" s="1181" t="str">
        <x:v>Baseline area</x:v>
      </x:c>
      <x:c r="C4" s="1181" t="str">
        <x:v>Scope</x:v>
      </x:c>
      <x:c r="D4" s="1181" t="str">
        <x:v>Evidence / identifier</x:v>
      </x:c>
      <x:c r="E4" s="1181" t="str">
        <x:v>Owner</x:v>
      </x:c>
      <x:c r="F4" s="1181" t="str">
        <x:v>Status</x:v>
      </x:c>
      <x:c r="G4" s="1181" t="str">
        <x:v>Acceptance threshold</x:v>
      </x:c>
      <x:c r="H4" s="1181" t="str">
        <x:v>Actual result</x:v>
      </x:c>
      <x:c r="I4" s="1181" t="str">
        <x:v>Gate</x:v>
      </x:c>
      <x:c r="J4" s="1182" t="str">
        <x:v>Decision</x:v>
      </x:c>
    </x:row>
    <x:row r="5">
      <x:c r="A5" s="1199" t="str">
        <x:v>RCB-001</x:v>
      </x:c>
      <x:c r="B5" s="1200" t="str">
        <x:v>Source code baseline</x:v>
      </x:c>
      <x:c r="C5" s="1200" t="str">
        <x:v>All HumanOS Work Intelligence and A-01 repositories</x:v>
      </x:c>
      <x:c r="D5" s="1200" t="str">
        <x:v>Git commit/tag</x:v>
      </x:c>
      <x:c r="E5" s="1200" t="str">
        <x:v>Engineering Release Lead</x:v>
      </x:c>
      <x:c r="F5" s="1200" t="str">
        <x:v>Not Frozen</x:v>
      </x:c>
      <x:c r="G5" s="1200" t="str">
        <x:v>Protected branch and signed release tag</x:v>
      </x:c>
      <x:c r="H5" s="1200" t="str">
        <x:v>Not Executed</x:v>
      </x:c>
      <x:c r="I5" s="1200" t="str">
        <x:v>Stage 12A</x:v>
      </x:c>
      <x:c r="J5" s="1201" t="str">
        <x:v>Pending</x:v>
      </x:c>
    </x:row>
    <x:row r="6">
      <x:c r="A6" s="1207" t="str">
        <x:v>RCB-002</x:v>
      </x:c>
      <x:c r="B6" s="1208" t="str">
        <x:v>Build environment</x:v>
      </x:c>
      <x:c r="C6" s="1208" t="str">
        <x:v>JDK/Spring, Rust, Swift, Windows SDK, Node/TypeScript, Python and container toolchains</x:v>
      </x:c>
      <x:c r="D6" s="1208" t="str">
        <x:v>Version manifest</x:v>
      </x:c>
      <x:c r="E6" s="1208" t="str">
        <x:v>DevSecOps</x:v>
      </x:c>
      <x:c r="F6" s="1208" t="str">
        <x:v>Not Frozen</x:v>
      </x:c>
      <x:c r="G6" s="1208" t="str">
        <x:v>Pinned supported versions and reproducible build</x:v>
      </x:c>
      <x:c r="H6" s="1208" t="str">
        <x:v>Not Executed</x:v>
      </x:c>
      <x:c r="I6" s="1208" t="str">
        <x:v>Stage 12A</x:v>
      </x:c>
      <x:c r="J6" s="1209" t="str">
        <x:v>Pending</x:v>
      </x:c>
    </x:row>
    <x:row r="7">
      <x:c r="A7" s="1202" t="str">
        <x:v>RCB-003</x:v>
      </x:c>
      <x:c r="B7" s="114" t="str">
        <x:v>Endpoint agent configuration</x:v>
      </x:c>
      <x:c r="C7" s="114" t="str">
        <x:v>Windows/macOS policy, sensors, update channel, exclusions and broker settings</x:v>
      </x:c>
      <x:c r="D7" s="114" t="str">
        <x:v>Signed config/policy bundle</x:v>
      </x:c>
      <x:c r="E7" s="114" t="str">
        <x:v>Desktop/CISO/DPO</x:v>
      </x:c>
      <x:c r="F7" s="114" t="str">
        <x:v>Not Frozen</x:v>
      </x:c>
      <x:c r="G7" s="114" t="str">
        <x:v>Digest, signer, effective/expiry and tenant scope recorded</x:v>
      </x:c>
      <x:c r="H7" s="114" t="str">
        <x:v>Not Executed</x:v>
      </x:c>
      <x:c r="I7" s="114" t="str">
        <x:v>Stage 12A</x:v>
      </x:c>
      <x:c r="J7" s="1203" t="str">
        <x:v>Pending</x:v>
      </x:c>
    </x:row>
    <x:row r="8">
      <x:c r="A8" s="1207" t="str">
        <x:v>RCB-004</x:v>
      </x:c>
      <x:c r="B8" s="1208" t="str">
        <x:v>Cloud services</x:v>
      </x:c>
      <x:c r="C8" s="1208" t="str">
        <x:v>Java/Python services, Kafka, PostgreSQL, object storage, search and feature flags</x:v>
      </x:c>
      <x:c r="D8" s="1208" t="str">
        <x:v>Deployment manifest</x:v>
      </x:c>
      <x:c r="E8" s="1208" t="str">
        <x:v>Platform/SRE</x:v>
      </x:c>
      <x:c r="F8" s="1208" t="str">
        <x:v>Not Frozen</x:v>
      </x:c>
      <x:c r="G8" s="1208" t="str">
        <x:v>Image digests, regions, replicas and configs recorded</x:v>
      </x:c>
      <x:c r="H8" s="1208" t="str">
        <x:v>Not Executed</x:v>
      </x:c>
      <x:c r="I8" s="1208" t="str">
        <x:v>Stage 12A</x:v>
      </x:c>
      <x:c r="J8" s="1209" t="str">
        <x:v>Pending</x:v>
      </x:c>
    </x:row>
    <x:row r="9">
      <x:c r="A9" s="1202" t="str">
        <x:v>RCB-005</x:v>
      </x:c>
      <x:c r="B9" s="114" t="str">
        <x:v>AI contracts and packages</x:v>
      </x:c>
      <x:c r="C9" s="114" t="str">
        <x:v>AIJob contracts, task/effort, routing/fallback and qualification packages</x:v>
      </x:c>
      <x:c r="D9" s="114" t="str">
        <x:v>Schema/package digests</x:v>
      </x:c>
      <x:c r="E9" s="114" t="str">
        <x:v>AI Platform/Data</x:v>
      </x:c>
      <x:c r="F9" s="114" t="str">
        <x:v>Not Frozen</x:v>
      </x:c>
      <x:c r="G9" s="114" t="str">
        <x:v>Signed versioned packages and compatibility matrix</x:v>
      </x:c>
      <x:c r="H9" s="114" t="str">
        <x:v>Not Executed</x:v>
      </x:c>
      <x:c r="I9" s="114" t="str">
        <x:v>Stage 12A</x:v>
      </x:c>
      <x:c r="J9" s="1203" t="str">
        <x:v>Pending</x:v>
      </x:c>
    </x:row>
    <x:row r="10">
      <x:c r="A10" s="1207" t="str">
        <x:v>RCB-006</x:v>
      </x:c>
      <x:c r="B10" s="1208" t="str">
        <x:v>Claude Code development profile</x:v>
      </x:c>
      <x:c r="C10" s="1208" t="str">
        <x:v>Fable 5 lead and Opus 4.8 implementation settings</x:v>
      </x:c>
      <x:c r="D10" s="1208" t="str">
        <x:v>CLI/model/version manifest</x:v>
      </x:c>
      <x:c r="E10" s="1208" t="str">
        <x:v>Engineering AI Lead</x:v>
      </x:c>
      <x:c r="F10" s="1208" t="str">
        <x:v>Not Frozen</x:v>
      </x:c>
      <x:c r="G10" s="1208" t="str">
        <x:v>Claude Code version, auth route, actual model and tool policy recorded</x:v>
      </x:c>
      <x:c r="H10" s="1208" t="str">
        <x:v>Not Executed</x:v>
      </x:c>
      <x:c r="I10" s="1208" t="str">
        <x:v>Stage 12A</x:v>
      </x:c>
      <x:c r="J10" s="1209" t="str">
        <x:v>Pending</x:v>
      </x:c>
    </x:row>
    <x:row r="11">
      <x:c r="A11" s="1202" t="str">
        <x:v>RCB-007</x:v>
      </x:c>
      <x:c r="B11" s="114" t="str">
        <x:v>Codex review profile</x:v>
      </x:c>
      <x:c r="C11" s="114" t="str">
        <x:v>GPT-5.6 Sol max independent reviewer</x:v>
      </x:c>
      <x:c r="D11" s="114" t="str">
        <x:v>CLI/model/version manifest</x:v>
      </x:c>
      <x:c r="E11" s="114" t="str">
        <x:v>Engineering AI Lead</x:v>
      </x:c>
      <x:c r="F11" s="114" t="str">
        <x:v>Not Frozen</x:v>
      </x:c>
      <x:c r="G11" s="114" t="str">
        <x:v>Codex CLI &gt;= required version, actual model, max effort and review wrapper digest</x:v>
      </x:c>
      <x:c r="H11" s="114" t="str">
        <x:v>Not Executed</x:v>
      </x:c>
      <x:c r="I11" s="114" t="str">
        <x:v>Stage 12A</x:v>
      </x:c>
      <x:c r="J11" s="1203" t="str">
        <x:v>Pending</x:v>
      </x:c>
    </x:row>
    <x:row r="12">
      <x:c r="A12" s="1207" t="str">
        <x:v>RCB-008</x:v>
      </x:c>
      <x:c r="B12" s="1208" t="str">
        <x:v>Evaluation datasets</x:v>
      </x:c>
      <x:c r="C12" s="1208" t="str">
        <x:v>HumanOS model, security, fairness and regression suites</x:v>
      </x:c>
      <x:c r="D12" s="1208" t="str">
        <x:v>Dataset version/hash</x:v>
      </x:c>
      <x:c r="E12" s="1208" t="str">
        <x:v>AI Evaluation Lead</x:v>
      </x:c>
      <x:c r="F12" s="1208" t="str">
        <x:v>Not Frozen</x:v>
      </x:c>
      <x:c r="G12" s="1208" t="str">
        <x:v>Source, classification, licence, reviewer and holdout split recorded</x:v>
      </x:c>
      <x:c r="H12" s="1208" t="str">
        <x:v>Not Executed</x:v>
      </x:c>
      <x:c r="I12" s="1208" t="str">
        <x:v>Stage 12A</x:v>
      </x:c>
      <x:c r="J12" s="1209" t="str">
        <x:v>Pending</x:v>
      </x:c>
    </x:row>
    <x:row r="13">
      <x:c r="A13" s="1202" t="str">
        <x:v>RCB-009</x:v>
      </x:c>
      <x:c r="B13" s="114" t="str">
        <x:v>SBOM and provenance</x:v>
      </x:c>
      <x:c r="C13" s="114" t="str">
        <x:v>All deployables and AI packages</x:v>
      </x:c>
      <x:c r="D13" s="114" t="str">
        <x:v>SPDX/CycloneDX/SLSA refs</x:v>
      </x:c>
      <x:c r="E13" s="114" t="str">
        <x:v>Supply Chain Security</x:v>
      </x:c>
      <x:c r="F13" s="114" t="str">
        <x:v>Not Frozen</x:v>
      </x:c>
      <x:c r="G13" s="114" t="str">
        <x:v>No missing critical dependency/provenance</x:v>
      </x:c>
      <x:c r="H13" s="114" t="str">
        <x:v>Not Executed</x:v>
      </x:c>
      <x:c r="I13" s="114" t="str">
        <x:v>Stage 12A</x:v>
      </x:c>
      <x:c r="J13" s="1203" t="str">
        <x:v>Pending</x:v>
      </x:c>
    </x:row>
    <x:row r="14">
      <x:c r="A14" s="1210" t="str">
        <x:v>RCB-010</x:v>
      </x:c>
      <x:c r="B14" s="1211" t="str">
        <x:v>Pilot tenant/environment</x:v>
      </x:c>
      <x:c r="C14" s="1211" t="str">
        <x:v>Isolated internal pilot infrastructure</x:v>
      </x:c>
      <x:c r="D14" s="1211" t="str">
        <x:v>Environment manifest</x:v>
      </x:c>
      <x:c r="E14" s="1211" t="str">
        <x:v>Pilot/SRE Lead</x:v>
      </x:c>
      <x:c r="F14" s="1211" t="str">
        <x:v>Not Provisioned</x:v>
      </x:c>
      <x:c r="G14" s="1211" t="str">
        <x:v>Tenant, region, test accounts, managed devices and kill switches documented</x:v>
      </x:c>
      <x:c r="H14" s="1211" t="str">
        <x:v>Not Executed</x:v>
      </x:c>
      <x:c r="I14" s="1211" t="str">
        <x:v>Stage 12B</x:v>
      </x:c>
      <x:c r="J14" s="1212" t="str">
        <x:v>Pending</x:v>
      </x:c>
    </x:row>
  </x:sheetData>
  <x:mergeCells>
    <x:mergeCell ref="A1:J1"/>
    <x:mergeCell ref="A2:J2"/>
  </x:mergeCells>
  <x:dataValidations count="2">
    <x:dataValidation type="list" sqref="F5:F14">
      <x:formula1>"Not Frozen,Frozen,Not Provisioned,Provisioned,Blocked"</x:formula1>
    </x:dataValidation>
    <x:dataValidation type="list" sqref="J5:J14">
      <x:formula1>"Pending,Pass,Fail,Conditional"</x:formula1>
    </x:dataValidation>
  </x:dataValidations>
  <x:pageMargins left="0.7" right="0.7" top="0.75" bottom="0.75" header="0.3" footer="0.3"/>
</x:worksheet>
</file>

<file path=xl/worksheets/sheet198.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38" hidden="0" customWidth="1"/>
    <x:col min="5" max="5" width="30" hidden="0" customWidth="1"/>
    <x:col min="6" max="6" width="60" hidden="0" customWidth="1"/>
    <x:col min="7" max="7" width="30" hidden="0" customWidth="1"/>
    <x:col min="8" max="8" width="12" hidden="0" customWidth="1"/>
    <x:col min="9" max="9" width="18" hidden="0" customWidth="1"/>
  </x:cols>
  <x:sheetData>
    <x:row r="1" ht="30" customHeight="1">
      <x:c r="A1" s="1164" t="str">
        <x:v>Stage 12A — AI System Boundary Validation</x:v>
      </x:c>
      <x:c r="B1" s="1164"/>
      <x:c r="C1" s="1164"/>
      <x:c r="D1" s="1164"/>
      <x:c r="E1" s="1164"/>
      <x:c r="F1" s="1164"/>
      <x:c r="G1" s="1164"/>
      <x:c r="H1" s="1164"/>
      <x:c r="I1" s="1164"/>
    </x:row>
    <x:row r="2" ht="40" customHeight="1">
      <x:c r="A2" s="1168" t="str">
        <x:v>Tests proving that Work Intelligence owns purpose and interpretation while AI orchestration owns provider/model execution.</x:v>
      </x:c>
      <x:c r="B2" s="1168"/>
      <x:c r="C2" s="1168"/>
      <x:c r="D2" s="1168"/>
      <x:c r="E2" s="1168"/>
      <x:c r="F2" s="1168"/>
      <x:c r="G2" s="1168"/>
      <x:c r="H2" s="1168"/>
      <x:c r="I2" s="1168"/>
    </x:row>
    <x:row r="4" ht="30" customHeight="1">
      <x:c r="A4" s="1180" t="str">
        <x:v>ID</x:v>
      </x:c>
      <x:c r="B4" s="1181" t="str">
        <x:v>Control</x:v>
      </x:c>
      <x:c r="C4" s="1181" t="str">
        <x:v>Test / method</x:v>
      </x:c>
      <x:c r="D4" s="1181" t="str">
        <x:v>Evidence</x:v>
      </x:c>
      <x:c r="E4" s="1181" t="str">
        <x:v>Owner</x:v>
      </x:c>
      <x:c r="F4" s="1181" t="str">
        <x:v>Acceptance threshold</x:v>
      </x:c>
      <x:c r="G4" s="1181" t="str">
        <x:v>Actual result</x:v>
      </x:c>
      <x:c r="H4" s="1181" t="str">
        <x:v>Severity</x:v>
      </x:c>
      <x:c r="I4" s="1182" t="str">
        <x:v>Decision</x:v>
      </x:c>
    </x:row>
    <x:row r="5">
      <x:c r="A5" s="1199" t="str">
        <x:v>AIBV-001</x:v>
      </x:c>
      <x:c r="B5" s="1200" t="str">
        <x:v>Provider SDK dependency scan</x:v>
      </x:c>
      <x:c r="C5" s="1200" t="str">
        <x:v>Search Work Intelligence Java/Python/frontend modules for provider SDKs, keys and CLI calls.</x:v>
      </x:c>
      <x:c r="D5" s="1200" t="str">
        <x:v>Static dependency/code scan</x:v>
      </x:c>
      <x:c r="E5" s="1200" t="str">
        <x:v>Enterprise Architect/QA</x:v>
      </x:c>
      <x:c r="F5" s="1200" t="str">
        <x:v>Zero provider SDK/key/CLI dependencies outside approved AI client.</x:v>
      </x:c>
      <x:c r="G5" s="1200" t="str">
        <x:v>Not Executed</x:v>
      </x:c>
      <x:c r="H5" s="1200" t="str">
        <x:v>Critical</x:v>
      </x:c>
      <x:c r="I5" s="1201" t="str">
        <x:v>Pending</x:v>
      </x:c>
    </x:row>
    <x:row r="6">
      <x:c r="A6" s="1207" t="str">
        <x:v>AIBV-002</x:v>
      </x:c>
      <x:c r="B6" s="1208" t="str">
        <x:v>AI Execution Contract conformance</x:v>
      </x:c>
      <x:c r="C6" s="1208" t="str">
        <x:v>Submit representative jobs through shared request/result schemas.</x:v>
      </x:c>
      <x:c r="D6" s="1208" t="str">
        <x:v>Contract test suite</x:v>
      </x:c>
      <x:c r="E6" s="1208" t="str">
        <x:v>API/Data Architect</x:v>
      </x:c>
      <x:c r="F6" s="1208" t="str">
        <x:v>Existing orchestrator and standalone return schema-compatible results.</x:v>
      </x:c>
      <x:c r="G6" s="1208" t="str">
        <x:v>Not Executed</x:v>
      </x:c>
      <x:c r="H6" s="1208" t="str">
        <x:v>Critical</x:v>
      </x:c>
      <x:c r="I6" s="1209" t="str">
        <x:v>Pending</x:v>
      </x:c>
    </x:row>
    <x:row r="7">
      <x:c r="A7" s="1202" t="str">
        <x:v>AIBV-003</x:v>
      </x:c>
      <x:c r="B7" s="114" t="str">
        <x:v>Purpose/task/effort preservation</x:v>
      </x:c>
      <x:c r="C7" s="114" t="str">
        <x:v>Verify all request policy fields reach routing and evidence lineage unchanged.</x:v>
      </x:c>
      <x:c r="D7" s="114" t="str">
        <x:v>Integration tests</x:v>
      </x:c>
      <x:c r="E7" s="114" t="str">
        <x:v>Work Intelligence/AI Platform</x:v>
      </x:c>
      <x:c r="F7" s="114" t="str">
        <x:v>100% required fields preserved/versioned.</x:v>
      </x:c>
      <x:c r="G7" s="114" t="str">
        <x:v>Not Executed</x:v>
      </x:c>
      <x:c r="H7" s="114" t="str">
        <x:v>Critical</x:v>
      </x:c>
      <x:c r="I7" s="1203" t="str">
        <x:v>Pending</x:v>
      </x:c>
    </x:row>
    <x:row r="8">
      <x:c r="A8" s="1207" t="str">
        <x:v>AIBV-004</x:v>
      </x:c>
      <x:c r="B8" s="1208" t="str">
        <x:v>No-AI deterministic mode</x:v>
      </x:c>
      <x:c r="C8" s="1208" t="str">
        <x:v>Disable all AI routes and execute evidence, corrections, task status and human review.</x:v>
      </x:c>
      <x:c r="D8" s="1208" t="str">
        <x:v>Chaos/journey test</x:v>
      </x:c>
      <x:c r="E8" s="1208" t="str">
        <x:v>Work Intelligence/QA</x:v>
      </x:c>
      <x:c r="F8" s="1208" t="str">
        <x:v>Core workflows remain operational with safe abstention.</x:v>
      </x:c>
      <x:c r="G8" s="1208" t="str">
        <x:v>Not Executed</x:v>
      </x:c>
      <x:c r="H8" s="1208" t="str">
        <x:v>Critical</x:v>
      </x:c>
      <x:c r="I8" s="1209" t="str">
        <x:v>Pending</x:v>
      </x:c>
    </x:row>
    <x:row r="9">
      <x:c r="A9" s="1202" t="str">
        <x:v>AIBV-005</x:v>
      </x:c>
      <x:c r="B9" s="114" t="str">
        <x:v>Credential separation</x:v>
      </x:c>
      <x:c r="C9" s="114" t="str">
        <x:v>Verify Work Intelligence cannot read central or endpoint provider credentials.</x:v>
      </x:c>
      <x:c r="D9" s="114" t="str">
        <x:v>Security test and IAM review</x:v>
      </x:c>
      <x:c r="E9" s="114" t="str">
        <x:v>CISO</x:v>
      </x:c>
      <x:c r="F9" s="114" t="str">
        <x:v>Zero credential access path.</x:v>
      </x:c>
      <x:c r="G9" s="114" t="str">
        <x:v>Not Executed</x:v>
      </x:c>
      <x:c r="H9" s="114" t="str">
        <x:v>Critical</x:v>
      </x:c>
      <x:c r="I9" s="1203" t="str">
        <x:v>Pending</x:v>
      </x:c>
    </x:row>
    <x:row r="10">
      <x:c r="A10" s="1207" t="str">
        <x:v>AIBV-006</x:v>
      </x:c>
      <x:c r="B10" s="1208" t="str">
        <x:v>Actual route lineage</x:v>
      </x:c>
      <x:c r="C10" s="1208" t="str">
        <x:v>Check evidence/task/capability/coaching records include exact implementation/model/runtime/profile/fallback.</x:v>
      </x:c>
      <x:c r="D10" s="1208" t="str">
        <x:v>Data integration test</x:v>
      </x:c>
      <x:c r="E10" s="1208" t="str">
        <x:v>Data Architect</x:v>
      </x:c>
      <x:c r="F10" s="1208" t="str">
        <x:v>100% AI-assisted material records contain complete lineage.</x:v>
      </x:c>
      <x:c r="G10" s="1208" t="str">
        <x:v>Not Executed</x:v>
      </x:c>
      <x:c r="H10" s="1208" t="str">
        <x:v>Critical</x:v>
      </x:c>
      <x:c r="I10" s="1209" t="str">
        <x:v>Pending</x:v>
      </x:c>
    </x:row>
    <x:row r="11">
      <x:c r="A11" s="1202" t="str">
        <x:v>AIBV-007</x:v>
      </x:c>
      <x:c r="B11" s="114" t="str">
        <x:v>Review policy enforcement</x:v>
      </x:c>
      <x:c r="C11" s="114" t="str">
        <x:v>Attempt material negative/capability result without required review.</x:v>
      </x:c>
      <x:c r="D11" s="114" t="str">
        <x:v>Negative workflow test</x:v>
      </x:c>
      <x:c r="E11" s="114" t="str">
        <x:v>HR/DPO/AI Governance</x:v>
      </x:c>
      <x:c r="F11" s="114" t="str">
        <x:v>System blocks final high-impact state and opens review.</x:v>
      </x:c>
      <x:c r="G11" s="114" t="str">
        <x:v>Not Executed</x:v>
      </x:c>
      <x:c r="H11" s="114" t="str">
        <x:v>Critical</x:v>
      </x:c>
      <x:c r="I11" s="1203" t="str">
        <x:v>Pending</x:v>
      </x:c>
    </x:row>
    <x:row r="12">
      <x:c r="A12" s="1210" t="str">
        <x:v>AIBV-008</x:v>
      </x:c>
      <x:c r="B12" s="1211" t="str">
        <x:v>Tool gateway boundary</x:v>
      </x:c>
      <x:c r="C12" s="1211" t="str">
        <x:v>Attempt AI route to broaden file/network/tool permissions.</x:v>
      </x:c>
      <x:c r="D12" s="1211" t="str">
        <x:v>Security/adversarial test</x:v>
      </x:c>
      <x:c r="E12" s="1211" t="str">
        <x:v>CISO/Capability Gateway</x:v>
      </x:c>
      <x:c r="F12" s="1211" t="str">
        <x:v>All unauthorised actions denied and audited.</x:v>
      </x:c>
      <x:c r="G12" s="1211" t="str">
        <x:v>Not Executed</x:v>
      </x:c>
      <x:c r="H12" s="1211" t="str">
        <x:v>Critical</x:v>
      </x:c>
      <x:c r="I12" s="1212" t="str">
        <x:v>Pending</x:v>
      </x:c>
    </x:row>
  </x:sheetData>
  <x:mergeCells>
    <x:mergeCell ref="A1:I1"/>
    <x:mergeCell ref="A2:I2"/>
  </x:mergeCells>
  <x:dataValidations count="2">
    <x:dataValidation type="list" sqref="H5:H12">
      <x:formula1>"Critical,High,Medium,Low"</x:formula1>
    </x:dataValidation>
    <x:dataValidation type="list" sqref="I5:I12">
      <x:formula1>"Pending,Pass,Fail,Conditional"</x:formula1>
    </x:dataValidation>
  </x:dataValidations>
  <x:pageMargins left="0.7" right="0.7" top="0.75" bottom="0.75" header="0.3" footer="0.3"/>
</x:worksheet>
</file>

<file path=xl/worksheets/sheet19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28" hidden="0" customWidth="1"/>
    <x:col min="5" max="5" width="22" hidden="0" customWidth="1"/>
    <x:col min="6" max="6" width="52" hidden="0" customWidth="1"/>
    <x:col min="7" max="7" width="30" hidden="0" customWidth="1"/>
    <x:col min="8" max="8" width="12" hidden="0" customWidth="1"/>
    <x:col min="9" max="9" width="20" hidden="0" customWidth="1"/>
  </x:cols>
  <x:sheetData>
    <x:row r="1" ht="30" customHeight="1">
      <x:c r="A1" s="1164" t="str">
        <x:v>Stage 12A — Existing HumanOS AI Orchestrator Gap and Integration</x:v>
      </x:c>
      <x:c r="B1" s="1164"/>
      <x:c r="C1" s="1164"/>
      <x:c r="D1" s="1164"/>
      <x:c r="E1" s="1164"/>
      <x:c r="F1" s="1164"/>
      <x:c r="G1" s="1164"/>
      <x:c r="H1" s="1164"/>
      <x:c r="I1" s="1164"/>
    </x:row>
    <x:row r="2" ht="40" customHeight="1">
      <x:c r="A2" s="1168" t="str">
        <x:v>The existing orchestrator is the preferred implementation, but compliance is determined by evidence rather than assumption.</x:v>
      </x:c>
      <x:c r="B2" s="1168"/>
      <x:c r="C2" s="1168"/>
      <x:c r="D2" s="1168"/>
      <x:c r="E2" s="1168"/>
      <x:c r="F2" s="1168"/>
      <x:c r="G2" s="1168"/>
      <x:c r="H2" s="1168"/>
      <x:c r="I2" s="1168"/>
    </x:row>
    <x:row r="4" ht="30" customHeight="1">
      <x:c r="A4" s="1180" t="str">
        <x:v>ID</x:v>
      </x:c>
      <x:c r="B4" s="1181" t="str">
        <x:v>Capability area</x:v>
      </x:c>
      <x:c r="C4" s="1181" t="str">
        <x:v>Required capability</x:v>
      </x:c>
      <x:c r="D4" s="1181" t="str">
        <x:v>Owner</x:v>
      </x:c>
      <x:c r="E4" s="1181" t="str">
        <x:v>Current evidence state</x:v>
      </x:c>
      <x:c r="F4" s="1181" t="str">
        <x:v>Required evidence</x:v>
      </x:c>
      <x:c r="G4" s="1181" t="str">
        <x:v>Actual result</x:v>
      </x:c>
      <x:c r="H4" s="1181" t="str">
        <x:v>Priority</x:v>
      </x:c>
      <x:c r="I4" s="1182" t="str">
        <x:v>Disposition</x:v>
      </x:c>
    </x:row>
    <x:row r="5">
      <x:c r="A5" s="1199" t="str">
        <x:v>ORCH-001</x:v>
      </x:c>
      <x:c r="B5" s="1200" t="str">
        <x:v>Shared AI contract</x:v>
      </x:c>
      <x:c r="C5" s="1200" t="str">
        <x:v>Does existing orchestrator accept/return A-01 canonical contracts?</x:v>
      </x:c>
      <x:c r="D5" s="1200" t="str">
        <x:v>AI Platform Lead</x:v>
      </x:c>
      <x:c r="E5" s="1200" t="str">
        <x:v>Unknown</x:v>
      </x:c>
      <x:c r="F5" s="1200" t="str">
        <x:v>Owner evidence and contract tests</x:v>
      </x:c>
      <x:c r="G5" s="1200" t="str">
        <x:v>Not Executed</x:v>
      </x:c>
      <x:c r="H5" s="1200" t="str">
        <x:v>Critical</x:v>
      </x:c>
      <x:c r="I5" s="1201" t="str">
        <x:v>Gap Assessment</x:v>
      </x:c>
    </x:row>
    <x:row r="6">
      <x:c r="A6" s="1207" t="str">
        <x:v>ORCH-002</x:v>
      </x:c>
      <x:c r="B6" s="1208" t="str">
        <x:v>Provider connectors</x:v>
      </x:c>
      <x:c r="C6" s="1208" t="str">
        <x:v>Native OpenAI/Anthropic/Google and compatible/self-hosted support</x:v>
      </x:c>
      <x:c r="D6" s="1208" t="str">
        <x:v>AI Connector Lead</x:v>
      </x:c>
      <x:c r="E6" s="1208" t="str">
        <x:v>Unknown</x:v>
      </x:c>
      <x:c r="F6" s="1208" t="str">
        <x:v>Connector inventory and conformance results</x:v>
      </x:c>
      <x:c r="G6" s="1208" t="str">
        <x:v>Not Executed</x:v>
      </x:c>
      <x:c r="H6" s="1208" t="str">
        <x:v>High</x:v>
      </x:c>
      <x:c r="I6" s="1209" t="str">
        <x:v>Gap Assessment</x:v>
      </x:c>
    </x:row>
    <x:row r="7">
      <x:c r="A7" s="1202" t="str">
        <x:v>ORCH-003</x:v>
      </x:c>
      <x:c r="B7" s="114" t="str">
        <x:v>Credential broker</x:v>
      </x:c>
      <x:c r="C7" s="114" t="str">
        <x:v>KMS/workload identity, rotation, revocation and access audit</x:v>
      </x:c>
      <x:c r="D7" s="114" t="str">
        <x:v>CISO/AI Platform</x:v>
      </x:c>
      <x:c r="E7" s="114" t="str">
        <x:v>Unknown</x:v>
      </x:c>
      <x:c r="F7" s="114" t="str">
        <x:v>IAM architecture and tests</x:v>
      </x:c>
      <x:c r="G7" s="114" t="str">
        <x:v>Not Executed</x:v>
      </x:c>
      <x:c r="H7" s="114" t="str">
        <x:v>Critical</x:v>
      </x:c>
      <x:c r="I7" s="1203" t="str">
        <x:v>Gap Assessment</x:v>
      </x:c>
    </x:row>
    <x:row r="8">
      <x:c r="A8" s="1207" t="str">
        <x:v>ORCH-004</x:v>
      </x:c>
      <x:c r="B8" s="1208" t="str">
        <x:v>Exact model registry</x:v>
      </x:c>
      <x:c r="C8" s="1208" t="str">
        <x:v>Endpoint/snapshot/runtime/quantisation/data/region fields</x:v>
      </x:c>
      <x:c r="D8" s="1208" t="str">
        <x:v>AI Platform/Data</x:v>
      </x:c>
      <x:c r="E8" s="1208" t="str">
        <x:v>Unknown</x:v>
      </x:c>
      <x:c r="F8" s="1208" t="str">
        <x:v>Registry schema and sample records</x:v>
      </x:c>
      <x:c r="G8" s="1208" t="str">
        <x:v>Not Executed</x:v>
      </x:c>
      <x:c r="H8" s="1208" t="str">
        <x:v>Critical</x:v>
      </x:c>
      <x:c r="I8" s="1209" t="str">
        <x:v>Gap Assessment</x:v>
      </x:c>
    </x:row>
    <x:row r="9">
      <x:c r="A9" s="1202" t="str">
        <x:v>ORCH-005</x:v>
      </x:c>
      <x:c r="B9" s="114" t="str">
        <x:v>Task × effort qualification</x:v>
      </x:c>
      <x:c r="C9" s="114" t="str">
        <x:v>Portable profiles, expiry and exact configuration key</x:v>
      </x:c>
      <x:c r="D9" s="114" t="str">
        <x:v>AI Evaluation Lead</x:v>
      </x:c>
      <x:c r="E9" s="114" t="str">
        <x:v>Unknown</x:v>
      </x:c>
      <x:c r="F9" s="114" t="str">
        <x:v>Qualification service evidence</x:v>
      </x:c>
      <x:c r="G9" s="114" t="str">
        <x:v>Not Executed</x:v>
      </x:c>
      <x:c r="H9" s="114" t="str">
        <x:v>Critical</x:v>
      </x:c>
      <x:c r="I9" s="1203" t="str">
        <x:v>Gap Assessment</x:v>
      </x:c>
    </x:row>
    <x:row r="10">
      <x:c r="A10" s="1207" t="str">
        <x:v>ORCH-006</x:v>
      </x:c>
      <x:c r="B10" s="1208" t="str">
        <x:v>Hard eligibility routing</x:v>
      </x:c>
      <x:c r="C10" s="1208" t="str">
        <x:v>Policy/region/qualification/features before cost optimization</x:v>
      </x:c>
      <x:c r="D10" s="1208" t="str">
        <x:v>AI Routing Lead</x:v>
      </x:c>
      <x:c r="E10" s="1208" t="str">
        <x:v>Unknown</x:v>
      </x:c>
      <x:c r="F10" s="1208" t="str">
        <x:v>Routing policy/tests</x:v>
      </x:c>
      <x:c r="G10" s="1208" t="str">
        <x:v>Not Executed</x:v>
      </x:c>
      <x:c r="H10" s="1208" t="str">
        <x:v>Critical</x:v>
      </x:c>
      <x:c r="I10" s="1209" t="str">
        <x:v>Gap Assessment</x:v>
      </x:c>
    </x:row>
    <x:row r="11">
      <x:c r="A11" s="1202" t="str">
        <x:v>ORCH-007</x:v>
      </x:c>
      <x:c r="B11" s="114" t="str">
        <x:v>Fallback and abstention</x:v>
      </x:c>
      <x:c r="C11" s="114" t="str">
        <x:v>No-silent route changes and human-review terminal action</x:v>
      </x:c>
      <x:c r="D11" s="114" t="str">
        <x:v>AI Platform/DPO</x:v>
      </x:c>
      <x:c r="E11" s="114" t="str">
        <x:v>Unknown</x:v>
      </x:c>
      <x:c r="F11" s="114" t="str">
        <x:v>Failure-policy tests</x:v>
      </x:c>
      <x:c r="G11" s="114" t="str">
        <x:v>Not Executed</x:v>
      </x:c>
      <x:c r="H11" s="114" t="str">
        <x:v>Critical</x:v>
      </x:c>
      <x:c r="I11" s="1203" t="str">
        <x:v>Gap Assessment</x:v>
      </x:c>
    </x:row>
    <x:row r="12">
      <x:c r="A12" s="1207" t="str">
        <x:v>ORCH-008</x:v>
      </x:c>
      <x:c r="B12" s="1208" t="str">
        <x:v>Endpoint broker delegation</x:v>
      </x:c>
      <x:c r="C12" s="1208" t="str">
        <x:v>Can route approved jobs to endpoint broker and receive canonical result</x:v>
      </x:c>
      <x:c r="D12" s="1208" t="str">
        <x:v>AI Platform/Desktop</x:v>
      </x:c>
      <x:c r="E12" s="1208" t="str">
        <x:v>Unknown</x:v>
      </x:c>
      <x:c r="F12" s="1208" t="str">
        <x:v>Integration test</x:v>
      </x:c>
      <x:c r="G12" s="1208" t="str">
        <x:v>Not Executed</x:v>
      </x:c>
      <x:c r="H12" s="1208" t="str">
        <x:v>High</x:v>
      </x:c>
      <x:c r="I12" s="1209" t="str">
        <x:v>Gap Assessment</x:v>
      </x:c>
    </x:row>
    <x:row r="13">
      <x:c r="A13" s="1202" t="str">
        <x:v>ORCH-009</x:v>
      </x:c>
      <x:c r="B13" s="114" t="str">
        <x:v>Cost/quota/health</x:v>
      </x:c>
      <x:c r="C13" s="114" t="str">
        <x:v>Per-job budgets, provider health, circuit breakers and telemetry</x:v>
      </x:c>
      <x:c r="D13" s="114" t="str">
        <x:v>FinOps/SRE</x:v>
      </x:c>
      <x:c r="E13" s="114" t="str">
        <x:v>Unknown</x:v>
      </x:c>
      <x:c r="F13" s="114" t="str">
        <x:v>Dashboards/chaos tests</x:v>
      </x:c>
      <x:c r="G13" s="114" t="str">
        <x:v>Not Executed</x:v>
      </x:c>
      <x:c r="H13" s="114" t="str">
        <x:v>High</x:v>
      </x:c>
      <x:c r="I13" s="1203" t="str">
        <x:v>Gap Assessment</x:v>
      </x:c>
    </x:row>
    <x:row r="14">
      <x:c r="A14" s="1210" t="str">
        <x:v>ORCH-010</x:v>
      </x:c>
      <x:c r="B14" s="1211" t="str">
        <x:v>Skill Forge lifecycle</x:v>
      </x:c>
      <x:c r="C14" s="1211" t="str">
        <x:v>Routing/profile packages evaluated, signed, canaried and rolled back</x:v>
      </x:c>
      <x:c r="D14" s="1211" t="str">
        <x:v>AI Platform/Skill Forge</x:v>
      </x:c>
      <x:c r="E14" s="1211" t="str">
        <x:v>Unknown</x:v>
      </x:c>
      <x:c r="F14" s="1211" t="str">
        <x:v>Package lifecycle test</x:v>
      </x:c>
      <x:c r="G14" s="1211" t="str">
        <x:v>Not Executed</x:v>
      </x:c>
      <x:c r="H14" s="1211" t="str">
        <x:v>High</x:v>
      </x:c>
      <x:c r="I14" s="1212" t="str">
        <x:v>Gap Assessment</x:v>
      </x:c>
    </x:row>
  </x:sheetData>
  <x:mergeCells>
    <x:mergeCell ref="A1:I1"/>
    <x:mergeCell ref="A2:I2"/>
  </x:mergeCells>
  <x:dataValidations count="3">
    <x:dataValidation type="list" sqref="E5:E14">
      <x:formula1>"Unknown,Implemented,Partial,Missing,Not Applicable"</x:formula1>
    </x:dataValidation>
    <x:dataValidation type="list" sqref="H5:H14">
      <x:formula1>"Critical,High,Medium,Low"</x:formula1>
    </x:dataValidation>
    <x:dataValidation type="list" sqref="I5:I14">
      <x:formula1>"Gap Assessment,Integrate,Remediate,Pass,Block"</x:formula1>
    </x:dataValidation>
  </x:dataValidations>
  <x:pageMargins left="0.7" right="0.7" top="0.75" bottom="0.75" header="0.3" footer="0.3"/>
</x:worksheet>
</file>

<file path=xl/worksheets/sheet200.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28" hidden="0" customWidth="1"/>
    <x:col min="5" max="5" width="58" hidden="0" customWidth="1"/>
    <x:col min="6" max="6" width="30" hidden="0" customWidth="1"/>
    <x:col min="7" max="7" width="12" hidden="0" customWidth="1"/>
    <x:col min="8" max="8" width="18" hidden="0" customWidth="1"/>
  </x:cols>
  <x:sheetData>
    <x:row r="1" ht="30" customHeight="1">
      <x:c r="A1" s="1164" t="str">
        <x:v>Stage 12A — Standalone AI Router Validation</x:v>
      </x:c>
      <x:c r="B1" s="1164"/>
      <x:c r="C1" s="1164"/>
      <x:c r="D1" s="1164"/>
      <x:c r="E1" s="1164"/>
      <x:c r="F1" s="1164"/>
      <x:c r="G1" s="1164"/>
      <x:c r="H1" s="1164"/>
    </x:row>
    <x:row r="2" ht="40" customHeight="1">
      <x:c r="A2" s="1168" t="str">
        <x:v>Optional router must remain thin, contract-compatible and independently operable without duplicating Work Intelligence domains.</x:v>
      </x:c>
      <x:c r="B2" s="1168"/>
      <x:c r="C2" s="1168"/>
      <x:c r="D2" s="1168"/>
      <x:c r="E2" s="1168"/>
      <x:c r="F2" s="1168"/>
      <x:c r="G2" s="1168"/>
      <x:c r="H2" s="1168"/>
    </x:row>
    <x:row r="4" ht="30" customHeight="1">
      <x:c r="A4" s="1180" t="str">
        <x:v>ID</x:v>
      </x:c>
      <x:c r="B4" s="1181" t="str">
        <x:v>Validation area</x:v>
      </x:c>
      <x:c r="C4" s="1181" t="str">
        <x:v>Method</x:v>
      </x:c>
      <x:c r="D4" s="1181" t="str">
        <x:v>Owner</x:v>
      </x:c>
      <x:c r="E4" s="1181" t="str">
        <x:v>Acceptance threshold</x:v>
      </x:c>
      <x:c r="F4" s="1181" t="str">
        <x:v>Actual result</x:v>
      </x:c>
      <x:c r="G4" s="1181" t="str">
        <x:v>Severity</x:v>
      </x:c>
      <x:c r="H4" s="1182" t="str">
        <x:v>Decision</x:v>
      </x:c>
    </x:row>
    <x:row r="5">
      <x:c r="A5" s="1199" t="str">
        <x:v>SARV-001</x:v>
      </x:c>
      <x:c r="B5" s="1200" t="str">
        <x:v>Contract compatibility</x:v>
      </x:c>
      <x:c r="C5" s="1200" t="str">
        <x:v>Run same request/result fixtures as existing orchestrator.</x:v>
      </x:c>
      <x:c r="D5" s="1200" t="str">
        <x:v>AI Platform/QA</x:v>
      </x:c>
      <x:c r="E5" s="1200" t="str">
        <x:v>100% critical contract fixtures pass.</x:v>
      </x:c>
      <x:c r="F5" s="1200" t="str">
        <x:v>Not Executed</x:v>
      </x:c>
      <x:c r="G5" s="1200" t="str">
        <x:v>Critical</x:v>
      </x:c>
      <x:c r="H5" s="1201" t="str">
        <x:v>Pending</x:v>
      </x:c>
    </x:row>
    <x:row r="6">
      <x:c r="A6" s="1207" t="str">
        <x:v>SARV-002</x:v>
      </x:c>
      <x:c r="B6" s="1208" t="str">
        <x:v>Qualification package portability</x:v>
      </x:c>
      <x:c r="C6" s="1208" t="str">
        <x:v>Import signed qualification package and reproduce eligibility.</x:v>
      </x:c>
      <x:c r="D6" s="1208" t="str">
        <x:v>AI Evaluation/Platform</x:v>
      </x:c>
      <x:c r="E6" s="1208" t="str">
        <x:v>Signature/digest verified and same task/effort scope.</x:v>
      </x:c>
      <x:c r="F6" s="1208" t="str">
        <x:v>Not Executed</x:v>
      </x:c>
      <x:c r="G6" s="1208" t="str">
        <x:v>Critical</x:v>
      </x:c>
      <x:c r="H6" s="1209" t="str">
        <x:v>Pending</x:v>
      </x:c>
    </x:row>
    <x:row r="7">
      <x:c r="A7" s="1202" t="str">
        <x:v>SARV-003</x:v>
      </x:c>
      <x:c r="B7" s="114" t="str">
        <x:v>Scoped registry</x:v>
      </x:c>
      <x:c r="C7" s="114" t="str">
        <x:v>Verify standalone stores only deployment-relevant approved records.</x:v>
      </x:c>
      <x:c r="D7" s="114" t="str">
        <x:v>Architecture/Data</x:v>
      </x:c>
      <x:c r="E7" s="114" t="str">
        <x:v>No global HR/task domain duplication.</x:v>
      </x:c>
      <x:c r="F7" s="114" t="str">
        <x:v>Not Executed</x:v>
      </x:c>
      <x:c r="G7" s="114" t="str">
        <x:v>High</x:v>
      </x:c>
      <x:c r="H7" s="1203" t="str">
        <x:v>Pending</x:v>
      </x:c>
    </x:row>
    <x:row r="8">
      <x:c r="A8" s="1207" t="str">
        <x:v>SARV-004</x:v>
      </x:c>
      <x:c r="B8" s="1208" t="str">
        <x:v>Secrets and identity</x:v>
      </x:c>
      <x:c r="C8" s="1208" t="str">
        <x:v>Test deployment-owned keys, mTLS and rotation.</x:v>
      </x:c>
      <x:c r="D8" s="1208" t="str">
        <x:v>CISO/Platform</x:v>
      </x:c>
      <x:c r="E8" s="1208" t="str">
        <x:v>No shared secret leakage; revocation effective.</x:v>
      </x:c>
      <x:c r="F8" s="1208" t="str">
        <x:v>Not Executed</x:v>
      </x:c>
      <x:c r="G8" s="1208" t="str">
        <x:v>Critical</x:v>
      </x:c>
      <x:c r="H8" s="1209" t="str">
        <x:v>Pending</x:v>
      </x:c>
    </x:row>
    <x:row r="9">
      <x:c r="A9" s="1202" t="str">
        <x:v>SARV-005</x:v>
      </x:c>
      <x:c r="B9" s="114" t="str">
        <x:v>Routing/fallback parity</x:v>
      </x:c>
      <x:c r="C9" s="114" t="str">
        <x:v>Compare eligible routes and canonical errors with central implementation.</x:v>
      </x:c>
      <x:c r="D9" s="114" t="str">
        <x:v>AI Routing/QA</x:v>
      </x:c>
      <x:c r="E9" s="114" t="str">
        <x:v>Equivalent policy outcome for identical inputs/configuration.</x:v>
      </x:c>
      <x:c r="F9" s="114" t="str">
        <x:v>Not Executed</x:v>
      </x:c>
      <x:c r="G9" s="114" t="str">
        <x:v>Critical</x:v>
      </x:c>
      <x:c r="H9" s="1203" t="str">
        <x:v>Pending</x:v>
      </x:c>
    </x:row>
    <x:row r="10">
      <x:c r="A10" s="1207" t="str">
        <x:v>SARV-006</x:v>
      </x:c>
      <x:c r="B10" s="1208" t="str">
        <x:v>Upgrade/rollback</x:v>
      </x:c>
      <x:c r="C10" s="1208" t="str">
        <x:v>Upgrade router and revert while preserving jobs/registry/audit.</x:v>
      </x:c>
      <x:c r="D10" s="1208" t="str">
        <x:v>SRE/AI Platform</x:v>
      </x:c>
      <x:c r="E10" s="1208" t="str">
        <x:v>Rollback within target and no state corruption.</x:v>
      </x:c>
      <x:c r="F10" s="1208" t="str">
        <x:v>Not Executed</x:v>
      </x:c>
      <x:c r="G10" s="1208" t="str">
        <x:v>High</x:v>
      </x:c>
      <x:c r="H10" s="1209" t="str">
        <x:v>Pending</x:v>
      </x:c>
    </x:row>
    <x:row r="11">
      <x:c r="A11" s="1202" t="str">
        <x:v>SARV-007</x:v>
      </x:c>
      <x:c r="B11" s="114" t="str">
        <x:v>No domain duplication</x:v>
      </x:c>
      <x:c r="C11" s="114" t="str">
        <x:v>Inspect services and schemas for Task Assurance/Capability/Coaching state.</x:v>
      </x:c>
      <x:c r="D11" s="114" t="str">
        <x:v>Enterprise Architect</x:v>
      </x:c>
      <x:c r="E11" s="114" t="str">
        <x:v>Zero duplicated durable domain logic.</x:v>
      </x:c>
      <x:c r="F11" s="114" t="str">
        <x:v>Not Executed</x:v>
      </x:c>
      <x:c r="G11" s="114" t="str">
        <x:v>Critical</x:v>
      </x:c>
      <x:c r="H11" s="1203" t="str">
        <x:v>Pending</x:v>
      </x:c>
    </x:row>
    <x:row r="12">
      <x:c r="A12" s="1210" t="str">
        <x:v>SARV-008</x:v>
      </x:c>
      <x:c r="B12" s="1211" t="str">
        <x:v>Isolated deployment</x:v>
      </x:c>
      <x:c r="C12" s="1211" t="str">
        <x:v>Run customer/on-prem-style environment with no central orchestrator.</x:v>
      </x:c>
      <x:c r="D12" s="1211" t="str">
        <x:v>Platform/QA</x:v>
      </x:c>
      <x:c r="E12" s="1211" t="str">
        <x:v>Approved jobs complete and no-AI fallback works.</x:v>
      </x:c>
      <x:c r="F12" s="1211" t="str">
        <x:v>Not Executed</x:v>
      </x:c>
      <x:c r="G12" s="1211" t="str">
        <x:v>High</x:v>
      </x:c>
      <x:c r="H12" s="1212" t="str">
        <x:v>Pending</x:v>
      </x:c>
    </x:row>
  </x:sheetData>
  <x:mergeCells>
    <x:mergeCell ref="A1:H1"/>
    <x:mergeCell ref="A2:H2"/>
  </x:mergeCells>
  <x:dataValidations count="2">
    <x:dataValidation type="list" sqref="G5:G12">
      <x:formula1>"Critical,High,Medium,Low"</x:formula1>
    </x:dataValidation>
    <x:dataValidation type="list" sqref="H5:H12">
      <x:formula1>"Pending,Pass,Fail,Conditional,Deferred"</x:formula1>
    </x:dataValidation>
  </x:dataValidations>
  <x:pageMargins left="0.7" right="0.7" top="0.75" bottom="0.75" header="0.3" footer="0.3"/>
</x:worksheet>
</file>

<file path=xl/worksheets/sheet201.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28" hidden="0" customWidth="1"/>
    <x:col min="5" max="5" width="58" hidden="0" customWidth="1"/>
    <x:col min="6" max="6" width="30" hidden="0" customWidth="1"/>
    <x:col min="7" max="7" width="12" hidden="0" customWidth="1"/>
    <x:col min="8" max="8" width="18" hidden="0" customWidth="1"/>
  </x:cols>
  <x:sheetData>
    <x:row r="1" ht="30" customHeight="1">
      <x:c r="A1" s="1164" t="str">
        <x:v>Stage 12A — Endpoint AI Runtime Broker Validation</x:v>
      </x:c>
      <x:c r="B1" s="1164"/>
      <x:c r="C1" s="1164"/>
      <x:c r="D1" s="1164"/>
      <x:c r="E1" s="1164"/>
      <x:c r="F1" s="1164"/>
      <x:c r="G1" s="1164"/>
      <x:c r="H1" s="1164"/>
    </x:row>
    <x:row r="2" ht="40" customHeight="1">
      <x:c r="A2" s="1168" t="str">
        <x:v>Endpoint AI execution is separate from monitoring, uses vendor/OS-managed credentials and remains visible and resource-bounded.</x:v>
      </x:c>
      <x:c r="B2" s="1168"/>
      <x:c r="C2" s="1168"/>
      <x:c r="D2" s="1168"/>
      <x:c r="E2" s="1168"/>
      <x:c r="F2" s="1168"/>
      <x:c r="G2" s="1168"/>
      <x:c r="H2" s="1168"/>
    </x:row>
    <x:row r="4" ht="30" customHeight="1">
      <x:c r="A4" s="1180" t="str">
        <x:v>ID</x:v>
      </x:c>
      <x:c r="B4" s="1181" t="str">
        <x:v>Validation area</x:v>
      </x:c>
      <x:c r="C4" s="1181" t="str">
        <x:v>Method</x:v>
      </x:c>
      <x:c r="D4" s="1181" t="str">
        <x:v>Owner</x:v>
      </x:c>
      <x:c r="E4" s="1181" t="str">
        <x:v>Acceptance threshold</x:v>
      </x:c>
      <x:c r="F4" s="1181" t="str">
        <x:v>Actual result</x:v>
      </x:c>
      <x:c r="G4" s="1181" t="str">
        <x:v>Severity</x:v>
      </x:c>
      <x:c r="H4" s="1182" t="str">
        <x:v>Decision</x:v>
      </x:c>
    </x:row>
    <x:row r="5">
      <x:c r="A5" s="1199" t="str">
        <x:v>EBRV-001</x:v>
      </x:c>
      <x:c r="B5" s="1200" t="str">
        <x:v>Install/update/remove</x:v>
      </x:c>
      <x:c r="C5" s="1200" t="str">
        <x:v>Windows/macOS managed installation and clean removal.</x:v>
      </x:c>
      <x:c r="D5" s="1200" t="str">
        <x:v>Desktop/IT</x:v>
      </x:c>
      <x:c r="E5" s="1200" t="str">
        <x:v>≥99% success in test fleet; rollback verified.</x:v>
      </x:c>
      <x:c r="F5" s="1200" t="str">
        <x:v>Not Executed</x:v>
      </x:c>
      <x:c r="G5" s="1200" t="str">
        <x:v>Critical</x:v>
      </x:c>
      <x:c r="H5" s="1201" t="str">
        <x:v>Pending</x:v>
      </x:c>
    </x:row>
    <x:row r="6">
      <x:c r="A6" s="1207" t="str">
        <x:v>EBRV-002</x:v>
      </x:c>
      <x:c r="B6" s="1208" t="str">
        <x:v>CLI discovery</x:v>
      </x:c>
      <x:c r="C6" s="1208" t="str">
        <x:v>Detect only signed/allowlisted Codex, Claude, Kimi, Antigravity/Qwen and approved CLIs.</x:v>
      </x:c>
      <x:c r="D6" s="1208" t="str">
        <x:v>Desktop/CISO</x:v>
      </x:c>
      <x:c r="E6" s="1208" t="str">
        <x:v>Zero arbitrary/path-hijacked executable invocation.</x:v>
      </x:c>
      <x:c r="F6" s="1208" t="str">
        <x:v>Not Executed</x:v>
      </x:c>
      <x:c r="G6" s="1208" t="str">
        <x:v>Critical</x:v>
      </x:c>
      <x:c r="H6" s="1209" t="str">
        <x:v>Pending</x:v>
      </x:c>
    </x:row>
    <x:row r="7">
      <x:c r="A7" s="1202" t="str">
        <x:v>EBRV-003</x:v>
      </x:c>
      <x:c r="B7" s="114" t="str">
        <x:v>Local runtime discovery</x:v>
      </x:c>
      <x:c r="C7" s="114" t="str">
        <x:v>Ollama/local HTTP/IPC models and digests.</x:v>
      </x:c>
      <x:c r="D7" s="114" t="str">
        <x:v>Desktop/AI Platform</x:v>
      </x:c>
      <x:c r="E7" s="114" t="str">
        <x:v>Only approved loopback/private endpoints inventoried.</x:v>
      </x:c>
      <x:c r="F7" s="114" t="str">
        <x:v>Not Executed</x:v>
      </x:c>
      <x:c r="G7" s="114" t="str">
        <x:v>High</x:v>
      </x:c>
      <x:c r="H7" s="1203" t="str">
        <x:v>Pending</x:v>
      </x:c>
    </x:row>
    <x:row r="8">
      <x:c r="A8" s="1207" t="str">
        <x:v>EBRV-004</x:v>
      </x:c>
      <x:c r="B8" s="1208" t="str">
        <x:v>Credential boundary</x:v>
      </x:c>
      <x:c r="C8" s="1208" t="str">
        <x:v>Attempt to read/copy CLI OAuth/keychain/token files.</x:v>
      </x:c>
      <x:c r="D8" s="1208" t="str">
        <x:v>Red Team/CISO</x:v>
      </x:c>
      <x:c r="E8" s="1208" t="str">
        <x:v>Zero access or export.</x:v>
      </x:c>
      <x:c r="F8" s="1208" t="str">
        <x:v>Not Executed</x:v>
      </x:c>
      <x:c r="G8" s="1208" t="str">
        <x:v>Critical</x:v>
      </x:c>
      <x:c r="H8" s="1209" t="str">
        <x:v>Pending</x:v>
      </x:c>
    </x:row>
    <x:row r="9">
      <x:c r="A9" s="1202" t="str">
        <x:v>EBRV-005</x:v>
      </x:c>
      <x:c r="B9" s="114" t="str">
        <x:v>Auth/quota status</x:v>
      </x:c>
      <x:c r="C9" s="114" t="str">
        <x:v>Expired auth, ineligible plan, quota and login-required fixtures.</x:v>
      </x:c>
      <x:c r="D9" s="114" t="str">
        <x:v>QA/Product</x:v>
      </x:c>
      <x:c r="E9" s="114" t="str">
        <x:v>Canonical non-blaming messages and no hidden fallback.</x:v>
      </x:c>
      <x:c r="F9" s="114" t="str">
        <x:v>Not Executed</x:v>
      </x:c>
      <x:c r="G9" s="114" t="str">
        <x:v>Critical</x:v>
      </x:c>
      <x:c r="H9" s="1203" t="str">
        <x:v>Pending</x:v>
      </x:c>
    </x:row>
    <x:row r="10">
      <x:c r="A10" s="1207" t="str">
        <x:v>EBRV-006</x:v>
      </x:c>
      <x:c r="B10" s="1208" t="str">
        <x:v>Permission policy</x:v>
      </x:c>
      <x:c r="C10" s="1208" t="str">
        <x:v>Attempt disallowed Bash/file/network/tool actions.</x:v>
      </x:c>
      <x:c r="D10" s="1208" t="str">
        <x:v>CISO/Desktop</x:v>
      </x:c>
      <x:c r="E10" s="1208" t="str">
        <x:v>All denied; no dangerous permission bypass.</x:v>
      </x:c>
      <x:c r="F10" s="1208" t="str">
        <x:v>Not Executed</x:v>
      </x:c>
      <x:c r="G10" s="1208" t="str">
        <x:v>Critical</x:v>
      </x:c>
      <x:c r="H10" s="1209" t="str">
        <x:v>Pending</x:v>
      </x:c>
    </x:row>
    <x:row r="11">
      <x:c r="A11" s="1202" t="str">
        <x:v>EBRV-007</x:v>
      </x:c>
      <x:c r="B11" s="114" t="str">
        <x:v>Process isolation</x:v>
      </x:c>
      <x:c r="C11" s="114" t="str">
        <x:v>Timeout, cancellation and child-process cleanup.</x:v>
      </x:c>
      <x:c r="D11" s="114" t="str">
        <x:v>Desktop/SRE</x:v>
      </x:c>
      <x:c r="E11" s="114" t="str">
        <x:v>No orphaned process and bounded resources.</x:v>
      </x:c>
      <x:c r="F11" s="114" t="str">
        <x:v>Not Executed</x:v>
      </x:c>
      <x:c r="G11" s="114" t="str">
        <x:v>High</x:v>
      </x:c>
      <x:c r="H11" s="1203" t="str">
        <x:v>Pending</x:v>
      </x:c>
    </x:row>
    <x:row r="12">
      <x:c r="A12" s="1207" t="str">
        <x:v>EBRV-008</x:v>
      </x:c>
      <x:c r="B12" s="1208" t="str">
        <x:v>Project-root restriction</x:v>
      </x:c>
      <x:c r="C12" s="1208" t="str">
        <x:v>Attempt access outside approved repository roots.</x:v>
      </x:c>
      <x:c r="D12" s="1208" t="str">
        <x:v>CISO/QA</x:v>
      </x:c>
      <x:c r="E12" s="1208" t="str">
        <x:v>Unauthorised access denied and audited.</x:v>
      </x:c>
      <x:c r="F12" s="1208" t="str">
        <x:v>Not Executed</x:v>
      </x:c>
      <x:c r="G12" s="1208" t="str">
        <x:v>Critical</x:v>
      </x:c>
      <x:c r="H12" s="1209" t="str">
        <x:v>Pending</x:v>
      </x:c>
    </x:row>
    <x:row r="13">
      <x:c r="A13" s="1202" t="str">
        <x:v>EBRV-009</x:v>
      </x:c>
      <x:c r="B13" s="114" t="str">
        <x:v>Resource limits</x:v>
      </x:c>
      <x:c r="C13" s="114" t="str">
        <x:v>RAM/GPU/disk/context/concurrency stress.</x:v>
      </x:c>
      <x:c r="D13" s="114" t="str">
        <x:v>Desktop/SRE</x:v>
      </x:c>
      <x:c r="E13" s="114" t="str">
        <x:v>Within endpoint budgets or safe rejection/fallback.</x:v>
      </x:c>
      <x:c r="F13" s="114" t="str">
        <x:v>Not Executed</x:v>
      </x:c>
      <x:c r="G13" s="114" t="str">
        <x:v>High</x:v>
      </x:c>
      <x:c r="H13" s="1203" t="str">
        <x:v>Pending</x:v>
      </x:c>
    </x:row>
    <x:row r="14">
      <x:c r="A14" s="1207" t="str">
        <x:v>EBRV-010</x:v>
      </x:c>
      <x:c r="B14" s="1208" t="str">
        <x:v>Monitoring independence</x:v>
      </x:c>
      <x:c r="C14" s="1208" t="str">
        <x:v>Disable/crash broker during active monitoring session.</x:v>
      </x:c>
      <x:c r="D14" s="1208" t="str">
        <x:v>Desktop/QA</x:v>
      </x:c>
      <x:c r="E14" s="1208" t="str">
        <x:v>Capture/evidence core remains safe and reports broker gap only.</x:v>
      </x:c>
      <x:c r="F14" s="1208" t="str">
        <x:v>Not Executed</x:v>
      </x:c>
      <x:c r="G14" s="1208" t="str">
        <x:v>Critical</x:v>
      </x:c>
      <x:c r="H14" s="1209" t="str">
        <x:v>Pending</x:v>
      </x:c>
    </x:row>
    <x:row r="15">
      <x:c r="A15" s="1202" t="str">
        <x:v>EBRV-011</x:v>
      </x:c>
      <x:c r="B15" s="114" t="str">
        <x:v>Local/cloud distinction</x:v>
      </x:c>
      <x:c r="C15" s="114" t="str">
        <x:v>Verify CLI/runtime actual inference location and cloud feature settings.</x:v>
      </x:c>
      <x:c r="D15" s="114" t="str">
        <x:v>DPO/Desktop</x:v>
      </x:c>
      <x:c r="E15" s="114" t="str">
        <x:v>No local label for cloud route.</x:v>
      </x:c>
      <x:c r="F15" s="114" t="str">
        <x:v>Not Executed</x:v>
      </x:c>
      <x:c r="G15" s="114" t="str">
        <x:v>Critical</x:v>
      </x:c>
      <x:c r="H15" s="1203" t="str">
        <x:v>Pending</x:v>
      </x:c>
    </x:row>
    <x:row r="16">
      <x:c r="A16" s="1210" t="str">
        <x:v>EBRV-012</x:v>
      </x:c>
      <x:c r="B16" s="1211" t="str">
        <x:v>Result normalisation</x:v>
      </x:c>
      <x:c r="C16" s="1211" t="str">
        <x:v>Validate structured output, model, usage, tool calls and canonical errors.</x:v>
      </x:c>
      <x:c r="D16" s="1211" t="str">
        <x:v>AI Platform/Data</x:v>
      </x:c>
      <x:c r="E16" s="1211" t="str">
        <x:v>100% required fields or safe failure.</x:v>
      </x:c>
      <x:c r="F16" s="1211" t="str">
        <x:v>Not Executed</x:v>
      </x:c>
      <x:c r="G16" s="1211" t="str">
        <x:v>High</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02.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50" hidden="0" customWidth="1"/>
    <x:col min="5" max="5" width="42" hidden="0" customWidth="1"/>
    <x:col min="6" max="6" width="34" hidden="0" customWidth="1"/>
    <x:col min="7" max="7" width="28" hidden="0" customWidth="1"/>
    <x:col min="8" max="8" width="20" hidden="0" customWidth="1"/>
    <x:col min="9" max="9" width="28" hidden="0" customWidth="1"/>
    <x:col min="10" max="10" width="58" hidden="0" customWidth="1"/>
  </x:cols>
  <x:sheetData>
    <x:row r="1" ht="30" customHeight="1">
      <x:c r="A1" s="1164" t="str">
        <x:v>Stage 12A — AI Provider and Execution Mode Inventory</x:v>
      </x:c>
      <x:c r="B1" s="1164"/>
      <x:c r="C1" s="1164"/>
      <x:c r="D1" s="1164"/>
      <x:c r="E1" s="1164"/>
      <x:c r="F1" s="1164"/>
      <x:c r="G1" s="1164"/>
      <x:c r="H1" s="1164"/>
      <x:c r="I1" s="1164"/>
      <x:c r="J1" s="1164"/>
    </x:row>
    <x:row r="2" ht="40" customHeight="1">
      <x:c r="A2" s="1168" t="str">
        <x:v>Inventory of central, standalone, endpoint CLI, local, self-hosted and no-AI routes. Candidate status does not imply qualification.</x:v>
      </x:c>
      <x:c r="B2" s="1168"/>
      <x:c r="C2" s="1168"/>
      <x:c r="D2" s="1168"/>
      <x:c r="E2" s="1168"/>
      <x:c r="F2" s="1168"/>
      <x:c r="G2" s="1168"/>
      <x:c r="H2" s="1168"/>
      <x:c r="I2" s="1168"/>
      <x:c r="J2" s="1168"/>
    </x:row>
    <x:row r="4" ht="30" customHeight="1">
      <x:c r="A4" s="1180" t="str">
        <x:v>ID</x:v>
      </x:c>
      <x:c r="B4" s="1181" t="str">
        <x:v>Provider / implementation</x:v>
      </x:c>
      <x:c r="C4" s="1181" t="str">
        <x:v>Execution mode</x:v>
      </x:c>
      <x:c r="D4" s="1181" t="str">
        <x:v>Intended use</x:v>
      </x:c>
      <x:c r="E4" s="1181" t="str">
        <x:v>Authentication</x:v>
      </x:c>
      <x:c r="F4" s="1181" t="str">
        <x:v>Processing location</x:v>
      </x:c>
      <x:c r="G4" s="1181" t="str">
        <x:v>Programme role</x:v>
      </x:c>
      <x:c r="H4" s="1181" t="str">
        <x:v>Validation status</x:v>
      </x:c>
      <x:c r="I4" s="1181" t="str">
        <x:v>Owner</x:v>
      </x:c>
      <x:c r="J4" s="1182" t="str">
        <x:v>Critical note</x:v>
      </x:c>
    </x:row>
    <x:row r="5">
      <x:c r="A5" s="1199" t="str">
        <x:v>AIP-001</x:v>
      </x:c>
      <x:c r="B5" s="1200" t="str">
        <x:v>HumanOS AI Orchestrator</x:v>
      </x:c>
      <x:c r="C5" s="1200" t="str">
        <x:v>NESSOVO_ORCHESTRATOR</x:v>
      </x:c>
      <x:c r="D5" s="1200" t="str">
        <x:v>Central/background/high-impact AI execution</x:v>
      </x:c>
      <x:c r="E5" s="1200" t="str">
        <x:v>Service identity/KMS</x:v>
      </x:c>
      <x:c r="F5" s="1200" t="str">
        <x:v>UK/EU/global depending deployment</x:v>
      </x:c>
      <x:c r="G5" s="1200" t="str">
        <x:v>Preferred</x:v>
      </x:c>
      <x:c r="H5" s="1200" t="str">
        <x:v>Not Inventoried</x:v>
      </x:c>
      <x:c r="I5" s="1200" t="str">
        <x:v>AI Platform</x:v>
      </x:c>
      <x:c r="J5" s="1201" t="str">
        <x:v>Must pass A-01 gap assessment.</x:v>
      </x:c>
    </x:row>
    <x:row r="6">
      <x:c r="A6" s="1207" t="str">
        <x:v>AIP-002</x:v>
      </x:c>
      <x:c r="B6" s="1208" t="str">
        <x:v>Standalone AI Router</x:v>
      </x:c>
      <x:c r="C6" s="1208" t="str">
        <x:v>STANDALONE_ROUTER</x:v>
      </x:c>
      <x:c r="D6" s="1208" t="str">
        <x:v>Isolated/customer/resilience execution</x:v>
      </x:c>
      <x:c r="E6" s="1208" t="str">
        <x:v>Deployment secrets/mTLS</x:v>
      </x:c>
      <x:c r="F6" s="1208" t="str">
        <x:v>Deployment-defined</x:v>
      </x:c>
      <x:c r="G6" s="1208" t="str">
        <x:v>Optional</x:v>
      </x:c>
      <x:c r="H6" s="1208" t="str">
        <x:v>Not Implemented</x:v>
      </x:c>
      <x:c r="I6" s="1208" t="str">
        <x:v>AI Platform</x:v>
      </x:c>
      <x:c r="J6" s="1209" t="str">
        <x:v>Same contract and qualification packages.</x:v>
      </x:c>
    </x:row>
    <x:row r="7">
      <x:c r="A7" s="1202" t="str">
        <x:v>AIP-003</x:v>
      </x:c>
      <x:c r="B7" s="114" t="str">
        <x:v>Claude Code — Fable 5</x:v>
      </x:c>
      <x:c r="C7" s="114" t="str">
        <x:v>ENDPOINT_SUBSCRIPTION_CLI</x:v>
      </x:c>
      <x:c r="D7" s="114" t="str">
        <x:v>Architecture, planning, orchestration and integration review</x:v>
      </x:c>
      <x:c r="E7" s="114" t="str">
        <x:v>User Claude Pro/Max or approved enterprise route</x:v>
      </x:c>
      <x:c r="F7" s="114" t="str">
        <x:v>Anthropic/vendor route</x:v>
      </x:c>
      <x:c r="G7" s="114" t="str">
        <x:v>Primary development lead</x:v>
      </x:c>
      <x:c r="H7" s="114" t="str">
        <x:v>Not Validated</x:v>
      </x:c>
      <x:c r="I7" s="114" t="str">
        <x:v>Engineering AI Lead</x:v>
      </x:c>
      <x:c r="J7" s="1203" t="str">
        <x:v>Actual entitlement, credits, model and CLI version verified at use.</x:v>
      </x:c>
    </x:row>
    <x:row r="8">
      <x:c r="A8" s="1207" t="str">
        <x:v>AIP-004</x:v>
      </x:c>
      <x:c r="B8" s="1208" t="str">
        <x:v>Claude Code — Opus 4.8</x:v>
      </x:c>
      <x:c r="C8" s="1208" t="str">
        <x:v>ENDPOINT_SUBSCRIPTION_CLI</x:v>
      </x:c>
      <x:c r="D8" s="1208" t="str">
        <x:v>Primary implementation and bounded fixes</x:v>
      </x:c>
      <x:c r="E8" s="1208" t="str">
        <x:v>User Claude Max or approved API/enterprise route</x:v>
      </x:c>
      <x:c r="F8" s="1208" t="str">
        <x:v>Anthropic/vendor route</x:v>
      </x:c>
      <x:c r="G8" s="1208" t="str">
        <x:v>Primary development coder</x:v>
      </x:c>
      <x:c r="H8" s="1208" t="str">
        <x:v>Not Validated</x:v>
      </x:c>
      <x:c r="I8" s="1208" t="str">
        <x:v>Engineering AI Lead</x:v>
      </x:c>
      <x:c r="J8" s="1209" t="str">
        <x:v>Model ID `claude-opus-4-8` where API-backed.</x:v>
      </x:c>
    </x:row>
    <x:row r="9">
      <x:c r="A9" s="1202" t="str">
        <x:v>AIP-005</x:v>
      </x:c>
      <x:c r="B9" s="114" t="str">
        <x:v>Codex CLI — GPT-5.6 Sol</x:v>
      </x:c>
      <x:c r="C9" s="114" t="str">
        <x:v>ENDPOINT_SUBSCRIPTION_CLI</x:v>
      </x:c>
      <x:c r="D9" s="114" t="str">
        <x:v>Independent read-only code/security/test review</x:v>
      </x:c>
      <x:c r="E9" s="114" t="str">
        <x:v>Eligible ChatGPT/Codex plan or approved API route</x:v>
      </x:c>
      <x:c r="F9" s="114" t="str">
        <x:v>OpenAI/vendor route</x:v>
      </x:c>
      <x:c r="G9" s="114" t="str">
        <x:v>Primary independent reviewer</x:v>
      </x:c>
      <x:c r="H9" s="114" t="str">
        <x:v>Not Validated</x:v>
      </x:c>
      <x:c r="I9" s="114" t="str">
        <x:v>Engineering AI Lead</x:v>
      </x:c>
      <x:c r="J9" s="1203" t="str">
        <x:v>Codex CLI 0.144.0+ and max effort where available.</x:v>
      </x:c>
    </x:row>
    <x:row r="10">
      <x:c r="A10" s="1207" t="str">
        <x:v>AIP-006</x:v>
      </x:c>
      <x:c r="B10" s="1208" t="str">
        <x:v>OpenAI API</x:v>
      </x:c>
      <x:c r="C10" s="1208" t="str">
        <x:v>VENDOR_API</x:v>
      </x:c>
      <x:c r="D10" s="1208" t="str">
        <x:v>Central frontier/balanced/high-volume tasks</x:v>
      </x:c>
      <x:c r="E10" s="1208" t="str">
        <x:v>KMS API key/service identity</x:v>
      </x:c>
      <x:c r="F10" s="1208" t="str">
        <x:v>Contracted endpoint/region</x:v>
      </x:c>
      <x:c r="G10" s="1208" t="str">
        <x:v>Tier 1 candidate</x:v>
      </x:c>
      <x:c r="H10" s="1208" t="str">
        <x:v>Not Inventoried</x:v>
      </x:c>
      <x:c r="I10" s="1208" t="str">
        <x:v>AI Connector Lead</x:v>
      </x:c>
      <x:c r="J10" s="1209" t="str">
        <x:v>Sol/Terra/Luna exact deployments qualified separately.</x:v>
      </x:c>
    </x:row>
    <x:row r="11">
      <x:c r="A11" s="1202" t="str">
        <x:v>AIP-007</x:v>
      </x:c>
      <x:c r="B11" s="114" t="str">
        <x:v>Anthropic API / enterprise cloud</x:v>
      </x:c>
      <x:c r="C11" s="114" t="str">
        <x:v>VENDOR_API/ENTERPRISE_CLOUD</x:v>
      </x:c>
      <x:c r="D11" s="114" t="str">
        <x:v>Claude model routes and managed coding/evaluation</x:v>
      </x:c>
      <x:c r="E11" s="114" t="str">
        <x:v>KMS key or Bedrock/Vertex/Azure identity</x:v>
      </x:c>
      <x:c r="F11" s="114" t="str">
        <x:v>Deployment-dependent</x:v>
      </x:c>
      <x:c r="G11" s="114" t="str">
        <x:v>Tier 1 candidate</x:v>
      </x:c>
      <x:c r="H11" s="114" t="str">
        <x:v>Not Inventoried</x:v>
      </x:c>
      <x:c r="I11" s="114" t="str">
        <x:v>AI Connector Lead</x:v>
      </x:c>
      <x:c r="J11" s="1203" t="str">
        <x:v>Consumer and enterprise routes reviewed separately.</x:v>
      </x:c>
    </x:row>
    <x:row r="12">
      <x:c r="A12" s="1207" t="str">
        <x:v>AIP-008</x:v>
      </x:c>
      <x:c r="B12" s="1208" t="str">
        <x:v>Google Gemini API / Vertex</x:v>
      </x:c>
      <x:c r="C12" s="1208" t="str">
        <x:v>VENDOR_API/ENTERPRISE_CLOUD</x:v>
      </x:c>
      <x:c r="D12" s="1208" t="str">
        <x:v>Multimodal, high-volume and enterprise routing</x:v>
      </x:c>
      <x:c r="E12" s="1208" t="str">
        <x:v>KMS key/workload identity</x:v>
      </x:c>
      <x:c r="F12" s="1208" t="str">
        <x:v>Deployment-dependent</x:v>
      </x:c>
      <x:c r="G12" s="1208" t="str">
        <x:v>Tier 1 candidate</x:v>
      </x:c>
      <x:c r="H12" s="1208" t="str">
        <x:v>Not Inventoried</x:v>
      </x:c>
      <x:c r="I12" s="1208" t="str">
        <x:v>AI Connector Lead</x:v>
      </x:c>
      <x:c r="J12" s="1209" t="str">
        <x:v>Aliases and deprecations monitored.</x:v>
      </x:c>
    </x:row>
    <x:row r="13">
      <x:c r="A13" s="1202" t="str">
        <x:v>AIP-009</x:v>
      </x:c>
      <x:c r="B13" s="114" t="str">
        <x:v>Kimi / Moonshot</x:v>
      </x:c>
      <x:c r="C13" s="114" t="str">
        <x:v>VENDOR_API/ENDPOINT_CLI</x:v>
      </x:c>
      <x:c r="D13" s="114" t="str">
        <x:v>Coding/tool-use qualification candidate</x:v>
      </x:c>
      <x:c r="E13" s="114" t="str">
        <x:v>API key or user-local CLI auth</x:v>
      </x:c>
      <x:c r="F13" s="114" t="str">
        <x:v>Provider-dependent</x:v>
      </x:c>
      <x:c r="G13" s="114" t="str">
        <x:v>Tier 2 candidate</x:v>
      </x:c>
      <x:c r="H13" s="114" t="str">
        <x:v>Not Inventoried</x:v>
      </x:c>
      <x:c r="I13" s="114" t="str">
        <x:v>AI Connector Lead</x:v>
      </x:c>
      <x:c r="J13" s="1203" t="str">
        <x:v>Subscription and API product terms separate.</x:v>
      </x:c>
    </x:row>
    <x:row r="14">
      <x:c r="A14" s="1207" t="str">
        <x:v>AIP-010</x:v>
      </x:c>
      <x:c r="B14" s="1208" t="str">
        <x:v>DeepSeek</x:v>
      </x:c>
      <x:c r="C14" s="1208" t="str">
        <x:v>VENDOR_API/SELF_HOSTED</x:v>
      </x:c>
      <x:c r="D14" s="1208" t="str">
        <x:v>Reasoning/coding and cost comparison</x:v>
      </x:c>
      <x:c r="E14" s="1208" t="str">
        <x:v>API key or self-hosted identity</x:v>
      </x:c>
      <x:c r="F14" s="1208" t="str">
        <x:v>Deployment-dependent</x:v>
      </x:c>
      <x:c r="G14" s="1208" t="str">
        <x:v>Tier 2 candidate</x:v>
      </x:c>
      <x:c r="H14" s="1208" t="str">
        <x:v>Not Inventoried</x:v>
      </x:c>
      <x:c r="I14" s="1208" t="str">
        <x:v>AI Connector Lead</x:v>
      </x:c>
      <x:c r="J14" s="1209" t="str">
        <x:v>Exact model/hosting/operator qualified.</x:v>
      </x:c>
    </x:row>
    <x:row r="15">
      <x:c r="A15" s="1202" t="str">
        <x:v>AIP-011</x:v>
      </x:c>
      <x:c r="B15" s="114" t="str">
        <x:v>Qwen</x:v>
      </x:c>
      <x:c r="C15" s="114" t="str">
        <x:v>SELF_HOSTED/ENDPOINT_CLI/VENDOR_API</x:v>
      </x:c>
      <x:c r="D15" s="114" t="str">
        <x:v>Local/server coding, multilingual and embeddings</x:v>
      </x:c>
      <x:c r="E15" s="114" t="str">
        <x:v>Local/runtime or API identity</x:v>
      </x:c>
      <x:c r="F15" s="114" t="str">
        <x:v>Deployment-dependent</x:v>
      </x:c>
      <x:c r="G15" s="114" t="str">
        <x:v>Tier 2 candidate</x:v>
      </x:c>
      <x:c r="H15" s="114" t="str">
        <x:v>Not Inventoried</x:v>
      </x:c>
      <x:c r="I15" s="114" t="str">
        <x:v>AI Infrastructure</x:v>
      </x:c>
      <x:c r="J15" s="1203" t="str">
        <x:v>Weight digest/runtime/quantisation required.</x:v>
      </x:c>
    </x:row>
    <x:row r="16">
      <x:c r="A16" s="1207" t="str">
        <x:v>AIP-012</x:v>
      </x:c>
      <x:c r="B16" s="1208" t="str">
        <x:v>Ollama local</x:v>
      </x:c>
      <x:c r="C16" s="1208" t="str">
        <x:v>ENDPOINT_LOCAL</x:v>
      </x:c>
      <x:c r="D16" s="1208" t="str">
        <x:v>Privacy-first local inference and embeddings</x:v>
      </x:c>
      <x:c r="E16" s="1208" t="str">
        <x:v>Loopback broker identity</x:v>
      </x:c>
      <x:c r="F16" s="1208" t="str">
        <x:v>Managed device</x:v>
      </x:c>
      <x:c r="G16" s="1208" t="str">
        <x:v>Local candidate</x:v>
      </x:c>
      <x:c r="H16" s="1208" t="str">
        <x:v>Not Validated</x:v>
      </x:c>
      <x:c r="I16" s="1208" t="str">
        <x:v>Desktop/AI Platform</x:v>
      </x:c>
      <x:c r="J16" s="1209" t="str">
        <x:v>Cloud features disabled for local-only policy.</x:v>
      </x:c>
    </x:row>
    <x:row r="17">
      <x:c r="A17" s="1202" t="str">
        <x:v>AIP-013</x:v>
      </x:c>
      <x:c r="B17" s="114" t="str">
        <x:v>vLLM / SGLang self-hosted</x:v>
      </x:c>
      <x:c r="C17" s="114" t="str">
        <x:v>NESSOVO_SELF_HOSTED</x:v>
      </x:c>
      <x:c r="D17" s="114" t="str">
        <x:v>Nessovo-controlled GPU serving</x:v>
      </x:c>
      <x:c r="E17" s="114" t="str">
        <x:v>mTLS/workload identity</x:v>
      </x:c>
      <x:c r="F17" s="114" t="str">
        <x:v>Nessovo UK/EU/customer region</x:v>
      </x:c>
      <x:c r="G17" s="114" t="str">
        <x:v>Preferred self-host candidate</x:v>
      </x:c>
      <x:c r="H17" s="114" t="str">
        <x:v>Not Inventoried</x:v>
      </x:c>
      <x:c r="I17" s="114" t="str">
        <x:v>AI Infrastructure</x:v>
      </x:c>
      <x:c r="J17" s="1203" t="str">
        <x:v>Exact runtime/template/quantisation qualified.</x:v>
      </x:c>
    </x:row>
    <x:row r="18">
      <x:c r="A18" s="1210" t="str">
        <x:v>AIP-014</x:v>
      </x:c>
      <x:c r="B18" s="1211" t="str">
        <x:v>Deterministic / human review</x:v>
      </x:c>
      <x:c r="C18" s="1211" t="str">
        <x:v>NO_AI</x:v>
      </x:c>
      <x:c r="D18" s="1211" t="str">
        <x:v>Fallback and authoritative checks</x:v>
      </x:c>
      <x:c r="E18" s="1211" t="str">
        <x:v>HumanOS IAM</x:v>
      </x:c>
      <x:c r="F18" s="1211" t="str">
        <x:v>HumanOS region</x:v>
      </x:c>
      <x:c r="G18" s="1211" t="str">
        <x:v>Mandatory</x:v>
      </x:c>
      <x:c r="H18" s="1211" t="str">
        <x:v>Specified</x:v>
      </x:c>
      <x:c r="I18" s="1211" t="str">
        <x:v>Work Intelligence/Governance</x:v>
      </x:c>
      <x:c r="J18" s="1212" t="str">
        <x:v>Always available for core workflows.</x:v>
      </x:c>
    </x:row>
  </x:sheetData>
  <x:mergeCells>
    <x:mergeCell ref="A1:J1"/>
    <x:mergeCell ref="A2:J2"/>
  </x:mergeCells>
  <x:dataValidations count="1">
    <x:dataValidation type="list" sqref="H5:H18">
      <x:formula1>"Not Inventoried,Not Implemented,Not Validated,Specified,In Progress,Validated,Blocked"</x:formula1>
    </x:dataValidation>
  </x:dataValidations>
  <x:pageMargins left="0.7" right="0.7" top="0.75" bottom="0.75" header="0.3" footer="0.3"/>
</x:worksheet>
</file>

<file path=xl/worksheets/sheet203.xml><?xml version="1.0" encoding="utf-8"?>
<x:worksheet xmlns:x="http://schemas.openxmlformats.org/spreadsheetml/2006/main">
  <x:sheetFormatPr defaultRowHeight="15"/>
  <x:cols>
    <x:col min="1" max="1" width="12" hidden="0" customWidth="1"/>
    <x:col min="2" max="2" width="34" hidden="0" customWidth="1"/>
    <x:col min="3" max="3" width="22" hidden="0" customWidth="1"/>
    <x:col min="4" max="4" width="18" hidden="0" customWidth="1"/>
    <x:col min="5" max="5" width="58" hidden="0" customWidth="1"/>
    <x:col min="6" max="6" width="54" hidden="0" customWidth="1"/>
    <x:col min="7" max="7" width="30" hidden="0" customWidth="1"/>
    <x:col min="8" max="8" width="28" hidden="0" customWidth="1"/>
    <x:col min="9" max="9" width="12" hidden="0" customWidth="1"/>
    <x:col min="10" max="10" width="18" hidden="0" customWidth="1"/>
  </x:cols>
  <x:sheetData>
    <x:row r="1" ht="30" customHeight="1">
      <x:c r="A1" s="1164" t="str">
        <x:v>Stage 12A — Provider and CLI Connector Results</x:v>
      </x:c>
      <x:c r="B1" s="1164"/>
      <x:c r="C1" s="1164"/>
      <x:c r="D1" s="1164"/>
      <x:c r="E1" s="1164"/>
      <x:c r="F1" s="1164"/>
      <x:c r="G1" s="1164"/>
      <x:c r="H1" s="1164"/>
      <x:c r="I1" s="1164"/>
      <x:c r="J1" s="1164"/>
    </x:row>
    <x:row r="2" ht="40" customHeight="1">
      <x:c r="A2" s="1168" t="str">
        <x:v>Result register for provider APIs, compatible protocols, self-hosted runtimes and the Claude/Codex development toolchain.</x:v>
      </x:c>
      <x:c r="B2" s="1168"/>
      <x:c r="C2" s="1168"/>
      <x:c r="D2" s="1168"/>
      <x:c r="E2" s="1168"/>
      <x:c r="F2" s="1168"/>
      <x:c r="G2" s="1168"/>
      <x:c r="H2" s="1168"/>
      <x:c r="I2" s="1168"/>
      <x:c r="J2" s="1168"/>
    </x:row>
    <x:row r="4" ht="30" customHeight="1">
      <x:c r="A4" s="1180" t="str">
        <x:v>ID</x:v>
      </x:c>
      <x:c r="B4" s="1181" t="str">
        <x:v>Connector</x:v>
      </x:c>
      <x:c r="C4" s="1181" t="str">
        <x:v>Type</x:v>
      </x:c>
      <x:c r="D4" s="1181" t="str">
        <x:v>Execution status</x:v>
      </x:c>
      <x:c r="E4" s="1181" t="str">
        <x:v>Test coverage</x:v>
      </x:c>
      <x:c r="F4" s="1181" t="str">
        <x:v>Acceptance threshold</x:v>
      </x:c>
      <x:c r="G4" s="1181" t="str">
        <x:v>Actual result</x:v>
      </x:c>
      <x:c r="H4" s="1181" t="str">
        <x:v>Owner</x:v>
      </x:c>
      <x:c r="I4" s="1181" t="str">
        <x:v>Severity</x:v>
      </x:c>
      <x:c r="J4" s="1182" t="str">
        <x:v>Decision</x:v>
      </x:c>
    </x:row>
    <x:row r="5">
      <x:c r="A5" s="1199" t="str">
        <x:v>CONR-001</x:v>
      </x:c>
      <x:c r="B5" s="1200" t="str">
        <x:v>Claude Code / Fable 5</x:v>
      </x:c>
      <x:c r="C5" s="1200" t="str">
        <x:v>CLI</x:v>
      </x:c>
      <x:c r="D5" s="1200" t="str">
        <x:v>Not Executed</x:v>
      </x:c>
      <x:c r="E5" s="1200" t="str">
        <x:v>Version/model selection, auth, JSON output, tools, cancellation, Max entitlement</x:v>
      </x:c>
      <x:c r="F5" s="1200" t="str">
        <x:v>All critical CLI contract tests pass</x:v>
      </x:c>
      <x:c r="G5" s="1200" t="str">
        <x:v>Not Executed</x:v>
      </x:c>
      <x:c r="H5" s="1200" t="str">
        <x:v>Engineering AI Lead</x:v>
      </x:c>
      <x:c r="I5" s="1200" t="str">
        <x:v>Critical</x:v>
      </x:c>
      <x:c r="J5" s="1201" t="str">
        <x:v>Pending</x:v>
      </x:c>
    </x:row>
    <x:row r="6">
      <x:c r="A6" s="1207" t="str">
        <x:v>CONR-002</x:v>
      </x:c>
      <x:c r="B6" s="1208" t="str">
        <x:v>Claude Code / Opus 4.8</x:v>
      </x:c>
      <x:c r="C6" s="1208" t="str">
        <x:v>CLI</x:v>
      </x:c>
      <x:c r="D6" s="1208" t="str">
        <x:v>Not Executed</x:v>
      </x:c>
      <x:c r="E6" s="1208" t="str">
        <x:v>Implementation mode, file/Bash permissions, tests, output and error mapping</x:v>
      </x:c>
      <x:c r="F6" s="1208" t="str">
        <x:v>All critical CLI contract tests pass</x:v>
      </x:c>
      <x:c r="G6" s="1208" t="str">
        <x:v>Not Executed</x:v>
      </x:c>
      <x:c r="H6" s="1208" t="str">
        <x:v>Engineering AI Lead</x:v>
      </x:c>
      <x:c r="I6" s="1208" t="str">
        <x:v>Critical</x:v>
      </x:c>
      <x:c r="J6" s="1209" t="str">
        <x:v>Pending</x:v>
      </x:c>
    </x:row>
    <x:row r="7">
      <x:c r="A7" s="1202" t="str">
        <x:v>CONR-003</x:v>
      </x:c>
      <x:c r="B7" s="114" t="str">
        <x:v>Codex CLI / GPT-5.6 Sol</x:v>
      </x:c>
      <x:c r="C7" s="114" t="str">
        <x:v>CLI</x:v>
      </x:c>
      <x:c r="D7" s="114" t="str">
        <x:v>Not Executed</x:v>
      </x:c>
      <x:c r="E7" s="114" t="str">
        <x:v>Read-only review wrapper, max effort, actual model, structured findings and cancellation</x:v>
      </x:c>
      <x:c r="F7" s="114" t="str">
        <x:v>All critical review-connector tests pass</x:v>
      </x:c>
      <x:c r="G7" s="114" t="str">
        <x:v>Not Executed</x:v>
      </x:c>
      <x:c r="H7" s="114" t="str">
        <x:v>Engineering AI Lead</x:v>
      </x:c>
      <x:c r="I7" s="114" t="str">
        <x:v>Critical</x:v>
      </x:c>
      <x:c r="J7" s="1203" t="str">
        <x:v>Pending</x:v>
      </x:c>
    </x:row>
    <x:row r="8">
      <x:c r="A8" s="1207" t="str">
        <x:v>CONR-004</x:v>
      </x:c>
      <x:c r="B8" s="1208" t="str">
        <x:v>OpenAI native API</x:v>
      </x:c>
      <x:c r="C8" s="1208" t="str">
        <x:v>Native API</x:v>
      </x:c>
      <x:c r="D8" s="1208" t="str">
        <x:v>Not Executed</x:v>
      </x:c>
      <x:c r="E8" s="1208" t="str">
        <x:v>Responses, structured output, tools, usage, errors, ZDR/data controls and actual model</x:v>
      </x:c>
      <x:c r="F8" s="1208" t="str">
        <x:v>Conformance and region/data tests pass</x:v>
      </x:c>
      <x:c r="G8" s="1208" t="str">
        <x:v>Not Executed</x:v>
      </x:c>
      <x:c r="H8" s="1208" t="str">
        <x:v>AI Connector Lead</x:v>
      </x:c>
      <x:c r="I8" s="1208" t="str">
        <x:v>Critical</x:v>
      </x:c>
      <x:c r="J8" s="1209" t="str">
        <x:v>Pending</x:v>
      </x:c>
    </x:row>
    <x:row r="9">
      <x:c r="A9" s="1202" t="str">
        <x:v>CONR-005</x:v>
      </x:c>
      <x:c r="B9" s="114" t="str">
        <x:v>Anthropic native API</x:v>
      </x:c>
      <x:c r="C9" s="114" t="str">
        <x:v>Native API</x:v>
      </x:c>
      <x:c r="D9" s="114" t="str">
        <x:v>Not Executed</x:v>
      </x:c>
      <x:c r="E9" s="114" t="str">
        <x:v>Messages, tool use, model/effort, usage, errors and enterprise data controls</x:v>
      </x:c>
      <x:c r="F9" s="114" t="str">
        <x:v>Conformance and region/data tests pass</x:v>
      </x:c>
      <x:c r="G9" s="114" t="str">
        <x:v>Not Executed</x:v>
      </x:c>
      <x:c r="H9" s="114" t="str">
        <x:v>AI Connector Lead</x:v>
      </x:c>
      <x:c r="I9" s="114" t="str">
        <x:v>Critical</x:v>
      </x:c>
      <x:c r="J9" s="1203" t="str">
        <x:v>Pending</x:v>
      </x:c>
    </x:row>
    <x:row r="10">
      <x:c r="A10" s="1207" t="str">
        <x:v>CONR-006</x:v>
      </x:c>
      <x:c r="B10" s="1208" t="str">
        <x:v>Google Gemini / Vertex</x:v>
      </x:c>
      <x:c r="C10" s="1208" t="str">
        <x:v>Native/cloud API</x:v>
      </x:c>
      <x:c r="D10" s="1208" t="str">
        <x:v>Not Executed</x:v>
      </x:c>
      <x:c r="E10" s="1208" t="str">
        <x:v>Models, structured output, tools, region/deployment, usage and deprecation</x:v>
      </x:c>
      <x:c r="F10" s="1208" t="str">
        <x:v>Conformance and region/data tests pass</x:v>
      </x:c>
      <x:c r="G10" s="1208" t="str">
        <x:v>Not Executed</x:v>
      </x:c>
      <x:c r="H10" s="1208" t="str">
        <x:v>AI Connector Lead</x:v>
      </x:c>
      <x:c r="I10" s="1208" t="str">
        <x:v>High</x:v>
      </x:c>
      <x:c r="J10" s="1209" t="str">
        <x:v>Pending</x:v>
      </x:c>
    </x:row>
    <x:row r="11">
      <x:c r="A11" s="1202" t="str">
        <x:v>CONR-007</x:v>
      </x:c>
      <x:c r="B11" s="114" t="str">
        <x:v>OpenAI-compatible</x:v>
      </x:c>
      <x:c r="C11" s="114" t="str">
        <x:v>Protocol connector</x:v>
      </x:c>
      <x:c r="D11" s="114" t="str">
        <x:v>Not Executed</x:v>
      </x:c>
      <x:c r="E11" s="114" t="str">
        <x:v>Chat/responses/models/tools/embeddings/cancellation/error capability probes</x:v>
      </x:c>
      <x:c r="F11" s="114" t="str">
        <x:v>Unsupported features fail safely; no assumed parity</x:v>
      </x:c>
      <x:c r="G11" s="114" t="str">
        <x:v>Not Executed</x:v>
      </x:c>
      <x:c r="H11" s="114" t="str">
        <x:v>AI Connector Lead</x:v>
      </x:c>
      <x:c r="I11" s="114" t="str">
        <x:v>Critical</x:v>
      </x:c>
      <x:c r="J11" s="1203" t="str">
        <x:v>Pending</x:v>
      </x:c>
    </x:row>
    <x:row r="12">
      <x:c r="A12" s="1207" t="str">
        <x:v>CONR-008</x:v>
      </x:c>
      <x:c r="B12" s="1208" t="str">
        <x:v>Anthropic-compatible</x:v>
      </x:c>
      <x:c r="C12" s="1208" t="str">
        <x:v>Protocol connector</x:v>
      </x:c>
      <x:c r="D12" s="1208" t="str">
        <x:v>Not Executed</x:v>
      </x:c>
      <x:c r="E12" s="1208" t="str">
        <x:v>Messages/tools/streaming/model/error capability probes</x:v>
      </x:c>
      <x:c r="F12" s="1208" t="str">
        <x:v>Unsupported features fail safely</x:v>
      </x:c>
      <x:c r="G12" s="1208" t="str">
        <x:v>Not Executed</x:v>
      </x:c>
      <x:c r="H12" s="1208" t="str">
        <x:v>AI Connector Lead</x:v>
      </x:c>
      <x:c r="I12" s="1208" t="str">
        <x:v>High</x:v>
      </x:c>
      <x:c r="J12" s="1209" t="str">
        <x:v>Pending</x:v>
      </x:c>
    </x:row>
    <x:row r="13">
      <x:c r="A13" s="1202" t="str">
        <x:v>CONR-009</x:v>
      </x:c>
      <x:c r="B13" s="114" t="str">
        <x:v>Ollama local</x:v>
      </x:c>
      <x:c r="C13" s="114" t="str">
        <x:v>Local API/CLI</x:v>
      </x:c>
      <x:c r="D13" s="114" t="str">
        <x:v>Not Executed</x:v>
      </x:c>
      <x:c r="E13" s="114" t="str">
        <x:v>Loopback, model digest, cloud-disable, models/chat/embeddings/tools and resources</x:v>
      </x:c>
      <x:c r="F13" s="114" t="str">
        <x:v>Local-only route verified and protected</x:v>
      </x:c>
      <x:c r="G13" s="114" t="str">
        <x:v>Not Executed</x:v>
      </x:c>
      <x:c r="H13" s="114" t="str">
        <x:v>Desktop/AI Platform</x:v>
      </x:c>
      <x:c r="I13" s="114" t="str">
        <x:v>Critical</x:v>
      </x:c>
      <x:c r="J13" s="1203" t="str">
        <x:v>Pending</x:v>
      </x:c>
    </x:row>
    <x:row r="14">
      <x:c r="A14" s="1207" t="str">
        <x:v>CONR-010</x:v>
      </x:c>
      <x:c r="B14" s="1208" t="str">
        <x:v>vLLM</x:v>
      </x:c>
      <x:c r="C14" s="1208" t="str">
        <x:v>Self-hosted API</x:v>
      </x:c>
      <x:c r="D14" s="1208" t="str">
        <x:v>Not Executed</x:v>
      </x:c>
      <x:c r="E14" s="1208" t="str">
        <x:v>Model/runtime/template/structured/tools/usage/health and mTLS</x:v>
      </x:c>
      <x:c r="F14" s="1208" t="str">
        <x:v>Approved features and performance pass</x:v>
      </x:c>
      <x:c r="G14" s="1208" t="str">
        <x:v>Not Executed</x:v>
      </x:c>
      <x:c r="H14" s="1208" t="str">
        <x:v>AI Infrastructure</x:v>
      </x:c>
      <x:c r="I14" s="1208" t="str">
        <x:v>High</x:v>
      </x:c>
      <x:c r="J14" s="1209" t="str">
        <x:v>Pending</x:v>
      </x:c>
    </x:row>
    <x:row r="15">
      <x:c r="A15" s="1202" t="str">
        <x:v>CONR-011</x:v>
      </x:c>
      <x:c r="B15" s="114" t="str">
        <x:v>SGLang</x:v>
      </x:c>
      <x:c r="C15" s="114" t="str">
        <x:v>Self-hosted API</x:v>
      </x:c>
      <x:c r="D15" s="114" t="str">
        <x:v>Not Executed</x:v>
      </x:c>
      <x:c r="E15" s="114" t="str">
        <x:v>Same measured comparison against vLLM for selected models</x:v>
      </x:c>
      <x:c r="F15" s="114" t="str">
        <x:v>Meets use-case performance/quality or deferred</x:v>
      </x:c>
      <x:c r="G15" s="114" t="str">
        <x:v>Not Executed</x:v>
      </x:c>
      <x:c r="H15" s="114" t="str">
        <x:v>AI Infrastructure</x:v>
      </x:c>
      <x:c r="I15" s="114" t="str">
        <x:v>Medium</x:v>
      </x:c>
      <x:c r="J15" s="1203" t="str">
        <x:v>Pending</x:v>
      </x:c>
    </x:row>
    <x:row r="16">
      <x:c r="A16" s="1210" t="str">
        <x:v>CONR-012</x:v>
      </x:c>
      <x:c r="B16" s="1211" t="str">
        <x:v>Kimi/DeepSeek/Qwen provider connectors</x:v>
      </x:c>
      <x:c r="C16" s="1211" t="str">
        <x:v>Native/compatible/CLI</x:v>
      </x:c>
      <x:c r="D16" s="1211" t="str">
        <x:v>Not Executed</x:v>
      </x:c>
      <x:c r="E16" s="1211" t="str">
        <x:v>Current official protocol, model discovery, errors, terms and region</x:v>
      </x:c>
      <x:c r="F16" s="1211" t="str">
        <x:v>Connector-specific conformance passes</x:v>
      </x:c>
      <x:c r="G16" s="1211" t="str">
        <x:v>Not Executed</x:v>
      </x:c>
      <x:c r="H16" s="1211" t="str">
        <x:v>AI Connector Lead</x:v>
      </x:c>
      <x:c r="I16" s="1211" t="str">
        <x:v>High</x:v>
      </x:c>
      <x:c r="J16" s="1212" t="str">
        <x:v>Pending</x:v>
      </x:c>
    </x:row>
  </x:sheetData>
  <x:mergeCells>
    <x:mergeCell ref="A1:J1"/>
    <x:mergeCell ref="A2:J2"/>
  </x:mergeCells>
  <x:dataValidations count="3">
    <x:dataValidation type="list" sqref="D5:D16">
      <x:formula1>"Not Executed,In Progress,Passed,Failed,Blocked"</x:formula1>
    </x:dataValidation>
    <x:dataValidation type="list" sqref="I5:I16">
      <x:formula1>"Critical,High,Medium,Low"</x:formula1>
    </x:dataValidation>
    <x:dataValidation type="list" sqref="J5:J16">
      <x:formula1>"Pending,Pass,Fail,Conditional,Deferred"</x:formula1>
    </x:dataValidation>
  </x:dataValidations>
  <x:pageMargins left="0.7" right="0.7" top="0.75" bottom="0.75" header="0.3" footer="0.3"/>
</x:worksheet>
</file>

<file path=xl/worksheets/sheet204.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40" hidden="0" customWidth="1"/>
    <x:col min="5" max="5" width="28" hidden="0" customWidth="1"/>
    <x:col min="6" max="6" width="32" hidden="0" customWidth="1"/>
    <x:col min="7" max="7" width="36" hidden="0" customWidth="1"/>
    <x:col min="8" max="8" width="20" hidden="0" customWidth="1"/>
    <x:col min="9" max="9" width="40" hidden="0" customWidth="1"/>
    <x:col min="10" max="10" width="20" hidden="0" customWidth="1"/>
    <x:col min="11" max="11" width="26" hidden="0" customWidth="1"/>
    <x:col min="12" max="12" width="54" hidden="0" customWidth="1"/>
  </x:cols>
  <x:sheetData>
    <x:row r="1" ht="30" customHeight="1">
      <x:c r="A1" s="1164" t="str">
        <x:v>Stage 12A — Model Deployment Registry</x:v>
      </x:c>
      <x:c r="B1" s="1164"/>
      <x:c r="C1" s="1164"/>
      <x:c r="D1" s="1164"/>
      <x:c r="E1" s="1164"/>
      <x:c r="F1" s="1164"/>
      <x:c r="G1" s="1164"/>
      <x:c r="H1" s="1164"/>
      <x:c r="I1" s="1164"/>
      <x:c r="J1" s="1164"/>
      <x:c r="K1" s="1164"/>
      <x:c r="L1" s="1164"/>
    </x:row>
    <x:row r="2" ht="40" customHeight="1">
      <x:c r="A2" s="1168" t="str">
        <x:v>Execution-result registry seeded with the requested development models. Exact model, route, runtime, quantisation and qualification remain pending until discovery and testing.</x:v>
      </x:c>
      <x:c r="B2" s="1168"/>
      <x:c r="C2" s="1168"/>
      <x:c r="D2" s="1168"/>
      <x:c r="E2" s="1168"/>
      <x:c r="F2" s="1168"/>
      <x:c r="G2" s="1168"/>
      <x:c r="H2" s="1168"/>
      <x:c r="I2" s="1168"/>
      <x:c r="J2" s="1168"/>
      <x:c r="K2" s="1168"/>
      <x:c r="L2" s="1168"/>
    </x:row>
    <x:row r="4" ht="30" customHeight="1">
      <x:c r="A4" s="1180" t="str">
        <x:v>ID</x:v>
      </x:c>
      <x:c r="B4" s="1181" t="str">
        <x:v>Provider</x:v>
      </x:c>
      <x:c r="C4" s="1181" t="str">
        <x:v>Model family</x:v>
      </x:c>
      <x:c r="D4" s="1181" t="str">
        <x:v>Exact snapshot / digest</x:v>
      </x:c>
      <x:c r="E4" s="1181" t="str">
        <x:v>Execution surface</x:v>
      </x:c>
      <x:c r="F4" s="1181" t="str">
        <x:v>Runtime / CLI version</x:v>
      </x:c>
      <x:c r="G4" s="1181" t="str">
        <x:v>Hosting / route</x:v>
      </x:c>
      <x:c r="H4" s="1181" t="str">
        <x:v>Region</x:v>
      </x:c>
      <x:c r="I4" s="1181" t="str">
        <x:v>Intended use</x:v>
      </x:c>
      <x:c r="J4" s="1181" t="str">
        <x:v>Qualification status</x:v>
      </x:c>
      <x:c r="K4" s="1181" t="str">
        <x:v>Owner</x:v>
      </x:c>
      <x:c r="L4" s="1182" t="str">
        <x:v>Limitation / action</x:v>
      </x:c>
    </x:row>
    <x:row r="5">
      <x:c r="A5" s="1199" t="str">
        <x:v>MD-001</x:v>
      </x:c>
      <x:c r="B5" s="1200" t="str">
        <x:v>Anthropic</x:v>
      </x:c>
      <x:c r="C5" s="1200" t="str">
        <x:v>Claude Fable 5</x:v>
      </x:c>
      <x:c r="D5" s="1200" t="str">
        <x:v>To be discovered/pinned</x:v>
      </x:c>
      <x:c r="E5" s="1200" t="str">
        <x:v>Claude Code</x:v>
      </x:c>
      <x:c r="F5" s="1200" t="str">
        <x:v>Exact CLI version pending</x:v>
      </x:c>
      <x:c r="G5" s="1200" t="str">
        <x:v>Vendor cloud / Max or approved route</x:v>
      </x:c>
      <x:c r="H5" s="1200" t="str">
        <x:v>Unknown</x:v>
      </x:c>
      <x:c r="I5" s="1200" t="str">
        <x:v>Planning/orchestration/review</x:v>
      </x:c>
      <x:c r="J5" s="1200" t="str">
        <x:v>Not Qualified</x:v>
      </x:c>
      <x:c r="K5" s="1200" t="str">
        <x:v>Engineering AI Lead</x:v>
      </x:c>
      <x:c r="L5" s="1201" t="str">
        <x:v>Verify credits/availability and actual model at session start.</x:v>
      </x:c>
    </x:row>
    <x:row r="6">
      <x:c r="A6" s="1207" t="str">
        <x:v>MD-002</x:v>
      </x:c>
      <x:c r="B6" s="1208" t="str">
        <x:v>Anthropic</x:v>
      </x:c>
      <x:c r="C6" s="1208" t="str">
        <x:v>Claude Opus 4.8</x:v>
      </x:c>
      <x:c r="D6" s="1208" t="str">
        <x:v>claude-opus-4-8 or actual CLI model</x:v>
      </x:c>
      <x:c r="E6" s="1208" t="str">
        <x:v>Claude Code/API</x:v>
      </x:c>
      <x:c r="F6" s="1208" t="str">
        <x:v>Exact CLI/runtime pending</x:v>
      </x:c>
      <x:c r="G6" s="1208" t="str">
        <x:v>Vendor/enterprise route</x:v>
      </x:c>
      <x:c r="H6" s="1208" t="str">
        <x:v>Unknown</x:v>
      </x:c>
      <x:c r="I6" s="1208" t="str">
        <x:v>Implementation/coding</x:v>
      </x:c>
      <x:c r="J6" s="1208" t="str">
        <x:v>Not Qualified</x:v>
      </x:c>
      <x:c r="K6" s="1208" t="str">
        <x:v>Engineering AI Lead</x:v>
      </x:c>
      <x:c r="L6" s="1209" t="str">
        <x:v>Primary coder profile.</x:v>
      </x:c>
    </x:row>
    <x:row r="7">
      <x:c r="A7" s="1202" t="str">
        <x:v>MD-003</x:v>
      </x:c>
      <x:c r="B7" s="114" t="str">
        <x:v>OpenAI</x:v>
      </x:c>
      <x:c r="C7" s="114" t="str">
        <x:v>GPT-5.6 Sol</x:v>
      </x:c>
      <x:c r="D7" s="114" t="str">
        <x:v>Actual Codex model/version pending</x:v>
      </x:c>
      <x:c r="E7" s="114" t="str">
        <x:v>Codex CLI</x:v>
      </x:c>
      <x:c r="F7" s="114" t="str">
        <x:v>&gt;=0.144.0 planned</x:v>
      </x:c>
      <x:c r="G7" s="114" t="str">
        <x:v>OpenAI Codex route</x:v>
      </x:c>
      <x:c r="H7" s="114" t="str">
        <x:v>Unknown</x:v>
      </x:c>
      <x:c r="I7" s="114" t="str">
        <x:v>Independent review</x:v>
      </x:c>
      <x:c r="J7" s="114" t="str">
        <x:v>Not Qualified</x:v>
      </x:c>
      <x:c r="K7" s="114" t="str">
        <x:v>Engineering AI Lead</x:v>
      </x:c>
      <x:c r="L7" s="1203" t="str">
        <x:v>Max effort planned; read-only wrapper.</x:v>
      </x:c>
    </x:row>
    <x:row r="8">
      <x:c r="A8" s="1207" t="str">
        <x:v>MD-004</x:v>
      </x:c>
      <x:c r="B8" s="1208" t="str">
        <x:v>OpenAI</x:v>
      </x:c>
      <x:c r="C8" s="1208" t="str">
        <x:v>GPT-5.6 Terra</x:v>
      </x:c>
      <x:c r="D8" s="1208" t="str">
        <x:v>Actual deployment pending</x:v>
      </x:c>
      <x:c r="E8" s="1208" t="str">
        <x:v>OpenAI API/Codex</x:v>
      </x:c>
      <x:c r="F8" s="1208" t="str">
        <x:v>Pending</x:v>
      </x:c>
      <x:c r="G8" s="1208" t="str">
        <x:v>Contracted route</x:v>
      </x:c>
      <x:c r="H8" s="1208" t="str">
        <x:v>Unknown</x:v>
      </x:c>
      <x:c r="I8" s="1208" t="str">
        <x:v>Routine/economy candidate</x:v>
      </x:c>
      <x:c r="J8" s="1208" t="str">
        <x:v>Not Qualified</x:v>
      </x:c>
      <x:c r="K8" s="1208" t="str">
        <x:v>AI Evaluation</x:v>
      </x:c>
      <x:c r="L8" s="1209" t="str">
        <x:v>Optional after qualification.</x:v>
      </x:c>
    </x:row>
    <x:row r="9">
      <x:c r="A9" s="1202" t="str">
        <x:v>MD-005</x:v>
      </x:c>
      <x:c r="B9" s="114" t="str">
        <x:v>Anthropic</x:v>
      </x:c>
      <x:c r="C9" s="114" t="str">
        <x:v>Claude Sonnet 5</x:v>
      </x:c>
      <x:c r="D9" s="114" t="str">
        <x:v>claude-sonnet-5 or actual route</x:v>
      </x:c>
      <x:c r="E9" s="114" t="str">
        <x:v>Claude Code/API</x:v>
      </x:c>
      <x:c r="F9" s="114" t="str">
        <x:v>Pending</x:v>
      </x:c>
      <x:c r="G9" s="114" t="str">
        <x:v>Vendor/enterprise route</x:v>
      </x:c>
      <x:c r="H9" s="114" t="str">
        <x:v>Unknown</x:v>
      </x:c>
      <x:c r="I9" s="114" t="str">
        <x:v>Routine/economy candidate</x:v>
      </x:c>
      <x:c r="J9" s="114" t="str">
        <x:v>Not Qualified</x:v>
      </x:c>
      <x:c r="K9" s="114" t="str">
        <x:v>AI Evaluation</x:v>
      </x:c>
      <x:c r="L9" s="1203" t="str">
        <x:v>Optional after qualification.</x:v>
      </x:c>
    </x:row>
    <x:row r="10">
      <x:c r="A10" s="1207" t="str">
        <x:v>MD-006</x:v>
      </x:c>
      <x:c r="B10" s="1208" t="str">
        <x:v>OpenAI</x:v>
      </x:c>
      <x:c r="C10" s="1208" t="str">
        <x:v>gpt-oss-20b</x:v>
      </x:c>
      <x:c r="D10" s="1208" t="str">
        <x:v>Weight digest pending</x:v>
      </x:c>
      <x:c r="E10" s="1208" t="str">
        <x:v>vLLM/Ollama</x:v>
      </x:c>
      <x:c r="F10" s="1208" t="str">
        <x:v>Pending</x:v>
      </x:c>
      <x:c r="G10" s="1208" t="str">
        <x:v>Nessovo/local</x:v>
      </x:c>
      <x:c r="H10" s="1208" t="str">
        <x:v>Pending</x:v>
      </x:c>
      <x:c r="I10" s="1208" t="str">
        <x:v>Local extraction/redaction candidate</x:v>
      </x:c>
      <x:c r="J10" s="1208" t="str">
        <x:v>Not Qualified</x:v>
      </x:c>
      <x:c r="K10" s="1208" t="str">
        <x:v>AI Infrastructure</x:v>
      </x:c>
      <x:c r="L10" s="1209" t="str">
        <x:v>Exact quantisation required.</x:v>
      </x:c>
    </x:row>
    <x:row r="11">
      <x:c r="A11" s="1202" t="str">
        <x:v>MD-007</x:v>
      </x:c>
      <x:c r="B11" s="114" t="str">
        <x:v>Qwen</x:v>
      </x:c>
      <x:c r="C11" s="114" t="str">
        <x:v>Current Qwen coding/embedding model</x:v>
      </x:c>
      <x:c r="D11" s="114" t="str">
        <x:v>Weight/API revision pending</x:v>
      </x:c>
      <x:c r="E11" s="114" t="str">
        <x:v>vLLM/Ollama/API/CLI</x:v>
      </x:c>
      <x:c r="F11" s="114" t="str">
        <x:v>Pending</x:v>
      </x:c>
      <x:c r="G11" s="114" t="str">
        <x:v>Nessovo/provider</x:v>
      </x:c>
      <x:c r="H11" s="114" t="str">
        <x:v>Pending</x:v>
      </x:c>
      <x:c r="I11" s="114" t="str">
        <x:v>Local/server coding and retrieval</x:v>
      </x:c>
      <x:c r="J11" s="114" t="str">
        <x:v>Not Qualified</x:v>
      </x:c>
      <x:c r="K11" s="114" t="str">
        <x:v>AI Infrastructure</x:v>
      </x:c>
      <x:c r="L11" s="1203" t="str">
        <x:v>Select exact candidate during discovery.</x:v>
      </x:c>
    </x:row>
    <x:row r="12">
      <x:c r="A12" s="1207" t="str">
        <x:v>MD-008</x:v>
      </x:c>
      <x:c r="B12" s="1208" t="str">
        <x:v>Moonshot</x:v>
      </x:c>
      <x:c r="C12" s="1208" t="str">
        <x:v>Current Kimi coding model</x:v>
      </x:c>
      <x:c r="D12" s="1208" t="str">
        <x:v>Exact API/weight/CLI revision pending</x:v>
      </x:c>
      <x:c r="E12" s="1208" t="str">
        <x:v>API/CLI/self-hosted</x:v>
      </x:c>
      <x:c r="F12" s="1208" t="str">
        <x:v>Pending</x:v>
      </x:c>
      <x:c r="G12" s="1208" t="str">
        <x:v>Provider/Nessovo</x:v>
      </x:c>
      <x:c r="H12" s="1208" t="str">
        <x:v>Unknown</x:v>
      </x:c>
      <x:c r="I12" s="1208" t="str">
        <x:v>Coding/tool comparison</x:v>
      </x:c>
      <x:c r="J12" s="1208" t="str">
        <x:v>Not Qualified</x:v>
      </x:c>
      <x:c r="K12" s="1208" t="str">
        <x:v>AI Evaluation</x:v>
      </x:c>
      <x:c r="L12" s="1209" t="str">
        <x:v>Terms and region review required.</x:v>
      </x:c>
    </x:row>
    <x:row r="13">
      <x:c r="A13" s="1204" t="str">
        <x:v>MD-009</x:v>
      </x:c>
      <x:c r="B13" s="1205" t="str">
        <x:v>DeepSeek</x:v>
      </x:c>
      <x:c r="C13" s="1205" t="str">
        <x:v>Current DeepSeek coding/reasoning model</x:v>
      </x:c>
      <x:c r="D13" s="1205" t="str">
        <x:v>Exact endpoint/weight pending</x:v>
      </x:c>
      <x:c r="E13" s="1205" t="str">
        <x:v>API/self-hosted</x:v>
      </x:c>
      <x:c r="F13" s="1205" t="str">
        <x:v>Pending</x:v>
      </x:c>
      <x:c r="G13" s="1205" t="str">
        <x:v>Provider/Nessovo</x:v>
      </x:c>
      <x:c r="H13" s="1205" t="str">
        <x:v>Unknown</x:v>
      </x:c>
      <x:c r="I13" s="1205" t="str">
        <x:v>Coding/reasoning comparison</x:v>
      </x:c>
      <x:c r="J13" s="1205" t="str">
        <x:v>Not Qualified</x:v>
      </x:c>
      <x:c r="K13" s="1205" t="str">
        <x:v>AI Evaluation</x:v>
      </x:c>
      <x:c r="L13" s="1206" t="str">
        <x:v>Actual operator and route recorded.</x:v>
      </x:c>
    </x:row>
  </x:sheetData>
  <x:mergeCells>
    <x:mergeCell ref="A1:L1"/>
    <x:mergeCell ref="A2:L2"/>
  </x:mergeCells>
  <x:dataValidations count="1">
    <x:dataValidation type="list" sqref="J5:J13">
      <x:formula1>"Not Qualified,Benchmarking,Qualified,Shadow,Canary,Active,Suspended,Expired"</x:formula1>
    </x:dataValidation>
  </x:dataValidations>
  <x:pageMargins left="0.7" right="0.7" top="0.75" bottom="0.75" header="0.3" footer="0.3"/>
</x:worksheet>
</file>

<file path=xl/worksheets/sheet205.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34" hidden="0" customWidth="1"/>
    <x:col min="5" max="5" width="42" hidden="0" customWidth="1"/>
    <x:col min="6" max="6" width="58" hidden="0" customWidth="1"/>
    <x:col min="7" max="7" width="42" hidden="0" customWidth="1"/>
    <x:col min="8" max="8" width="18" hidden="0" customWidth="1"/>
    <x:col min="9" max="9" width="28" hidden="0" customWidth="1"/>
    <x:col min="10" max="10" width="48" hidden="0" customWidth="1"/>
  </x:cols>
  <x:sheetData>
    <x:row r="1" ht="30" customHeight="1">
      <x:c r="A1" s="1164" t="str">
        <x:v>Stage 12A — Task and Effort Profile Approval</x:v>
      </x:c>
      <x:c r="B1" s="1164"/>
      <x:c r="C1" s="1164"/>
      <x:c r="D1" s="1164"/>
      <x:c r="E1" s="1164"/>
      <x:c r="F1" s="1164"/>
      <x:c r="G1" s="1164"/>
      <x:c r="H1" s="1164"/>
      <x:c r="I1" s="1164"/>
      <x:c r="J1" s="1164"/>
    </x:row>
    <x:row r="2" ht="40" customHeight="1">
      <x:c r="A2" s="1168" t="str">
        <x:v>Approval register for development and production task × effort cells. The user-requested Claude/Codex profile is seeded but remains subject to qualification.</x:v>
      </x:c>
      <x:c r="B2" s="1168"/>
      <x:c r="C2" s="1168"/>
      <x:c r="D2" s="1168"/>
      <x:c r="E2" s="1168"/>
      <x:c r="F2" s="1168"/>
      <x:c r="G2" s="1168"/>
      <x:c r="H2" s="1168"/>
      <x:c r="I2" s="1168"/>
      <x:c r="J2" s="1168"/>
    </x:row>
    <x:row r="4" ht="30" customHeight="1">
      <x:c r="A4" s="1180" t="str">
        <x:v>ID</x:v>
      </x:c>
      <x:c r="B4" s="1181" t="str">
        <x:v>Task profile</x:v>
      </x:c>
      <x:c r="C4" s="1181" t="str">
        <x:v>Effort</x:v>
      </x:c>
      <x:c r="D4" s="1181" t="str">
        <x:v>Preferred model/route</x:v>
      </x:c>
      <x:c r="E4" s="1181" t="str">
        <x:v>Purpose</x:v>
      </x:c>
      <x:c r="F4" s="1181" t="str">
        <x:v>Approval criteria</x:v>
      </x:c>
      <x:c r="G4" s="1181" t="str">
        <x:v>Required review</x:v>
      </x:c>
      <x:c r="H4" s="1181" t="str">
        <x:v>Status</x:v>
      </x:c>
      <x:c r="I4" s="1181" t="str">
        <x:v>Owner</x:v>
      </x:c>
      <x:c r="J4" s="1182" t="str">
        <x:v>Note</x:v>
      </x:c>
    </x:row>
    <x:row r="5">
      <x:c r="A5" s="1199" t="str">
        <x:v>TPA-001</x:v>
      </x:c>
      <x:c r="B5" s="1200" t="str">
        <x:v>WI_CODE_ASSISTANCE</x:v>
      </x:c>
      <x:c r="C5" s="1200" t="str">
        <x:v>DEEP</x:v>
      </x:c>
      <x:c r="D5" s="1200" t="str">
        <x:v>Claude Opus 4.8</x:v>
      </x:c>
      <x:c r="E5" s="1200" t="str">
        <x:v>Implementation/coding</x:v>
      </x:c>
      <x:c r="F5" s="1200" t="str">
        <x:v>Correctness, tests, contract adherence and bounded scope</x:v>
      </x:c>
      <x:c r="G5" s="1200" t="str">
        <x:v>Human merge + Codex review</x:v>
      </x:c>
      <x:c r="H5" s="1200" t="str">
        <x:v>Not Approved</x:v>
      </x:c>
      <x:c r="I5" s="1200" t="str">
        <x:v>Engineering Lead</x:v>
      </x:c>
      <x:c r="J5" s="1201" t="str">
        <x:v>Primary requested coding cell.</x:v>
      </x:c>
    </x:row>
    <x:row r="6">
      <x:c r="A6" s="1207" t="str">
        <x:v>TPA-002</x:v>
      </x:c>
      <x:c r="B6" s="1208" t="str">
        <x:v>DEV_ARCHITECTURE_PLANNING</x:v>
      </x:c>
      <x:c r="C6" s="1208" t="str">
        <x:v>CRITICAL</x:v>
      </x:c>
      <x:c r="D6" s="1208" t="str">
        <x:v>Claude Fable 5</x:v>
      </x:c>
      <x:c r="E6" s="1208" t="str">
        <x:v>Architecture, decomposition and risk planning</x:v>
      </x:c>
      <x:c r="F6" s="1208" t="str">
        <x:v>Completeness, dependency coverage, security/privacy and rollback</x:v>
      </x:c>
      <x:c r="G6" s="1208" t="str">
        <x:v>Human approval + Codex challenge</x:v>
      </x:c>
      <x:c r="H6" s="1208" t="str">
        <x:v>Not Approved</x:v>
      </x:c>
      <x:c r="I6" s="1208" t="str">
        <x:v>CTO/Architecture</x:v>
      </x:c>
      <x:c r="J6" s="1209" t="str">
        <x:v>New development-only profile.</x:v>
      </x:c>
    </x:row>
    <x:row r="7">
      <x:c r="A7" s="1202" t="str">
        <x:v>TPA-003</x:v>
      </x:c>
      <x:c r="B7" s="114" t="str">
        <x:v>DEV_INDEPENDENT_CODE_REVIEW</x:v>
      </x:c>
      <x:c r="C7" s="114" t="str">
        <x:v>CRITICAL</x:v>
      </x:c>
      <x:c r="D7" s="114" t="str">
        <x:v>GPT-5.6 Sol / Codex</x:v>
      </x:c>
      <x:c r="E7" s="114" t="str">
        <x:v>Read-only diff, test, security and architecture review</x:v>
      </x:c>
      <x:c r="F7" s="114" t="str">
        <x:v>Finding precision, severity calibration and no direct edits</x:v>
      </x:c>
      <x:c r="G7" s="114" t="str">
        <x:v>Human/Fable triage</x:v>
      </x:c>
      <x:c r="H7" s="114" t="str">
        <x:v>Not Approved</x:v>
      </x:c>
      <x:c r="I7" s="114" t="str">
        <x:v>Engineering QA/Security</x:v>
      </x:c>
      <x:c r="J7" s="1203" t="str">
        <x:v>New development-only profile.</x:v>
      </x:c>
    </x:row>
    <x:row r="8">
      <x:c r="A8" s="1207" t="str">
        <x:v>TPA-004</x:v>
      </x:c>
      <x:c r="B8" s="1208" t="str">
        <x:v>WI_EVIDENCE_EXTRACTION</x:v>
      </x:c>
      <x:c r="C8" s="1208" t="str">
        <x:v>FAST/STANDARD</x:v>
      </x:c>
      <x:c r="D8" s="1208" t="str">
        <x:v>To be qualified</x:v>
      </x:c>
      <x:c r="E8" s="1208" t="str">
        <x:v>Production Work Intelligence</x:v>
      </x:c>
      <x:c r="F8" s="1208" t="str">
        <x:v>Schema, precision, grounding and cost</x:v>
      </x:c>
      <x:c r="G8" s="1208" t="str">
        <x:v>Deterministic validation</x:v>
      </x:c>
      <x:c r="H8" s="1208" t="str">
        <x:v>Not Approved</x:v>
      </x:c>
      <x:c r="I8" s="1208" t="str">
        <x:v>Data/AI Evaluation</x:v>
      </x:c>
      <x:c r="J8" s="1209" t="str"/>
    </x:row>
    <x:row r="9">
      <x:c r="A9" s="1202" t="str">
        <x:v>TPA-005</x:v>
      </x:c>
      <x:c r="B9" s="114" t="str">
        <x:v>WI_TASK_ALIGNMENT</x:v>
      </x:c>
      <x:c r="C9" s="114" t="str">
        <x:v>STANDARD/CRITICAL</x:v>
      </x:c>
      <x:c r="D9" s="114" t="str">
        <x:v>To be qualified</x:v>
      </x:c>
      <x:c r="E9" s="114" t="str">
        <x:v>Production Work Intelligence</x:v>
      </x:c>
      <x:c r="F9" s="114" t="str">
        <x:v>Negative-class precision, abstention, calibration and fairness</x:v>
      </x:c>
      <x:c r="G9" s="114" t="str">
        <x:v>Human review for material negative</x:v>
      </x:c>
      <x:c r="H9" s="114" t="str">
        <x:v>Not Approved</x:v>
      </x:c>
      <x:c r="I9" s="114" t="str">
        <x:v>Task Assurance/DPO</x:v>
      </x:c>
      <x:c r="J9" s="1203" t="str"/>
    </x:row>
    <x:row r="10">
      <x:c r="A10" s="1207" t="str">
        <x:v>TPA-006</x:v>
      </x:c>
      <x:c r="B10" s="1208" t="str">
        <x:v>WI_PROVENANCE_ATTRIBUTION</x:v>
      </x:c>
      <x:c r="C10" s="1208" t="str">
        <x:v>STANDARD/DEEP</x:v>
      </x:c>
      <x:c r="D10" s="1208" t="str">
        <x:v>To be qualified</x:v>
      </x:c>
      <x:c r="E10" s="1208" t="str">
        <x:v>Production Work Intelligence</x:v>
      </x:c>
      <x:c r="F10" s="1208" t="str">
        <x:v>Unknown/mixed calibration and evidence hierarchy</x:v>
      </x:c>
      <x:c r="G10" s="1208" t="str">
        <x:v>Review as policy requires</x:v>
      </x:c>
      <x:c r="H10" s="1208" t="str">
        <x:v>Not Approved</x:v>
      </x:c>
      <x:c r="I10" s="1208" t="str">
        <x:v>Provenance Lead</x:v>
      </x:c>
      <x:c r="J10" s="1209" t="str"/>
    </x:row>
    <x:row r="11">
      <x:c r="A11" s="1202" t="str">
        <x:v>TPA-007</x:v>
      </x:c>
      <x:c r="B11" s="114" t="str">
        <x:v>WI_ACCEPTANCE_CRITERIA</x:v>
      </x:c>
      <x:c r="C11" s="114" t="str">
        <x:v>STANDARD/CRITICAL</x:v>
      </x:c>
      <x:c r="D11" s="114" t="str">
        <x:v>To be qualified</x:v>
      </x:c>
      <x:c r="E11" s="114" t="str">
        <x:v>Production Work Intelligence</x:v>
      </x:c>
      <x:c r="F11" s="114" t="str">
        <x:v>Contract following, grounding and deterministic-source priority</x:v>
      </x:c>
      <x:c r="G11" s="114" t="str">
        <x:v>Reviewer for conflict</x:v>
      </x:c>
      <x:c r="H11" s="114" t="str">
        <x:v>Not Approved</x:v>
      </x:c>
      <x:c r="I11" s="114" t="str">
        <x:v>Task Assurance</x:v>
      </x:c>
      <x:c r="J11" s="1203" t="str"/>
    </x:row>
    <x:row r="12">
      <x:c r="A12" s="1207" t="str">
        <x:v>TPA-008</x:v>
      </x:c>
      <x:c r="B12" s="1208" t="str">
        <x:v>WI_CAPABILITY_RECOMMENDATION</x:v>
      </x:c>
      <x:c r="C12" s="1208" t="str">
        <x:v>DEEP/CRITICAL</x:v>
      </x:c>
      <x:c r="D12" s="1208" t="str">
        <x:v>To be qualified</x:v>
      </x:c>
      <x:c r="E12" s="1208" t="str">
        <x:v>Production Work Intelligence</x:v>
      </x:c>
      <x:c r="F12" s="1208" t="str">
        <x:v>Repeated evidence, blocker exclusion, fairness and confidence</x:v>
      </x:c>
      <x:c r="G12" s="1208" t="str">
        <x:v>Mandatory human review</x:v>
      </x:c>
      <x:c r="H12" s="1208" t="str">
        <x:v>Not Approved</x:v>
      </x:c>
      <x:c r="I12" s="1208" t="str">
        <x:v>Capability/HR/DPO</x:v>
      </x:c>
      <x:c r="J12" s="1209" t="str"/>
    </x:row>
    <x:row r="13">
      <x:c r="A13" s="1202" t="str">
        <x:v>TPA-009</x:v>
      </x:c>
      <x:c r="B13" s="114" t="str">
        <x:v>WI_COACHING_GENERATION</x:v>
      </x:c>
      <x:c r="C13" s="114" t="str">
        <x:v>STANDARD/DEEP</x:v>
      </x:c>
      <x:c r="D13" s="114" t="str">
        <x:v>To be qualified</x:v>
      </x:c>
      <x:c r="E13" s="114" t="str">
        <x:v>Production Work Intelligence</x:v>
      </x:c>
      <x:c r="F13" s="114" t="str">
        <x:v>Safety, relevance, wrong-context and private-route controls</x:v>
      </x:c>
      <x:c r="G13" s="114" t="str">
        <x:v>Safety validator and employee feedback</x:v>
      </x:c>
      <x:c r="H13" s="114" t="str">
        <x:v>Not Approved</x:v>
      </x:c>
      <x:c r="I13" s="114" t="str">
        <x:v>Growth Coach/HR</x:v>
      </x:c>
      <x:c r="J13" s="1203" t="str"/>
    </x:row>
    <x:row r="14">
      <x:c r="A14" s="1210" t="str">
        <x:v>TPA-010</x:v>
      </x:c>
      <x:c r="B14" s="1211" t="str">
        <x:v>WI_REDACTION_SUPPORT</x:v>
      </x:c>
      <x:c r="C14" s="1211" t="str">
        <x:v>FAST/STANDARD</x:v>
      </x:c>
      <x:c r="D14" s="1211" t="str">
        <x:v>Local model candidate</x:v>
      </x:c>
      <x:c r="E14" s="1211" t="str">
        <x:v>Local defence-in-depth</x:v>
      </x:c>
      <x:c r="F14" s="1211" t="str">
        <x:v>High recall and zero critical leak in corpus</x:v>
      </x:c>
      <x:c r="G14" s="1211" t="str">
        <x:v>Deterministic secure-field controls remain primary</x:v>
      </x:c>
      <x:c r="H14" s="1211" t="str">
        <x:v>Not Approved</x:v>
      </x:c>
      <x:c r="I14" s="1211" t="str">
        <x:v>CISO/DPO</x:v>
      </x:c>
      <x:c r="J14" s="1212" t="str"/>
    </x:row>
  </x:sheetData>
  <x:mergeCells>
    <x:mergeCell ref="A1:J1"/>
    <x:mergeCell ref="A2:J2"/>
  </x:mergeCells>
  <x:dataValidations count="1">
    <x:dataValidation type="list" sqref="H5:H14">
      <x:formula1>"Not Approved,In Review,Approved,Conditional,Rejected,Expired"</x:formula1>
    </x:dataValidation>
  </x:dataValidations>
  <x:pageMargins left="0.7" right="0.7" top="0.75" bottom="0.75" header="0.3" footer="0.3"/>
</x:worksheet>
</file>

<file path=xl/worksheets/sheet206.xml><?xml version="1.0" encoding="utf-8"?>
<x:worksheet xmlns:x="http://schemas.openxmlformats.org/spreadsheetml/2006/main">
  <x:sheetFormatPr defaultRowHeight="15"/>
  <x:cols>
    <x:col min="1" max="1" width="14" hidden="0" customWidth="1"/>
    <x:col min="2" max="2" width="34" hidden="0" customWidth="1"/>
    <x:col min="3" max="3" width="18" hidden="0" customWidth="1"/>
    <x:col min="4" max="4" width="32" hidden="0" customWidth="1"/>
    <x:col min="5" max="5" width="30" hidden="0" customWidth="1"/>
    <x:col min="6" max="6" width="34" hidden="0" customWidth="1"/>
    <x:col min="7" max="7" width="60" hidden="0" customWidth="1"/>
    <x:col min="8" max="8" width="38" hidden="0" customWidth="1"/>
    <x:col min="9" max="9" width="18" hidden="0" customWidth="1"/>
    <x:col min="10" max="10" width="30" hidden="0" customWidth="1"/>
    <x:col min="11" max="11" width="30" hidden="0" customWidth="1"/>
    <x:col min="12" max="12" width="18" hidden="0" customWidth="1"/>
  </x:cols>
  <x:sheetData>
    <x:row r="1" ht="30" customHeight="1">
      <x:c r="A1" s="1164" t="str">
        <x:v>Stage 12A — Model Qualification Runs</x:v>
      </x:c>
      <x:c r="B1" s="1164"/>
      <x:c r="C1" s="1164"/>
      <x:c r="D1" s="1164"/>
      <x:c r="E1" s="1164"/>
      <x:c r="F1" s="1164"/>
      <x:c r="G1" s="1164"/>
      <x:c r="H1" s="1164"/>
      <x:c r="I1" s="1164"/>
      <x:c r="J1" s="1164"/>
      <x:c r="K1" s="1164"/>
      <x:c r="L1" s="1164"/>
    </x:row>
    <x:row r="2" ht="40" customHeight="1">
      <x:c r="A2" s="1168" t="str">
        <x:v>Planned qualification runs for the development workflow and initial production profiles. Exact model/runtime/CLI configurations are filled at execution time.</x:v>
      </x:c>
      <x:c r="B2" s="1168"/>
      <x:c r="C2" s="1168"/>
      <x:c r="D2" s="1168"/>
      <x:c r="E2" s="1168"/>
      <x:c r="F2" s="1168"/>
      <x:c r="G2" s="1168"/>
      <x:c r="H2" s="1168"/>
      <x:c r="I2" s="1168"/>
      <x:c r="J2" s="1168"/>
      <x:c r="K2" s="1168"/>
      <x:c r="L2" s="1168"/>
    </x:row>
    <x:row r="4" ht="30" customHeight="1">
      <x:c r="A4" s="1180" t="str">
        <x:v>Run ID</x:v>
      </x:c>
      <x:c r="B4" s="1181" t="str">
        <x:v>Task profile</x:v>
      </x:c>
      <x:c r="C4" s="1181" t="str">
        <x:v>Effort</x:v>
      </x:c>
      <x:c r="D4" s="1181" t="str">
        <x:v>Model / candidate set</x:v>
      </x:c>
      <x:c r="E4" s="1181" t="str">
        <x:v>Execution surface</x:v>
      </x:c>
      <x:c r="F4" s="1181" t="str">
        <x:v>Exact configuration</x:v>
      </x:c>
      <x:c r="G4" s="1181" t="str">
        <x:v>Evaluation focus</x:v>
      </x:c>
      <x:c r="H4" s="1181" t="str">
        <x:v>Dataset</x:v>
      </x:c>
      <x:c r="I4" s="1181" t="str">
        <x:v>Status</x:v>
      </x:c>
      <x:c r="J4" s="1181" t="str">
        <x:v>Owner</x:v>
      </x:c>
      <x:c r="K4" s="1181" t="str">
        <x:v>Actual result</x:v>
      </x:c>
      <x:c r="L4" s="1182" t="str">
        <x:v>Decision</x:v>
      </x:c>
    </x:row>
    <x:row r="5">
      <x:c r="A5" s="1199" t="str">
        <x:v>QRUN-001</x:v>
      </x:c>
      <x:c r="B5" s="1200" t="str">
        <x:v>DEV_ARCHITECTURE_PLANNING</x:v>
      </x:c>
      <x:c r="C5" s="1200" t="str">
        <x:v>CRITICAL</x:v>
      </x:c>
      <x:c r="D5" s="1200" t="str">
        <x:v>Claude Fable 5</x:v>
      </x:c>
      <x:c r="E5" s="1200" t="str">
        <x:v>Claude Code</x:v>
      </x:c>
      <x:c r="F5" s="1200" t="str">
        <x:v>Pending</x:v>
      </x:c>
      <x:c r="G5" s="1200" t="str">
        <x:v>Plan completeness, dependency coverage, security/privacy, rollback and review honesty</x:v>
      </x:c>
      <x:c r="H5" s="1200" t="str">
        <x:v>Development plan corpus v1</x:v>
      </x:c>
      <x:c r="I5" s="1200" t="str">
        <x:v>Not Started</x:v>
      </x:c>
      <x:c r="J5" s="1200" t="str">
        <x:v>AI Evaluation/Architecture</x:v>
      </x:c>
      <x:c r="K5" s="1200" t="str">
        <x:v>Not Executed</x:v>
      </x:c>
      <x:c r="L5" s="1201" t="str">
        <x:v>Pending</x:v>
      </x:c>
    </x:row>
    <x:row r="6">
      <x:c r="A6" s="1207" t="str">
        <x:v>QRUN-002</x:v>
      </x:c>
      <x:c r="B6" s="1208" t="str">
        <x:v>WI_CODE_ASSISTANCE</x:v>
      </x:c>
      <x:c r="C6" s="1208" t="str">
        <x:v>DEEP</x:v>
      </x:c>
      <x:c r="D6" s="1208" t="str">
        <x:v>Claude Opus 4.8</x:v>
      </x:c>
      <x:c r="E6" s="1208" t="str">
        <x:v>Claude Code</x:v>
      </x:c>
      <x:c r="F6" s="1208" t="str">
        <x:v>Pending</x:v>
      </x:c>
      <x:c r="G6" s="1208" t="str">
        <x:v>Java/Spring, Python, Rust, TypeScript and migration coding with tests</x:v>
      </x:c>
      <x:c r="H6" s="1208" t="str">
        <x:v>Nessovo engineering corpus v1</x:v>
      </x:c>
      <x:c r="I6" s="1208" t="str">
        <x:v>Not Started</x:v>
      </x:c>
      <x:c r="J6" s="1208" t="str">
        <x:v>AI Evaluation/Engineering</x:v>
      </x:c>
      <x:c r="K6" s="1208" t="str">
        <x:v>Not Executed</x:v>
      </x:c>
      <x:c r="L6" s="1209" t="str">
        <x:v>Pending</x:v>
      </x:c>
    </x:row>
    <x:row r="7">
      <x:c r="A7" s="1202" t="str">
        <x:v>QRUN-003</x:v>
      </x:c>
      <x:c r="B7" s="114" t="str">
        <x:v>DEV_INDEPENDENT_CODE_REVIEW</x:v>
      </x:c>
      <x:c r="C7" s="114" t="str">
        <x:v>CRITICAL</x:v>
      </x:c>
      <x:c r="D7" s="114" t="str">
        <x:v>GPT-5.6 Sol</x:v>
      </x:c>
      <x:c r="E7" s="114" t="str">
        <x:v>Codex CLI max</x:v>
      </x:c>
      <x:c r="F7" s="114" t="str">
        <x:v>Pending</x:v>
      </x:c>
      <x:c r="G7" s="114" t="str">
        <x:v>Bug/security/test-gap finding precision, false positives and read-only compliance</x:v>
      </x:c>
      <x:c r="H7" s="114" t="str">
        <x:v>Code review corpus v1</x:v>
      </x:c>
      <x:c r="I7" s="114" t="str">
        <x:v>Not Started</x:v>
      </x:c>
      <x:c r="J7" s="114" t="str">
        <x:v>AI Evaluation/QA/CISO</x:v>
      </x:c>
      <x:c r="K7" s="114" t="str">
        <x:v>Not Executed</x:v>
      </x:c>
      <x:c r="L7" s="1203" t="str">
        <x:v>Pending</x:v>
      </x:c>
    </x:row>
    <x:row r="8">
      <x:c r="A8" s="1207" t="str">
        <x:v>QRUN-004</x:v>
      </x:c>
      <x:c r="B8" s="1208" t="str">
        <x:v>WI_EVIDENCE_EXTRACTION</x:v>
      </x:c>
      <x:c r="C8" s="1208" t="str">
        <x:v>FAST</x:v>
      </x:c>
      <x:c r="D8" s="1208" t="str">
        <x:v>Candidate set</x:v>
      </x:c>
      <x:c r="E8" s="1208" t="str">
        <x:v>Managed/local routes</x:v>
      </x:c>
      <x:c r="F8" s="1208" t="str">
        <x:v>Pending</x:v>
      </x:c>
      <x:c r="G8" s="1208" t="str">
        <x:v>Schema validity, precision, recall, grounding, latency and cost</x:v>
      </x:c>
      <x:c r="H8" s="1208" t="str">
        <x:v>Evidence extraction corpus v1</x:v>
      </x:c>
      <x:c r="I8" s="1208" t="str">
        <x:v>Not Started</x:v>
      </x:c>
      <x:c r="J8" s="1208" t="str">
        <x:v>AI Evaluation/Data</x:v>
      </x:c>
      <x:c r="K8" s="1208" t="str">
        <x:v>Not Executed</x:v>
      </x:c>
      <x:c r="L8" s="1209" t="str">
        <x:v>Pending</x:v>
      </x:c>
    </x:row>
    <x:row r="9">
      <x:c r="A9" s="1202" t="str">
        <x:v>QRUN-005</x:v>
      </x:c>
      <x:c r="B9" s="114" t="str">
        <x:v>WI_TASK_ALIGNMENT</x:v>
      </x:c>
      <x:c r="C9" s="114" t="str">
        <x:v>STANDARD</x:v>
      </x:c>
      <x:c r="D9" s="114" t="str">
        <x:v>Candidate set</x:v>
      </x:c>
      <x:c r="E9" s="114" t="str">
        <x:v>Managed/self-hosted routes</x:v>
      </x:c>
      <x:c r="F9" s="114" t="str">
        <x:v>Pending</x:v>
      </x:c>
      <x:c r="G9" s="114" t="str">
        <x:v>On-task/supporting/blocker/wait/unrelated/insufficient classes</x:v>
      </x:c>
      <x:c r="H9" s="114" t="str">
        <x:v>Task alignment corpus v1</x:v>
      </x:c>
      <x:c r="I9" s="114" t="str">
        <x:v>Not Started</x:v>
      </x:c>
      <x:c r="J9" s="114" t="str">
        <x:v>AI Evaluation/Task Product</x:v>
      </x:c>
      <x:c r="K9" s="114" t="str">
        <x:v>Not Executed</x:v>
      </x:c>
      <x:c r="L9" s="1203" t="str">
        <x:v>Pending</x:v>
      </x:c>
    </x:row>
    <x:row r="10">
      <x:c r="A10" s="1207" t="str">
        <x:v>QRUN-006</x:v>
      </x:c>
      <x:c r="B10" s="1208" t="str">
        <x:v>WI_TASK_ALIGNMENT</x:v>
      </x:c>
      <x:c r="C10" s="1208" t="str">
        <x:v>CRITICAL</x:v>
      </x:c>
      <x:c r="D10" s="1208" t="str">
        <x:v>Candidate set</x:v>
      </x:c>
      <x:c r="E10" s="1208" t="str">
        <x:v>High-capability route</x:v>
      </x:c>
      <x:c r="F10" s="1208" t="str">
        <x:v>Pending</x:v>
      </x:c>
      <x:c r="G10" s="1208" t="str">
        <x:v>Material negative precision, calibration, abstention and independent review</x:v>
      </x:c>
      <x:c r="H10" s="1208" t="str">
        <x:v>Task alignment critical corpus v1</x:v>
      </x:c>
      <x:c r="I10" s="1208" t="str">
        <x:v>Not Started</x:v>
      </x:c>
      <x:c r="J10" s="1208" t="str">
        <x:v>AI Evaluation/DPO</x:v>
      </x:c>
      <x:c r="K10" s="1208" t="str">
        <x:v>Not Executed</x:v>
      </x:c>
      <x:c r="L10" s="1209" t="str">
        <x:v>Pending</x:v>
      </x:c>
    </x:row>
    <x:row r="11">
      <x:c r="A11" s="1202" t="str">
        <x:v>QRUN-007</x:v>
      </x:c>
      <x:c r="B11" s="114" t="str">
        <x:v>WI_PROVENANCE_ATTRIBUTION</x:v>
      </x:c>
      <x:c r="C11" s="114" t="str">
        <x:v>DEEP</x:v>
      </x:c>
      <x:c r="D11" s="114" t="str">
        <x:v>Candidate set</x:v>
      </x:c>
      <x:c r="E11" s="114" t="str">
        <x:v>Managed/self-hosted routes</x:v>
      </x:c>
      <x:c r="F11" s="114" t="str">
        <x:v>Pending</x:v>
      </x:c>
      <x:c r="G11" s="114" t="str">
        <x:v>Human/AI/automation/mixed/unknown attribution</x:v>
      </x:c>
      <x:c r="H11" s="114" t="str">
        <x:v>Provenance corpus v1</x:v>
      </x:c>
      <x:c r="I11" s="114" t="str">
        <x:v>Not Started</x:v>
      </x:c>
      <x:c r="J11" s="114" t="str">
        <x:v>AI Evaluation/Provenance</x:v>
      </x:c>
      <x:c r="K11" s="114" t="str">
        <x:v>Not Executed</x:v>
      </x:c>
      <x:c r="L11" s="1203" t="str">
        <x:v>Pending</x:v>
      </x:c>
    </x:row>
    <x:row r="12">
      <x:c r="A12" s="1207" t="str">
        <x:v>QRUN-008</x:v>
      </x:c>
      <x:c r="B12" s="1208" t="str">
        <x:v>WI_ACCEPTANCE_CRITERIA</x:v>
      </x:c>
      <x:c r="C12" s="1208" t="str">
        <x:v>CRITICAL</x:v>
      </x:c>
      <x:c r="D12" s="1208" t="str">
        <x:v>Candidate set</x:v>
      </x:c>
      <x:c r="E12" s="1208" t="str">
        <x:v>High-capability route</x:v>
      </x:c>
      <x:c r="F12" s="1208" t="str">
        <x:v>Pending</x:v>
      </x:c>
      <x:c r="G12" s="1208" t="str">
        <x:v>Criterion/gate evidence and contradiction handling</x:v>
      </x:c>
      <x:c r="H12" s="1208" t="str">
        <x:v>Task contract corpus v1</x:v>
      </x:c>
      <x:c r="I12" s="1208" t="str">
        <x:v>Not Started</x:v>
      </x:c>
      <x:c r="J12" s="1208" t="str">
        <x:v>AI Evaluation/Domain</x:v>
      </x:c>
      <x:c r="K12" s="1208" t="str">
        <x:v>Not Executed</x:v>
      </x:c>
      <x:c r="L12" s="1209" t="str">
        <x:v>Pending</x:v>
      </x:c>
    </x:row>
    <x:row r="13">
      <x:c r="A13" s="1202" t="str">
        <x:v>QRUN-009</x:v>
      </x:c>
      <x:c r="B13" s="114" t="str">
        <x:v>WI_CAPABILITY_RECOMMENDATION</x:v>
      </x:c>
      <x:c r="C13" s="114" t="str">
        <x:v>CRITICAL</x:v>
      </x:c>
      <x:c r="D13" s="114" t="str">
        <x:v>Candidate set</x:v>
      </x:c>
      <x:c r="E13" s="114" t="str">
        <x:v>High-capability route</x:v>
      </x:c>
      <x:c r="F13" s="114" t="str">
        <x:v>Pending</x:v>
      </x:c>
      <x:c r="G13" s="114" t="str">
        <x:v>Repeated evidence, blockers, accommodations, confidence and review</x:v>
      </x:c>
      <x:c r="H13" s="114" t="str">
        <x:v>Capability corpus v1</x:v>
      </x:c>
      <x:c r="I13" s="114" t="str">
        <x:v>Not Started</x:v>
      </x:c>
      <x:c r="J13" s="114" t="str">
        <x:v>AI Evaluation/HR/DPO</x:v>
      </x:c>
      <x:c r="K13" s="114" t="str">
        <x:v>Not Executed</x:v>
      </x:c>
      <x:c r="L13" s="1203" t="str">
        <x:v>Pending</x:v>
      </x:c>
    </x:row>
    <x:row r="14">
      <x:c r="A14" s="1207" t="str">
        <x:v>QRUN-010</x:v>
      </x:c>
      <x:c r="B14" s="1208" t="str">
        <x:v>WI_COACHING_GENERATION</x:v>
      </x:c>
      <x:c r="C14" s="1208" t="str">
        <x:v>STANDARD</x:v>
      </x:c>
      <x:c r="D14" s="1208" t="str">
        <x:v>Candidate set</x:v>
      </x:c>
      <x:c r="E14" s="1208" t="str">
        <x:v>Managed/local route</x:v>
      </x:c>
      <x:c r="F14" s="1208" t="str">
        <x:v>Pending</x:v>
      </x:c>
      <x:c r="G14" s="1208" t="str">
        <x:v>Tone, usefulness, wrong context, privacy and interruption</x:v>
      </x:c>
      <x:c r="H14" s="1208" t="str">
        <x:v>Coaching corpus v1</x:v>
      </x:c>
      <x:c r="I14" s="1208" t="str">
        <x:v>Not Started</x:v>
      </x:c>
      <x:c r="J14" s="1208" t="str">
        <x:v>AI Evaluation/HR</x:v>
      </x:c>
      <x:c r="K14" s="1208" t="str">
        <x:v>Not Executed</x:v>
      </x:c>
      <x:c r="L14" s="1209" t="str">
        <x:v>Pending</x:v>
      </x:c>
    </x:row>
    <x:row r="15">
      <x:c r="A15" s="1202" t="str">
        <x:v>QRUN-011</x:v>
      </x:c>
      <x:c r="B15" s="114" t="str">
        <x:v>WI_REDACTION_SUPPORT</x:v>
      </x:c>
      <x:c r="C15" s="114" t="str">
        <x:v>FAST</x:v>
      </x:c>
      <x:c r="D15" s="114" t="str">
        <x:v>Local candidate set</x:v>
      </x:c>
      <x:c r="E15" s="114" t="str">
        <x:v>Ollama/vLLM/local</x:v>
      </x:c>
      <x:c r="F15" s="114" t="str">
        <x:v>Pending</x:v>
      </x:c>
      <x:c r="G15" s="114" t="str">
        <x:v>High recall secret/privacy detection and local-only behavior</x:v>
      </x:c>
      <x:c r="H15" s="114" t="str">
        <x:v>Synthetic secret corpus v1</x:v>
      </x:c>
      <x:c r="I15" s="114" t="str">
        <x:v>Not Started</x:v>
      </x:c>
      <x:c r="J15" s="114" t="str">
        <x:v>CISO/DPO/AI Evaluation</x:v>
      </x:c>
      <x:c r="K15" s="114" t="str">
        <x:v>Not Executed</x:v>
      </x:c>
      <x:c r="L15" s="1203" t="str">
        <x:v>Pending</x:v>
      </x:c>
    </x:row>
    <x:row r="16">
      <x:c r="A16" s="1210" t="str">
        <x:v>QRUN-012</x:v>
      </x:c>
      <x:c r="B16" s="1211" t="str">
        <x:v>WI_EVALUATOR_JUDGE</x:v>
      </x:c>
      <x:c r="C16" s="1211" t="str">
        <x:v>CRITICAL</x:v>
      </x:c>
      <x:c r="D16" s="1211" t="str">
        <x:v>Independent candidate set</x:v>
      </x:c>
      <x:c r="E16" s="1211" t="str">
        <x:v>Different provider/model</x:v>
      </x:c>
      <x:c r="F16" s="1211" t="str">
        <x:v>Pending</x:v>
      </x:c>
      <x:c r="G16" s="1211" t="str">
        <x:v>Rubric adherence, calibration and independence</x:v>
      </x:c>
      <x:c r="H16" s="1211" t="str">
        <x:v>Judge corpus v1</x:v>
      </x:c>
      <x:c r="I16" s="1211" t="str">
        <x:v>Not Started</x:v>
      </x:c>
      <x:c r="J16" s="1211" t="str">
        <x:v>AI Governance/Domain</x:v>
      </x:c>
      <x:c r="K16" s="1211" t="str">
        <x:v>Not Executed</x:v>
      </x:c>
      <x:c r="L16" s="1212" t="str">
        <x:v>Pending</x:v>
      </x:c>
    </x:row>
  </x:sheetData>
  <x:mergeCells>
    <x:mergeCell ref="A1:L1"/>
    <x:mergeCell ref="A2:L2"/>
  </x:mergeCells>
  <x:dataValidations count="2">
    <x:dataValidation type="list" sqref="I5:I16">
      <x:formula1>"Not Started,In Progress,Completed,Failed,Blocked"</x:formula1>
    </x:dataValidation>
    <x:dataValidation type="list" sqref="L5:L16">
      <x:formula1>"Pending,Qualified,Conditional,Rejected,Rerun"</x:formula1>
    </x:dataValidation>
  </x:dataValidations>
  <x:pageMargins left="0.7" right="0.7" top="0.75" bottom="0.75" header="0.3" footer="0.3"/>
</x:worksheet>
</file>

<file path=xl/worksheets/sheet207.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18" hidden="0" customWidth="1"/>
    <x:col min="5" max="5" width="18" hidden="0" customWidth="1"/>
    <x:col min="6" max="6" width="20" hidden="0" customWidth="1"/>
    <x:col min="7" max="7" width="18" hidden="0" customWidth="1"/>
    <x:col min="8" max="8" width="26" hidden="0" customWidth="1"/>
    <x:col min="9" max="9" width="22" hidden="0" customWidth="1"/>
    <x:col min="10" max="10" width="22" hidden="0" customWidth="1"/>
    <x:col min="11" max="11" width="28" hidden="0" customWidth="1"/>
    <x:col min="12" max="12" width="18" hidden="0" customWidth="1"/>
    <x:col min="13" max="13" width="30" hidden="0" customWidth="1"/>
    <x:col min="14" max="14" width="20" hidden="0" customWidth="1"/>
    <x:col min="15" max="15" width="28" hidden="0" customWidth="1"/>
  </x:cols>
  <x:sheetData>
    <x:row r="1" ht="30" customHeight="1">
      <x:c r="A1" s="1164" t="str">
        <x:v>Stage 12A — Model Qualification Results</x:v>
      </x:c>
      <x:c r="B1" s="1164"/>
      <x:c r="C1" s="1164"/>
      <x:c r="D1" s="1164"/>
      <x:c r="E1" s="1164"/>
      <x:c r="F1" s="1164"/>
      <x:c r="G1" s="1164"/>
      <x:c r="H1" s="1164"/>
      <x:c r="I1" s="1164"/>
      <x:c r="J1" s="1164"/>
      <x:c r="K1" s="1164"/>
      <x:c r="L1" s="1164"/>
      <x:c r="M1" s="1164"/>
      <x:c r="N1" s="1164"/>
      <x:c r="O1" s="1164"/>
    </x:row>
    <x:row r="2" ht="40" customHeight="1">
      <x:c r="A2" s="1168" t="str">
        <x:v>Result table intentionally contains no fabricated benchmark values. Execution must populate exact configuration, quality, safety, cost and approval evidence.</x:v>
      </x:c>
      <x:c r="B2" s="1168"/>
      <x:c r="C2" s="1168"/>
      <x:c r="D2" s="1168"/>
      <x:c r="E2" s="1168"/>
      <x:c r="F2" s="1168"/>
      <x:c r="G2" s="1168"/>
      <x:c r="H2" s="1168"/>
      <x:c r="I2" s="1168"/>
      <x:c r="J2" s="1168"/>
      <x:c r="K2" s="1168"/>
      <x:c r="L2" s="1168"/>
      <x:c r="M2" s="1168"/>
      <x:c r="N2" s="1168"/>
      <x:c r="O2" s="1168"/>
    </x:row>
    <x:row r="4" ht="30" customHeight="1">
      <x:c r="A4" s="1180" t="str">
        <x:v>ID</x:v>
      </x:c>
      <x:c r="B4" s="1181" t="str">
        <x:v>Model / route</x:v>
      </x:c>
      <x:c r="C4" s="1181" t="str">
        <x:v>Task profile</x:v>
      </x:c>
      <x:c r="D4" s="1181" t="str">
        <x:v>Effort</x:v>
      </x:c>
      <x:c r="E4" s="1181" t="str">
        <x:v>Schema validity</x:v>
      </x:c>
      <x:c r="F4" s="1181" t="str">
        <x:v>Precision / F1</x:v>
      </x:c>
      <x:c r="G4" s="1181" t="str">
        <x:v>Grounding</x:v>
      </x:c>
      <x:c r="H4" s="1181" t="str">
        <x:v>Abstention / calibration</x:v>
      </x:c>
      <x:c r="I4" s="1181" t="str">
        <x:v>Reviewer agreement</x:v>
      </x:c>
      <x:c r="J4" s="1181" t="str">
        <x:v>Secret/privacy</x:v>
      </x:c>
      <x:c r="K4" s="1181" t="str">
        <x:v>Latency / resources</x:v>
      </x:c>
      <x:c r="L4" s="1181" t="str">
        <x:v>Cost</x:v>
      </x:c>
      <x:c r="M4" s="1181" t="str">
        <x:v>Actual result</x:v>
      </x:c>
      <x:c r="N4" s="1181" t="str">
        <x:v>Qualification status</x:v>
      </x:c>
      <x:c r="O4" s="1182" t="str">
        <x:v>Owner</x:v>
      </x:c>
    </x:row>
    <x:row r="5">
      <x:c r="A5" s="1199" t="str">
        <x:v>QRES-001</x:v>
      </x:c>
      <x:c r="B5" s="1200" t="str">
        <x:v>Claude Fable 5 / Claude Code</x:v>
      </x:c>
      <x:c r="C5" s="1200" t="str">
        <x:v>DEV_ARCHITECTURE_PLANNING</x:v>
      </x:c>
      <x:c r="D5" s="1200" t="str">
        <x:v>CRITICAL</x:v>
      </x:c>
      <x:c r="E5" s="1200" t="str">
        <x:v>Pending</x:v>
      </x:c>
      <x:c r="F5" s="1200" t="str">
        <x:v>Pending</x:v>
      </x:c>
      <x:c r="G5" s="1200" t="str">
        <x:v>Pending</x:v>
      </x:c>
      <x:c r="H5" s="1200" t="str">
        <x:v>Pending</x:v>
      </x:c>
      <x:c r="I5" s="1200" t="str">
        <x:v>Pending</x:v>
      </x:c>
      <x:c r="J5" s="1200" t="str">
        <x:v>Pending</x:v>
      </x:c>
      <x:c r="K5" s="1200" t="str">
        <x:v>Pending</x:v>
      </x:c>
      <x:c r="L5" s="1200" t="str">
        <x:v>Pending</x:v>
      </x:c>
      <x:c r="M5" s="1200" t="str">
        <x:v>Not Executed</x:v>
      </x:c>
      <x:c r="N5" s="1200" t="str">
        <x:v>Not Qualified</x:v>
      </x:c>
      <x:c r="O5" s="1201" t="str">
        <x:v>Architecture/AI Evaluation</x:v>
      </x:c>
    </x:row>
    <x:row r="6">
      <x:c r="A6" s="1207" t="str">
        <x:v>QRES-002</x:v>
      </x:c>
      <x:c r="B6" s="1208" t="str">
        <x:v>Claude Opus 4.8 / Claude Code</x:v>
      </x:c>
      <x:c r="C6" s="1208" t="str">
        <x:v>WI_CODE_ASSISTANCE</x:v>
      </x:c>
      <x:c r="D6" s="1208" t="str">
        <x:v>DEEP</x:v>
      </x:c>
      <x:c r="E6" s="1208" t="str">
        <x:v>Pending</x:v>
      </x:c>
      <x:c r="F6" s="1208" t="str">
        <x:v>Pending</x:v>
      </x:c>
      <x:c r="G6" s="1208" t="str">
        <x:v>Pending</x:v>
      </x:c>
      <x:c r="H6" s="1208" t="str">
        <x:v>Pending</x:v>
      </x:c>
      <x:c r="I6" s="1208" t="str">
        <x:v>Pending</x:v>
      </x:c>
      <x:c r="J6" s="1208" t="str">
        <x:v>Pending</x:v>
      </x:c>
      <x:c r="K6" s="1208" t="str">
        <x:v>Pending</x:v>
      </x:c>
      <x:c r="L6" s="1208" t="str">
        <x:v>Pending</x:v>
      </x:c>
      <x:c r="M6" s="1208" t="str">
        <x:v>Not Executed</x:v>
      </x:c>
      <x:c r="N6" s="1208" t="str">
        <x:v>Not Qualified</x:v>
      </x:c>
      <x:c r="O6" s="1209" t="str">
        <x:v>Engineering/AI Evaluation</x:v>
      </x:c>
    </x:row>
    <x:row r="7">
      <x:c r="A7" s="1202" t="str">
        <x:v>QRES-003</x:v>
      </x:c>
      <x:c r="B7" s="114" t="str">
        <x:v>GPT-5.6 Sol / Codex CLI</x:v>
      </x:c>
      <x:c r="C7" s="114" t="str">
        <x:v>DEV_INDEPENDENT_CODE_REVIEW</x:v>
      </x:c>
      <x:c r="D7" s="114" t="str">
        <x:v>CRITICAL</x:v>
      </x:c>
      <x:c r="E7" s="114" t="str">
        <x:v>Pending</x:v>
      </x:c>
      <x:c r="F7" s="114" t="str">
        <x:v>Pending</x:v>
      </x:c>
      <x:c r="G7" s="114" t="str">
        <x:v>Pending</x:v>
      </x:c>
      <x:c r="H7" s="114" t="str">
        <x:v>Pending</x:v>
      </x:c>
      <x:c r="I7" s="114" t="str">
        <x:v>Pending</x:v>
      </x:c>
      <x:c r="J7" s="114" t="str">
        <x:v>Pending</x:v>
      </x:c>
      <x:c r="K7" s="114" t="str">
        <x:v>Pending</x:v>
      </x:c>
      <x:c r="L7" s="114" t="str">
        <x:v>Pending</x:v>
      </x:c>
      <x:c r="M7" s="114" t="str">
        <x:v>Not Executed</x:v>
      </x:c>
      <x:c r="N7" s="114" t="str">
        <x:v>Not Qualified</x:v>
      </x:c>
      <x:c r="O7" s="1203" t="str">
        <x:v>QA/CISO/AI Evaluation</x:v>
      </x:c>
    </x:row>
    <x:row r="8">
      <x:c r="A8" s="1207" t="str">
        <x:v>QRES-004</x:v>
      </x:c>
      <x:c r="B8" s="1208" t="str">
        <x:v>Candidate model</x:v>
      </x:c>
      <x:c r="C8" s="1208" t="str">
        <x:v>WI_EVIDENCE_EXTRACTION</x:v>
      </x:c>
      <x:c r="D8" s="1208" t="str">
        <x:v>FAST</x:v>
      </x:c>
      <x:c r="E8" s="1208" t="str">
        <x:v>Pending</x:v>
      </x:c>
      <x:c r="F8" s="1208" t="str">
        <x:v>Pending</x:v>
      </x:c>
      <x:c r="G8" s="1208" t="str">
        <x:v>Pending</x:v>
      </x:c>
      <x:c r="H8" s="1208" t="str">
        <x:v>Pending</x:v>
      </x:c>
      <x:c r="I8" s="1208" t="str">
        <x:v>Pending</x:v>
      </x:c>
      <x:c r="J8" s="1208" t="str">
        <x:v>Pending</x:v>
      </x:c>
      <x:c r="K8" s="1208" t="str">
        <x:v>Pending</x:v>
      </x:c>
      <x:c r="L8" s="1208" t="str">
        <x:v>Pending</x:v>
      </x:c>
      <x:c r="M8" s="1208" t="str">
        <x:v>Not Executed</x:v>
      </x:c>
      <x:c r="N8" s="1208" t="str">
        <x:v>Not Qualified</x:v>
      </x:c>
      <x:c r="O8" s="1209" t="str">
        <x:v>Data/AI Evaluation</x:v>
      </x:c>
    </x:row>
    <x:row r="9">
      <x:c r="A9" s="1202" t="str">
        <x:v>QRES-005</x:v>
      </x:c>
      <x:c r="B9" s="114" t="str">
        <x:v>Candidate model</x:v>
      </x:c>
      <x:c r="C9" s="114" t="str">
        <x:v>WI_TASK_ALIGNMENT</x:v>
      </x:c>
      <x:c r="D9" s="114" t="str">
        <x:v>STANDARD</x:v>
      </x:c>
      <x:c r="E9" s="114" t="str">
        <x:v>Pending</x:v>
      </x:c>
      <x:c r="F9" s="114" t="str">
        <x:v>Pending</x:v>
      </x:c>
      <x:c r="G9" s="114" t="str">
        <x:v>Pending</x:v>
      </x:c>
      <x:c r="H9" s="114" t="str">
        <x:v>Pending</x:v>
      </x:c>
      <x:c r="I9" s="114" t="str">
        <x:v>Pending</x:v>
      </x:c>
      <x:c r="J9" s="114" t="str">
        <x:v>Pending</x:v>
      </x:c>
      <x:c r="K9" s="114" t="str">
        <x:v>Pending</x:v>
      </x:c>
      <x:c r="L9" s="114" t="str">
        <x:v>Pending</x:v>
      </x:c>
      <x:c r="M9" s="114" t="str">
        <x:v>Not Executed</x:v>
      </x:c>
      <x:c r="N9" s="114" t="str">
        <x:v>Not Qualified</x:v>
      </x:c>
      <x:c r="O9" s="1203" t="str">
        <x:v>Task Product/DPO</x:v>
      </x:c>
    </x:row>
    <x:row r="10">
      <x:c r="A10" s="1210" t="str">
        <x:v>QRES-006</x:v>
      </x:c>
      <x:c r="B10" s="1211" t="str">
        <x:v>Candidate model</x:v>
      </x:c>
      <x:c r="C10" s="1211" t="str">
        <x:v>WI_CAPABILITY_RECOMMENDATION</x:v>
      </x:c>
      <x:c r="D10" s="1211" t="str">
        <x:v>CRITICAL</x:v>
      </x:c>
      <x:c r="E10" s="1211" t="str">
        <x:v>Pending</x:v>
      </x:c>
      <x:c r="F10" s="1211" t="str">
        <x:v>Pending</x:v>
      </x:c>
      <x:c r="G10" s="1211" t="str">
        <x:v>Pending</x:v>
      </x:c>
      <x:c r="H10" s="1211" t="str">
        <x:v>Pending</x:v>
      </x:c>
      <x:c r="I10" s="1211" t="str">
        <x:v>Pending</x:v>
      </x:c>
      <x:c r="J10" s="1211" t="str">
        <x:v>Pending</x:v>
      </x:c>
      <x:c r="K10" s="1211" t="str">
        <x:v>Pending</x:v>
      </x:c>
      <x:c r="L10" s="1211" t="str">
        <x:v>Pending</x:v>
      </x:c>
      <x:c r="M10" s="1211" t="str">
        <x:v>Not Executed</x:v>
      </x:c>
      <x:c r="N10" s="1211" t="str">
        <x:v>Not Qualified</x:v>
      </x:c>
      <x:c r="O10" s="1212" t="str">
        <x:v>Capability/HR/DPO</x:v>
      </x:c>
    </x:row>
  </x:sheetData>
  <x:mergeCells>
    <x:mergeCell ref="A1:O1"/>
    <x:mergeCell ref="A2:O2"/>
  </x:mergeCells>
  <x:dataValidations count="1">
    <x:dataValidation type="list" sqref="N5:N10">
      <x:formula1>"Not Qualified,Benchmarking,Conditional,Qualified,Rejected,Expired,Suspended"</x:formula1>
    </x:dataValidation>
  </x:dataValidations>
  <x:pageMargins left="0.7" right="0.7" top="0.75" bottom="0.75" header="0.3" footer="0.3"/>
</x:worksheet>
</file>

<file path=xl/worksheets/sheet208.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18" hidden="0" customWidth="1"/>
    <x:col min="5" max="5" width="42" hidden="0" customWidth="1"/>
    <x:col min="6" max="6" width="30" hidden="0" customWidth="1"/>
    <x:col min="7" max="7" width="52" hidden="0" customWidth="1"/>
    <x:col min="8" max="8" width="30" hidden="0" customWidth="1"/>
    <x:col min="9" max="9" width="18" hidden="0" customWidth="1"/>
    <x:col min="10" max="10" width="28" hidden="0" customWidth="1"/>
  </x:cols>
  <x:sheetData>
    <x:row r="1" ht="30" customHeight="1">
      <x:c r="A1" s="1164" t="str">
        <x:v>Stage 12A — Model-to-Task Routing Results</x:v>
      </x:c>
      <x:c r="B1" s="1164"/>
      <x:c r="C1" s="1164"/>
      <x:c r="D1" s="1164"/>
      <x:c r="E1" s="1164"/>
      <x:c r="F1" s="1164"/>
      <x:c r="G1" s="1164"/>
      <x:c r="H1" s="1164"/>
      <x:c r="I1" s="1164"/>
      <x:c r="J1" s="1164"/>
    </x:row>
    <x:row r="2" ht="40" customHeight="1">
      <x:c r="A2" s="1168" t="str">
        <x:v>Initial route intent and execution-result register. Actual selection remains blocked until qualification and policy checks are complete.</x:v>
      </x:c>
      <x:c r="B2" s="1168"/>
      <x:c r="C2" s="1168"/>
      <x:c r="D2" s="1168"/>
      <x:c r="E2" s="1168"/>
      <x:c r="F2" s="1168"/>
      <x:c r="G2" s="1168"/>
      <x:c r="H2" s="1168"/>
      <x:c r="I2" s="1168"/>
      <x:c r="J2" s="1168"/>
    </x:row>
    <x:row r="4" ht="30" customHeight="1">
      <x:c r="A4" s="1180" t="str">
        <x:v>ID</x:v>
      </x:c>
      <x:c r="B4" s="1181" t="str">
        <x:v>Use case</x:v>
      </x:c>
      <x:c r="C4" s="1181" t="str">
        <x:v>Task profile</x:v>
      </x:c>
      <x:c r="D4" s="1181" t="str">
        <x:v>Effort</x:v>
      </x:c>
      <x:c r="E4" s="1181" t="str">
        <x:v>Preferred route</x:v>
      </x:c>
      <x:c r="F4" s="1181" t="str">
        <x:v>Eligibility result</x:v>
      </x:c>
      <x:c r="G4" s="1181" t="str">
        <x:v>Fallback / terminal action</x:v>
      </x:c>
      <x:c r="H4" s="1181" t="str">
        <x:v>Actual result</x:v>
      </x:c>
      <x:c r="I4" s="1181" t="str">
        <x:v>Decision</x:v>
      </x:c>
      <x:c r="J4" s="1182" t="str">
        <x:v>Owner</x:v>
      </x:c>
    </x:row>
    <x:row r="5">
      <x:c r="A5" s="1199" t="str">
        <x:v>RTRR-001</x:v>
      </x:c>
      <x:c r="B5" s="1200" t="str">
        <x:v>Development planning</x:v>
      </x:c>
      <x:c r="C5" s="1200" t="str">
        <x:v>DEV_ARCHITECTURE_PLANNING</x:v>
      </x:c>
      <x:c r="D5" s="1200" t="str">
        <x:v>CRITICAL</x:v>
      </x:c>
      <x:c r="E5" s="1200" t="str">
        <x:v>Claude Fable 5 / Claude Code</x:v>
      </x:c>
      <x:c r="F5" s="1200" t="str">
        <x:v>Pending qualification</x:v>
      </x:c>
      <x:c r="G5" s="1200" t="str">
        <x:v>No fallback to weaker route without approval</x:v>
      </x:c>
      <x:c r="H5" s="1200" t="str">
        <x:v>Not Executed</x:v>
      </x:c>
      <x:c r="I5" s="1200" t="str">
        <x:v>Pending</x:v>
      </x:c>
      <x:c r="J5" s="1201" t="str">
        <x:v>CTO/Architecture</x:v>
      </x:c>
    </x:row>
    <x:row r="6">
      <x:c r="A6" s="1207" t="str">
        <x:v>RTRR-002</x:v>
      </x:c>
      <x:c r="B6" s="1208" t="str">
        <x:v>Primary implementation</x:v>
      </x:c>
      <x:c r="C6" s="1208" t="str">
        <x:v>WI_CODE_ASSISTANCE</x:v>
      </x:c>
      <x:c r="D6" s="1208" t="str">
        <x:v>DEEP</x:v>
      </x:c>
      <x:c r="E6" s="1208" t="str">
        <x:v>Claude Opus 4.8 / Claude Code</x:v>
      </x:c>
      <x:c r="F6" s="1208" t="str">
        <x:v>Pending qualification</x:v>
      </x:c>
      <x:c r="G6" s="1208" t="str">
        <x:v>Fallback to highest qualified equivalent or manual</x:v>
      </x:c>
      <x:c r="H6" s="1208" t="str">
        <x:v>Not Executed</x:v>
      </x:c>
      <x:c r="I6" s="1208" t="str">
        <x:v>Pending</x:v>
      </x:c>
      <x:c r="J6" s="1209" t="str">
        <x:v>Engineering Lead</x:v>
      </x:c>
    </x:row>
    <x:row r="7">
      <x:c r="A7" s="1202" t="str">
        <x:v>RTRR-003</x:v>
      </x:c>
      <x:c r="B7" s="114" t="str">
        <x:v>Independent code review</x:v>
      </x:c>
      <x:c r="C7" s="114" t="str">
        <x:v>DEV_INDEPENDENT_CODE_REVIEW</x:v>
      </x:c>
      <x:c r="D7" s="114" t="str">
        <x:v>CRITICAL</x:v>
      </x:c>
      <x:c r="E7" s="114" t="str">
        <x:v>GPT-5.6 Sol / Codex CLI max</x:v>
      </x:c>
      <x:c r="F7" s="114" t="str">
        <x:v>Pending qualification</x:v>
      </x:c>
      <x:c r="G7" s="114" t="str">
        <x:v>Read-only; fallback to human independent reviewer</x:v>
      </x:c>
      <x:c r="H7" s="114" t="str">
        <x:v>Not Executed</x:v>
      </x:c>
      <x:c r="I7" s="114" t="str">
        <x:v>Pending</x:v>
      </x:c>
      <x:c r="J7" s="1203" t="str">
        <x:v>QA/CISO</x:v>
      </x:c>
    </x:row>
    <x:row r="8">
      <x:c r="A8" s="1207" t="str">
        <x:v>RTRR-004</x:v>
      </x:c>
      <x:c r="B8" s="1208" t="str">
        <x:v>Evidence extraction</x:v>
      </x:c>
      <x:c r="C8" s="1208" t="str">
        <x:v>WI_EVIDENCE_EXTRACTION</x:v>
      </x:c>
      <x:c r="D8" s="1208" t="str">
        <x:v>FAST</x:v>
      </x:c>
      <x:c r="E8" s="1208" t="str">
        <x:v>Lowest-cost qualified local/API model</x:v>
      </x:c>
      <x:c r="F8" s="1208" t="str">
        <x:v>No qualified candidate yet</x:v>
      </x:c>
      <x:c r="G8" s="1208" t="str">
        <x:v>Deterministic/manual fallback</x:v>
      </x:c>
      <x:c r="H8" s="1208" t="str">
        <x:v>Not Executed</x:v>
      </x:c>
      <x:c r="I8" s="1208" t="str">
        <x:v>Pending</x:v>
      </x:c>
      <x:c r="J8" s="1209" t="str">
        <x:v>Data/AI Platform</x:v>
      </x:c>
    </x:row>
    <x:row r="9">
      <x:c r="A9" s="1202" t="str">
        <x:v>RTRR-005</x:v>
      </x:c>
      <x:c r="B9" s="114" t="str">
        <x:v>Task alignment</x:v>
      </x:c>
      <x:c r="C9" s="114" t="str">
        <x:v>WI_TASK_ALIGNMENT</x:v>
      </x:c>
      <x:c r="D9" s="114" t="str">
        <x:v>STANDARD</x:v>
      </x:c>
      <x:c r="E9" s="114" t="str">
        <x:v>Qualified balanced route</x:v>
      </x:c>
      <x:c r="F9" s="114" t="str">
        <x:v>No qualified candidate yet</x:v>
      </x:c>
      <x:c r="G9" s="114" t="str">
        <x:v>Human review/insufficient evidence</x:v>
      </x:c>
      <x:c r="H9" s="114" t="str">
        <x:v>Not Executed</x:v>
      </x:c>
      <x:c r="I9" s="114" t="str">
        <x:v>Pending</x:v>
      </x:c>
      <x:c r="J9" s="1203" t="str">
        <x:v>Task Assurance</x:v>
      </x:c>
    </x:row>
    <x:row r="10">
      <x:c r="A10" s="1207" t="str">
        <x:v>RTRR-006</x:v>
      </x:c>
      <x:c r="B10" s="1208" t="str">
        <x:v>Material negative alignment</x:v>
      </x:c>
      <x:c r="C10" s="1208" t="str">
        <x:v>WI_TASK_ALIGNMENT</x:v>
      </x:c>
      <x:c r="D10" s="1208" t="str">
        <x:v>CRITICAL</x:v>
      </x:c>
      <x:c r="E10" s="1208" t="str">
        <x:v>Strongest qualified route + independent/human review</x:v>
      </x:c>
      <x:c r="F10" s="1208" t="str">
        <x:v>No qualified candidate yet</x:v>
      </x:c>
      <x:c r="G10" s="1208" t="str">
        <x:v>Human review required</x:v>
      </x:c>
      <x:c r="H10" s="1208" t="str">
        <x:v>Not Executed</x:v>
      </x:c>
      <x:c r="I10" s="1208" t="str">
        <x:v>Pending</x:v>
      </x:c>
      <x:c r="J10" s="1209" t="str">
        <x:v>DPO/Task Assurance</x:v>
      </x:c>
    </x:row>
    <x:row r="11">
      <x:c r="A11" s="1202" t="str">
        <x:v>RTRR-007</x:v>
      </x:c>
      <x:c r="B11" s="114" t="str">
        <x:v>Capability recommendation</x:v>
      </x:c>
      <x:c r="C11" s="114" t="str">
        <x:v>WI_CAPABILITY_RECOMMENDATION</x:v>
      </x:c>
      <x:c r="D11" s="114" t="str">
        <x:v>CRITICAL</x:v>
      </x:c>
      <x:c r="E11" s="114" t="str">
        <x:v>Qualified route + deterministic evidence + human review</x:v>
      </x:c>
      <x:c r="F11" s="114" t="str">
        <x:v>No qualified candidate yet</x:v>
      </x:c>
      <x:c r="G11" s="114" t="str">
        <x:v>No automatic state update</x:v>
      </x:c>
      <x:c r="H11" s="114" t="str">
        <x:v>Not Executed</x:v>
      </x:c>
      <x:c r="I11" s="114" t="str">
        <x:v>Pending</x:v>
      </x:c>
      <x:c r="J11" s="1203" t="str">
        <x:v>Capability/HR</x:v>
      </x:c>
    </x:row>
    <x:row r="12">
      <x:c r="A12" s="1210" t="str">
        <x:v>RTRR-008</x:v>
      </x:c>
      <x:c r="B12" s="1211" t="str">
        <x:v>Private coaching</x:v>
      </x:c>
      <x:c r="C12" s="1211" t="str">
        <x:v>WI_COACHING_GENERATION</x:v>
      </x:c>
      <x:c r="D12" s="1211" t="str">
        <x:v>STANDARD</x:v>
      </x:c>
      <x:c r="E12" s="1211" t="str">
        <x:v>Qualified private route; local where policy prefers</x:v>
      </x:c>
      <x:c r="F12" s="1211" t="str">
        <x:v>No qualified candidate yet</x:v>
      </x:c>
      <x:c r="G12" s="1211" t="str">
        <x:v>No silent cloud/provider change</x:v>
      </x:c>
      <x:c r="H12" s="1211" t="str">
        <x:v>Not Executed</x:v>
      </x:c>
      <x:c r="I12" s="1211" t="str">
        <x:v>Pending</x:v>
      </x:c>
      <x:c r="J12" s="1212" t="str">
        <x:v>Growth Coach/DPO</x:v>
      </x:c>
    </x:row>
  </x:sheetData>
  <x:mergeCells>
    <x:mergeCell ref="A1:J1"/>
    <x:mergeCell ref="A2:J2"/>
  </x:mergeCells>
  <x:dataValidations count="1">
    <x:dataValidation type="list" sqref="I5:I12">
      <x:formula1>"Pending,Pass,Fail,Conditional,Blocked"</x:formula1>
    </x:dataValidation>
  </x:dataValidations>
  <x:pageMargins left="0.7" right="0.7" top="0.75" bottom="0.75" header="0.3" footer="0.3"/>
</x:worksheet>
</file>

<file path=xl/worksheets/sheet209.xml><?xml version="1.0" encoding="utf-8"?>
<x:worksheet xmlns:x="http://schemas.openxmlformats.org/spreadsheetml/2006/main">
  <x:sheetFormatPr defaultRowHeight="15"/>
  <x:cols>
    <x:col min="1" max="1" width="12" hidden="0" customWidth="1"/>
    <x:col min="2" max="2" width="34" hidden="0" customWidth="1"/>
    <x:col min="3" max="3" width="28" hidden="0" customWidth="1"/>
    <x:col min="4" max="4" width="46" hidden="0" customWidth="1"/>
    <x:col min="5" max="5" width="64" hidden="0" customWidth="1"/>
    <x:col min="6" max="6" width="30" hidden="0" customWidth="1"/>
    <x:col min="7" max="7" width="12" hidden="0" customWidth="1"/>
    <x:col min="8" max="8" width="18" hidden="0" customWidth="1"/>
  </x:cols>
  <x:sheetData>
    <x:row r="1" ht="30" customHeight="1">
      <x:c r="A1" s="1164" t="str">
        <x:v>Stage 12A — Fallback and Failure Validation</x:v>
      </x:c>
      <x:c r="B1" s="1164"/>
      <x:c r="C1" s="1164"/>
      <x:c r="D1" s="1164"/>
      <x:c r="E1" s="1164"/>
      <x:c r="F1" s="1164"/>
      <x:c r="G1" s="1164"/>
      <x:c r="H1" s="1164"/>
    </x:row>
    <x:row r="2" ht="40" customHeight="1">
      <x:c r="A2" s="1168" t="str">
        <x:v>Failure-injection tests for the development profile and production AI execution fabric.</x:v>
      </x:c>
      <x:c r="B2" s="1168"/>
      <x:c r="C2" s="1168"/>
      <x:c r="D2" s="1168"/>
      <x:c r="E2" s="1168"/>
      <x:c r="F2" s="1168"/>
      <x:c r="G2" s="1168"/>
      <x:c r="H2" s="1168"/>
    </x:row>
    <x:row r="4" ht="30" customHeight="1">
      <x:c r="A4" s="1180" t="str">
        <x:v>ID</x:v>
      </x:c>
      <x:c r="B4" s="1181" t="str">
        <x:v>Scenario</x:v>
      </x:c>
      <x:c r="C4" s="1181" t="str">
        <x:v>Scope</x:v>
      </x:c>
      <x:c r="D4" s="1181" t="str">
        <x:v>Method</x:v>
      </x:c>
      <x:c r="E4" s="1181" t="str">
        <x:v>Acceptance threshold</x:v>
      </x:c>
      <x:c r="F4" s="1181" t="str">
        <x:v>Actual result</x:v>
      </x:c>
      <x:c r="G4" s="1181" t="str">
        <x:v>Severity</x:v>
      </x:c>
      <x:c r="H4" s="1182" t="str">
        <x:v>Decision</x:v>
      </x:c>
    </x:row>
    <x:row r="5">
      <x:c r="A5" s="1199" t="str">
        <x:v>FBV-001</x:v>
      </x:c>
      <x:c r="B5" s="1200" t="str">
        <x:v>Claude Code not installed</x:v>
      </x:c>
      <x:c r="C5" s="1200" t="str">
        <x:v>Endpoint development</x:v>
      </x:c>
      <x:c r="D5" s="1200" t="str">
        <x:v>Remove binary / invalid path</x:v>
      </x:c>
      <x:c r="E5" s="1200" t="str">
        <x:v>Notify and offer managed/manual route</x:v>
      </x:c>
      <x:c r="F5" s="1200" t="str">
        <x:v>Not Executed</x:v>
      </x:c>
      <x:c r="G5" s="1200" t="str">
        <x:v>Critical</x:v>
      </x:c>
      <x:c r="H5" s="1201" t="str">
        <x:v>Pending</x:v>
      </x:c>
    </x:row>
    <x:row r="6">
      <x:c r="A6" s="1207" t="str">
        <x:v>FBV-002</x:v>
      </x:c>
      <x:c r="B6" s="1208" t="str">
        <x:v>Claude authentication expired</x:v>
      </x:c>
      <x:c r="C6" s="1208" t="str">
        <x:v>Endpoint development</x:v>
      </x:c>
      <x:c r="D6" s="1208" t="str">
        <x:v>Expired auth fixture</x:v>
      </x:c>
      <x:c r="E6" s="1208" t="str">
        <x:v>Visible sign-in; no credential extraction; no hidden route</x:v>
      </x:c>
      <x:c r="F6" s="1208" t="str">
        <x:v>Not Executed</x:v>
      </x:c>
      <x:c r="G6" s="1208" t="str">
        <x:v>Critical</x:v>
      </x:c>
      <x:c r="H6" s="1209" t="str">
        <x:v>Pending</x:v>
      </x:c>
    </x:row>
    <x:row r="7">
      <x:c r="A7" s="1202" t="str">
        <x:v>FBV-003</x:v>
      </x:c>
      <x:c r="B7" s="114" t="str">
        <x:v>Claude/Fable credits or quota exhausted</x:v>
      </x:c>
      <x:c r="C7" s="114" t="str">
        <x:v>Planning</x:v>
      </x:c>
      <x:c r="D7" s="114" t="str">
        <x:v>Quota fixture</x:v>
      </x:c>
      <x:c r="E7" s="114" t="str">
        <x:v>Visible options; no employee disadvantage; no hidden batch</x:v>
      </x:c>
      <x:c r="F7" s="114" t="str">
        <x:v>Not Executed</x:v>
      </x:c>
      <x:c r="G7" s="114" t="str">
        <x:v>High</x:v>
      </x:c>
      <x:c r="H7" s="1203" t="str">
        <x:v>Pending</x:v>
      </x:c>
    </x:row>
    <x:row r="8">
      <x:c r="A8" s="1207" t="str">
        <x:v>FBV-004</x:v>
      </x:c>
      <x:c r="B8" s="1208" t="str">
        <x:v>Codex CLI unavailable</x:v>
      </x:c>
      <x:c r="C8" s="1208" t="str">
        <x:v>Independent review</x:v>
      </x:c>
      <x:c r="D8" s="1208" t="str">
        <x:v>Remove/disable Codex</x:v>
      </x:c>
      <x:c r="E8" s="1208" t="str">
        <x:v>Human independent review or approved equivalent</x:v>
      </x:c>
      <x:c r="F8" s="1208" t="str">
        <x:v>Not Executed</x:v>
      </x:c>
      <x:c r="G8" s="1208" t="str">
        <x:v>Critical</x:v>
      </x:c>
      <x:c r="H8" s="1209" t="str">
        <x:v>Pending</x:v>
      </x:c>
    </x:row>
    <x:row r="9">
      <x:c r="A9" s="1202" t="str">
        <x:v>FBV-005</x:v>
      </x:c>
      <x:c r="B9" s="114" t="str">
        <x:v>GPT-5.6 actual model differs</x:v>
      </x:c>
      <x:c r="C9" s="114" t="str">
        <x:v>Independent review</x:v>
      </x:c>
      <x:c r="D9" s="114" t="str">
        <x:v>Alias/model-change fixture</x:v>
      </x:c>
      <x:c r="E9" s="114" t="str">
        <x:v>Record actual model; suspend qualification if incompatible</x:v>
      </x:c>
      <x:c r="F9" s="114" t="str">
        <x:v>Not Executed</x:v>
      </x:c>
      <x:c r="G9" s="114" t="str">
        <x:v>Critical</x:v>
      </x:c>
      <x:c r="H9" s="1203" t="str">
        <x:v>Pending</x:v>
      </x:c>
    </x:row>
    <x:row r="10">
      <x:c r="A10" s="1207" t="str">
        <x:v>FBV-006</x:v>
      </x:c>
      <x:c r="B10" s="1208" t="str">
        <x:v>Local model lacks RAM/GPU</x:v>
      </x:c>
      <x:c r="C10" s="1208" t="str">
        <x:v>Endpoint local</x:v>
      </x:c>
      <x:c r="D10" s="1208" t="str">
        <x:v>Resource limit fixture</x:v>
      </x:c>
      <x:c r="E10" s="1208" t="str">
        <x:v>Smaller qualified model or explicit managed/manual option</x:v>
      </x:c>
      <x:c r="F10" s="1208" t="str">
        <x:v>Not Executed</x:v>
      </x:c>
      <x:c r="G10" s="1208" t="str">
        <x:v>High</x:v>
      </x:c>
      <x:c r="H10" s="1209" t="str">
        <x:v>Pending</x:v>
      </x:c>
    </x:row>
    <x:row r="11">
      <x:c r="A11" s="1202" t="str">
        <x:v>FBV-007</x:v>
      </x:c>
      <x:c r="B11" s="114" t="str">
        <x:v>Primary provider outage</x:v>
      </x:c>
      <x:c r="C11" s="114" t="str">
        <x:v>Central route</x:v>
      </x:c>
      <x:c r="D11" s="114" t="str">
        <x:v>Circuit-breaker chaos</x:v>
      </x:c>
      <x:c r="E11" s="114" t="str">
        <x:v>Approved qualified secondary or human review</x:v>
      </x:c>
      <x:c r="F11" s="114" t="str">
        <x:v>Not Executed</x:v>
      </x:c>
      <x:c r="G11" s="114" t="str">
        <x:v>Critical</x:v>
      </x:c>
      <x:c r="H11" s="1203" t="str">
        <x:v>Pending</x:v>
      </x:c>
    </x:row>
    <x:row r="12">
      <x:c r="A12" s="1207" t="str">
        <x:v>FBV-008</x:v>
      </x:c>
      <x:c r="B12" s="1208" t="str">
        <x:v>Region conflict</x:v>
      </x:c>
      <x:c r="C12" s="1208" t="str">
        <x:v>Sensitive evidence</x:v>
      </x:c>
      <x:c r="D12" s="1208" t="str">
        <x:v>Only global fallback available</x:v>
      </x:c>
      <x:c r="E12" s="1208" t="str">
        <x:v>Block before content transmission</x:v>
      </x:c>
      <x:c r="F12" s="1208" t="str">
        <x:v>Not Executed</x:v>
      </x:c>
      <x:c r="G12" s="1208" t="str">
        <x:v>Critical</x:v>
      </x:c>
      <x:c r="H12" s="1209" t="str">
        <x:v>Pending</x:v>
      </x:c>
    </x:row>
    <x:row r="13">
      <x:c r="A13" s="1202" t="str">
        <x:v>FBV-009</x:v>
      </x:c>
      <x:c r="B13" s="114" t="str">
        <x:v>Qualification expired</x:v>
      </x:c>
      <x:c r="C13" s="114" t="str">
        <x:v>Any AI job</x:v>
      </x:c>
      <x:c r="D13" s="114" t="str">
        <x:v>Expire profile</x:v>
      </x:c>
      <x:c r="E13" s="114" t="str">
        <x:v>Do not route; requalify or select current qualified route</x:v>
      </x:c>
      <x:c r="F13" s="114" t="str">
        <x:v>Not Executed</x:v>
      </x:c>
      <x:c r="G13" s="114" t="str">
        <x:v>Critical</x:v>
      </x:c>
      <x:c r="H13" s="1203" t="str">
        <x:v>Pending</x:v>
      </x:c>
    </x:row>
    <x:row r="14">
      <x:c r="A14" s="1207" t="str">
        <x:v>FBV-010</x:v>
      </x:c>
      <x:c r="B14" s="1208" t="str">
        <x:v>Schema invalid</x:v>
      </x:c>
      <x:c r="C14" s="1208" t="str">
        <x:v>Machine-consumed result</x:v>
      </x:c>
      <x:c r="D14" s="1208" t="str">
        <x:v>Malformed JSON output</x:v>
      </x:c>
      <x:c r="E14" s="1208" t="str">
        <x:v>Repair/retry within budget; safe failure otherwise</x:v>
      </x:c>
      <x:c r="F14" s="1208" t="str">
        <x:v>Not Executed</x:v>
      </x:c>
      <x:c r="G14" s="1208" t="str">
        <x:v>Critical</x:v>
      </x:c>
      <x:c r="H14" s="1209" t="str">
        <x:v>Pending</x:v>
      </x:c>
    </x:row>
    <x:row r="15">
      <x:c r="A15" s="1202" t="str">
        <x:v>FBV-011</x:v>
      </x:c>
      <x:c r="B15" s="114" t="str">
        <x:v>No eligible route</x:v>
      </x:c>
      <x:c r="C15" s="114" t="str">
        <x:v>Any AI job</x:v>
      </x:c>
      <x:c r="D15" s="114" t="str">
        <x:v>Disable all approved routes</x:v>
      </x:c>
      <x:c r="E15" s="114" t="str">
        <x:v>AI_ROUTE_UNAVAILABLE / deterministic/manual / human review</x:v>
      </x:c>
      <x:c r="F15" s="114" t="str">
        <x:v>Not Executed</x:v>
      </x:c>
      <x:c r="G15" s="114" t="str">
        <x:v>Critical</x:v>
      </x:c>
      <x:c r="H15" s="1203" t="str">
        <x:v>Pending</x:v>
      </x:c>
    </x:row>
    <x:row r="16">
      <x:c r="A16" s="1210" t="str">
        <x:v>FBV-012</x:v>
      </x:c>
      <x:c r="B16" s="1211" t="str">
        <x:v>Local-to-cloud fallback</x:v>
      </x:c>
      <x:c r="C16" s="1211" t="str">
        <x:v>Private task</x:v>
      </x:c>
      <x:c r="D16" s="1211" t="str">
        <x:v>Fail local route</x:v>
      </x:c>
      <x:c r="E16" s="1211" t="str">
        <x:v>Require policy/employee approval or stop</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10.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34" hidden="0" customWidth="1"/>
    <x:col min="5" max="5" width="54" hidden="0" customWidth="1"/>
    <x:col min="6" max="6" width="44" hidden="0" customWidth="1"/>
    <x:col min="7" max="7" width="30" hidden="0" customWidth="1"/>
    <x:col min="8" max="8" width="12" hidden="0" customWidth="1"/>
    <x:col min="9" max="9" width="18" hidden="0" customWidth="1"/>
  </x:cols>
  <x:sheetData>
    <x:row r="1" ht="30" customHeight="1">
      <x:c r="A1" s="1164" t="str">
        <x:v>Stage 12A — AI Credential and Identity Tests</x:v>
      </x:c>
      <x:c r="B1" s="1164"/>
      <x:c r="C1" s="1164"/>
      <x:c r="D1" s="1164"/>
      <x:c r="E1" s="1164"/>
      <x:c r="F1" s="1164"/>
      <x:c r="G1" s="1164"/>
      <x:c r="H1" s="1164"/>
      <x:c r="I1" s="1164"/>
    </x:row>
    <x:row r="2" ht="40" customHeight="1">
      <x:c r="A2" s="1168" t="str">
        <x:v>Credential tests separate central service identities from user-local subscription credentials.</x:v>
      </x:c>
      <x:c r="B2" s="1168"/>
      <x:c r="C2" s="1168"/>
      <x:c r="D2" s="1168"/>
      <x:c r="E2" s="1168"/>
      <x:c r="F2" s="1168"/>
      <x:c r="G2" s="1168"/>
      <x:c r="H2" s="1168"/>
      <x:c r="I2" s="1168"/>
    </x:row>
    <x:row r="4" ht="30" customHeight="1">
      <x:c r="A4" s="1180" t="str">
        <x:v>ID</x:v>
      </x:c>
      <x:c r="B4" s="1181" t="str">
        <x:v>Credential / identity</x:v>
      </x:c>
      <x:c r="C4" s="1181" t="str">
        <x:v>Use</x:v>
      </x:c>
      <x:c r="D4" s="1181" t="str">
        <x:v>Storage / authority</x:v>
      </x:c>
      <x:c r="E4" s="1181" t="str">
        <x:v>Required control</x:v>
      </x:c>
      <x:c r="F4" s="1181" t="str">
        <x:v>Test</x:v>
      </x:c>
      <x:c r="G4" s="1181" t="str">
        <x:v>Actual result</x:v>
      </x:c>
      <x:c r="H4" s="1181" t="str">
        <x:v>Severity</x:v>
      </x:c>
      <x:c r="I4" s="1182" t="str">
        <x:v>Decision</x:v>
      </x:c>
    </x:row>
    <x:row r="5">
      <x:c r="A5" s="1199" t="str">
        <x:v>IDT-001</x:v>
      </x:c>
      <x:c r="B5" s="1200" t="str">
        <x:v>Anthropic user-local OAuth</x:v>
      </x:c>
      <x:c r="C5" s="1200" t="str">
        <x:v>Claude Code Max/approved plan</x:v>
      </x:c>
      <x:c r="D5" s="1200" t="str">
        <x:v>OS/vendor secure storage</x:v>
      </x:c>
      <x:c r="E5" s="1200" t="str">
        <x:v>Endpoint broker cannot read/export</x:v>
      </x:c>
      <x:c r="F5" s="1200" t="str">
        <x:v>Red-team and file/keychain permission test</x:v>
      </x:c>
      <x:c r="G5" s="1200" t="str">
        <x:v>Not Executed</x:v>
      </x:c>
      <x:c r="H5" s="1200" t="str">
        <x:v>Critical</x:v>
      </x:c>
      <x:c r="I5" s="1201" t="str">
        <x:v>Pending</x:v>
      </x:c>
    </x:row>
    <x:row r="6">
      <x:c r="A6" s="1207" t="str">
        <x:v>IDT-002</x:v>
      </x:c>
      <x:c r="B6" s="1208" t="str">
        <x:v>OpenAI user-local Codex auth</x:v>
      </x:c>
      <x:c r="C6" s="1208" t="str">
        <x:v>Codex CLI review</x:v>
      </x:c>
      <x:c r="D6" s="1208" t="str">
        <x:v>Vendor/OS secure storage</x:v>
      </x:c>
      <x:c r="E6" s="1208" t="str">
        <x:v>Review wrapper cannot read/export</x:v>
      </x:c>
      <x:c r="F6" s="1208" t="str">
        <x:v>Red-team and environment/file test</x:v>
      </x:c>
      <x:c r="G6" s="1208" t="str">
        <x:v>Not Executed</x:v>
      </x:c>
      <x:c r="H6" s="1208" t="str">
        <x:v>Critical</x:v>
      </x:c>
      <x:c r="I6" s="1209" t="str">
        <x:v>Pending</x:v>
      </x:c>
    </x:row>
    <x:row r="7">
      <x:c r="A7" s="1202" t="str">
        <x:v>IDT-003</x:v>
      </x:c>
      <x:c r="B7" s="114" t="str">
        <x:v>Central OpenAI API key</x:v>
      </x:c>
      <x:c r="C7" s="114" t="str">
        <x:v>HumanOS orchestrator</x:v>
      </x:c>
      <x:c r="D7" s="114" t="str">
        <x:v>KMS/Secrets</x:v>
      </x:c>
      <x:c r="E7" s="114" t="str">
        <x:v>No Work Intelligence/device access</x:v>
      </x:c>
      <x:c r="F7" s="114" t="str">
        <x:v>Rotation/revocation/IAM test</x:v>
      </x:c>
      <x:c r="G7" s="114" t="str">
        <x:v>Not Executed</x:v>
      </x:c>
      <x:c r="H7" s="114" t="str">
        <x:v>Critical</x:v>
      </x:c>
      <x:c r="I7" s="1203" t="str">
        <x:v>Pending</x:v>
      </x:c>
    </x:row>
    <x:row r="8">
      <x:c r="A8" s="1207" t="str">
        <x:v>IDT-004</x:v>
      </x:c>
      <x:c r="B8" s="1208" t="str">
        <x:v>Central Anthropic API key</x:v>
      </x:c>
      <x:c r="C8" s="1208" t="str">
        <x:v>HumanOS orchestrator</x:v>
      </x:c>
      <x:c r="D8" s="1208" t="str">
        <x:v>KMS/Secrets</x:v>
      </x:c>
      <x:c r="E8" s="1208" t="str">
        <x:v>No Work Intelligence/device access</x:v>
      </x:c>
      <x:c r="F8" s="1208" t="str">
        <x:v>Rotation/revocation/IAM test</x:v>
      </x:c>
      <x:c r="G8" s="1208" t="str">
        <x:v>Not Executed</x:v>
      </x:c>
      <x:c r="H8" s="1208" t="str">
        <x:v>Critical</x:v>
      </x:c>
      <x:c r="I8" s="1209" t="str">
        <x:v>Pending</x:v>
      </x:c>
    </x:row>
    <x:row r="9">
      <x:c r="A9" s="1202" t="str">
        <x:v>IDT-005</x:v>
      </x:c>
      <x:c r="B9" s="114" t="str">
        <x:v>Cloud workload identity</x:v>
      </x:c>
      <x:c r="C9" s="114" t="str">
        <x:v>Bedrock/Vertex/Azure</x:v>
      </x:c>
      <x:c r="D9" s="114" t="str">
        <x:v>Cloud IAM</x:v>
      </x:c>
      <x:c r="E9" s="114" t="str">
        <x:v>Short-lived least-privilege identity</x:v>
      </x:c>
      <x:c r="F9" s="114" t="str">
        <x:v>Assume-role/token expiry test</x:v>
      </x:c>
      <x:c r="G9" s="114" t="str">
        <x:v>Not Executed</x:v>
      </x:c>
      <x:c r="H9" s="114" t="str">
        <x:v>High</x:v>
      </x:c>
      <x:c r="I9" s="1203" t="str">
        <x:v>Pending</x:v>
      </x:c>
    </x:row>
    <x:row r="10">
      <x:c r="A10" s="1207" t="str">
        <x:v>IDT-006</x:v>
      </x:c>
      <x:c r="B10" s="1208" t="str">
        <x:v>Self-hosted mTLS identity</x:v>
      </x:c>
      <x:c r="C10" s="1208" t="str">
        <x:v>vLLM/SGLang/customer endpoint</x:v>
      </x:c>
      <x:c r="D10" s="1208" t="str">
        <x:v>PKI/KMS</x:v>
      </x:c>
      <x:c r="E10" s="1208" t="str">
        <x:v>Service/tenant scope and rotation</x:v>
      </x:c>
      <x:c r="F10" s="1208" t="str">
        <x:v>mTLS/revocation test</x:v>
      </x:c>
      <x:c r="G10" s="1208" t="str">
        <x:v>Not Executed</x:v>
      </x:c>
      <x:c r="H10" s="1208" t="str">
        <x:v>High</x:v>
      </x:c>
      <x:c r="I10" s="1209" t="str">
        <x:v>Pending</x:v>
      </x:c>
    </x:row>
    <x:row r="11">
      <x:c r="A11" s="1202" t="str">
        <x:v>IDT-007</x:v>
      </x:c>
      <x:c r="B11" s="114" t="str">
        <x:v>Endpoint local broker identity</x:v>
      </x:c>
      <x:c r="C11" s="114" t="str">
        <x:v>Ollama/local runtime</x:v>
      </x:c>
      <x:c r="D11" s="114" t="str">
        <x:v>Device identity/IPC ACL</x:v>
      </x:c>
      <x:c r="E11" s="114" t="str">
        <x:v>Loopback/local process isolation</x:v>
      </x:c>
      <x:c r="F11" s="114" t="str">
        <x:v>Local spoof/port exposure test</x:v>
      </x:c>
      <x:c r="G11" s="114" t="str">
        <x:v>Not Executed</x:v>
      </x:c>
      <x:c r="H11" s="114" t="str">
        <x:v>Critical</x:v>
      </x:c>
      <x:c r="I11" s="1203" t="str">
        <x:v>Pending</x:v>
      </x:c>
    </x:row>
    <x:row r="12">
      <x:c r="A12" s="1210" t="str">
        <x:v>IDT-008</x:v>
      </x:c>
      <x:c r="B12" s="1211" t="str">
        <x:v>Personal subscription governance</x:v>
      </x:c>
      <x:c r="C12" s="1211" t="str">
        <x:v>Claude/Codex/Kimi etc.</x:v>
      </x:c>
      <x:c r="D12" s="1211" t="str">
        <x:v>HR/Legal/Finance policy</x:v>
      </x:c>
      <x:c r="E12" s="1211" t="str">
        <x:v>Visible use, no hidden batch, no disadvantage</x:v>
      </x:c>
      <x:c r="F12" s="1211" t="str">
        <x:v>Policy/participant comprehension test</x:v>
      </x:c>
      <x:c r="G12" s="1211" t="str">
        <x:v>Not Executed</x:v>
      </x:c>
      <x:c r="H12" s="1211" t="str">
        <x:v>Critical</x:v>
      </x:c>
      <x:c r="I12" s="1212" t="str">
        <x:v>Pending</x:v>
      </x:c>
    </x:row>
  </x:sheetData>
  <x:mergeCells>
    <x:mergeCell ref="A1:I1"/>
    <x:mergeCell ref="A2:I2"/>
  </x:mergeCells>
  <x:dataValidations count="2">
    <x:dataValidation type="list" sqref="H5:H12">
      <x:formula1>"Critical,High,Medium,Low"</x:formula1>
    </x:dataValidation>
    <x:dataValidation type="list" sqref="I5:I12">
      <x:formula1>"Pending,Pass,Fail,Conditional"</x:formula1>
    </x:dataValidation>
  </x:dataValidations>
  <x:pageMargins left="0.7" right="0.7" top="0.75" bottom="0.75" header="0.3" footer="0.3"/>
</x:worksheet>
</file>

<file path=xl/worksheets/sheet211.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24" hidden="0" customWidth="1"/>
    <x:col min="5" max="5" width="42" hidden="0" customWidth="1"/>
    <x:col min="6" max="6" width="58" hidden="0" customWidth="1"/>
    <x:col min="7" max="7" width="42" hidden="0" customWidth="1"/>
    <x:col min="8" max="8" width="30" hidden="0" customWidth="1"/>
    <x:col min="9" max="9" width="28" hidden="0" customWidth="1"/>
    <x:col min="10" max="10" width="18" hidden="0" customWidth="1"/>
  </x:cols>
  <x:sheetData>
    <x:row r="1" ht="30" customHeight="1">
      <x:c r="A1" s="1164" t="str">
        <x:v>Stage 12A — AI Data Residency and Provider Controls</x:v>
      </x:c>
      <x:c r="B1" s="1164"/>
      <x:c r="C1" s="1164"/>
      <x:c r="D1" s="1164"/>
      <x:c r="E1" s="1164"/>
      <x:c r="F1" s="1164"/>
      <x:c r="G1" s="1164"/>
      <x:c r="H1" s="1164"/>
      <x:c r="I1" s="1164"/>
      <x:c r="J1" s="1164"/>
    </x:row>
    <x:row r="2" ht="40" customHeight="1">
      <x:c r="A2" s="1168" t="str">
        <x:v>Execution route, operator and processing region are validated separately from model origin.</x:v>
      </x:c>
      <x:c r="B2" s="1168"/>
      <x:c r="C2" s="1168"/>
      <x:c r="D2" s="1168"/>
      <x:c r="E2" s="1168"/>
      <x:c r="F2" s="1168"/>
      <x:c r="G2" s="1168"/>
      <x:c r="H2" s="1168"/>
      <x:c r="I2" s="1168"/>
      <x:c r="J2" s="1168"/>
    </x:row>
    <x:row r="4" ht="30" customHeight="1">
      <x:c r="A4" s="1180" t="str">
        <x:v>ID</x:v>
      </x:c>
      <x:c r="B4" s="1181" t="str">
        <x:v>Route</x:v>
      </x:c>
      <x:c r="C4" s="1181" t="str">
        <x:v>Operator</x:v>
      </x:c>
      <x:c r="D4" s="1181" t="str">
        <x:v>Processing region</x:v>
      </x:c>
      <x:c r="E4" s="1181" t="str">
        <x:v>Data / purpose</x:v>
      </x:c>
      <x:c r="F4" s="1181" t="str">
        <x:v>Required controls</x:v>
      </x:c>
      <x:c r="G4" s="1181" t="str">
        <x:v>Acceptance threshold</x:v>
      </x:c>
      <x:c r="H4" s="1181" t="str">
        <x:v>Actual result</x:v>
      </x:c>
      <x:c r="I4" s="1181" t="str">
        <x:v>Owner</x:v>
      </x:c>
      <x:c r="J4" s="1182" t="str">
        <x:v>Decision</x:v>
      </x:c>
    </x:row>
    <x:row r="5">
      <x:c r="A5" s="1199" t="str">
        <x:v>RES-001</x:v>
      </x:c>
      <x:c r="B5" s="1200" t="str">
        <x:v>Claude Code Fable/Opus subscription route</x:v>
      </x:c>
      <x:c r="C5" s="1200" t="str">
        <x:v>Anthropic cloud</x:v>
      </x:c>
      <x:c r="D5" s="1200" t="str">
        <x:v>To be verified</x:v>
      </x:c>
      <x:c r="E5" s="1200" t="str">
        <x:v>Planning/coding source context</x:v>
      </x:c>
      <x:c r="F5" s="1200" t="str">
        <x:v>Participant notice and terms review</x:v>
      </x:c>
      <x:c r="G5" s="1200" t="str">
        <x:v>Actual route and data controls recorded</x:v>
      </x:c>
      <x:c r="H5" s="1200" t="str">
        <x:v>Not Executed</x:v>
      </x:c>
      <x:c r="I5" s="1200" t="str">
        <x:v>DPO/Legal/Engineering</x:v>
      </x:c>
      <x:c r="J5" s="1201" t="str">
        <x:v>Pending</x:v>
      </x:c>
    </x:row>
    <x:row r="6">
      <x:c r="A6" s="1207" t="str">
        <x:v>RES-002</x:v>
      </x:c>
      <x:c r="B6" s="1208" t="str">
        <x:v>Codex CLI GPT-5.6 route</x:v>
      </x:c>
      <x:c r="C6" s="1208" t="str">
        <x:v>OpenAI cloud</x:v>
      </x:c>
      <x:c r="D6" s="1208" t="str">
        <x:v>To be verified</x:v>
      </x:c>
      <x:c r="E6" s="1208" t="str">
        <x:v>Diff/review context</x:v>
      </x:c>
      <x:c r="F6" s="1208" t="str">
        <x:v>Participant notice and terms review</x:v>
      </x:c>
      <x:c r="G6" s="1208" t="str">
        <x:v>Actual route and data controls recorded</x:v>
      </x:c>
      <x:c r="H6" s="1208" t="str">
        <x:v>Not Executed</x:v>
      </x:c>
      <x:c r="I6" s="1208" t="str">
        <x:v>DPO/Legal/Engineering</x:v>
      </x:c>
      <x:c r="J6" s="1209" t="str">
        <x:v>Pending</x:v>
      </x:c>
    </x:row>
    <x:row r="7">
      <x:c r="A7" s="1202" t="str">
        <x:v>RES-003</x:v>
      </x:c>
      <x:c r="B7" s="114" t="str">
        <x:v>Nessovo UK self-hosted</x:v>
      </x:c>
      <x:c r="C7" s="114" t="str">
        <x:v>Nessovo-controlled cloud</x:v>
      </x:c>
      <x:c r="D7" s="114" t="str">
        <x:v>UK</x:v>
      </x:c>
      <x:c r="E7" s="114" t="str">
        <x:v>Restricted evidence/AI jobs</x:v>
      </x:c>
      <x:c r="F7" s="114" t="str">
        <x:v>Private networking/mTLS/logging/retention</x:v>
      </x:c>
      <x:c r="G7" s="114" t="str">
        <x:v>UK processing verified</x:v>
      </x:c>
      <x:c r="H7" s="114" t="str">
        <x:v>Not Executed</x:v>
      </x:c>
      <x:c r="I7" s="114" t="str">
        <x:v>Cloud/DPO/CISO</x:v>
      </x:c>
      <x:c r="J7" s="1203" t="str">
        <x:v>Pending</x:v>
      </x:c>
    </x:row>
    <x:row r="8">
      <x:c r="A8" s="1207" t="str">
        <x:v>RES-004</x:v>
      </x:c>
      <x:c r="B8" s="1208" t="str">
        <x:v>Nessovo EU self-hosted</x:v>
      </x:c>
      <x:c r="C8" s="1208" t="str">
        <x:v>Nessovo-controlled cloud</x:v>
      </x:c>
      <x:c r="D8" s="1208" t="str">
        <x:v>EU/EEA</x:v>
      </x:c>
      <x:c r="E8" s="1208" t="str">
        <x:v>EU/customer workloads</x:v>
      </x:c>
      <x:c r="F8" s="1208" t="str">
        <x:v>Private networking/mTLS/logging/retention</x:v>
      </x:c>
      <x:c r="G8" s="1208" t="str">
        <x:v>EU processing verified</x:v>
      </x:c>
      <x:c r="H8" s="1208" t="str">
        <x:v>Not Executed</x:v>
      </x:c>
      <x:c r="I8" s="1208" t="str">
        <x:v>Cloud/DPO/CISO</x:v>
      </x:c>
      <x:c r="J8" s="1209" t="str">
        <x:v>Pending</x:v>
      </x:c>
    </x:row>
    <x:row r="9">
      <x:c r="A9" s="1202" t="str">
        <x:v>RES-005</x:v>
      </x:c>
      <x:c r="B9" s="114" t="str">
        <x:v>OpenAI enterprise/API route</x:v>
      </x:c>
      <x:c r="C9" s="114" t="str">
        <x:v>OpenAI/operator</x:v>
      </x:c>
      <x:c r="D9" s="114" t="str">
        <x:v>Contracted deployment</x:v>
      </x:c>
      <x:c r="E9" s="114" t="str">
        <x:v>Approved task/data classes</x:v>
      </x:c>
      <x:c r="F9" s="114" t="str">
        <x:v>ZDR/retention/region/processor review</x:v>
      </x:c>
      <x:c r="G9" s="114" t="str">
        <x:v>Actual route verified</x:v>
      </x:c>
      <x:c r="H9" s="114" t="str">
        <x:v>Not Executed</x:v>
      </x:c>
      <x:c r="I9" s="114" t="str">
        <x:v>DPO/Legal/AI Platform</x:v>
      </x:c>
      <x:c r="J9" s="1203" t="str">
        <x:v>Pending</x:v>
      </x:c>
    </x:row>
    <x:row r="10">
      <x:c r="A10" s="1207" t="str">
        <x:v>RES-006</x:v>
      </x:c>
      <x:c r="B10" s="1208" t="str">
        <x:v>Anthropic enterprise route</x:v>
      </x:c>
      <x:c r="C10" s="1208" t="str">
        <x:v>Anthropic/Bedrock/Vertex/Azure</x:v>
      </x:c>
      <x:c r="D10" s="1208" t="str">
        <x:v>Deployment-dependent</x:v>
      </x:c>
      <x:c r="E10" s="1208" t="str">
        <x:v>Approved task/data classes</x:v>
      </x:c>
      <x:c r="F10" s="1208" t="str">
        <x:v>Route/retention/training/DPA review</x:v>
      </x:c>
      <x:c r="G10" s="1208" t="str">
        <x:v>Actual route verified</x:v>
      </x:c>
      <x:c r="H10" s="1208" t="str">
        <x:v>Not Executed</x:v>
      </x:c>
      <x:c r="I10" s="1208" t="str">
        <x:v>DPO/Legal/AI Platform</x:v>
      </x:c>
      <x:c r="J10" s="1209" t="str">
        <x:v>Pending</x:v>
      </x:c>
    </x:row>
    <x:row r="11">
      <x:c r="A11" s="1202" t="str">
        <x:v>RES-007</x:v>
      </x:c>
      <x:c r="B11" s="114" t="str">
        <x:v>Google Vertex/Gemini</x:v>
      </x:c>
      <x:c r="C11" s="114" t="str">
        <x:v>Google/operator</x:v>
      </x:c>
      <x:c r="D11" s="114" t="str">
        <x:v>Deployment-dependent</x:v>
      </x:c>
      <x:c r="E11" s="114" t="str">
        <x:v>Approved task/data classes</x:v>
      </x:c>
      <x:c r="F11" s="114" t="str">
        <x:v>Regional/global/data-zone controls</x:v>
      </x:c>
      <x:c r="G11" s="114" t="str">
        <x:v>Actual route verified</x:v>
      </x:c>
      <x:c r="H11" s="114" t="str">
        <x:v>Not Executed</x:v>
      </x:c>
      <x:c r="I11" s="114" t="str">
        <x:v>DPO/Cloud</x:v>
      </x:c>
      <x:c r="J11" s="1203" t="str">
        <x:v>Pending</x:v>
      </x:c>
    </x:row>
    <x:row r="12">
      <x:c r="A12" s="1207" t="str">
        <x:v>RES-008</x:v>
      </x:c>
      <x:c r="B12" s="1208" t="str">
        <x:v>Ollama local</x:v>
      </x:c>
      <x:c r="C12" s="1208" t="str">
        <x:v>Managed endpoint</x:v>
      </x:c>
      <x:c r="D12" s="1208" t="str">
        <x:v>Device location</x:v>
      </x:c>
      <x:c r="E12" s="1208" t="str">
        <x:v>Local privacy-sensitive tasks</x:v>
      </x:c>
      <x:c r="F12" s="1208" t="str">
        <x:v>Loopback, cloud disabled, digest pinning</x:v>
      </x:c>
      <x:c r="G12" s="1208" t="str">
        <x:v>No cloud egress</x:v>
      </x:c>
      <x:c r="H12" s="1208" t="str">
        <x:v>Not Executed</x:v>
      </x:c>
      <x:c r="I12" s="1208" t="str">
        <x:v>Desktop/DPO/CISO</x:v>
      </x:c>
      <x:c r="J12" s="1209" t="str">
        <x:v>Pending</x:v>
      </x:c>
    </x:row>
    <x:row r="13">
      <x:c r="A13" s="1204" t="str">
        <x:v>RES-009</x:v>
      </x:c>
      <x:c r="B13" s="1205" t="str">
        <x:v>Customer-managed endpoint</x:v>
      </x:c>
      <x:c r="C13" s="1205" t="str">
        <x:v>Customer operator</x:v>
      </x:c>
      <x:c r="D13" s="1205" t="str">
        <x:v>Customer-defined</x:v>
      </x:c>
      <x:c r="E13" s="1205" t="str">
        <x:v>Tenant-specific jobs</x:v>
      </x:c>
      <x:c r="F13" s="1205" t="str">
        <x:v>mTLS/attestation/contracts</x:v>
      </x:c>
      <x:c r="G13" s="1205" t="str">
        <x:v>Route and scope verified</x:v>
      </x:c>
      <x:c r="H13" s="1205" t="str">
        <x:v>Not Executed</x:v>
      </x:c>
      <x:c r="I13" s="1205" t="str">
        <x:v>Customer Architecture/DPO</x:v>
      </x:c>
      <x:c r="J13" s="1206" t="str">
        <x:v>Pending</x:v>
      </x:c>
    </x:row>
  </x:sheetData>
  <x:mergeCells>
    <x:mergeCell ref="A1:J1"/>
    <x:mergeCell ref="A2:J2"/>
  </x:mergeCells>
  <x:dataValidations count="1">
    <x:dataValidation type="list" sqref="J5:J13">
      <x:formula1>"Pending,Pass,Fail,Conditional,Blocked"</x:formula1>
    </x:dataValidation>
  </x:dataValidations>
  <x:pageMargins left="0.7" right="0.7" top="0.75" bottom="0.75" header="0.3" footer="0.3"/>
</x:worksheet>
</file>

<file path=xl/worksheets/sheet212.xml><?xml version="1.0" encoding="utf-8"?>
<x:worksheet xmlns:x="http://schemas.openxmlformats.org/spreadsheetml/2006/main">
  <x:sheetFormatPr defaultRowHeight="15"/>
  <x:cols>
    <x:col min="1" max="1" width="12" hidden="0" customWidth="1"/>
    <x:col min="2" max="2" width="36" hidden="0" customWidth="1"/>
    <x:col min="3" max="3" width="40" hidden="0" customWidth="1"/>
    <x:col min="4" max="4" width="54" hidden="0" customWidth="1"/>
    <x:col min="5" max="5" width="46" hidden="0" customWidth="1"/>
    <x:col min="6" max="6" width="30" hidden="0" customWidth="1"/>
    <x:col min="7" max="7" width="30" hidden="0" customWidth="1"/>
    <x:col min="8" max="8" width="12" hidden="0" customWidth="1"/>
    <x:col min="9" max="9" width="18" hidden="0" customWidth="1"/>
  </x:cols>
  <x:sheetData>
    <x:row r="1" ht="30" customHeight="1">
      <x:c r="A1" s="1164" t="str">
        <x:v>Stage 12A — Model, Provider, Runtime and CLI Drift</x:v>
      </x:c>
      <x:c r="B1" s="1164"/>
      <x:c r="C1" s="1164"/>
      <x:c r="D1" s="1164"/>
      <x:c r="E1" s="1164"/>
      <x:c r="F1" s="1164"/>
      <x:c r="G1" s="1164"/>
      <x:c r="H1" s="1164"/>
      <x:c r="I1" s="1164"/>
    </x:row>
    <x:row r="2" ht="40" customHeight="1">
      <x:c r="A2" s="1168" t="str">
        <x:v>Detection and response plan for development models and production routes.</x:v>
      </x:c>
      <x:c r="B2" s="1168"/>
      <x:c r="C2" s="1168"/>
      <x:c r="D2" s="1168"/>
      <x:c r="E2" s="1168"/>
      <x:c r="F2" s="1168"/>
      <x:c r="G2" s="1168"/>
      <x:c r="H2" s="1168"/>
      <x:c r="I2" s="1168"/>
    </x:row>
    <x:row r="4" ht="30" customHeight="1">
      <x:c r="A4" s="1180" t="str">
        <x:v>ID</x:v>
      </x:c>
      <x:c r="B4" s="1181" t="str">
        <x:v>Drift event</x:v>
      </x:c>
      <x:c r="C4" s="1181" t="str">
        <x:v>Detection</x:v>
      </x:c>
      <x:c r="D4" s="1181" t="str">
        <x:v>Required response</x:v>
      </x:c>
      <x:c r="E4" s="1181" t="str">
        <x:v>Blocking action</x:v>
      </x:c>
      <x:c r="F4" s="1181" t="str">
        <x:v>Actual result</x:v>
      </x:c>
      <x:c r="G4" s="1181" t="str">
        <x:v>Owner</x:v>
      </x:c>
      <x:c r="H4" s="1181" t="str">
        <x:v>Severity</x:v>
      </x:c>
      <x:c r="I4" s="1182" t="str">
        <x:v>Decision</x:v>
      </x:c>
    </x:row>
    <x:row r="5">
      <x:c r="A5" s="1199" t="str">
        <x:v>DRT-001</x:v>
      </x:c>
      <x:c r="B5" s="1200" t="str">
        <x:v>Claude Code version update</x:v>
      </x:c>
      <x:c r="C5" s="1200" t="str">
        <x:v>Endpoint inventory</x:v>
      </x:c>
      <x:c r="D5" s="1200" t="str">
        <x:v>Run connector and development-profile regression</x:v>
      </x:c>
      <x:c r="E5" s="1200" t="str">
        <x:v>Suspend unsupported version</x:v>
      </x:c>
      <x:c r="F5" s="1200" t="str">
        <x:v>Not Executed</x:v>
      </x:c>
      <x:c r="G5" s="1200" t="str">
        <x:v>Engineering AI/Desktop</x:v>
      </x:c>
      <x:c r="H5" s="1200" t="str">
        <x:v>High</x:v>
      </x:c>
      <x:c r="I5" s="1201" t="str">
        <x:v>Pending</x:v>
      </x:c>
    </x:row>
    <x:row r="6">
      <x:c r="A6" s="1207" t="str">
        <x:v>DRT-002</x:v>
      </x:c>
      <x:c r="B6" s="1208" t="str">
        <x:v>Fable 5 availability/entitlement change</x:v>
      </x:c>
      <x:c r="C6" s="1208" t="str">
        <x:v>Session preflight and provider notices</x:v>
      </x:c>
      <x:c r="D6" s="1208" t="str">
        <x:v>Update route/credits policy and revalidate</x:v>
      </x:c>
      <x:c r="E6" s="1208" t="str">
        <x:v>Planning route unavailable until approved</x:v>
      </x:c>
      <x:c r="F6" s="1208" t="str">
        <x:v>Not Executed</x:v>
      </x:c>
      <x:c r="G6" s="1208" t="str">
        <x:v>AI Platform/Finance/Engineering</x:v>
      </x:c>
      <x:c r="H6" s="1208" t="str">
        <x:v>High</x:v>
      </x:c>
      <x:c r="I6" s="1209" t="str">
        <x:v>Pending</x:v>
      </x:c>
    </x:row>
    <x:row r="7">
      <x:c r="A7" s="1202" t="str">
        <x:v>DRT-003</x:v>
      </x:c>
      <x:c r="B7" s="114" t="str">
        <x:v>Opus 4.8 model update or alias change</x:v>
      </x:c>
      <x:c r="C7" s="114" t="str">
        <x:v>Actual model response/provider notice</x:v>
      </x:c>
      <x:c r="D7" s="114" t="str">
        <x:v>Re-run coding/regression cells</x:v>
      </x:c>
      <x:c r="E7" s="114" t="str">
        <x:v>Suspend inherited qualification</x:v>
      </x:c>
      <x:c r="F7" s="114" t="str">
        <x:v>Not Executed</x:v>
      </x:c>
      <x:c r="G7" s="114" t="str">
        <x:v>AI Evaluation</x:v>
      </x:c>
      <x:c r="H7" s="114" t="str">
        <x:v>Critical</x:v>
      </x:c>
      <x:c r="I7" s="1203" t="str">
        <x:v>Pending</x:v>
      </x:c>
    </x:row>
    <x:row r="8">
      <x:c r="A8" s="1207" t="str">
        <x:v>DRT-004</x:v>
      </x:c>
      <x:c r="B8" s="1208" t="str">
        <x:v>Codex CLI/GPT-5.6 update</x:v>
      </x:c>
      <x:c r="C8" s="1208" t="str">
        <x:v>CLI inventory/actual model</x:v>
      </x:c>
      <x:c r="D8" s="1208" t="str">
        <x:v>Re-run review precision/security/read-only suite</x:v>
      </x:c>
      <x:c r="E8" s="1208" t="str">
        <x:v>Suspend review route if incompatible</x:v>
      </x:c>
      <x:c r="F8" s="1208" t="str">
        <x:v>Not Executed</x:v>
      </x:c>
      <x:c r="G8" s="1208" t="str">
        <x:v>Engineering AI/QA</x:v>
      </x:c>
      <x:c r="H8" s="1208" t="str">
        <x:v>Critical</x:v>
      </x:c>
      <x:c r="I8" s="1209" t="str">
        <x:v>Pending</x:v>
      </x:c>
    </x:row>
    <x:row r="9">
      <x:c r="A9" s="1202" t="str">
        <x:v>DRT-005</x:v>
      </x:c>
      <x:c r="B9" s="114" t="str">
        <x:v>Provider API/schema change</x:v>
      </x:c>
      <x:c r="C9" s="114" t="str">
        <x:v>Conformance monitor</x:v>
      </x:c>
      <x:c r="D9" s="114" t="str">
        <x:v>Update connector and rerun affected suites</x:v>
      </x:c>
      <x:c r="E9" s="114" t="str">
        <x:v>Degrade/suspend route</x:v>
      </x:c>
      <x:c r="F9" s="114" t="str">
        <x:v>Not Executed</x:v>
      </x:c>
      <x:c r="G9" s="114" t="str">
        <x:v>Connector Owner</x:v>
      </x:c>
      <x:c r="H9" s="114" t="str">
        <x:v>Critical</x:v>
      </x:c>
      <x:c r="I9" s="1203" t="str">
        <x:v>Pending</x:v>
      </x:c>
    </x:row>
    <x:row r="10">
      <x:c r="A10" s="1207" t="str">
        <x:v>DRT-006</x:v>
      </x:c>
      <x:c r="B10" s="1208" t="str">
        <x:v>Runtime/quantisation change</x:v>
      </x:c>
      <x:c r="C10" s="1208" t="str">
        <x:v>Digest/config comparison</x:v>
      </x:c>
      <x:c r="D10" s="1208" t="str">
        <x:v>Create new qualification cell</x:v>
      </x:c>
      <x:c r="E10" s="1208" t="str">
        <x:v>No inherited qualification</x:v>
      </x:c>
      <x:c r="F10" s="1208" t="str">
        <x:v>Not Executed</x:v>
      </x:c>
      <x:c r="G10" s="1208" t="str">
        <x:v>AI Infrastructure</x:v>
      </x:c>
      <x:c r="H10" s="1208" t="str">
        <x:v>Critical</x:v>
      </x:c>
      <x:c r="I10" s="1209" t="str">
        <x:v>Pending</x:v>
      </x:c>
    </x:row>
    <x:row r="11">
      <x:c r="A11" s="1202" t="str">
        <x:v>DRT-007</x:v>
      </x:c>
      <x:c r="B11" s="114" t="str">
        <x:v>Prompt/skill/tool policy change</x:v>
      </x:c>
      <x:c r="C11" s="114" t="str">
        <x:v>Skill Forge deployment event</x:v>
      </x:c>
      <x:c r="D11" s="114" t="str">
        <x:v>Targeted regression/canary</x:v>
      </x:c>
      <x:c r="E11" s="114" t="str">
        <x:v>Rollback on critical regression</x:v>
      </x:c>
      <x:c r="F11" s="114" t="str">
        <x:v>Not Executed</x:v>
      </x:c>
      <x:c r="G11" s="114" t="str">
        <x:v>Skill Forge/AI Evaluation</x:v>
      </x:c>
      <x:c r="H11" s="114" t="str">
        <x:v>Critical</x:v>
      </x:c>
      <x:c r="I11" s="1203" t="str">
        <x:v>Pending</x:v>
      </x:c>
    </x:row>
    <x:row r="12">
      <x:c r="A12" s="1207" t="str">
        <x:v>DRT-008</x:v>
      </x:c>
      <x:c r="B12" s="1208" t="str">
        <x:v>Terms/region/data control change</x:v>
      </x:c>
      <x:c r="C12" s="1208" t="str">
        <x:v>Source registry/legal review</x:v>
      </x:c>
      <x:c r="D12" s="1208" t="str">
        <x:v>Pause affected data classes/routes</x:v>
      </x:c>
      <x:c r="E12" s="1208" t="str">
        <x:v>No processing until approved</x:v>
      </x:c>
      <x:c r="F12" s="1208" t="str">
        <x:v>Not Executed</x:v>
      </x:c>
      <x:c r="G12" s="1208" t="str">
        <x:v>DPO/Legal</x:v>
      </x:c>
      <x:c r="H12" s="1208" t="str">
        <x:v>Critical</x:v>
      </x:c>
      <x:c r="I12" s="1209" t="str">
        <x:v>Pending</x:v>
      </x:c>
    </x:row>
    <x:row r="13">
      <x:c r="A13" s="1202" t="str">
        <x:v>DRT-009</x:v>
      </x:c>
      <x:c r="B13" s="114" t="str">
        <x:v>Quality/calibration drift</x:v>
      </x:c>
      <x:c r="C13" s="114" t="str">
        <x:v>Correction/overturn/holdout monitoring</x:v>
      </x:c>
      <x:c r="D13" s="114" t="str">
        <x:v>Degrade/pause and requalify</x:v>
      </x:c>
      <x:c r="E13" s="114" t="str">
        <x:v>Critical threshold automatic pause</x:v>
      </x:c>
      <x:c r="F13" s="114" t="str">
        <x:v>Not Executed</x:v>
      </x:c>
      <x:c r="G13" s="114" t="str">
        <x:v>AI Governance/Domain</x:v>
      </x:c>
      <x:c r="H13" s="114" t="str">
        <x:v>Critical</x:v>
      </x:c>
      <x:c r="I13" s="1203" t="str">
        <x:v>Pending</x:v>
      </x:c>
    </x:row>
    <x:row r="14">
      <x:c r="A14" s="1210" t="str">
        <x:v>DRT-010</x:v>
      </x:c>
      <x:c r="B14" s="1211" t="str">
        <x:v>Cost/latency drift</x:v>
      </x:c>
      <x:c r="C14" s="1211" t="str">
        <x:v>FinOps/SRE metrics</x:v>
      </x:c>
      <x:c r="D14" s="1211" t="str">
        <x:v>Re-rank only qualified candidates</x:v>
      </x:c>
      <x:c r="E14" s="1211" t="str">
        <x:v>Quality/privacy floors unchanged</x:v>
      </x:c>
      <x:c r="F14" s="1211" t="str">
        <x:v>Not Executed</x:v>
      </x:c>
      <x:c r="G14" s="1211" t="str">
        <x:v>FinOps/SRE</x:v>
      </x:c>
      <x:c r="H14" s="1211" t="str">
        <x:v>High</x:v>
      </x:c>
      <x:c r="I14" s="1212" t="str">
        <x:v>Pending</x:v>
      </x:c>
    </x:row>
  </x:sheetData>
  <x:mergeCells>
    <x:mergeCell ref="A1:I1"/>
    <x:mergeCell ref="A2:I2"/>
  </x:mergeCells>
  <x:dataValidations count="2">
    <x:dataValidation type="list" sqref="H5:H14">
      <x:formula1>"Critical,High,Medium,Low"</x:formula1>
    </x:dataValidation>
    <x:dataValidation type="list" sqref="I5:I14">
      <x:formula1>"Pending,Pass,Fail,Conditional"</x:formula1>
    </x:dataValidation>
  </x:dataValidations>
  <x:pageMargins left="0.7" right="0.7" top="0.75" bottom="0.75" header="0.3" footer="0.3"/>
</x:worksheet>
</file>

<file path=xl/worksheets/sheet213.xml><?xml version="1.0" encoding="utf-8"?>
<x:worksheet xmlns:x="http://schemas.openxmlformats.org/spreadsheetml/2006/main">
  <x:sheetFormatPr defaultRowHeight="15"/>
  <x:cols>
    <x:col min="1" max="1" width="14" hidden="0" customWidth="1"/>
    <x:col min="2" max="2" width="34" hidden="0" customWidth="1"/>
    <x:col min="3" max="3" width="44" hidden="0" customWidth="1"/>
    <x:col min="4" max="4" width="16" hidden="0" customWidth="1"/>
    <x:col min="5" max="5" width="16" hidden="0" customWidth="1"/>
    <x:col min="6" max="6" width="18" hidden="0" customWidth="1"/>
    <x:col min="7" max="7" width="42" hidden="0" customWidth="1"/>
    <x:col min="8" max="8" width="28" hidden="0" customWidth="1"/>
    <x:col min="9" max="9" width="20" hidden="0" customWidth="1"/>
    <x:col min="11" max="11" width="28" hidden="0" customWidth="1"/>
    <x:col min="12" max="12" width="18" hidden="0" customWidth="1"/>
  </x:cols>
  <x:sheetData>
    <x:row r="1" ht="30" customHeight="1">
      <x:c r="A1" s="1164" t="str">
        <x:v>Stage 12A — AI Cost and Capacity Model</x:v>
      </x:c>
      <x:c r="B1" s="1164"/>
      <x:c r="C1" s="1164"/>
      <x:c r="D1" s="1164"/>
      <x:c r="E1" s="1164"/>
      <x:c r="F1" s="1164"/>
      <x:c r="G1" s="1164"/>
      <x:c r="H1" s="1164"/>
      <x:c r="I1" s="1164"/>
    </x:row>
    <x:row r="2" ht="40" customHeight="1">
      <x:c r="A2" s="1168" t="str">
        <x:v>Scenario model for the requested Claude/Codex development workflow and production AI execution. Pricing and workloads must be populated from contracted/current sources.</x:v>
      </x:c>
      <x:c r="B2" s="1168"/>
      <x:c r="C2" s="1168"/>
      <x:c r="D2" s="1168"/>
      <x:c r="E2" s="1168"/>
      <x:c r="F2" s="1168"/>
      <x:c r="G2" s="1168"/>
      <x:c r="H2" s="1168"/>
      <x:c r="I2" s="1168"/>
    </x:row>
    <x:row r="4" ht="30" customHeight="1">
      <x:c r="A4" s="1180" t="str">
        <x:v>ID</x:v>
      </x:c>
      <x:c r="B4" s="1181" t="str">
        <x:v>Cost component</x:v>
      </x:c>
      <x:c r="C4" s="1181" t="str">
        <x:v>Unit</x:v>
      </x:c>
      <x:c r="D4" s="1181" t="str">
        <x:v>Unit cost</x:v>
      </x:c>
      <x:c r="E4" s="1181" t="str">
        <x:v>Monthly units</x:v>
      </x:c>
      <x:c r="F4" s="1181" t="str">
        <x:v>Monthly cost</x:v>
      </x:c>
      <x:c r="G4" s="1181" t="str">
        <x:v>Capacity / use</x:v>
      </x:c>
      <x:c r="H4" s="1181" t="str">
        <x:v>Owner</x:v>
      </x:c>
      <x:c r="I4" s="1182" t="str">
        <x:v>Status</x:v>
      </x:c>
      <x:c r="K4" s="1180" t="str">
        <x:v>Scenario input</x:v>
      </x:c>
      <x:c r="L4" s="1182" t="str">
        <x:v>Value</x:v>
      </x:c>
    </x:row>
    <x:row r="5">
      <x:c r="A5" s="1199" t="str">
        <x:v>AICOST-001</x:v>
      </x:c>
      <x:c r="B5" s="1200" t="str">
        <x:v>Claude Fable 5 planning</x:v>
      </x:c>
      <x:c r="C5" s="1200" t="str">
        <x:v>Subscription/credits or enterprise usage</x:v>
      </x:c>
      <x:c r="D5" s="1213" t="n">
        <x:v>0</x:v>
      </x:c>
      <x:c r="E5" s="1213" t="n">
        <x:v>0</x:v>
      </x:c>
      <x:c r="F5" s="1213" t="n">
        <x:f>D5*E5</x:f>
        <x:v>0</x:v>
      </x:c>
      <x:c r="G5" s="1200" t="str">
        <x:v>Planning/orchestration jobs</x:v>
      </x:c>
      <x:c r="H5" s="1200" t="str">
        <x:v>Engineering AI/FinOps</x:v>
      </x:c>
      <x:c r="I5" s="1201" t="str">
        <x:v>Input Pending</x:v>
      </x:c>
      <x:c r="K5" s="1199" t="str">
        <x:v>Engineers</x:v>
      </x:c>
      <x:c r="L5" s="1201" t="n">
        <x:v>1</x:v>
      </x:c>
    </x:row>
    <x:row r="6">
      <x:c r="A6" s="1207" t="str">
        <x:v>AICOST-002</x:v>
      </x:c>
      <x:c r="B6" s="1208" t="str">
        <x:v>Claude Opus 4.8 implementation</x:v>
      </x:c>
      <x:c r="C6" s="1208" t="str">
        <x:v>Subscription/credits or API tokens</x:v>
      </x:c>
      <x:c r="D6" s="1214" t="n">
        <x:v>0</x:v>
      </x:c>
      <x:c r="E6" s="1214" t="n">
        <x:v>0</x:v>
      </x:c>
      <x:c r="F6" s="1214" t="n">
        <x:f>D6*E6</x:f>
        <x:v>0</x:v>
      </x:c>
      <x:c r="G6" s="1208" t="str">
        <x:v>Coding work packages</x:v>
      </x:c>
      <x:c r="H6" s="1208" t="str">
        <x:v>Engineering AI/FinOps</x:v>
      </x:c>
      <x:c r="I6" s="1209" t="str">
        <x:v>Input Pending</x:v>
      </x:c>
      <x:c r="K6" s="1202" t="str">
        <x:v>Pilot employees</x:v>
      </x:c>
      <x:c r="L6" s="1203" t="n">
        <x:v>1</x:v>
      </x:c>
    </x:row>
    <x:row r="7">
      <x:c r="A7" s="1202" t="str">
        <x:v>AICOST-003</x:v>
      </x:c>
      <x:c r="B7" s="114" t="str">
        <x:v>GPT-5.6 Sol Codex review</x:v>
      </x:c>
      <x:c r="C7" s="114" t="str">
        <x:v>Subscription/credits or API tokens</x:v>
      </x:c>
      <x:c r="D7" s="345" t="n">
        <x:v>0</x:v>
      </x:c>
      <x:c r="E7" s="345" t="n">
        <x:v>0</x:v>
      </x:c>
      <x:c r="F7" s="345" t="n">
        <x:f>D7*E7</x:f>
        <x:v>0</x:v>
      </x:c>
      <x:c r="G7" s="114" t="str">
        <x:v>Independent review checkpoints</x:v>
      </x:c>
      <x:c r="H7" s="114" t="str">
        <x:v>Engineering AI/FinOps</x:v>
      </x:c>
      <x:c r="I7" s="1203" t="str">
        <x:v>Input Pending</x:v>
      </x:c>
      <x:c r="K7" s="1202" t="str">
        <x:v>Tasks / month</x:v>
      </x:c>
      <x:c r="L7" s="1203" t="n">
        <x:v>1</x:v>
      </x:c>
    </x:row>
    <x:row r="8">
      <x:c r="A8" s="1207" t="str">
        <x:v>AICOST-004</x:v>
      </x:c>
      <x:c r="B8" s="1208" t="str">
        <x:v>Managed API production routes</x:v>
      </x:c>
      <x:c r="C8" s="1208" t="str">
        <x:v>Input/output/cache/tool units</x:v>
      </x:c>
      <x:c r="D8" s="1214" t="n">
        <x:v>0</x:v>
      </x:c>
      <x:c r="E8" s="1214" t="n">
        <x:v>0</x:v>
      </x:c>
      <x:c r="F8" s="1214" t="n">
        <x:f>D8*E8</x:f>
        <x:v>0</x:v>
      </x:c>
      <x:c r="G8" s="1208" t="str">
        <x:v>Work Intelligence AI jobs</x:v>
      </x:c>
      <x:c r="H8" s="1208" t="str">
        <x:v>AI Platform/FinOps</x:v>
      </x:c>
      <x:c r="I8" s="1209" t="str">
        <x:v>Input Pending</x:v>
      </x:c>
      <x:c r="K8" s="1202" t="str">
        <x:v>Monthly total</x:v>
      </x:c>
      <x:c r="L8" s="1216" t="n">
        <x:f>SUM(F5:F13)</x:f>
        <x:v>0</x:v>
      </x:c>
    </x:row>
    <x:row r="9">
      <x:c r="A9" s="1202" t="str">
        <x:v>AICOST-005</x:v>
      </x:c>
      <x:c r="B9" s="114" t="str">
        <x:v>Self-hosted GPU</x:v>
      </x:c>
      <x:c r="C9" s="114" t="str">
        <x:v>GPU hours + idle + storage/network/operations</x:v>
      </x:c>
      <x:c r="D9" s="345" t="n">
        <x:v>0</x:v>
      </x:c>
      <x:c r="E9" s="345" t="n">
        <x:v>0</x:v>
      </x:c>
      <x:c r="F9" s="345" t="n">
        <x:f>D9*E9</x:f>
        <x:v>0</x:v>
      </x:c>
      <x:c r="G9" s="114" t="str">
        <x:v>vLLM/SGLang serving</x:v>
      </x:c>
      <x:c r="H9" s="114" t="str">
        <x:v>AI Infrastructure/FinOps</x:v>
      </x:c>
      <x:c r="I9" s="1203" t="str">
        <x:v>Input Pending</x:v>
      </x:c>
      <x:c r="K9" s="1202" t="str">
        <x:v>Cost / engineer</x:v>
      </x:c>
      <x:c r="L9" s="1216" t="n">
        <x:f>IF(L5&gt;0,L8/L5,0)</x:f>
        <x:v>0</x:v>
      </x:c>
    </x:row>
    <x:row r="10">
      <x:c r="A10" s="1207" t="str">
        <x:v>AICOST-006</x:v>
      </x:c>
      <x:c r="B10" s="1208" t="str">
        <x:v>Endpoint local inference</x:v>
      </x:c>
      <x:c r="C10" s="1208" t="str">
        <x:v>Device energy/performance/support hours</x:v>
      </x:c>
      <x:c r="D10" s="1214" t="n">
        <x:v>0</x:v>
      </x:c>
      <x:c r="E10" s="1214" t="n">
        <x:v>0</x:v>
      </x:c>
      <x:c r="F10" s="1214" t="n">
        <x:f>D10*E10</x:f>
        <x:v>0</x:v>
      </x:c>
      <x:c r="G10" s="1208" t="str">
        <x:v>Ollama/local tasks</x:v>
      </x:c>
      <x:c r="H10" s="1208" t="str">
        <x:v>Desktop/FinOps</x:v>
      </x:c>
      <x:c r="I10" s="1209" t="str">
        <x:v>Input Pending</x:v>
      </x:c>
      <x:c r="K10" s="1204" t="str">
        <x:v>Cost / pilot employee</x:v>
      </x:c>
      <x:c r="L10" s="1217" t="n">
        <x:f>IF(L6&gt;0,L8/L6,0)</x:f>
        <x:v>0</x:v>
      </x:c>
    </x:row>
    <x:row r="11">
      <x:c r="A11" s="1202" t="str">
        <x:v>AICOST-007</x:v>
      </x:c>
      <x:c r="B11" s="114" t="str">
        <x:v>Model qualification</x:v>
      </x:c>
      <x:c r="C11" s="114" t="str">
        <x:v>Runs × models × task/effort + reviewer hours</x:v>
      </x:c>
      <x:c r="D11" s="345" t="n">
        <x:v>0</x:v>
      </x:c>
      <x:c r="E11" s="345" t="n">
        <x:v>0</x:v>
      </x:c>
      <x:c r="F11" s="345" t="n">
        <x:f>D11*E11</x:f>
        <x:v>0</x:v>
      </x:c>
      <x:c r="G11" s="114" t="str">
        <x:v>Initial and drift requalification</x:v>
      </x:c>
      <x:c r="H11" s="114" t="str">
        <x:v>AI Evaluation/FinOps</x:v>
      </x:c>
      <x:c r="I11" s="1203" t="str">
        <x:v>Input Pending</x:v>
      </x:c>
    </x:row>
    <x:row r="12">
      <x:c r="A12" s="1207" t="str">
        <x:v>AICOST-008</x:v>
      </x:c>
      <x:c r="B12" s="1208" t="str">
        <x:v>Human review</x:v>
      </x:c>
      <x:c r="C12" s="1208" t="str">
        <x:v>Reviewer loaded hourly cost</x:v>
      </x:c>
      <x:c r="D12" s="1214" t="n">
        <x:v>0</x:v>
      </x:c>
      <x:c r="E12" s="1214" t="n">
        <x:v>0</x:v>
      </x:c>
      <x:c r="F12" s="1214" t="n">
        <x:f>D12*E12</x:f>
        <x:v>0</x:v>
      </x:c>
      <x:c r="G12" s="1208" t="str">
        <x:v>Critical findings and code merge</x:v>
      </x:c>
      <x:c r="H12" s="1208" t="str">
        <x:v>HR/Engineering/FinOps</x:v>
      </x:c>
      <x:c r="I12" s="1209" t="str">
        <x:v>Input Pending</x:v>
      </x:c>
    </x:row>
    <x:row r="13">
      <x:c r="A13" s="1204" t="str">
        <x:v>AICOST-009</x:v>
      </x:c>
      <x:c r="B13" s="1205" t="str">
        <x:v>Support and incidents</x:v>
      </x:c>
      <x:c r="C13" s="1205" t="str">
        <x:v>Support/SRE/DPO/security hours</x:v>
      </x:c>
      <x:c r="D13" s="1215" t="n">
        <x:v>0</x:v>
      </x:c>
      <x:c r="E13" s="1215" t="n">
        <x:v>0</x:v>
      </x:c>
      <x:c r="F13" s="1215" t="n">
        <x:f>D13*E13</x:f>
        <x:v>0</x:v>
      </x:c>
      <x:c r="G13" s="1205" t="str">
        <x:v>Pilot and production operations</x:v>
      </x:c>
      <x:c r="H13" s="1205" t="str">
        <x:v>Operations/FinOps</x:v>
      </x:c>
      <x:c r="I13" s="1206" t="str">
        <x:v>Input Pending</x:v>
      </x:c>
    </x:row>
  </x:sheetData>
  <x:mergeCells>
    <x:mergeCell ref="A1:I1"/>
    <x:mergeCell ref="A2:I2"/>
  </x:mergeCells>
  <x:pageMargins left="0.7" right="0.7" top="0.75" bottom="0.75" header="0.3" footer="0.3"/>
</x:worksheet>
</file>

<file path=xl/worksheets/sheet214.xml><?xml version="1.0" encoding="utf-8"?>
<x:worksheet xmlns:x="http://schemas.openxmlformats.org/spreadsheetml/2006/main">
  <x:sheetFormatPr defaultRowHeight="15"/>
  <x:cols>
    <x:col min="1" max="1" width="12" hidden="0" customWidth="1"/>
    <x:col min="2" max="2" width="36" hidden="0" customWidth="1"/>
    <x:col min="3" max="3" width="24" hidden="0" customWidth="1"/>
    <x:col min="4" max="4" width="54" hidden="0" customWidth="1"/>
    <x:col min="5" max="5" width="62" hidden="0" customWidth="1"/>
    <x:col min="6" max="6" width="30" hidden="0" customWidth="1"/>
    <x:col min="7" max="7" width="12" hidden="0" customWidth="1"/>
    <x:col min="8" max="8" width="18" hidden="0" customWidth="1"/>
  </x:cols>
  <x:sheetData>
    <x:row r="1" ht="30" customHeight="1">
      <x:c r="A1" s="1164" t="str">
        <x:v>Stage 12A — Hybrid, Multi-Model and No-AI Test Results</x:v>
      </x:c>
      <x:c r="B1" s="1164"/>
      <x:c r="C1" s="1164"/>
      <x:c r="D1" s="1164"/>
      <x:c r="E1" s="1164"/>
      <x:c r="F1" s="1164"/>
      <x:c r="G1" s="1164"/>
      <x:c r="H1" s="1164"/>
    </x:row>
    <x:row r="2" ht="40" customHeight="1">
      <x:c r="A2" s="1168" t="str">
        <x:v>End-to-end tests for the requested Fable–Opus–Codex development workflow and the production central/standalone/endpoint/no-AI architecture.</x:v>
      </x:c>
      <x:c r="B2" s="1168"/>
      <x:c r="C2" s="1168"/>
      <x:c r="D2" s="1168"/>
      <x:c r="E2" s="1168"/>
      <x:c r="F2" s="1168"/>
      <x:c r="G2" s="1168"/>
      <x:c r="H2" s="1168"/>
    </x:row>
    <x:row r="4" ht="30" customHeight="1">
      <x:c r="A4" s="1180" t="str">
        <x:v>ID</x:v>
      </x:c>
      <x:c r="B4" s="1181" t="str">
        <x:v>Scenario</x:v>
      </x:c>
      <x:c r="C4" s="1181" t="str">
        <x:v>Scope</x:v>
      </x:c>
      <x:c r="D4" s="1181" t="str">
        <x:v>Method</x:v>
      </x:c>
      <x:c r="E4" s="1181" t="str">
        <x:v>Acceptance threshold</x:v>
      </x:c>
      <x:c r="F4" s="1181" t="str">
        <x:v>Actual result</x:v>
      </x:c>
      <x:c r="G4" s="1181" t="str">
        <x:v>Severity</x:v>
      </x:c>
      <x:c r="H4" s="1182" t="str">
        <x:v>Decision</x:v>
      </x:c>
    </x:row>
    <x:row r="5">
      <x:c r="A5" s="1199" t="str">
        <x:v>HYB-001</x:v>
      </x:c>
      <x:c r="B5" s="1200" t="str">
        <x:v>Fable plan → Codex plan review</x:v>
      </x:c>
      <x:c r="C5" s="1200" t="str">
        <x:v>Development</x:v>
      </x:c>
      <x:c r="D5" s="1200" t="str">
        <x:v>Claude plan file passed to read-only Codex wrapper</x:v>
      </x:c>
      <x:c r="E5" s="1200" t="str">
        <x:v>Structured findings; human/Fable adjudication; no direct edits</x:v>
      </x:c>
      <x:c r="F5" s="1200" t="str">
        <x:v>Not Executed</x:v>
      </x:c>
      <x:c r="G5" s="1200" t="str">
        <x:v>Critical</x:v>
      </x:c>
      <x:c r="H5" s="1201" t="str">
        <x:v>Pending</x:v>
      </x:c>
    </x:row>
    <x:row r="6">
      <x:c r="A6" s="1207" t="str">
        <x:v>HYB-002</x:v>
      </x:c>
      <x:c r="B6" s="1208" t="str">
        <x:v>Opus implementation → Codex diff review</x:v>
      </x:c>
      <x:c r="C6" s="1208" t="str">
        <x:v>Development</x:v>
      </x:c>
      <x:c r="D6" s="1208" t="str">
        <x:v>Worktree/PR diff and test evidence reviewed</x:v>
      </x:c>
      <x:c r="E6" s="1208" t="str">
        <x:v>Review precision and no write permission</x:v>
      </x:c>
      <x:c r="F6" s="1208" t="str">
        <x:v>Not Executed</x:v>
      </x:c>
      <x:c r="G6" s="1208" t="str">
        <x:v>Critical</x:v>
      </x:c>
      <x:c r="H6" s="1209" t="str">
        <x:v>Pending</x:v>
      </x:c>
    </x:row>
    <x:row r="7">
      <x:c r="A7" s="1202" t="str">
        <x:v>HYB-003</x:v>
      </x:c>
      <x:c r="B7" s="114" t="str">
        <x:v>Two-cycle review cap</x:v>
      </x:c>
      <x:c r="C7" s="114" t="str">
        <x:v>Development</x:v>
      </x:c>
      <x:c r="D7" s="114" t="str">
        <x:v>Inject unresolved review disagreement</x:v>
      </x:c>
      <x:c r="E7" s="114" t="str">
        <x:v>Human adjudication after max two AI cycles</x:v>
      </x:c>
      <x:c r="F7" s="114" t="str">
        <x:v>Not Executed</x:v>
      </x:c>
      <x:c r="G7" s="114" t="str">
        <x:v>High</x:v>
      </x:c>
      <x:c r="H7" s="1203" t="str">
        <x:v>Pending</x:v>
      </x:c>
    </x:row>
    <x:row r="8">
      <x:c r="A8" s="1207" t="str">
        <x:v>HYB-004</x:v>
      </x:c>
      <x:c r="B8" s="1208" t="str">
        <x:v>Existing orchestrator</x:v>
      </x:c>
      <x:c r="C8" s="1208" t="str">
        <x:v>Production</x:v>
      </x:c>
      <x:c r="D8" s="1208" t="str">
        <x:v>Submit representative AIJob through central implementation</x:v>
      </x:c>
      <x:c r="E8" s="1208" t="str">
        <x:v>Canonical result and complete lineage</x:v>
      </x:c>
      <x:c r="F8" s="1208" t="str">
        <x:v>Not Executed</x:v>
      </x:c>
      <x:c r="G8" s="1208" t="str">
        <x:v>Critical</x:v>
      </x:c>
      <x:c r="H8" s="1209" t="str">
        <x:v>Pending</x:v>
      </x:c>
    </x:row>
    <x:row r="9">
      <x:c r="A9" s="1202" t="str">
        <x:v>HYB-005</x:v>
      </x:c>
      <x:c r="B9" s="114" t="str">
        <x:v>Standalone router</x:v>
      </x:c>
      <x:c r="C9" s="114" t="str">
        <x:v>Production</x:v>
      </x:c>
      <x:c r="D9" s="114" t="str">
        <x:v>Submit same job with same qualification package</x:v>
      </x:c>
      <x:c r="E9" s="114" t="str">
        <x:v>Contract/policy-equivalent result</x:v>
      </x:c>
      <x:c r="F9" s="114" t="str">
        <x:v>Not Executed</x:v>
      </x:c>
      <x:c r="G9" s="114" t="str">
        <x:v>Critical</x:v>
      </x:c>
      <x:c r="H9" s="1203" t="str">
        <x:v>Pending</x:v>
      </x:c>
    </x:row>
    <x:row r="10">
      <x:c r="A10" s="1207" t="str">
        <x:v>HYB-006</x:v>
      </x:c>
      <x:c r="B10" s="1208" t="str">
        <x:v>Endpoint local</x:v>
      </x:c>
      <x:c r="C10" s="1208" t="str">
        <x:v>Production</x:v>
      </x:c>
      <x:c r="D10" s="1208" t="str">
        <x:v>Route privacy-first task to approved Ollama/local model</x:v>
      </x:c>
      <x:c r="E10" s="1208" t="str">
        <x:v>No cloud egress and resource budgets met</x:v>
      </x:c>
      <x:c r="F10" s="1208" t="str">
        <x:v>Not Executed</x:v>
      </x:c>
      <x:c r="G10" s="1208" t="str">
        <x:v>Critical</x:v>
      </x:c>
      <x:c r="H10" s="1209" t="str">
        <x:v>Pending</x:v>
      </x:c>
    </x:row>
    <x:row r="11">
      <x:c r="A11" s="1202" t="str">
        <x:v>HYB-007</x:v>
      </x:c>
      <x:c r="B11" s="114" t="str">
        <x:v>Endpoint subscription CLI</x:v>
      </x:c>
      <x:c r="C11" s="114" t="str">
        <x:v>Interactive</x:v>
      </x:c>
      <x:c r="D11" s="114" t="str">
        <x:v>Visible developer task via approved CLI</x:v>
      </x:c>
      <x:c r="E11" s="114" t="str">
        <x:v>User-local auth, route notice and provenance</x:v>
      </x:c>
      <x:c r="F11" s="114" t="str">
        <x:v>Not Executed</x:v>
      </x:c>
      <x:c r="G11" s="114" t="str">
        <x:v>Critical</x:v>
      </x:c>
      <x:c r="H11" s="1203" t="str">
        <x:v>Pending</x:v>
      </x:c>
    </x:row>
    <x:row r="12">
      <x:c r="A12" s="1207" t="str">
        <x:v>HYB-008</x:v>
      </x:c>
      <x:c r="B12" s="1208" t="str">
        <x:v>No-AI mode</x:v>
      </x:c>
      <x:c r="C12" s="1208" t="str">
        <x:v>All</x:v>
      </x:c>
      <x:c r="D12" s="1208" t="str">
        <x:v>Disable all AI implementations</x:v>
      </x:c>
      <x:c r="E12" s="1208" t="str">
        <x:v>Core evidence/review/correction workflows remain operational</x:v>
      </x:c>
      <x:c r="F12" s="1208" t="str">
        <x:v>Not Executed</x:v>
      </x:c>
      <x:c r="G12" s="1208" t="str">
        <x:v>Critical</x:v>
      </x:c>
      <x:c r="H12" s="1209" t="str">
        <x:v>Pending</x:v>
      </x:c>
    </x:row>
    <x:row r="13">
      <x:c r="A13" s="1202" t="str">
        <x:v>HYB-009</x:v>
      </x:c>
      <x:c r="B13" s="114" t="str">
        <x:v>Central outage → qualified fallback</x:v>
      </x:c>
      <x:c r="C13" s="114" t="str">
        <x:v>Production</x:v>
      </x:c>
      <x:c r="D13" s="114" t="str">
        <x:v>Disable primary provider</x:v>
      </x:c>
      <x:c r="E13" s="114" t="str">
        <x:v>Policy-equivalent route or human-review terminal action</x:v>
      </x:c>
      <x:c r="F13" s="114" t="str">
        <x:v>Not Executed</x:v>
      </x:c>
      <x:c r="G13" s="114" t="str">
        <x:v>Critical</x:v>
      </x:c>
      <x:c r="H13" s="1203" t="str">
        <x:v>Pending</x:v>
      </x:c>
    </x:row>
    <x:row r="14">
      <x:c r="A14" s="1207" t="str">
        <x:v>HYB-010</x:v>
      </x:c>
      <x:c r="B14" s="1208" t="str">
        <x:v>Local failure → cloud approval</x:v>
      </x:c>
      <x:c r="C14" s="1208" t="str">
        <x:v>Private/interactive</x:v>
      </x:c>
      <x:c r="D14" s="1208" t="str">
        <x:v>Exhaust local resources</x:v>
      </x:c>
      <x:c r="E14" s="1208" t="str">
        <x:v>No cloud request before required approval</x:v>
      </x:c>
      <x:c r="F14" s="1208" t="str">
        <x:v>Not Executed</x:v>
      </x:c>
      <x:c r="G14" s="1208" t="str">
        <x:v>Critical</x:v>
      </x:c>
      <x:c r="H14" s="1209" t="str">
        <x:v>Pending</x:v>
      </x:c>
    </x:row>
    <x:row r="15">
      <x:c r="A15" s="1202" t="str">
        <x:v>HYB-011</x:v>
      </x:c>
      <x:c r="B15" s="114" t="str">
        <x:v>Qualification portability</x:v>
      </x:c>
      <x:c r="C15" s="114" t="str">
        <x:v>AI platform</x:v>
      </x:c>
      <x:c r="D15" s="114" t="str">
        <x:v>Export/import signed profile central↔standalone</x:v>
      </x:c>
      <x:c r="E15" s="114" t="str">
        <x:v>Digest/signature and eligibility preserved</x:v>
      </x:c>
      <x:c r="F15" s="114" t="str">
        <x:v>Not Executed</x:v>
      </x:c>
      <x:c r="G15" s="114" t="str">
        <x:v>High</x:v>
      </x:c>
      <x:c r="H15" s="1203" t="str">
        <x:v>Pending</x:v>
      </x:c>
    </x:row>
    <x:row r="16">
      <x:c r="A16" s="1210" t="str">
        <x:v>HYB-012</x:v>
      </x:c>
      <x:c r="B16" s="1211" t="str">
        <x:v>Invalid model rollback</x:v>
      </x:c>
      <x:c r="C16" s="1211" t="str">
        <x:v>AI platform</x:v>
      </x:c>
      <x:c r="D16" s="1211" t="str">
        <x:v>Trigger canary quality breach</x:v>
      </x:c>
      <x:c r="E16" s="1211" t="str">
        <x:v>Route/package rollback and affected-output review</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15.xml><?xml version="1.0" encoding="utf-8"?>
<x:worksheet xmlns:x="http://schemas.openxmlformats.org/spreadsheetml/2006/main">
  <x:sheetFormatPr defaultRowHeight="15"/>
  <x:cols>
    <x:col min="1" max="1" width="12" hidden="0" customWidth="1"/>
    <x:col min="2" max="2" width="32" hidden="0" customWidth="1"/>
    <x:col min="3" max="3" width="48" hidden="0" customWidth="1"/>
    <x:col min="4" max="4" width="44" hidden="0" customWidth="1"/>
    <x:col min="5" max="5" width="28" hidden="0" customWidth="1"/>
    <x:col min="6" max="6" width="12" hidden="0" customWidth="1"/>
    <x:col min="7" max="7" width="64" hidden="0" customWidth="1"/>
    <x:col min="8" max="8" width="30" hidden="0" customWidth="1"/>
    <x:col min="9" max="9" width="18" hidden="0" customWidth="1"/>
  </x:cols>
  <x:sheetData>
    <x:row r="1" ht="30" customHeight="1">
      <x:c r="A1" s="1164" t="str">
        <x:v>Stage 12A — Security Hardening Plan</x:v>
      </x:c>
      <x:c r="B1" s="1164"/>
      <x:c r="C1" s="1164"/>
      <x:c r="D1" s="1164"/>
      <x:c r="E1" s="1164"/>
      <x:c r="F1" s="1164"/>
      <x:c r="G1" s="1164"/>
      <x:c r="H1" s="1164"/>
      <x:c r="I1" s="1164"/>
    </x:row>
    <x:row r="2" ht="40" customHeight="1">
      <x:c r="A2" s="1168" t="str">
        <x:v>Blocking security workstream spanning endpoint capture, endpoint AI, APIs, evidence, data, agents, Skill Forge, cloud and the Claude–Codex development workflow.</x:v>
      </x:c>
      <x:c r="B2" s="1168"/>
      <x:c r="C2" s="1168"/>
      <x:c r="D2" s="1168"/>
      <x:c r="E2" s="1168"/>
      <x:c r="F2" s="1168"/>
      <x:c r="G2" s="1168"/>
      <x:c r="H2" s="1168"/>
      <x:c r="I2" s="1168"/>
    </x:row>
    <x:row r="4" ht="30" customHeight="1">
      <x:c r="A4" s="1180" t="str">
        <x:v>ID</x:v>
      </x:c>
      <x:c r="B4" s="1181" t="str">
        <x:v>Control area</x:v>
      </x:c>
      <x:c r="C4" s="1181" t="str">
        <x:v>Scope</x:v>
      </x:c>
      <x:c r="D4" s="1181" t="str">
        <x:v>Method</x:v>
      </x:c>
      <x:c r="E4" s="1181" t="str">
        <x:v>Owner</x:v>
      </x:c>
      <x:c r="F4" s="1181" t="str">
        <x:v>Severity</x:v>
      </x:c>
      <x:c r="G4" s="1181" t="str">
        <x:v>Acceptance threshold</x:v>
      </x:c>
      <x:c r="H4" s="1181" t="str">
        <x:v>Actual result</x:v>
      </x:c>
      <x:c r="I4" s="1182" t="str">
        <x:v>Decision</x:v>
      </x:c>
    </x:row>
    <x:row r="5">
      <x:c r="A5" s="1199" t="str">
        <x:v>SEC-001</x:v>
      </x:c>
      <x:c r="B5" s="1200" t="str">
        <x:v>Endpoint privilege and tamper</x:v>
      </x:c>
      <x:c r="C5" s="1200" t="str">
        <x:v>Agent/broker binary, service, IPC, files and memory</x:v>
      </x:c>
      <x:c r="D5" s="1200" t="str">
        <x:v>Red-team/tamper tests</x:v>
      </x:c>
      <x:c r="E5" s="1200" t="str">
        <x:v>CISO/Desktop</x:v>
      </x:c>
      <x:c r="F5" s="1200" t="str">
        <x:v>Critical</x:v>
      </x:c>
      <x:c r="G5" s="1200" t="str">
        <x:v>No privilege escalation or undetected policy/binary tamper</x:v>
      </x:c>
      <x:c r="H5" s="1200" t="str">
        <x:v>Not Executed</x:v>
      </x:c>
      <x:c r="I5" s="1201" t="str">
        <x:v>Pending</x:v>
      </x:c>
    </x:row>
    <x:row r="6">
      <x:c r="A6" s="1207" t="str">
        <x:v>SEC-002</x:v>
      </x:c>
      <x:c r="B6" s="1208" t="str">
        <x:v>Code signing and updates</x:v>
      </x:c>
      <x:c r="C6" s="1208" t="str">
        <x:v>Windows signing; macOS Developer ID/notarisation; rollback</x:v>
      </x:c>
      <x:c r="D6" s="1208" t="str">
        <x:v>Signature/provenance/update tests</x:v>
      </x:c>
      <x:c r="E6" s="1208" t="str">
        <x:v>Supply Chain/Desktop</x:v>
      </x:c>
      <x:c r="F6" s="1208" t="str">
        <x:v>Critical</x:v>
      </x:c>
      <x:c r="G6" s="1208" t="str">
        <x:v>Only approved signed artefacts install/update; rollback verified</x:v>
      </x:c>
      <x:c r="H6" s="1208" t="str">
        <x:v>Not Executed</x:v>
      </x:c>
      <x:c r="I6" s="1209" t="str">
        <x:v>Pending</x:v>
      </x:c>
    </x:row>
    <x:row r="7">
      <x:c r="A7" s="1202" t="str">
        <x:v>SEC-003</x:v>
      </x:c>
      <x:c r="B7" s="114" t="str">
        <x:v>Endpoint broker sandbox</x:v>
      </x:c>
      <x:c r="C7" s="114" t="str">
        <x:v>Claude/Codex/other CLI process, files, env, network and child processes</x:v>
      </x:c>
      <x:c r="D7" s="114" t="str">
        <x:v>Adversarial local tests</x:v>
      </x:c>
      <x:c r="E7" s="114" t="str">
        <x:v>CISO/Desktop AI</x:v>
      </x:c>
      <x:c r="F7" s="114" t="str">
        <x:v>Critical</x:v>
      </x:c>
      <x:c r="G7" s="114" t="str">
        <x:v>No credential extraction, root escape or unapproved access</x:v>
      </x:c>
      <x:c r="H7" s="114" t="str">
        <x:v>Not Executed</x:v>
      </x:c>
      <x:c r="I7" s="1203" t="str">
        <x:v>Pending</x:v>
      </x:c>
    </x:row>
    <x:row r="8">
      <x:c r="A8" s="1207" t="str">
        <x:v>SEC-004</x:v>
      </x:c>
      <x:c r="B8" s="1208" t="str">
        <x:v>API/BFF auth and IDOR</x:v>
      </x:c>
      <x:c r="C8" s="1208" t="str">
        <x:v>Tenant/person/team/case/task routes</x:v>
      </x:c>
      <x:c r="D8" s="1208" t="str">
        <x:v>Automated/manual penetration test</x:v>
      </x:c>
      <x:c r="E8" s="1208" t="str">
        <x:v>Application Security</x:v>
      </x:c>
      <x:c r="F8" s="1208" t="str">
        <x:v>Critical</x:v>
      </x:c>
      <x:c r="G8" s="1208" t="str">
        <x:v>Zero critical cross-scope access</x:v>
      </x:c>
      <x:c r="H8" s="1208" t="str">
        <x:v>Not Executed</x:v>
      </x:c>
      <x:c r="I8" s="1209" t="str">
        <x:v>Pending</x:v>
      </x:c>
    </x:row>
    <x:row r="9">
      <x:c r="A9" s="1202" t="str">
        <x:v>SEC-005</x:v>
      </x:c>
      <x:c r="B9" s="114" t="str">
        <x:v>Evidence access broker</x:v>
      </x:c>
      <x:c r="C9" s="114" t="str">
        <x:v>Grant creation, narrowing, expiry, view and export</x:v>
      </x:c>
      <x:c r="D9" s="114" t="str">
        <x:v>Abuse and bypass tests</x:v>
      </x:c>
      <x:c r="E9" s="114" t="str">
        <x:v>CISO/DPO</x:v>
      </x:c>
      <x:c r="F9" s="114" t="str">
        <x:v>Critical</x:v>
      </x:c>
      <x:c r="G9" s="114" t="str">
        <x:v>Default deny and every view audited</x:v>
      </x:c>
      <x:c r="H9" s="114" t="str">
        <x:v>Not Executed</x:v>
      </x:c>
      <x:c r="I9" s="1203" t="str">
        <x:v>Pending</x:v>
      </x:c>
    </x:row>
    <x:row r="10">
      <x:c r="A10" s="1207" t="str">
        <x:v>SEC-006</x:v>
      </x:c>
      <x:c r="B10" s="1208" t="str">
        <x:v>Object storage</x:v>
      </x:c>
      <x:c r="C10" s="1208" t="str">
        <x:v>Evidence objects, signed URLs, encryption and lifecycle</x:v>
      </x:c>
      <x:c r="D10" s="1208" t="str">
        <x:v>Cloud/storage penetration tests</x:v>
      </x:c>
      <x:c r="E10" s="1208" t="str">
        <x:v>Cloud Security/Data</x:v>
      </x:c>
      <x:c r="F10" s="1208" t="str">
        <x:v>Critical</x:v>
      </x:c>
      <x:c r="G10" s="1208" t="str">
        <x:v>No unauthorised object access or stale URL reuse</x:v>
      </x:c>
      <x:c r="H10" s="1208" t="str">
        <x:v>Not Executed</x:v>
      </x:c>
      <x:c r="I10" s="1209" t="str">
        <x:v>Pending</x:v>
      </x:c>
    </x:row>
    <x:row r="11">
      <x:c r="A11" s="1202" t="str">
        <x:v>SEC-007</x:v>
      </x:c>
      <x:c r="B11" s="114" t="str">
        <x:v>Kafka/event integrity</x:v>
      </x:c>
      <x:c r="C11" s="114" t="str">
        <x:v>Spoof, reorder, duplicate, delete and cross-tenant events</x:v>
      </x:c>
      <x:c r="D11" s="114" t="str">
        <x:v>Event security/chaos tests</x:v>
      </x:c>
      <x:c r="E11" s="114" t="str">
        <x:v>Data Platform/CISO</x:v>
      </x:c>
      <x:c r="F11" s="114" t="str">
        <x:v>Critical</x:v>
      </x:c>
      <x:c r="G11" s="114" t="str">
        <x:v>Invalid events rejected/quarantined and gaps explicit</x:v>
      </x:c>
      <x:c r="H11" s="114" t="str">
        <x:v>Not Executed</x:v>
      </x:c>
      <x:c r="I11" s="1203" t="str">
        <x:v>Pending</x:v>
      </x:c>
    </x:row>
    <x:row r="12">
      <x:c r="A12" s="1207" t="str">
        <x:v>SEC-008</x:v>
      </x:c>
      <x:c r="B12" s="1208" t="str">
        <x:v>PostgreSQL/RLS</x:v>
      </x:c>
      <x:c r="C12" s="1208" t="str">
        <x:v>Tenant/person/case tables and read models</x:v>
      </x:c>
      <x:c r="D12" s="1208" t="str">
        <x:v>SQL/IAM penetration tests</x:v>
      </x:c>
      <x:c r="E12" s="1208" t="str">
        <x:v>DBA/Application Security</x:v>
      </x:c>
      <x:c r="F12" s="1208" t="str">
        <x:v>Critical</x:v>
      </x:c>
      <x:c r="G12" s="1208" t="str">
        <x:v>RLS/default-deny and privileged access audit pass</x:v>
      </x:c>
      <x:c r="H12" s="1208" t="str">
        <x:v>Not Executed</x:v>
      </x:c>
      <x:c r="I12" s="1209" t="str">
        <x:v>Pending</x:v>
      </x:c>
    </x:row>
    <x:row r="13">
      <x:c r="A13" s="1202" t="str">
        <x:v>SEC-009</x:v>
      </x:c>
      <x:c r="B13" s="114" t="str">
        <x:v>Secrets/KMS</x:v>
      </x:c>
      <x:c r="C13" s="114" t="str">
        <x:v>Provider keys, device certificates, object keys and CI secrets</x:v>
      </x:c>
      <x:c r="D13" s="114" t="str">
        <x:v>Secret scanning/rotation/revocation</x:v>
      </x:c>
      <x:c r="E13" s="114" t="str">
        <x:v>CISO/DevSecOps</x:v>
      </x:c>
      <x:c r="F13" s="114" t="str">
        <x:v>Critical</x:v>
      </x:c>
      <x:c r="G13" s="114" t="str">
        <x:v>Zero embedded secret and revocation effective</x:v>
      </x:c>
      <x:c r="H13" s="114" t="str">
        <x:v>Not Executed</x:v>
      </x:c>
      <x:c r="I13" s="1203" t="str">
        <x:v>Pending</x:v>
      </x:c>
    </x:row>
    <x:row r="14">
      <x:c r="A14" s="1207" t="str">
        <x:v>SEC-010</x:v>
      </x:c>
      <x:c r="B14" s="1208" t="str">
        <x:v>Prompt injection</x:v>
      </x:c>
      <x:c r="C14" s="1208" t="str">
        <x:v>Repository, webpage, screenshot, document and tool output</x:v>
      </x:c>
      <x:c r="D14" s="1208" t="str">
        <x:v>Adversarial model/tool tests</x:v>
      </x:c>
      <x:c r="E14" s="1208" t="str">
        <x:v>AI Security</x:v>
      </x:c>
      <x:c r="F14" s="1208" t="str">
        <x:v>Critical</x:v>
      </x:c>
      <x:c r="G14" s="1208" t="str">
        <x:v>System/tool policy resists untrusted instructions</x:v>
      </x:c>
      <x:c r="H14" s="1208" t="str">
        <x:v>Not Executed</x:v>
      </x:c>
      <x:c r="I14" s="1209" t="str">
        <x:v>Pending</x:v>
      </x:c>
    </x:row>
    <x:row r="15">
      <x:c r="A15" s="1202" t="str">
        <x:v>SEC-011</x:v>
      </x:c>
      <x:c r="B15" s="114" t="str">
        <x:v>Agent tool abuse</x:v>
      </x:c>
      <x:c r="C15" s="114" t="str">
        <x:v>Shell, file, network, MCP and provider tools</x:v>
      </x:c>
      <x:c r="D15" s="114" t="str">
        <x:v>Permission escalation tests</x:v>
      </x:c>
      <x:c r="E15" s="114" t="str">
        <x:v>AI Security/Capability Gateway</x:v>
      </x:c>
      <x:c r="F15" s="114" t="str">
        <x:v>Critical</x:v>
      </x:c>
      <x:c r="G15" s="114" t="str">
        <x:v>All unapproved side effects denied and audited</x:v>
      </x:c>
      <x:c r="H15" s="114" t="str">
        <x:v>Not Executed</x:v>
      </x:c>
      <x:c r="I15" s="1203" t="str">
        <x:v>Pending</x:v>
      </x:c>
    </x:row>
    <x:row r="16">
      <x:c r="A16" s="1207" t="str">
        <x:v>SEC-012</x:v>
      </x:c>
      <x:c r="B16" s="1208" t="str">
        <x:v>Cross-tenant/region</x:v>
      </x:c>
      <x:c r="C16" s="1208" t="str">
        <x:v>AI, evidence, search, embeddings and exports</x:v>
      </x:c>
      <x:c r="D16" s="1208" t="str">
        <x:v>Red-team/integration tests</x:v>
      </x:c>
      <x:c r="E16" s="1208" t="str">
        <x:v>CISO/DPO/Data</x:v>
      </x:c>
      <x:c r="F16" s="1208" t="str">
        <x:v>Critical</x:v>
      </x:c>
      <x:c r="G16" s="1208" t="str">
        <x:v>Zero cross-tenant or unapproved regional processing</x:v>
      </x:c>
      <x:c r="H16" s="1208" t="str">
        <x:v>Not Executed</x:v>
      </x:c>
      <x:c r="I16" s="1209" t="str">
        <x:v>Pending</x:v>
      </x:c>
    </x:row>
    <x:row r="17">
      <x:c r="A17" s="1202" t="str">
        <x:v>SEC-013</x:v>
      </x:c>
      <x:c r="B17" s="114" t="str">
        <x:v>Skill Forge supply chain</x:v>
      </x:c>
      <x:c r="C17" s="114" t="str">
        <x:v>Source, package, BOM, SLSA, signature, resolver and canary</x:v>
      </x:c>
      <x:c r="D17" s="114" t="str">
        <x:v>Supply-chain attack tests</x:v>
      </x:c>
      <x:c r="E17" s="114" t="str">
        <x:v>Supply Chain Security</x:v>
      </x:c>
      <x:c r="F17" s="114" t="str">
        <x:v>Critical</x:v>
      </x:c>
      <x:c r="G17" s="114" t="str">
        <x:v>Unsigned/untrusted/tampered package cannot load</x:v>
      </x:c>
      <x:c r="H17" s="114" t="str">
        <x:v>Not Executed</x:v>
      </x:c>
      <x:c r="I17" s="1203" t="str">
        <x:v>Pending</x:v>
      </x:c>
    </x:row>
    <x:row r="18">
      <x:c r="A18" s="1207" t="str">
        <x:v>SEC-014</x:v>
      </x:c>
      <x:c r="B18" s="1208" t="str">
        <x:v>Cloud/Kubernetes/GitOps</x:v>
      </x:c>
      <x:c r="C18" s="1208" t="str">
        <x:v>Namespaces, service accounts, network, images and deployment</x:v>
      </x:c>
      <x:c r="D18" s="1208" t="str">
        <x:v>Cloud penetration/config review</x:v>
      </x:c>
      <x:c r="E18" s="1208" t="str">
        <x:v>Cloud Security/SRE</x:v>
      </x:c>
      <x:c r="F18" s="1208" t="str">
        <x:v>Critical</x:v>
      </x:c>
      <x:c r="G18" s="1208" t="str">
        <x:v>No critical exposure or privilege path</x:v>
      </x:c>
      <x:c r="H18" s="1208" t="str">
        <x:v>Not Executed</x:v>
      </x:c>
      <x:c r="I18" s="1209" t="str">
        <x:v>Pending</x:v>
      </x:c>
    </x:row>
    <x:row r="19">
      <x:c r="A19" s="1204" t="str">
        <x:v>SEC-015</x:v>
      </x:c>
      <x:c r="B19" s="1205" t="str">
        <x:v>Development AI workflow</x:v>
      </x:c>
      <x:c r="C19" s="1205" t="str">
        <x:v>Claude Code and Codex wrapper, worktrees, protected branch and CI</x:v>
      </x:c>
      <x:c r="D19" s="1205" t="str">
        <x:v>Permission/review/merge abuse tests</x:v>
      </x:c>
      <x:c r="E19" s="1205" t="str">
        <x:v>Engineering Security</x:v>
      </x:c>
      <x:c r="F19" s="1205" t="str">
        <x:v>Critical</x:v>
      </x:c>
      <x:c r="G19" s="1205" t="str">
        <x:v>No AI-only protected-branch merge or reviewer write access</x:v>
      </x:c>
      <x:c r="H19" s="1205" t="str">
        <x:v>Not Executed</x:v>
      </x:c>
      <x:c r="I19" s="1206" t="str">
        <x:v>Pending</x:v>
      </x:c>
    </x:row>
  </x:sheetData>
  <x:mergeCells>
    <x:mergeCell ref="A1:I1"/>
    <x:mergeCell ref="A2:I2"/>
  </x:mergeCells>
  <x:dataValidations count="2">
    <x:dataValidation type="list" sqref="F5:F19">
      <x:formula1>"Critical,High,Medium,Low"</x:formula1>
    </x:dataValidation>
    <x:dataValidation type="list" sqref="I5:I19">
      <x:formula1>"Pending,Pass,Fail,Conditional"</x:formula1>
    </x:dataValidation>
  </x:dataValidations>
  <x:pageMargins left="0.7" right="0.7" top="0.75" bottom="0.75" header="0.3" footer="0.3"/>
</x:worksheet>
</file>

<file path=xl/worksheets/sheet216.xml><?xml version="1.0" encoding="utf-8"?>
<x:worksheet xmlns:x="http://schemas.openxmlformats.org/spreadsheetml/2006/main">
  <x:sheetFormatPr defaultRowHeight="15"/>
  <x:cols>
    <x:col min="1" max="1" width="12" hidden="0" customWidth="1"/>
    <x:col min="2" max="2" width="58" hidden="0" customWidth="1"/>
    <x:col min="3" max="3" width="12" hidden="0" customWidth="1"/>
    <x:col min="4" max="4" width="18" hidden="0" customWidth="1"/>
    <x:col min="5" max="5" width="34" hidden="0" customWidth="1"/>
    <x:col min="6" max="6" width="28" hidden="0" customWidth="1"/>
    <x:col min="7" max="7" width="30" hidden="0" customWidth="1"/>
    <x:col min="8" max="8" width="18" hidden="0" customWidth="1"/>
    <x:col min="9" max="9" width="24" hidden="0" customWidth="1"/>
  </x:cols>
  <x:sheetData>
    <x:row r="1" ht="30" customHeight="1">
      <x:c r="A1" s="1164" t="str">
        <x:v>Stage 12A — Penetration and Red-Team Findings</x:v>
      </x:c>
      <x:c r="B1" s="1164"/>
      <x:c r="C1" s="1164"/>
      <x:c r="D1" s="1164"/>
      <x:c r="E1" s="1164"/>
      <x:c r="F1" s="1164"/>
      <x:c r="G1" s="1164"/>
      <x:c r="H1" s="1164"/>
      <x:c r="I1" s="1164"/>
    </x:row>
    <x:row r="2" ht="40" customHeight="1">
      <x:c r="A2" s="1168" t="str">
        <x:v>Finding register. Initial entries are planned attack scenarios; actual findings, evidence, remediation and retest must be recorded during execution.</x:v>
      </x:c>
      <x:c r="B2" s="1168"/>
      <x:c r="C2" s="1168"/>
      <x:c r="D2" s="1168"/>
      <x:c r="E2" s="1168"/>
      <x:c r="F2" s="1168"/>
      <x:c r="G2" s="1168"/>
      <x:c r="H2" s="1168"/>
      <x:c r="I2" s="1168"/>
    </x:row>
    <x:row r="4" ht="30" customHeight="1">
      <x:c r="A4" s="1180" t="str">
        <x:v>ID</x:v>
      </x:c>
      <x:c r="B4" s="1181" t="str">
        <x:v>Scenario / finding</x:v>
      </x:c>
      <x:c r="C4" s="1181" t="str">
        <x:v>Severity</x:v>
      </x:c>
      <x:c r="D4" s="1181" t="str">
        <x:v>Test status</x:v>
      </x:c>
      <x:c r="E4" s="1181" t="str">
        <x:v>Evidence</x:v>
      </x:c>
      <x:c r="F4" s="1181" t="str">
        <x:v>Owner</x:v>
      </x:c>
      <x:c r="G4" s="1181" t="str">
        <x:v>Actual result</x:v>
      </x:c>
      <x:c r="H4" s="1181" t="str">
        <x:v>Finding status</x:v>
      </x:c>
      <x:c r="I4" s="1182" t="str">
        <x:v>Gate impact</x:v>
      </x:c>
    </x:row>
    <x:row r="5">
      <x:c r="A5" s="1199" t="str">
        <x:v>PEN-001</x:v>
      </x:c>
      <x:c r="B5" s="1200" t="str">
        <x:v>Endpoint agent/broker privilege escalation</x:v>
      </x:c>
      <x:c r="C5" s="1200" t="str">
        <x:v>Critical</x:v>
      </x:c>
      <x:c r="D5" s="1200" t="str">
        <x:v>Not Tested</x:v>
      </x:c>
      <x:c r="E5" s="1200" t="str">
        <x:v>N/A</x:v>
      </x:c>
      <x:c r="F5" s="1200" t="str">
        <x:v>Desktop/CISO</x:v>
      </x:c>
      <x:c r="G5" s="1200" t="str">
        <x:v>Not Executed</x:v>
      </x:c>
      <x:c r="H5" s="1200" t="str">
        <x:v>Open</x:v>
      </x:c>
      <x:c r="I5" s="1201" t="str">
        <x:v>Stage 12A Blocker</x:v>
      </x:c>
    </x:row>
    <x:row r="6">
      <x:c r="A6" s="1207" t="str">
        <x:v>PEN-002</x:v>
      </x:c>
      <x:c r="B6" s="1208" t="str">
        <x:v>Credential/token extraction from Claude/Codex CLIs</x:v>
      </x:c>
      <x:c r="C6" s="1208" t="str">
        <x:v>Critical</x:v>
      </x:c>
      <x:c r="D6" s="1208" t="str">
        <x:v>Not Tested</x:v>
      </x:c>
      <x:c r="E6" s="1208" t="str">
        <x:v>N/A</x:v>
      </x:c>
      <x:c r="F6" s="1208" t="str">
        <x:v>AI Security/Desktop</x:v>
      </x:c>
      <x:c r="G6" s="1208" t="str">
        <x:v>Not Executed</x:v>
      </x:c>
      <x:c r="H6" s="1208" t="str">
        <x:v>Open</x:v>
      </x:c>
      <x:c r="I6" s="1209" t="str">
        <x:v>Stage 12A Blocker</x:v>
      </x:c>
    </x:row>
    <x:row r="7">
      <x:c r="A7" s="1202" t="str">
        <x:v>PEN-003</x:v>
      </x:c>
      <x:c r="B7" s="114" t="str">
        <x:v>Cross-tenant evidence or AI-route access</x:v>
      </x:c>
      <x:c r="C7" s="114" t="str">
        <x:v>Critical</x:v>
      </x:c>
      <x:c r="D7" s="114" t="str">
        <x:v>Not Tested</x:v>
      </x:c>
      <x:c r="E7" s="114" t="str">
        <x:v>N/A</x:v>
      </x:c>
      <x:c r="F7" s="114" t="str">
        <x:v>Application Security/Data</x:v>
      </x:c>
      <x:c r="G7" s="114" t="str">
        <x:v>Not Executed</x:v>
      </x:c>
      <x:c r="H7" s="114" t="str">
        <x:v>Open</x:v>
      </x:c>
      <x:c r="I7" s="1203" t="str">
        <x:v>Stage 12A Blocker</x:v>
      </x:c>
    </x:row>
    <x:row r="8">
      <x:c r="A8" s="1207" t="str">
        <x:v>PEN-004</x:v>
      </x:c>
      <x:c r="B8" s="1208" t="str">
        <x:v>Raw-evidence grant bypass or persistent signed URL</x:v>
      </x:c>
      <x:c r="C8" s="1208" t="str">
        <x:v>Critical</x:v>
      </x:c>
      <x:c r="D8" s="1208" t="str">
        <x:v>Not Tested</x:v>
      </x:c>
      <x:c r="E8" s="1208" t="str">
        <x:v>N/A</x:v>
      </x:c>
      <x:c r="F8" s="1208" t="str">
        <x:v>Application Security/DPO</x:v>
      </x:c>
      <x:c r="G8" s="1208" t="str">
        <x:v>Not Executed</x:v>
      </x:c>
      <x:c r="H8" s="1208" t="str">
        <x:v>Open</x:v>
      </x:c>
      <x:c r="I8" s="1209" t="str">
        <x:v>Stage 12A Blocker</x:v>
      </x:c>
    </x:row>
    <x:row r="9">
      <x:c r="A9" s="1202" t="str">
        <x:v>PEN-005</x:v>
      </x:c>
      <x:c r="B9" s="114" t="str">
        <x:v>Prompt injection causing tool/file/network abuse</x:v>
      </x:c>
      <x:c r="C9" s="114" t="str">
        <x:v>Critical</x:v>
      </x:c>
      <x:c r="D9" s="114" t="str">
        <x:v>Not Tested</x:v>
      </x:c>
      <x:c r="E9" s="114" t="str">
        <x:v>N/A</x:v>
      </x:c>
      <x:c r="F9" s="114" t="str">
        <x:v>AI Security</x:v>
      </x:c>
      <x:c r="G9" s="114" t="str">
        <x:v>Not Executed</x:v>
      </x:c>
      <x:c r="H9" s="114" t="str">
        <x:v>Open</x:v>
      </x:c>
      <x:c r="I9" s="1203" t="str">
        <x:v>Stage 12A Blocker</x:v>
      </x:c>
    </x:row>
    <x:row r="10">
      <x:c r="A10" s="1207" t="str">
        <x:v>PEN-006</x:v>
      </x:c>
      <x:c r="B10" s="1208" t="str">
        <x:v>Malicious Skill Forge package or signature bypass</x:v>
      </x:c>
      <x:c r="C10" s="1208" t="str">
        <x:v>Critical</x:v>
      </x:c>
      <x:c r="D10" s="1208" t="str">
        <x:v>Not Tested</x:v>
      </x:c>
      <x:c r="E10" s="1208" t="str">
        <x:v>N/A</x:v>
      </x:c>
      <x:c r="F10" s="1208" t="str">
        <x:v>Supply Chain Security</x:v>
      </x:c>
      <x:c r="G10" s="1208" t="str">
        <x:v>Not Executed</x:v>
      </x:c>
      <x:c r="H10" s="1208" t="str">
        <x:v>Open</x:v>
      </x:c>
      <x:c r="I10" s="1209" t="str">
        <x:v>Stage 12A Blocker</x:v>
      </x:c>
    </x:row>
    <x:row r="11">
      <x:c r="A11" s="1202" t="str">
        <x:v>PEN-007</x:v>
      </x:c>
      <x:c r="B11" s="114" t="str">
        <x:v>Event spoof/deletion/reordering</x:v>
      </x:c>
      <x:c r="C11" s="114" t="str">
        <x:v>High</x:v>
      </x:c>
      <x:c r="D11" s="114" t="str">
        <x:v>Not Tested</x:v>
      </x:c>
      <x:c r="E11" s="114" t="str">
        <x:v>N/A</x:v>
      </x:c>
      <x:c r="F11" s="114" t="str">
        <x:v>Data Platform/CISO</x:v>
      </x:c>
      <x:c r="G11" s="114" t="str">
        <x:v>Not Executed</x:v>
      </x:c>
      <x:c r="H11" s="114" t="str">
        <x:v>Open</x:v>
      </x:c>
      <x:c r="I11" s="1203" t="str">
        <x:v>Stage 12A</x:v>
      </x:c>
    </x:row>
    <x:row r="12">
      <x:c r="A12" s="1207" t="str">
        <x:v>PEN-008</x:v>
      </x:c>
      <x:c r="B12" s="1208" t="str">
        <x:v>BFF/API IDOR and privilege confusion</x:v>
      </x:c>
      <x:c r="C12" s="1208" t="str">
        <x:v>Critical</x:v>
      </x:c>
      <x:c r="D12" s="1208" t="str">
        <x:v>Not Tested</x:v>
      </x:c>
      <x:c r="E12" s="1208" t="str">
        <x:v>N/A</x:v>
      </x:c>
      <x:c r="F12" s="1208" t="str">
        <x:v>Application Security</x:v>
      </x:c>
      <x:c r="G12" s="1208" t="str">
        <x:v>Not Executed</x:v>
      </x:c>
      <x:c r="H12" s="1208" t="str">
        <x:v>Open</x:v>
      </x:c>
      <x:c r="I12" s="1209" t="str">
        <x:v>Stage 12A Blocker</x:v>
      </x:c>
    </x:row>
    <x:row r="13">
      <x:c r="A13" s="1202" t="str">
        <x:v>PEN-009</x:v>
      </x:c>
      <x:c r="B13" s="114" t="str">
        <x:v>Endpoint local Ollama/LAN exposure</x:v>
      </x:c>
      <x:c r="C13" s="114" t="str">
        <x:v>Critical</x:v>
      </x:c>
      <x:c r="D13" s="114" t="str">
        <x:v>Not Tested</x:v>
      </x:c>
      <x:c r="E13" s="114" t="str">
        <x:v>N/A</x:v>
      </x:c>
      <x:c r="F13" s="114" t="str">
        <x:v>Desktop/CISO</x:v>
      </x:c>
      <x:c r="G13" s="114" t="str">
        <x:v>Not Executed</x:v>
      </x:c>
      <x:c r="H13" s="114" t="str">
        <x:v>Open</x:v>
      </x:c>
      <x:c r="I13" s="1203" t="str">
        <x:v>Stage 12A Blocker</x:v>
      </x:c>
    </x:row>
    <x:row r="14">
      <x:c r="A14" s="1210" t="str">
        <x:v>PEN-010</x:v>
      </x:c>
      <x:c r="B14" s="1211" t="str">
        <x:v>Claude/Codex review wrapper command injection</x:v>
      </x:c>
      <x:c r="C14" s="1211" t="str">
        <x:v>Critical</x:v>
      </x:c>
      <x:c r="D14" s="1211" t="str">
        <x:v>Not Tested</x:v>
      </x:c>
      <x:c r="E14" s="1211" t="str">
        <x:v>N/A</x:v>
      </x:c>
      <x:c r="F14" s="1211" t="str">
        <x:v>Engineering Security</x:v>
      </x:c>
      <x:c r="G14" s="1211" t="str">
        <x:v>Not Executed</x:v>
      </x:c>
      <x:c r="H14" s="1211" t="str">
        <x:v>Open</x:v>
      </x:c>
      <x:c r="I14" s="1212" t="str">
        <x:v>Stage 12A Blocker</x:v>
      </x:c>
    </x:row>
  </x:sheetData>
  <x:mergeCells>
    <x:mergeCell ref="A1:I1"/>
    <x:mergeCell ref="A2:I2"/>
  </x:mergeCells>
  <x:dataValidations count="4">
    <x:dataValidation type="list" sqref="C5:C14">
      <x:formula1>"Critical,High,Medium,Low"</x:formula1>
    </x:dataValidation>
    <x:dataValidation type="list" sqref="D5:D14">
      <x:formula1>"Not Tested,In Progress,Tested"</x:formula1>
    </x:dataValidation>
    <x:dataValidation type="list" sqref="H5:H14">
      <x:formula1>"Open,Remediating,Retest,Closed,Accepted"</x:formula1>
    </x:dataValidation>
    <x:dataValidation type="list" sqref="I5:I14">
      <x:formula1>"Stage 12A Blocker,Stage 12A,Advisory,None"</x:formula1>
    </x:dataValidation>
  </x:dataValidations>
  <x:pageMargins left="0.7" right="0.7" top="0.75" bottom="0.75" header="0.3" footer="0.3"/>
</x:worksheet>
</file>

<file path=xl/worksheets/sheet217.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28" hidden="0" customWidth="1"/>
    <x:col min="5" max="5" width="34" hidden="0" customWidth="1"/>
    <x:col min="6" max="6" width="60" hidden="0" customWidth="1"/>
    <x:col min="7" max="7" width="30" hidden="0" customWidth="1"/>
    <x:col min="8" max="8" width="12" hidden="0" customWidth="1"/>
    <x:col min="9" max="9" width="18" hidden="0" customWidth="1"/>
  </x:cols>
  <x:sheetData>
    <x:row r="1" ht="30" customHeight="1">
      <x:c r="A1" s="1164" t="str">
        <x:v>Stage 12A — Privacy and DPIA Closure</x:v>
      </x:c>
      <x:c r="B1" s="1164"/>
      <x:c r="C1" s="1164"/>
      <x:c r="D1" s="1164"/>
      <x:c r="E1" s="1164"/>
      <x:c r="F1" s="1164"/>
      <x:c r="G1" s="1164"/>
      <x:c r="H1" s="1164"/>
      <x:c r="I1" s="1164"/>
    </x:row>
    <x:row r="2" ht="40" customHeight="1">
      <x:c r="A2" s="1168" t="str">
        <x:v>DPIA and privacy engineering closure must reflect the actual pilot devices, participants, data classes and AI execution routes.</x:v>
      </x:c>
      <x:c r="B2" s="1168"/>
      <x:c r="C2" s="1168"/>
      <x:c r="D2" s="1168"/>
      <x:c r="E2" s="1168"/>
      <x:c r="F2" s="1168"/>
      <x:c r="G2" s="1168"/>
      <x:c r="H2" s="1168"/>
      <x:c r="I2" s="1168"/>
    </x:row>
    <x:row r="4" ht="30" customHeight="1">
      <x:c r="A4" s="1180" t="str">
        <x:v>ID</x:v>
      </x:c>
      <x:c r="B4" s="1181" t="str">
        <x:v>DPIA area</x:v>
      </x:c>
      <x:c r="C4" s="1181" t="str">
        <x:v>Scope</x:v>
      </x:c>
      <x:c r="D4" s="1181" t="str">
        <x:v>Owner</x:v>
      </x:c>
      <x:c r="E4" s="1181" t="str">
        <x:v>Current state</x:v>
      </x:c>
      <x:c r="F4" s="1181" t="str">
        <x:v>Acceptance threshold</x:v>
      </x:c>
      <x:c r="G4" s="1181" t="str">
        <x:v>Actual result</x:v>
      </x:c>
      <x:c r="H4" s="1181" t="str">
        <x:v>Severity</x:v>
      </x:c>
      <x:c r="I4" s="1182" t="str">
        <x:v>Decision</x:v>
      </x:c>
    </x:row>
    <x:row r="5">
      <x:c r="A5" s="1199" t="str">
        <x:v>DPIA-001</x:v>
      </x:c>
      <x:c r="B5" s="1200" t="str">
        <x:v>DPIA scope and data-flow map</x:v>
      </x:c>
      <x:c r="C5" s="1200" t="str">
        <x:v>All capture, evidence, AI routes, experiences and Skill Forge</x:v>
      </x:c>
      <x:c r="D5" s="1200" t="str">
        <x:v>DPO/Privacy Architect</x:v>
      </x:c>
      <x:c r="E5" s="1200" t="str">
        <x:v>Draft exists; actual pilot flows pending</x:v>
      </x:c>
      <x:c r="F5" s="1200" t="str">
        <x:v>Approved current data-flow and processing inventory</x:v>
      </x:c>
      <x:c r="G5" s="1200" t="str">
        <x:v>Not Executed</x:v>
      </x:c>
      <x:c r="H5" s="1200" t="str">
        <x:v>Critical</x:v>
      </x:c>
      <x:c r="I5" s="1201" t="str">
        <x:v>Pending</x:v>
      </x:c>
    </x:row>
    <x:row r="6">
      <x:c r="A6" s="1207" t="str">
        <x:v>DPIA-002</x:v>
      </x:c>
      <x:c r="B6" s="1208" t="str">
        <x:v>Purpose and lawful basis</x:v>
      </x:c>
      <x:c r="C6" s="1208" t="str">
        <x:v>Each data class and AI purpose</x:v>
      </x:c>
      <x:c r="D6" s="1208" t="str">
        <x:v>DPO/Legal/Product</x:v>
      </x:c>
      <x:c r="E6" s="1208" t="str">
        <x:v>Pending final legal review</x:v>
      </x:c>
      <x:c r="F6" s="1208" t="str">
        <x:v>No unapproved secondary purpose</x:v>
      </x:c>
      <x:c r="G6" s="1208" t="str">
        <x:v>Not Executed</x:v>
      </x:c>
      <x:c r="H6" s="1208" t="str">
        <x:v>Critical</x:v>
      </x:c>
      <x:c r="I6" s="1209" t="str">
        <x:v>Pending</x:v>
      </x:c>
    </x:row>
    <x:row r="7">
      <x:c r="A7" s="1202" t="str">
        <x:v>DPIA-003</x:v>
      </x:c>
      <x:c r="B7" s="114" t="str">
        <x:v>Worker monitoring necessity/proportionality</x:v>
      </x:c>
      <x:c r="C7" s="114" t="str">
        <x:v>Capture, screenshots, input metadata and AI analysis</x:v>
      </x:c>
      <x:c r="D7" s="114" t="str">
        <x:v>DPO/HR/Product</x:v>
      </x:c>
      <x:c r="E7" s="114" t="str">
        <x:v>Pending</x:v>
      </x:c>
      <x:c r="F7" s="114" t="str">
        <x:v>Least intrusive effective design justified</x:v>
      </x:c>
      <x:c r="G7" s="114" t="str">
        <x:v>Not Executed</x:v>
      </x:c>
      <x:c r="H7" s="114" t="str">
        <x:v>Critical</x:v>
      </x:c>
      <x:c r="I7" s="1203" t="str">
        <x:v>Pending</x:v>
      </x:c>
    </x:row>
    <x:row r="8">
      <x:c r="A8" s="1207" t="str">
        <x:v>DPIA-004</x:v>
      </x:c>
      <x:c r="B8" s="1208" t="str">
        <x:v>Secure fields and exclusions</x:v>
      </x:c>
      <x:c r="C8" s="1208" t="str">
        <x:v>Passwords, auth, private apps/domains/displays</x:v>
      </x:c>
      <x:c r="D8" s="1208" t="str">
        <x:v>DPO/CISO/Desktop</x:v>
      </x:c>
      <x:c r="E8" s="1208" t="str">
        <x:v>Pending test</x:v>
      </x:c>
      <x:c r="F8" s="1208" t="str">
        <x:v>Zero known critical secret retention and exclusions reliable</x:v>
      </x:c>
      <x:c r="G8" s="1208" t="str">
        <x:v>Not Executed</x:v>
      </x:c>
      <x:c r="H8" s="1208" t="str">
        <x:v>Critical</x:v>
      </x:c>
      <x:c r="I8" s="1209" t="str">
        <x:v>Pending</x:v>
      </x:c>
    </x:row>
    <x:row r="9">
      <x:c r="A9" s="1202" t="str">
        <x:v>DPIA-005</x:v>
      </x:c>
      <x:c r="B9" s="114" t="str">
        <x:v>AI provider and CLI data controls</x:v>
      </x:c>
      <x:c r="C9" s="114" t="str">
        <x:v>Claude, Codex, APIs, self-hosted and local routes</x:v>
      </x:c>
      <x:c r="D9" s="114" t="str">
        <x:v>DPO/Legal/AI Platform</x:v>
      </x:c>
      <x:c r="E9" s="114" t="str">
        <x:v>Pending current terms</x:v>
      </x:c>
      <x:c r="F9" s="114" t="str">
        <x:v>Approved route by classification/region/retention</x:v>
      </x:c>
      <x:c r="G9" s="114" t="str">
        <x:v>Not Executed</x:v>
      </x:c>
      <x:c r="H9" s="114" t="str">
        <x:v>Critical</x:v>
      </x:c>
      <x:c r="I9" s="1203" t="str">
        <x:v>Pending</x:v>
      </x:c>
    </x:row>
    <x:row r="10">
      <x:c r="A10" s="1207" t="str">
        <x:v>DPIA-006</x:v>
      </x:c>
      <x:c r="B10" s="1208" t="str">
        <x:v>Cross-border transfers</x:v>
      </x:c>
      <x:c r="C10" s="1208" t="str">
        <x:v>UK, Lahore/Pakistan, EU, US and provider regions</x:v>
      </x:c>
      <x:c r="D10" s="1208" t="str">
        <x:v>DPO/Legal</x:v>
      </x:c>
      <x:c r="E10" s="1208" t="str">
        <x:v>Pending actual pilot cohort/routes</x:v>
      </x:c>
      <x:c r="F10" s="1208" t="str">
        <x:v>Approved transfer mechanism or route blocked</x:v>
      </x:c>
      <x:c r="G10" s="1208" t="str">
        <x:v>Not Executed</x:v>
      </x:c>
      <x:c r="H10" s="1208" t="str">
        <x:v>Critical</x:v>
      </x:c>
      <x:c r="I10" s="1209" t="str">
        <x:v>Pending</x:v>
      </x:c>
    </x:row>
    <x:row r="11">
      <x:c r="A11" s="1202" t="str">
        <x:v>DPIA-007</x:v>
      </x:c>
      <x:c r="B11" s="114" t="str">
        <x:v>Raw/derived retention</x:v>
      </x:c>
      <x:c r="C11" s="114" t="str">
        <x:v>Capture, evidence, assessment, capability, coaching and AI outputs</x:v>
      </x:c>
      <x:c r="D11" s="114" t="str">
        <x:v>DPO/Data Governance</x:v>
      </x:c>
      <x:c r="E11" s="114" t="str">
        <x:v>Policy drafted</x:v>
      </x:c>
      <x:c r="F11" s="114" t="str">
        <x:v>Purpose-specific TTL/hold/deletion tested</x:v>
      </x:c>
      <x:c r="G11" s="114" t="str">
        <x:v>Not Executed</x:v>
      </x:c>
      <x:c r="H11" s="114" t="str">
        <x:v>High</x:v>
      </x:c>
      <x:c r="I11" s="1203" t="str">
        <x:v>Pending</x:v>
      </x:c>
    </x:row>
    <x:row r="12">
      <x:c r="A12" s="1207" t="str">
        <x:v>DPIA-008</x:v>
      </x:c>
      <x:c r="B12" s="1208" t="str">
        <x:v>Employee rights</x:v>
      </x:c>
      <x:c r="C12" s="1208" t="str">
        <x:v>Access, correction, dispute, export, deletion/restriction and access history</x:v>
      </x:c>
      <x:c r="D12" s="1208" t="str">
        <x:v>DPO/Product/Workflow</x:v>
      </x:c>
      <x:c r="E12" s="1208" t="str">
        <x:v>Specified, not tested</x:v>
      </x:c>
      <x:c r="F12" s="1208" t="str">
        <x:v>End-to-end rights SLAs pass</x:v>
      </x:c>
      <x:c r="G12" s="1208" t="str">
        <x:v>Not Executed</x:v>
      </x:c>
      <x:c r="H12" s="1208" t="str">
        <x:v>Critical</x:v>
      </x:c>
      <x:c r="I12" s="1209" t="str">
        <x:v>Pending</x:v>
      </x:c>
    </x:row>
    <x:row r="13">
      <x:c r="A13" s="1202" t="str">
        <x:v>DPIA-009</x:v>
      </x:c>
      <x:c r="B13" s="114" t="str">
        <x:v>Manager/reviewer access</x:v>
      </x:c>
      <x:c r="C13" s="114" t="str">
        <x:v>Summary/raw evidence and private coaching boundaries</x:v>
      </x:c>
      <x:c r="D13" s="114" t="str">
        <x:v>DPO/HR/CISO</x:v>
      </x:c>
      <x:c r="E13" s="114" t="str">
        <x:v>Specified, not tested</x:v>
      </x:c>
      <x:c r="F13" s="114" t="str">
        <x:v>No unauthorised access; purpose/audit visible</x:v>
      </x:c>
      <x:c r="G13" s="114" t="str">
        <x:v>Not Executed</x:v>
      </x:c>
      <x:c r="H13" s="114" t="str">
        <x:v>Critical</x:v>
      </x:c>
      <x:c r="I13" s="1203" t="str">
        <x:v>Pending</x:v>
      </x:c>
    </x:row>
    <x:row r="14">
      <x:c r="A14" s="1210" t="str">
        <x:v>DPIA-010</x:v>
      </x:c>
      <x:c r="B14" s="1211" t="str">
        <x:v>Residual risk decision</x:v>
      </x:c>
      <x:c r="C14" s="1211" t="str">
        <x:v>Actual pilot configuration</x:v>
      </x:c>
      <x:c r="D14" s="1211" t="str">
        <x:v>DPO</x:v>
      </x:c>
      <x:c r="E14" s="1211" t="str">
        <x:v>Not available</x:v>
      </x:c>
      <x:c r="F14" s="1211" t="str">
        <x:v>Formal advice, objections and conditions recorded</x:v>
      </x:c>
      <x:c r="G14" s="1211" t="str">
        <x:v>Not Executed</x:v>
      </x:c>
      <x:c r="H14" s="1211" t="str">
        <x:v>Critical</x:v>
      </x:c>
      <x:c r="I14" s="1212" t="str">
        <x:v>Pending</x:v>
      </x:c>
    </x:row>
  </x:sheetData>
  <x:mergeCells>
    <x:mergeCell ref="A1:I1"/>
    <x:mergeCell ref="A2:I2"/>
  </x:mergeCells>
  <x:dataValidations count="2">
    <x:dataValidation type="list" sqref="H5:H14">
      <x:formula1>"Critical,High,Medium,Low"</x:formula1>
    </x:dataValidation>
    <x:dataValidation type="list" sqref="I5:I14">
      <x:formula1>"Pending,Approved,Conditional,Objected,Blocked"</x:formula1>
    </x:dataValidation>
  </x:dataValidations>
  <x:pageMargins left="0.7" right="0.7" top="0.75" bottom="0.75" header="0.3" footer="0.3"/>
</x:worksheet>
</file>

<file path=xl/worksheets/sheet218.xml><?xml version="1.0" encoding="utf-8"?>
<x:worksheet xmlns:x="http://schemas.openxmlformats.org/spreadsheetml/2006/main">
  <x:sheetFormatPr defaultRowHeight="15"/>
  <x:cols>
    <x:col min="1" max="1" width="12" hidden="0" customWidth="1"/>
    <x:col min="2" max="2" width="36" hidden="0" customWidth="1"/>
    <x:col min="3" max="3" width="34" hidden="0" customWidth="1"/>
    <x:col min="4" max="4" width="30" hidden="0" customWidth="1"/>
    <x:col min="5" max="5" width="62" hidden="0" customWidth="1"/>
    <x:col min="6" max="6" width="30" hidden="0" customWidth="1"/>
    <x:col min="7" max="7" width="12" hidden="0" customWidth="1"/>
    <x:col min="8" max="8" width="18" hidden="0" customWidth="1"/>
  </x:cols>
  <x:sheetData>
    <x:row r="1" ht="30" customHeight="1">
      <x:c r="A1" s="1164" t="str">
        <x:v>Stage 12A — Legal and Worker Consultation</x:v>
      </x:c>
      <x:c r="B1" s="1164"/>
      <x:c r="C1" s="1164"/>
      <x:c r="D1" s="1164"/>
      <x:c r="E1" s="1164"/>
      <x:c r="F1" s="1164"/>
      <x:c r="G1" s="1164"/>
      <x:c r="H1" s="1164"/>
    </x:row>
    <x:row r="2" ht="40" customHeight="1">
      <x:c r="A2" s="1168" t="str">
        <x:v>Legal and worker-readiness register for UK and Lahore/Pakistan participants, provider terms and the personal-subscription development model.</x:v>
      </x:c>
      <x:c r="B2" s="1168"/>
      <x:c r="C2" s="1168"/>
      <x:c r="D2" s="1168"/>
      <x:c r="E2" s="1168"/>
      <x:c r="F2" s="1168"/>
      <x:c r="G2" s="1168"/>
      <x:c r="H2" s="1168"/>
    </x:row>
    <x:row r="4" ht="30" customHeight="1">
      <x:c r="A4" s="1180" t="str">
        <x:v>ID</x:v>
      </x:c>
      <x:c r="B4" s="1181" t="str">
        <x:v>Review area</x:v>
      </x:c>
      <x:c r="C4" s="1181" t="str">
        <x:v>Scope</x:v>
      </x:c>
      <x:c r="D4" s="1181" t="str">
        <x:v>Owner</x:v>
      </x:c>
      <x:c r="E4" s="1181" t="str">
        <x:v>Required evidence</x:v>
      </x:c>
      <x:c r="F4" s="1181" t="str">
        <x:v>Actual result</x:v>
      </x:c>
      <x:c r="G4" s="1181" t="str">
        <x:v>Severity</x:v>
      </x:c>
      <x:c r="H4" s="1182" t="str">
        <x:v>Decision</x:v>
      </x:c>
    </x:row>
    <x:row r="5">
      <x:c r="A5" s="1199" t="str">
        <x:v>LAW-001</x:v>
      </x:c>
      <x:c r="B5" s="1200" t="str">
        <x:v>UK worker monitoring and data protection</x:v>
      </x:c>
      <x:c r="C5" s="1200" t="str">
        <x:v>UK participants</x:v>
      </x:c>
      <x:c r="D5" s="1200" t="str">
        <x:v>UK Legal/DPO/HR</x:v>
      </x:c>
      <x:c r="E5" s="1200" t="str">
        <x:v>Legal opinion, notice, DPIA and policy</x:v>
      </x:c>
      <x:c r="F5" s="1200" t="str">
        <x:v>Not Executed</x:v>
      </x:c>
      <x:c r="G5" s="1200" t="str">
        <x:v>Critical</x:v>
      </x:c>
      <x:c r="H5" s="1201" t="str">
        <x:v>Pending</x:v>
      </x:c>
    </x:row>
    <x:row r="6">
      <x:c r="A6" s="1207" t="str">
        <x:v>LAW-002</x:v>
      </x:c>
      <x:c r="B6" s="1208" t="str">
        <x:v>Pakistan/Lahore employment/privacy/cyber/interception</x:v>
      </x:c>
      <x:c r="C6" s="1208" t="str">
        <x:v>Lahore participants</x:v>
      </x:c>
      <x:c r="D6" s="1208" t="str">
        <x:v>Pakistan Legal/DPO/HR</x:v>
      </x:c>
      <x:c r="E6" s="1208" t="str">
        <x:v>Local legal opinion and operational conditions</x:v>
      </x:c>
      <x:c r="F6" s="1208" t="str">
        <x:v>Not Executed</x:v>
      </x:c>
      <x:c r="G6" s="1208" t="str">
        <x:v>Critical</x:v>
      </x:c>
      <x:c r="H6" s="1209" t="str">
        <x:v>Pending</x:v>
      </x:c>
    </x:row>
    <x:row r="7">
      <x:c r="A7" s="1202" t="str">
        <x:v>LAW-003</x:v>
      </x:c>
      <x:c r="B7" s="114" t="str">
        <x:v>Contracts/handbook/acceptable use</x:v>
      </x:c>
      <x:c r="C7" s="114" t="str">
        <x:v>All pilot participants</x:v>
      </x:c>
      <x:c r="D7" s="114" t="str">
        <x:v>HR/Legal</x:v>
      </x:c>
      <x:c r="E7" s="114" t="str">
        <x:v>Approved amendments and participant acknowledgement</x:v>
      </x:c>
      <x:c r="F7" s="114" t="str">
        <x:v>Not Executed</x:v>
      </x:c>
      <x:c r="G7" s="114" t="str">
        <x:v>Critical</x:v>
      </x:c>
      <x:c r="H7" s="1203" t="str">
        <x:v>Pending</x:v>
      </x:c>
    </x:row>
    <x:row r="8">
      <x:c r="A8" s="1207" t="str">
        <x:v>LAW-004</x:v>
      </x:c>
      <x:c r="B8" s="1208" t="str">
        <x:v>Worker/employee consultation</x:v>
      </x:c>
      <x:c r="C8" s="1208" t="str">
        <x:v>Affected roles/locations</x:v>
      </x:c>
      <x:c r="D8" s="1208" t="str">
        <x:v>HR/DPO/Employee Representatives</x:v>
      </x:c>
      <x:c r="E8" s="1208" t="str">
        <x:v>Consultation record and unresolved concerns</x:v>
      </x:c>
      <x:c r="F8" s="1208" t="str">
        <x:v>Not Executed</x:v>
      </x:c>
      <x:c r="G8" s="1208" t="str">
        <x:v>Critical</x:v>
      </x:c>
      <x:c r="H8" s="1209" t="str">
        <x:v>Pending</x:v>
      </x:c>
    </x:row>
    <x:row r="9">
      <x:c r="A9" s="1202" t="str">
        <x:v>LAW-005</x:v>
      </x:c>
      <x:c r="B9" s="114" t="str">
        <x:v>No-adverse-action pilot terms</x:v>
      </x:c>
      <x:c r="C9" s="114" t="str">
        <x:v>All participants/managers</x:v>
      </x:c>
      <x:c r="D9" s="114" t="str">
        <x:v>HR/Legal/Executive Sponsor</x:v>
      </x:c>
      <x:c r="E9" s="114" t="str">
        <x:v>Signed policy and manager training</x:v>
      </x:c>
      <x:c r="F9" s="114" t="str">
        <x:v>Not Executed</x:v>
      </x:c>
      <x:c r="G9" s="114" t="str">
        <x:v>Critical</x:v>
      </x:c>
      <x:c r="H9" s="1203" t="str">
        <x:v>Pending</x:v>
      </x:c>
    </x:row>
    <x:row r="10">
      <x:c r="A10" s="1207" t="str">
        <x:v>LAW-006</x:v>
      </x:c>
      <x:c r="B10" s="1208" t="str">
        <x:v>Personal subscription/CLI policy</x:v>
      </x:c>
      <x:c r="C10" s="1208" t="str">
        <x:v>Claude/Codex/Kimi etc.</x:v>
      </x:c>
      <x:c r="D10" s="1208" t="str">
        <x:v>HR/Legal/Finance/AI Platform</x:v>
      </x:c>
      <x:c r="E10" s="1208" t="str">
        <x:v>Ownership, reimbursement, permitted use and no-disadvantage rules</x:v>
      </x:c>
      <x:c r="F10" s="1208" t="str">
        <x:v>Not Executed</x:v>
      </x:c>
      <x:c r="G10" s="1208" t="str">
        <x:v>Critical</x:v>
      </x:c>
      <x:c r="H10" s="1209" t="str">
        <x:v>Pending</x:v>
      </x:c>
    </x:row>
    <x:row r="11">
      <x:c r="A11" s="1202" t="str">
        <x:v>LAW-007</x:v>
      </x:c>
      <x:c r="B11" s="114" t="str">
        <x:v>Provider/processor contracts</x:v>
      </x:c>
      <x:c r="C11" s="114" t="str">
        <x:v>Anthropic/OpenAI/Google/others</x:v>
      </x:c>
      <x:c r="D11" s="114" t="str">
        <x:v>Legal/Procurement/DPO</x:v>
      </x:c>
      <x:c r="E11" s="114" t="str">
        <x:v>Current DPA, terms, retention/training/region and subprocessor review</x:v>
      </x:c>
      <x:c r="F11" s="114" t="str">
        <x:v>Not Executed</x:v>
      </x:c>
      <x:c r="G11" s="114" t="str">
        <x:v>Critical</x:v>
      </x:c>
      <x:c r="H11" s="1203" t="str">
        <x:v>Pending</x:v>
      </x:c>
    </x:row>
    <x:row r="12">
      <x:c r="A12" s="1207" t="str">
        <x:v>LAW-008</x:v>
      </x:c>
      <x:c r="B12" s="1208" t="str">
        <x:v>Cross-border transfer instruments</x:v>
      </x:c>
      <x:c r="C12" s="1208" t="str">
        <x:v>Actual provider and HumanOS routes</x:v>
      </x:c>
      <x:c r="D12" s="1208" t="str">
        <x:v>Legal/DPO</x:v>
      </x:c>
      <x:c r="E12" s="1208" t="str">
        <x:v>Approved instruments and transfer assessment</x:v>
      </x:c>
      <x:c r="F12" s="1208" t="str">
        <x:v>Not Executed</x:v>
      </x:c>
      <x:c r="G12" s="1208" t="str">
        <x:v>Critical</x:v>
      </x:c>
      <x:c r="H12" s="1209" t="str">
        <x:v>Pending</x:v>
      </x:c>
    </x:row>
    <x:row r="13">
      <x:c r="A13" s="1202" t="str">
        <x:v>LAW-009</x:v>
      </x:c>
      <x:c r="B13" s="114" t="str">
        <x:v>Manager/reviewer training</x:v>
      </x:c>
      <x:c r="C13" s="114" t="str">
        <x:v>All authorised decision users</x:v>
      </x:c>
      <x:c r="D13" s="114" t="str">
        <x:v>HR/DPO/Product</x:v>
      </x:c>
      <x:c r="E13" s="114" t="str">
        <x:v>Completion, comprehension and prohibited-use acknowledgement</x:v>
      </x:c>
      <x:c r="F13" s="114" t="str">
        <x:v>Not Executed</x:v>
      </x:c>
      <x:c r="G13" s="114" t="str">
        <x:v>High</x:v>
      </x:c>
      <x:c r="H13" s="1203" t="str">
        <x:v>Pending</x:v>
      </x:c>
    </x:row>
    <x:row r="14">
      <x:c r="A14" s="1210" t="str">
        <x:v>LAW-010</x:v>
      </x:c>
      <x:c r="B14" s="1211" t="str">
        <x:v>Regulatory change watch</x:v>
      </x:c>
      <x:c r="C14" s="1211" t="str">
        <x:v>Pilot and rollout period</x:v>
      </x:c>
      <x:c r="D14" s="1211" t="str">
        <x:v>Legal/DPO/Research Governance</x:v>
      </x:c>
      <x:c r="E14" s="1211" t="str">
        <x:v>Named owner, sources and review cadence</x:v>
      </x:c>
      <x:c r="F14" s="1211" t="str">
        <x:v>Not Executed</x:v>
      </x:c>
      <x:c r="G14" s="1211" t="str">
        <x:v>High</x:v>
      </x:c>
      <x:c r="H14" s="1212" t="str">
        <x:v>Pending</x:v>
      </x:c>
    </x:row>
  </x:sheetData>
  <x:mergeCells>
    <x:mergeCell ref="A1:H1"/>
    <x:mergeCell ref="A2:H2"/>
  </x:mergeCells>
  <x:dataValidations count="2">
    <x:dataValidation type="list" sqref="G5:G14">
      <x:formula1>"Critical,High,Medium,Low"</x:formula1>
    </x:dataValidation>
    <x:dataValidation type="list" sqref="H5:H14">
      <x:formula1>"Pending,Approved,Conditional,Objected,Blocked"</x:formula1>
    </x:dataValidation>
  </x:dataValidations>
  <x:pageMargins left="0.7" right="0.7" top="0.75" bottom="0.75" header="0.3" footer="0.3"/>
</x:worksheet>
</file>

<file path=xl/worksheets/sheet219.xml><?xml version="1.0" encoding="utf-8"?>
<x:worksheet xmlns:x="http://schemas.openxmlformats.org/spreadsheetml/2006/main">
  <x:sheetFormatPr defaultRowHeight="15"/>
  <x:cols>
    <x:col min="1" max="1" width="12" hidden="0" customWidth="1"/>
    <x:col min="2" max="2" width="34" hidden="0" customWidth="1"/>
    <x:col min="3" max="3" width="40" hidden="0" customWidth="1"/>
    <x:col min="4" max="4" width="28" hidden="0" customWidth="1"/>
    <x:col min="5" max="5" width="62" hidden="0" customWidth="1"/>
    <x:col min="6" max="6" width="30" hidden="0" customWidth="1"/>
    <x:col min="7" max="7" width="12" hidden="0" customWidth="1"/>
    <x:col min="8" max="8" width="18" hidden="0" customWidth="1"/>
  </x:cols>
  <x:sheetData>
    <x:row r="1" ht="30" customHeight="1">
      <x:c r="A1" s="1164" t="str">
        <x:v>Stage 12A — Endpoint Performance and Compatibility</x:v>
      </x:c>
      <x:c r="B1" s="1164"/>
      <x:c r="C1" s="1164"/>
      <x:c r="D1" s="1164"/>
      <x:c r="E1" s="1164"/>
      <x:c r="F1" s="1164"/>
      <x:c r="G1" s="1164"/>
      <x:c r="H1" s="1164"/>
    </x:row>
    <x:row r="2" ht="40" customHeight="1">
      <x:c r="A2" s="1168" t="str">
        <x:v>Validation for managed Windows/macOS endpoints, the monitoring agent, endpoint AI broker, development CLIs, local models and accessibility tools.</x:v>
      </x:c>
      <x:c r="B2" s="1168"/>
      <x:c r="C2" s="1168"/>
      <x:c r="D2" s="1168"/>
      <x:c r="E2" s="1168"/>
      <x:c r="F2" s="1168"/>
      <x:c r="G2" s="1168"/>
      <x:c r="H2" s="1168"/>
    </x:row>
    <x:row r="4" ht="30" customHeight="1">
      <x:c r="A4" s="1180" t="str">
        <x:v>ID</x:v>
      </x:c>
      <x:c r="B4" s="1181" t="str">
        <x:v>Test</x:v>
      </x:c>
      <x:c r="C4" s="1181" t="str">
        <x:v>Scope</x:v>
      </x:c>
      <x:c r="D4" s="1181" t="str">
        <x:v>Owner</x:v>
      </x:c>
      <x:c r="E4" s="1181" t="str">
        <x:v>Acceptance threshold</x:v>
      </x:c>
      <x:c r="F4" s="1181" t="str">
        <x:v>Actual result</x:v>
      </x:c>
      <x:c r="G4" s="1181" t="str">
        <x:v>Severity</x:v>
      </x:c>
      <x:c r="H4" s="1182" t="str">
        <x:v>Decision</x:v>
      </x:c>
    </x:row>
    <x:row r="5">
      <x:c r="A5" s="1199" t="str">
        <x:v>EPT-001</x:v>
      </x:c>
      <x:c r="B5" s="1200" t="str">
        <x:v>Windows install/update/uninstall</x:v>
      </x:c>
      <x:c r="C5" s="1200" t="str">
        <x:v>Supported managed Windows versions</x:v>
      </x:c>
      <x:c r="D5" s="1200" t="str">
        <x:v>Desktop/IT</x:v>
      </x:c>
      <x:c r="E5" s="1200" t="str">
        <x:v>≥99% success; rollback and clean uninstall</x:v>
      </x:c>
      <x:c r="F5" s="1200" t="str">
        <x:v>Not Executed</x:v>
      </x:c>
      <x:c r="G5" s="1200" t="str">
        <x:v>Critical</x:v>
      </x:c>
      <x:c r="H5" s="1201" t="str">
        <x:v>Pending</x:v>
      </x:c>
    </x:row>
    <x:row r="6">
      <x:c r="A6" s="1207" t="str">
        <x:v>EPT-002</x:v>
      </x:c>
      <x:c r="B6" s="1208" t="str">
        <x:v>macOS install/notarisation/TCC</x:v>
      </x:c>
      <x:c r="C6" s="1208" t="str">
        <x:v>Supported managed macOS versions</x:v>
      </x:c>
      <x:c r="D6" s="1208" t="str">
        <x:v>Desktop/IT</x:v>
      </x:c>
      <x:c r="E6" s="1208" t="str">
        <x:v>≥99% install; permission UX and rollback pass</x:v>
      </x:c>
      <x:c r="F6" s="1208" t="str">
        <x:v>Not Executed</x:v>
      </x:c>
      <x:c r="G6" s="1208" t="str">
        <x:v>Critical</x:v>
      </x:c>
      <x:c r="H6" s="1209" t="str">
        <x:v>Pending</x:v>
      </x:c>
    </x:row>
    <x:row r="7">
      <x:c r="A7" s="1202" t="str">
        <x:v>EPT-003</x:v>
      </x:c>
      <x:c r="B7" s="114" t="str">
        <x:v>CPU</x:v>
      </x:c>
      <x:c r="C7" s="114" t="str">
        <x:v>Agent + broker normal/p95</x:v>
      </x:c>
      <x:c r="D7" s="114" t="str">
        <x:v>Performance Lead</x:v>
      </x:c>
      <x:c r="E7" s="114" t="str">
        <x:v>Within approved % budget; no sustained developer impact</x:v>
      </x:c>
      <x:c r="F7" s="114" t="str">
        <x:v>Not Executed</x:v>
      </x:c>
      <x:c r="G7" s="114" t="str">
        <x:v>High</x:v>
      </x:c>
      <x:c r="H7" s="1203" t="str">
        <x:v>Pending</x:v>
      </x:c>
    </x:row>
    <x:row r="8">
      <x:c r="A8" s="1207" t="str">
        <x:v>EPT-004</x:v>
      </x:c>
      <x:c r="B8" s="1208" t="str">
        <x:v>Memory</x:v>
      </x:c>
      <x:c r="C8" s="1208" t="str">
        <x:v>Agent, journal and local model/broker</x:v>
      </x:c>
      <x:c r="D8" s="1208" t="str">
        <x:v>Performance Lead</x:v>
      </x:c>
      <x:c r="E8" s="1208" t="str">
        <x:v>Within profile budgets; safe rejection under pressure</x:v>
      </x:c>
      <x:c r="F8" s="1208" t="str">
        <x:v>Not Executed</x:v>
      </x:c>
      <x:c r="G8" s="1208" t="str">
        <x:v>High</x:v>
      </x:c>
      <x:c r="H8" s="1209" t="str">
        <x:v>Pending</x:v>
      </x:c>
    </x:row>
    <x:row r="9">
      <x:c r="A9" s="1202" t="str">
        <x:v>EPT-005</x:v>
      </x:c>
      <x:c r="B9" s="114" t="str">
        <x:v>Battery</x:v>
      </x:c>
      <x:c r="C9" s="114" t="str">
        <x:v>Laptop workday</x:v>
      </x:c>
      <x:c r="D9" s="114" t="str">
        <x:v>Performance Lead</x:v>
      </x:c>
      <x:c r="E9" s="114" t="str">
        <x:v>No material unapproved drain; local model profile measured</x:v>
      </x:c>
      <x:c r="F9" s="114" t="str">
        <x:v>Not Executed</x:v>
      </x:c>
      <x:c r="G9" s="114" t="str">
        <x:v>High</x:v>
      </x:c>
      <x:c r="H9" s="1203" t="str">
        <x:v>Pending</x:v>
      </x:c>
    </x:row>
    <x:row r="10">
      <x:c r="A10" s="1207" t="str">
        <x:v>EPT-006</x:v>
      </x:c>
      <x:c r="B10" s="1208" t="str">
        <x:v>Input latency</x:v>
      </x:c>
      <x:c r="C10" s="1208" t="str">
        <x:v>Keyboard/mouse and IDE interaction</x:v>
      </x:c>
      <x:c r="D10" s="1208" t="str">
        <x:v>Desktop/QA</x:v>
      </x:c>
      <x:c r="E10" s="1208" t="str">
        <x:v>No perceptible latency; p95 within threshold</x:v>
      </x:c>
      <x:c r="F10" s="1208" t="str">
        <x:v>Not Executed</x:v>
      </x:c>
      <x:c r="G10" s="1208" t="str">
        <x:v>Critical</x:v>
      </x:c>
      <x:c r="H10" s="1209" t="str">
        <x:v>Pending</x:v>
      </x:c>
    </x:row>
    <x:row r="11">
      <x:c r="A11" s="1202" t="str">
        <x:v>EPT-007</x:v>
      </x:c>
      <x:c r="B11" s="114" t="str">
        <x:v>Disk/bandwidth</x:v>
      </x:c>
      <x:c r="C11" s="114" t="str">
        <x:v>Journal, screenshots, models, upload</x:v>
      </x:c>
      <x:c r="D11" s="114" t="str">
        <x:v>SRE/Desktop</x:v>
      </x:c>
      <x:c r="E11" s="114" t="str">
        <x:v>Quota/compaction and network budgets pass</x:v>
      </x:c>
      <x:c r="F11" s="114" t="str">
        <x:v>Not Executed</x:v>
      </x:c>
      <x:c r="G11" s="114" t="str">
        <x:v>High</x:v>
      </x:c>
      <x:c r="H11" s="1203" t="str">
        <x:v>Pending</x:v>
      </x:c>
    </x:row>
    <x:row r="12">
      <x:c r="A12" s="1207" t="str">
        <x:v>EPT-008</x:v>
      </x:c>
      <x:c r="B12" s="1208" t="str">
        <x:v>Offline duration/recovery</x:v>
      </x:c>
      <x:c r="C12" s="1208" t="str">
        <x:v>Temporary network loss</x:v>
      </x:c>
      <x:c r="D12" s="1208" t="str">
        <x:v>Desktop/SRE</x:v>
      </x:c>
      <x:c r="E12" s="1208" t="str">
        <x:v>No event corruption; safe queue/replay and gap report</x:v>
      </x:c>
      <x:c r="F12" s="1208" t="str">
        <x:v>Not Executed</x:v>
      </x:c>
      <x:c r="G12" s="1208" t="str">
        <x:v>Critical</x:v>
      </x:c>
      <x:c r="H12" s="1209" t="str">
        <x:v>Pending</x:v>
      </x:c>
    </x:row>
    <x:row r="13">
      <x:c r="A13" s="1202" t="str">
        <x:v>EPT-009</x:v>
      </x:c>
      <x:c r="B13" s="114" t="str">
        <x:v>Long-duration stability</x:v>
      </x:c>
      <x:c r="C13" s="114" t="str">
        <x:v>Multi-day work sessions</x:v>
      </x:c>
      <x:c r="D13" s="114" t="str">
        <x:v>Desktop/SRE</x:v>
      </x:c>
      <x:c r="E13" s="114" t="str">
        <x:v>No leak/crash/data loss above threshold</x:v>
      </x:c>
      <x:c r="F13" s="114" t="str">
        <x:v>Not Executed</x:v>
      </x:c>
      <x:c r="G13" s="114" t="str">
        <x:v>High</x:v>
      </x:c>
      <x:c r="H13" s="1203" t="str">
        <x:v>Pending</x:v>
      </x:c>
    </x:row>
    <x:row r="14">
      <x:c r="A14" s="1207" t="str">
        <x:v>EPT-010</x:v>
      </x:c>
      <x:c r="B14" s="1208" t="str">
        <x:v>Browsers/shells/IDEs/AI CLIs</x:v>
      </x:c>
      <x:c r="C14" s="1208" t="str">
        <x:v>Supported environment matrix</x:v>
      </x:c>
      <x:c r="D14" s="1208" t="str">
        <x:v>Desktop/Adapter QA</x:v>
      </x:c>
      <x:c r="E14" s="1208" t="str">
        <x:v>Coverage and unsupported state accurately reported</x:v>
      </x:c>
      <x:c r="F14" s="1208" t="str">
        <x:v>Not Executed</x:v>
      </x:c>
      <x:c r="G14" s="1208" t="str">
        <x:v>High</x:v>
      </x:c>
      <x:c r="H14" s="1209" t="str">
        <x:v>Pending</x:v>
      </x:c>
    </x:row>
    <x:row r="15">
      <x:c r="A15" s="1202" t="str">
        <x:v>EPT-011</x:v>
      </x:c>
      <x:c r="B15" s="114" t="str">
        <x:v>Assistive technologies</x:v>
      </x:c>
      <x:c r="C15" s="114" t="str">
        <x:v>Screen readers, speech input and alternate workflows</x:v>
      </x:c>
      <x:c r="D15" s="114" t="str">
        <x:v>Accessibility/Desktop</x:v>
      </x:c>
      <x:c r="E15" s="114" t="str">
        <x:v>No monitoring/broker interference and correct evidence semantics</x:v>
      </x:c>
      <x:c r="F15" s="114" t="str">
        <x:v>Not Executed</x:v>
      </x:c>
      <x:c r="G15" s="114" t="str">
        <x:v>Critical</x:v>
      </x:c>
      <x:c r="H15" s="1203" t="str">
        <x:v>Pending</x:v>
      </x:c>
    </x:row>
    <x:row r="16">
      <x:c r="A16" s="1210" t="str">
        <x:v>EPT-012</x:v>
      </x:c>
      <x:c r="B16" s="1211" t="str">
        <x:v>Local model compatibility</x:v>
      </x:c>
      <x:c r="C16" s="1211" t="str">
        <x:v>Approved hardware profiles</x:v>
      </x:c>
      <x:c r="D16" s="1211" t="str">
        <x:v>Desktop/AI Infrastructure</x:v>
      </x:c>
      <x:c r="E16" s="1211" t="str">
        <x:v>Model loads/executes within budget or safe unavailable state</x:v>
      </x:c>
      <x:c r="F16" s="1211" t="str">
        <x:v>Not Executed</x:v>
      </x:c>
      <x:c r="G16" s="1211" t="str">
        <x:v>High</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0.xml><?xml version="1.0" encoding="utf-8"?>
<x:worksheet xmlns:x="http://schemas.openxmlformats.org/spreadsheetml/2006/main">
  <x:sheetFormatPr defaultRowHeight="15"/>
  <x:cols>
    <x:col min="1" max="1" width="12" hidden="0" customWidth="1"/>
    <x:col min="2" max="2" width="34" hidden="0" customWidth="1"/>
    <x:col min="3" max="3" width="46" hidden="0" customWidth="1"/>
    <x:col min="4" max="4" width="28" hidden="0" customWidth="1"/>
    <x:col min="5" max="5" width="64" hidden="0" customWidth="1"/>
    <x:col min="6" max="6" width="30" hidden="0" customWidth="1"/>
    <x:col min="7" max="7" width="12" hidden="0" customWidth="1"/>
    <x:col min="8" max="8" width="18" hidden="0" customWidth="1"/>
  </x:cols>
  <x:sheetData>
    <x:row r="1" ht="30" customHeight="1">
      <x:c r="A1" s="1164" t="str">
        <x:v>Stage 12A — Data Reliability and Disaster Recovery</x:v>
      </x:c>
      <x:c r="B1" s="1164"/>
      <x:c r="C1" s="1164"/>
      <x:c r="D1" s="1164"/>
      <x:c r="E1" s="1164"/>
      <x:c r="F1" s="1164"/>
      <x:c r="G1" s="1164"/>
      <x:c r="H1" s="1164"/>
    </x:row>
    <x:row r="2" ht="40" customHeight="1">
      <x:c r="A2" s="1168" t="str">
        <x:v>Integrity, replay, retention, restore, failure and regional-routing tests for evidence and AI execution state.</x:v>
      </x:c>
      <x:c r="B2" s="1168"/>
      <x:c r="C2" s="1168"/>
      <x:c r="D2" s="1168"/>
      <x:c r="E2" s="1168"/>
      <x:c r="F2" s="1168"/>
      <x:c r="G2" s="1168"/>
      <x:c r="H2" s="1168"/>
    </x:row>
    <x:row r="4" ht="30" customHeight="1">
      <x:c r="A4" s="1180" t="str">
        <x:v>ID</x:v>
      </x:c>
      <x:c r="B4" s="1181" t="str">
        <x:v>Test area</x:v>
      </x:c>
      <x:c r="C4" s="1181" t="str">
        <x:v>Scope</x:v>
      </x:c>
      <x:c r="D4" s="1181" t="str">
        <x:v>Owner</x:v>
      </x:c>
      <x:c r="E4" s="1181" t="str">
        <x:v>Acceptance threshold</x:v>
      </x:c>
      <x:c r="F4" s="1181" t="str">
        <x:v>Actual result</x:v>
      </x:c>
      <x:c r="G4" s="1181" t="str">
        <x:v>Severity</x:v>
      </x:c>
      <x:c r="H4" s="1182" t="str">
        <x:v>Decision</x:v>
      </x:c>
    </x:row>
    <x:row r="5">
      <x:c r="A5" s="1199" t="str">
        <x:v>DR-001</x:v>
      </x:c>
      <x:c r="B5" s="1200" t="str">
        <x:v>Signed batch verification</x:v>
      </x:c>
      <x:c r="C5" s="1200" t="str">
        <x:v>Tampered/replayed/revoked/expired-policy batches</x:v>
      </x:c>
      <x:c r="D5" s="1200" t="str">
        <x:v>Data Platform/CISO</x:v>
      </x:c>
      <x:c r="E5" s="1200" t="str">
        <x:v>100% invalid batches rejected/quarantined</x:v>
      </x:c>
      <x:c r="F5" s="1200" t="str">
        <x:v>Not Executed</x:v>
      </x:c>
      <x:c r="G5" s="1200" t="str">
        <x:v>Critical</x:v>
      </x:c>
      <x:c r="H5" s="1201" t="str">
        <x:v>Pending</x:v>
      </x:c>
    </x:row>
    <x:row r="6">
      <x:c r="A6" s="1207" t="str">
        <x:v>DR-002</x:v>
      </x:c>
      <x:c r="B6" s="1208" t="str">
        <x:v>Duplicates and idempotency</x:v>
      </x:c>
      <x:c r="C6" s="1208" t="str">
        <x:v>Batch/event retries and conflicts</x:v>
      </x:c>
      <x:c r="D6" s="1208" t="str">
        <x:v>Data Platform</x:v>
      </x:c>
      <x:c r="E6" s="1208" t="str">
        <x:v>No duplicate domain effect; conflicts visible</x:v>
      </x:c>
      <x:c r="F6" s="1208" t="str">
        <x:v>Not Executed</x:v>
      </x:c>
      <x:c r="G6" s="1208" t="str">
        <x:v>Critical</x:v>
      </x:c>
      <x:c r="H6" s="1209" t="str">
        <x:v>Pending</x:v>
      </x:c>
    </x:row>
    <x:row r="7">
      <x:c r="A7" s="1202" t="str">
        <x:v>DR-003</x:v>
      </x:c>
      <x:c r="B7" s="114" t="str">
        <x:v>Late events and replay</x:v>
      </x:c>
      <x:c r="C7" s="114" t="str">
        <x:v>Offline/clock-skew/late arrival</x:v>
      </x:c>
      <x:c r="D7" s="114" t="str">
        <x:v>Evidence/Replay</x:v>
      </x:c>
      <x:c r="E7" s="114" t="str">
        <x:v>Deterministic timeline with late/gap markers</x:v>
      </x:c>
      <x:c r="F7" s="114" t="str">
        <x:v>Not Executed</x:v>
      </x:c>
      <x:c r="G7" s="114" t="str">
        <x:v>Critical</x:v>
      </x:c>
      <x:c r="H7" s="1203" t="str">
        <x:v>Pending</x:v>
      </x:c>
    </x:row>
    <x:row r="8">
      <x:c r="A8" s="1207" t="str">
        <x:v>DR-004</x:v>
      </x:c>
      <x:c r="B8" s="1208" t="str">
        <x:v>Schema evolution</x:v>
      </x:c>
      <x:c r="C8" s="1208" t="str">
        <x:v>Agent, adapter and AI contract versions</x:v>
      </x:c>
      <x:c r="D8" s="1208" t="str">
        <x:v>Data Architecture</x:v>
      </x:c>
      <x:c r="E8" s="1208" t="str">
        <x:v>Compatible rollout and rejection of unsafe breaking changes</x:v>
      </x:c>
      <x:c r="F8" s="1208" t="str">
        <x:v>Not Executed</x:v>
      </x:c>
      <x:c r="G8" s="1208" t="str">
        <x:v>High</x:v>
      </x:c>
      <x:c r="H8" s="1209" t="str">
        <x:v>Pending</x:v>
      </x:c>
    </x:row>
    <x:row r="9">
      <x:c r="A9" s="1202" t="str">
        <x:v>DR-005</x:v>
      </x:c>
      <x:c r="B9" s="114" t="str">
        <x:v>Evidence/object integrity</x:v>
      </x:c>
      <x:c r="C9" s="114" t="str">
        <x:v>Hashes, encryption, metadata and object references</x:v>
      </x:c>
      <x:c r="D9" s="114" t="str">
        <x:v>Data/CISO</x:v>
      </x:c>
      <x:c r="E9" s="114" t="str">
        <x:v>No mismatch or orphan without explicit state</x:v>
      </x:c>
      <x:c r="F9" s="114" t="str">
        <x:v>Not Executed</x:v>
      </x:c>
      <x:c r="G9" s="114" t="str">
        <x:v>Critical</x:v>
      </x:c>
      <x:c r="H9" s="1203" t="str">
        <x:v>Pending</x:v>
      </x:c>
    </x:row>
    <x:row r="10">
      <x:c r="A10" s="1207" t="str">
        <x:v>DR-006</x:v>
      </x:c>
      <x:c r="B10" s="1208" t="str">
        <x:v>Retention/deletion propagation</x:v>
      </x:c>
      <x:c r="C10" s="1208" t="str">
        <x:v>Raw, derived, assessment, AI output and read models</x:v>
      </x:c>
      <x:c r="D10" s="1208" t="str">
        <x:v>Data Governance/DPO</x:v>
      </x:c>
      <x:c r="E10" s="1208" t="str">
        <x:v>Deletion/expiry/hold propagates within SLA</x:v>
      </x:c>
      <x:c r="F10" s="1208" t="str">
        <x:v>Not Executed</x:v>
      </x:c>
      <x:c r="G10" s="1208" t="str">
        <x:v>Critical</x:v>
      </x:c>
      <x:c r="H10" s="1209" t="str">
        <x:v>Pending</x:v>
      </x:c>
    </x:row>
    <x:row r="11">
      <x:c r="A11" s="1202" t="str">
        <x:v>DR-007</x:v>
      </x:c>
      <x:c r="B11" s="114" t="str">
        <x:v>Backup and restore</x:v>
      </x:c>
      <x:c r="C11" s="114" t="str">
        <x:v>PostgreSQL, object, registry, policy and audit</x:v>
      </x:c>
      <x:c r="D11" s="114" t="str">
        <x:v>SRE/Data</x:v>
      </x:c>
      <x:c r="E11" s="114" t="str">
        <x:v>Restore tests meet RPO/RTO and preserve integrity</x:v>
      </x:c>
      <x:c r="F11" s="114" t="str">
        <x:v>Not Executed</x:v>
      </x:c>
      <x:c r="G11" s="114" t="str">
        <x:v>Critical</x:v>
      </x:c>
      <x:c r="H11" s="1203" t="str">
        <x:v>Pending</x:v>
      </x:c>
    </x:row>
    <x:row r="12">
      <x:c r="A12" s="1207" t="str">
        <x:v>DR-008</x:v>
      </x:c>
      <x:c r="B12" s="1208" t="str">
        <x:v>Kafka/database/object failure</x:v>
      </x:c>
      <x:c r="C12" s="1208" t="str">
        <x:v>Partial infrastructure outage</x:v>
      </x:c>
      <x:c r="D12" s="1208" t="str">
        <x:v>SRE/Data</x:v>
      </x:c>
      <x:c r="E12" s="1208" t="str">
        <x:v>Safe backpressure/retry; no silent loss or false completeness</x:v>
      </x:c>
      <x:c r="F12" s="1208" t="str">
        <x:v>Not Executed</x:v>
      </x:c>
      <x:c r="G12" s="1208" t="str">
        <x:v>Critical</x:v>
      </x:c>
      <x:c r="H12" s="1209" t="str">
        <x:v>Pending</x:v>
      </x:c>
    </x:row>
    <x:row r="13">
      <x:c r="A13" s="1202" t="str">
        <x:v>DR-009</x:v>
      </x:c>
      <x:c r="B13" s="114" t="str">
        <x:v>Regional routing</x:v>
      </x:c>
      <x:c r="C13" s="114" t="str">
        <x:v>UK/EU/customer routes</x:v>
      </x:c>
      <x:c r="D13" s="114" t="str">
        <x:v>Cloud/DPO/Data</x:v>
      </x:c>
      <x:c r="E13" s="114" t="str">
        <x:v>No unapproved replication/processing</x:v>
      </x:c>
      <x:c r="F13" s="114" t="str">
        <x:v>Not Executed</x:v>
      </x:c>
      <x:c r="G13" s="114" t="str">
        <x:v>Critical</x:v>
      </x:c>
      <x:c r="H13" s="1203" t="str">
        <x:v>Pending</x:v>
      </x:c>
    </x:row>
    <x:row r="14">
      <x:c r="A14" s="1207" t="str">
        <x:v>DR-010</x:v>
      </x:c>
      <x:c r="B14" s="1208" t="str">
        <x:v>AI job/result durability</x:v>
      </x:c>
      <x:c r="C14" s="1208" t="str">
        <x:v>Orchestrator/standalone/broker failure</x:v>
      </x:c>
      <x:c r="D14" s="1208" t="str">
        <x:v>AI Platform/Data</x:v>
      </x:c>
      <x:c r="E14" s="1208" t="str">
        <x:v>Idempotent jobs, result lineage and safe resumption/failure</x:v>
      </x:c>
      <x:c r="F14" s="1208" t="str">
        <x:v>Not Executed</x:v>
      </x:c>
      <x:c r="G14" s="1208" t="str">
        <x:v>High</x:v>
      </x:c>
      <x:c r="H14" s="1209" t="str">
        <x:v>Pending</x:v>
      </x:c>
    </x:row>
    <x:row r="15">
      <x:c r="A15" s="1202" t="str">
        <x:v>DR-011</x:v>
      </x:c>
      <x:c r="B15" s="114" t="str">
        <x:v>Search/read-model lag</x:v>
      </x:c>
      <x:c r="C15" s="114" t="str">
        <x:v>Employee/manager/reviewer views</x:v>
      </x:c>
      <x:c r="D15" s="114" t="str">
        <x:v>Data/Product</x:v>
      </x:c>
      <x:c r="E15" s="114" t="str">
        <x:v>Freshness shown; stale data never presented as zero/negative</x:v>
      </x:c>
      <x:c r="F15" s="114" t="str">
        <x:v>Not Executed</x:v>
      </x:c>
      <x:c r="G15" s="114" t="str">
        <x:v>Critical</x:v>
      </x:c>
      <x:c r="H15" s="1203" t="str">
        <x:v>Pending</x:v>
      </x:c>
    </x:row>
    <x:row r="16">
      <x:c r="A16" s="1210" t="str">
        <x:v>DR-012</x:v>
      </x:c>
      <x:c r="B16" s="1211" t="str">
        <x:v>Disaster recovery</x:v>
      </x:c>
      <x:c r="C16" s="1211" t="str">
        <x:v>Region/control-plane outage</x:v>
      </x:c>
      <x:c r="D16" s="1211" t="str">
        <x:v>SRE/Executive</x:v>
      </x:c>
      <x:c r="E16" s="1211" t="str">
        <x:v>Documented failover, kill switches and recovery drill pass</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1.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46" hidden="0" customWidth="1"/>
    <x:col min="5" max="5" width="30" hidden="0" customWidth="1"/>
    <x:col min="6" max="6" width="56" hidden="0" customWidth="1"/>
    <x:col min="7" max="7" width="30" hidden="0" customWidth="1"/>
    <x:col min="8" max="8" width="12" hidden="0" customWidth="1"/>
    <x:col min="9" max="9" width="18" hidden="0" customWidth="1"/>
  </x:cols>
  <x:sheetData>
    <x:row r="1" ht="30" customHeight="1">
      <x:c r="A1" s="1164" t="str">
        <x:v>Stage 12A — AI and Evaluator Evaluation</x:v>
      </x:c>
      <x:c r="B1" s="1164"/>
      <x:c r="C1" s="1164"/>
      <x:c r="D1" s="1164"/>
      <x:c r="E1" s="1164"/>
      <x:c r="F1" s="1164"/>
      <x:c r="G1" s="1164"/>
      <x:c r="H1" s="1164"/>
      <x:c r="I1" s="1164"/>
    </x:row>
    <x:row r="2" ht="40" customHeight="1">
      <x:c r="A2" s="1168" t="str">
        <x:v>Evaluation register for Work Intelligence models and the Fable–Opus–Codex development workflow.</x:v>
      </x:c>
      <x:c r="B2" s="1168"/>
      <x:c r="C2" s="1168"/>
      <x:c r="D2" s="1168"/>
      <x:c r="E2" s="1168"/>
      <x:c r="F2" s="1168"/>
      <x:c r="G2" s="1168"/>
      <x:c r="H2" s="1168"/>
      <x:c r="I2" s="1168"/>
    </x:row>
    <x:row r="4" ht="30" customHeight="1">
      <x:c r="A4" s="1180" t="str">
        <x:v>ID</x:v>
      </x:c>
      <x:c r="B4" s="1181" t="str">
        <x:v>Evaluation</x:v>
      </x:c>
      <x:c r="C4" s="1181" t="str">
        <x:v>Metrics / focus</x:v>
      </x:c>
      <x:c r="D4" s="1181" t="str">
        <x:v>Dataset / method</x:v>
      </x:c>
      <x:c r="E4" s="1181" t="str">
        <x:v>Owner</x:v>
      </x:c>
      <x:c r="F4" s="1181" t="str">
        <x:v>Acceptance threshold</x:v>
      </x:c>
      <x:c r="G4" s="1181" t="str">
        <x:v>Actual result</x:v>
      </x:c>
      <x:c r="H4" s="1181" t="str">
        <x:v>Severity</x:v>
      </x:c>
      <x:c r="I4" s="1182" t="str">
        <x:v>Decision</x:v>
      </x:c>
    </x:row>
    <x:row r="5">
      <x:c r="A5" s="1199" t="str">
        <x:v>AIE-001</x:v>
      </x:c>
      <x:c r="B5" s="1200" t="str">
        <x:v>Evidence extraction</x:v>
      </x:c>
      <x:c r="C5" s="1200" t="str">
        <x:v>Precision/recall/schema/grounding</x:v>
      </x:c>
      <x:c r="D5" s="1200" t="str">
        <x:v>Reviewed evidence corpus</x:v>
      </x:c>
      <x:c r="E5" s="1200" t="str">
        <x:v>AI Evaluation/Data</x:v>
      </x:c>
      <x:c r="F5" s="1200" t="str">
        <x:v>Task-profile threshold</x:v>
      </x:c>
      <x:c r="G5" s="1200" t="str">
        <x:v>Not Executed</x:v>
      </x:c>
      <x:c r="H5" s="1200" t="str">
        <x:v>Critical</x:v>
      </x:c>
      <x:c r="I5" s="1201" t="str">
        <x:v>Pending</x:v>
      </x:c>
    </x:row>
    <x:row r="6">
      <x:c r="A6" s="1207" t="str">
        <x:v>AIE-002</x:v>
      </x:c>
      <x:c r="B6" s="1208" t="str">
        <x:v>Episode segmentation</x:v>
      </x:c>
      <x:c r="C6" s="1208" t="str">
        <x:v>Boundary/class F1 and alternatives</x:v>
      </x:c>
      <x:c r="D6" s="1208" t="str">
        <x:v>Labelled timeline corpus</x:v>
      </x:c>
      <x:c r="E6" s="1208" t="str">
        <x:v>AI Evaluation/Product</x:v>
      </x:c>
      <x:c r="F6" s="1208" t="str">
        <x:v>Task-profile threshold</x:v>
      </x:c>
      <x:c r="G6" s="1208" t="str">
        <x:v>Not Executed</x:v>
      </x:c>
      <x:c r="H6" s="1208" t="str">
        <x:v>High</x:v>
      </x:c>
      <x:c r="I6" s="1209" t="str">
        <x:v>Pending</x:v>
      </x:c>
    </x:row>
    <x:row r="7">
      <x:c r="A7" s="1202" t="str">
        <x:v>AIE-003</x:v>
      </x:c>
      <x:c r="B7" s="114" t="str">
        <x:v>Task alignment</x:v>
      </x:c>
      <x:c r="C7" s="114" t="str">
        <x:v>Per-class precision/recall and calibration</x:v>
      </x:c>
      <x:c r="D7" s="114" t="str">
        <x:v>Labelled Stage 7 corpus</x:v>
      </x:c>
      <x:c r="E7" s="114" t="str">
        <x:v>AI Evaluation/DPO</x:v>
      </x:c>
      <x:c r="F7" s="114" t="str">
        <x:v>Critical negative-class threshold</x:v>
      </x:c>
      <x:c r="G7" s="114" t="str">
        <x:v>Not Executed</x:v>
      </x:c>
      <x:c r="H7" s="114" t="str">
        <x:v>Critical</x:v>
      </x:c>
      <x:c r="I7" s="1203" t="str">
        <x:v>Pending</x:v>
      </x:c>
    </x:row>
    <x:row r="8">
      <x:c r="A8" s="1207" t="str">
        <x:v>AIE-004</x:v>
      </x:c>
      <x:c r="B8" s="1208" t="str">
        <x:v>False idle</x:v>
      </x:c>
      <x:c r="C8" s="1208" t="str">
        <x:v>Reading/review/meeting/wait/gap errors</x:v>
      </x:c>
      <x:c r="D8" s="1208" t="str">
        <x:v>False-idle corpus</x:v>
      </x:c>
      <x:c r="E8" s="1208" t="str">
        <x:v>AI Evaluation/HR</x:v>
      </x:c>
      <x:c r="F8" s="1208" t="str">
        <x:v>Below approved false-idle stop threshold</x:v>
      </x:c>
      <x:c r="G8" s="1208" t="str">
        <x:v>Not Executed</x:v>
      </x:c>
      <x:c r="H8" s="1208" t="str">
        <x:v>Critical</x:v>
      </x:c>
      <x:c r="I8" s="1209" t="str">
        <x:v>Pending</x:v>
      </x:c>
    </x:row>
    <x:row r="9">
      <x:c r="A9" s="1202" t="str">
        <x:v>AIE-005</x:v>
      </x:c>
      <x:c r="B9" s="114" t="str">
        <x:v>Provenance attribution</x:v>
      </x:c>
      <x:c r="C9" s="114" t="str">
        <x:v>Human/AI/automation/mixed/unknown edge quality</x:v>
      </x:c>
      <x:c r="D9" s="114" t="str">
        <x:v>Provenance corpus</x:v>
      </x:c>
      <x:c r="E9" s="114" t="str">
        <x:v>AI Evaluation/Provenance</x:v>
      </x:c>
      <x:c r="F9" s="114" t="str">
        <x:v>Calibrated and no forced attribution</x:v>
      </x:c>
      <x:c r="G9" s="114" t="str">
        <x:v>Not Executed</x:v>
      </x:c>
      <x:c r="H9" s="114" t="str">
        <x:v>Critical</x:v>
      </x:c>
      <x:c r="I9" s="1203" t="str">
        <x:v>Pending</x:v>
      </x:c>
    </x:row>
    <x:row r="10">
      <x:c r="A10" s="1207" t="str">
        <x:v>AIE-006</x:v>
      </x:c>
      <x:c r="B10" s="1208" t="str">
        <x:v>Acceptance criteria/quality gates</x:v>
      </x:c>
      <x:c r="C10" s="1208" t="str">
        <x:v>Correct state and source priority</x:v>
      </x:c>
      <x:c r="D10" s="1208" t="str">
        <x:v>Task contract corpus</x:v>
      </x:c>
      <x:c r="E10" s="1208" t="str">
        <x:v>AI Evaluation/Domain</x:v>
      </x:c>
      <x:c r="F10" s="1208" t="str">
        <x:v>Task-profile threshold</x:v>
      </x:c>
      <x:c r="G10" s="1208" t="str">
        <x:v>Not Executed</x:v>
      </x:c>
      <x:c r="H10" s="1208" t="str">
        <x:v>Critical</x:v>
      </x:c>
      <x:c r="I10" s="1209" t="str">
        <x:v>Pending</x:v>
      </x:c>
    </x:row>
    <x:row r="11">
      <x:c r="A11" s="1202" t="str">
        <x:v>AIE-007</x:v>
      </x:c>
      <x:c r="B11" s="114" t="str">
        <x:v>Blocker classification</x:v>
      </x:c>
      <x:c r="C11" s="114" t="str">
        <x:v>External vs personal gap accuracy</x:v>
      </x:c>
      <x:c r="D11" s="114" t="str">
        <x:v>Blocker corpus</x:v>
      </x:c>
      <x:c r="E11" s="114" t="str">
        <x:v>AI Evaluation/HR</x:v>
      </x:c>
      <x:c r="F11" s="114" t="str">
        <x:v>No external blocker converted to person gap</x:v>
      </x:c>
      <x:c r="G11" s="114" t="str">
        <x:v>Not Executed</x:v>
      </x:c>
      <x:c r="H11" s="114" t="str">
        <x:v>Critical</x:v>
      </x:c>
      <x:c r="I11" s="1203" t="str">
        <x:v>Pending</x:v>
      </x:c>
    </x:row>
    <x:row r="12">
      <x:c r="A12" s="1207" t="str">
        <x:v>AIE-008</x:v>
      </x:c>
      <x:c r="B12" s="1208" t="str">
        <x:v>Capability scoring</x:v>
      </x:c>
      <x:c r="C12" s="1208" t="str">
        <x:v>Repeated evidence, confidence and fairness</x:v>
      </x:c>
      <x:c r="D12" s="1208" t="str">
        <x:v>Capability corpus</x:v>
      </x:c>
      <x:c r="E12" s="1208" t="str">
        <x:v>AI Evaluation/Capability</x:v>
      </x:c>
      <x:c r="F12" s="1208" t="str">
        <x:v>No single-task/claim/activity invalid conclusion</x:v>
      </x:c>
      <x:c r="G12" s="1208" t="str">
        <x:v>Not Executed</x:v>
      </x:c>
      <x:c r="H12" s="1208" t="str">
        <x:v>Critical</x:v>
      </x:c>
      <x:c r="I12" s="1209" t="str">
        <x:v>Pending</x:v>
      </x:c>
    </x:row>
    <x:row r="13">
      <x:c r="A13" s="1202" t="str">
        <x:v>AIE-009</x:v>
      </x:c>
      <x:c r="B13" s="114" t="str">
        <x:v>Role readiness</x:v>
      </x:c>
      <x:c r="C13" s="114" t="str">
        <x:v>Critical-floor and advisory-state accuracy</x:v>
      </x:c>
      <x:c r="D13" s="114" t="str">
        <x:v>Role corpus</x:v>
      </x:c>
      <x:c r="E13" s="114" t="str">
        <x:v>AI Evaluation/HR</x:v>
      </x:c>
      <x:c r="F13" s="114" t="str">
        <x:v>No READY with critical unknown/gap</x:v>
      </x:c>
      <x:c r="G13" s="114" t="str">
        <x:v>Not Executed</x:v>
      </x:c>
      <x:c r="H13" s="114" t="str">
        <x:v>Critical</x:v>
      </x:c>
      <x:c r="I13" s="1203" t="str">
        <x:v>Pending</x:v>
      </x:c>
    </x:row>
    <x:row r="14">
      <x:c r="A14" s="1207" t="str">
        <x:v>AIE-010</x:v>
      </x:c>
      <x:c r="B14" s="1208" t="str">
        <x:v>Coaching safety/usefulness</x:v>
      </x:c>
      <x:c r="C14" s="1208" t="str">
        <x:v>Tone, wrong context, privacy, interruption and escalation</x:v>
      </x:c>
      <x:c r="D14" s="1208" t="str">
        <x:v>Coaching corpus/user study</x:v>
      </x:c>
      <x:c r="E14" s="1208" t="str">
        <x:v>AI Evaluation/HR/Product</x:v>
      </x:c>
      <x:c r="F14" s="1208" t="str">
        <x:v>Safety and usefulness thresholds</x:v>
      </x:c>
      <x:c r="G14" s="1208" t="str">
        <x:v>Not Executed</x:v>
      </x:c>
      <x:c r="H14" s="1208" t="str">
        <x:v>Critical</x:v>
      </x:c>
      <x:c r="I14" s="1209" t="str">
        <x:v>Pending</x:v>
      </x:c>
    </x:row>
    <x:row r="15">
      <x:c r="A15" s="1202" t="str">
        <x:v>AIE-011</x:v>
      </x:c>
      <x:c r="B15" s="114" t="str">
        <x:v>Applied learning</x:v>
      </x:c>
      <x:c r="C15" s="114" t="str">
        <x:v>Practice vs later live evidence</x:v>
      </x:c>
      <x:c r="D15" s="114" t="str">
        <x:v>Learning corpus</x:v>
      </x:c>
      <x:c r="E15" s="114" t="str">
        <x:v>L&amp;D/Capability</x:v>
      </x:c>
      <x:c r="F15" s="114" t="str">
        <x:v>No capability increase from completion alone</x:v>
      </x:c>
      <x:c r="G15" s="114" t="str">
        <x:v>Not Executed</x:v>
      </x:c>
      <x:c r="H15" s="114" t="str">
        <x:v>Critical</x:v>
      </x:c>
      <x:c r="I15" s="1203" t="str">
        <x:v>Pending</x:v>
      </x:c>
    </x:row>
    <x:row r="16">
      <x:c r="A16" s="1207" t="str">
        <x:v>AIE-012</x:v>
      </x:c>
      <x:c r="B16" s="1208" t="str">
        <x:v>Grounding/hallucination</x:v>
      </x:c>
      <x:c r="C16" s="1208" t="str">
        <x:v>Unsupported claims and evidence citations</x:v>
      </x:c>
      <x:c r="D16" s="1208" t="str">
        <x:v>Cross-profile holdout</x:v>
      </x:c>
      <x:c r="E16" s="1208" t="str">
        <x:v>AI Governance/Domain</x:v>
      </x:c>
      <x:c r="F16" s="1208" t="str">
        <x:v>Critical unsupported-claim threshold</x:v>
      </x:c>
      <x:c r="G16" s="1208" t="str">
        <x:v>Not Executed</x:v>
      </x:c>
      <x:c r="H16" s="1208" t="str">
        <x:v>Critical</x:v>
      </x:c>
      <x:c r="I16" s="1209" t="str">
        <x:v>Pending</x:v>
      </x:c>
    </x:row>
    <x:row r="17">
      <x:c r="A17" s="1202" t="str">
        <x:v>AIE-013</x:v>
      </x:c>
      <x:c r="B17" s="114" t="str">
        <x:v>Abstention/calibration</x:v>
      </x:c>
      <x:c r="C17" s="114" t="str">
        <x:v>Confidence, ECE/Brier and selective accuracy</x:v>
      </x:c>
      <x:c r="D17" s="114" t="str">
        <x:v>Ambiguous/missing-data holdout</x:v>
      </x:c>
      <x:c r="E17" s="114" t="str">
        <x:v>AI Evaluation</x:v>
      </x:c>
      <x:c r="F17" s="114" t="str">
        <x:v>Task-specific floors</x:v>
      </x:c>
      <x:c r="G17" s="114" t="str">
        <x:v>Not Executed</x:v>
      </x:c>
      <x:c r="H17" s="114" t="str">
        <x:v>Critical</x:v>
      </x:c>
      <x:c r="I17" s="1203" t="str">
        <x:v>Pending</x:v>
      </x:c>
    </x:row>
    <x:row r="18">
      <x:c r="A18" s="1207" t="str">
        <x:v>AIE-014</x:v>
      </x:c>
      <x:c r="B18" s="1208" t="str">
        <x:v>Independent reviewer agreement</x:v>
      </x:c>
      <x:c r="C18" s="1208" t="str">
        <x:v>Codex/Fable/human and reviewer agreement</x:v>
      </x:c>
      <x:c r="D18" s="1208" t="str">
        <x:v>Development and domain review cases</x:v>
      </x:c>
      <x:c r="E18" s="1208" t="str">
        <x:v>QA/AI Governance</x:v>
      </x:c>
      <x:c r="F18" s="1208" t="str">
        <x:v>Approved agreement/overturn thresholds</x:v>
      </x:c>
      <x:c r="G18" s="1208" t="str">
        <x:v>Not Executed</x:v>
      </x:c>
      <x:c r="H18" s="1208" t="str">
        <x:v>High</x:v>
      </x:c>
      <x:c r="I18" s="1209" t="str">
        <x:v>Pending</x:v>
      </x:c>
    </x:row>
    <x:row r="19">
      <x:c r="A19" s="1204" t="str">
        <x:v>AIE-015</x:v>
      </x:c>
      <x:c r="B19" s="1205" t="str">
        <x:v>Skill Forge eval/rollback</x:v>
      </x:c>
      <x:c r="C19" s="1205" t="str">
        <x:v>Package evaluation and affected-output remediation</x:v>
      </x:c>
      <x:c r="D19" s="1205" t="str">
        <x:v>Skill package scenarios</x:v>
      </x:c>
      <x:c r="E19" s="1205" t="str">
        <x:v>AI Platform/CISO/DPO</x:v>
      </x:c>
      <x:c r="F19" s="1205" t="str">
        <x:v>All critical lifecycle tests pass</x:v>
      </x:c>
      <x:c r="G19" s="1205" t="str">
        <x:v>Not Executed</x:v>
      </x:c>
      <x:c r="H19" s="1205" t="str">
        <x:v>Critical</x:v>
      </x:c>
      <x:c r="I19" s="1206" t="str">
        <x:v>Pending</x:v>
      </x:c>
    </x:row>
  </x:sheetData>
  <x:mergeCells>
    <x:mergeCell ref="A1:I1"/>
    <x:mergeCell ref="A2:I2"/>
  </x:mergeCells>
  <x:dataValidations count="2">
    <x:dataValidation type="list" sqref="H5:H19">
      <x:formula1>"Critical,High,Medium,Low"</x:formula1>
    </x:dataValidation>
    <x:dataValidation type="list" sqref="I5:I19">
      <x:formula1>"Pending,Pass,Fail,Conditional"</x:formula1>
    </x:dataValidation>
  </x:dataValidations>
  <x:pageMargins left="0.7" right="0.7" top="0.75" bottom="0.75" header="0.3" footer="0.3"/>
</x:worksheet>
</file>

<file path=xl/worksheets/sheet222.xml><?xml version="1.0" encoding="utf-8"?>
<x:worksheet xmlns:x="http://schemas.openxmlformats.org/spreadsheetml/2006/main">
  <x:sheetFormatPr defaultRowHeight="15"/>
  <x:cols>
    <x:col min="1" max="1" width="12" hidden="0" customWidth="1"/>
    <x:col min="2" max="2" width="34" hidden="0" customWidth="1"/>
    <x:col min="3" max="3" width="46" hidden="0" customWidth="1"/>
    <x:col min="4" max="4" width="50" hidden="0" customWidth="1"/>
    <x:col min="5" max="5" width="30" hidden="0" customWidth="1"/>
    <x:col min="6" max="6" width="60" hidden="0" customWidth="1"/>
    <x:col min="7" max="7" width="30" hidden="0" customWidth="1"/>
    <x:col min="8" max="8" width="12" hidden="0" customWidth="1"/>
    <x:col min="9" max="9" width="18" hidden="0" customWidth="1"/>
  </x:cols>
  <x:sheetData>
    <x:row r="1" ht="30" customHeight="1">
      <x:c r="A1" s="1164" t="str">
        <x:v>Stage 12A — Fairness and Accessibility Evaluation</x:v>
      </x:c>
      <x:c r="B1" s="1164"/>
      <x:c r="C1" s="1164"/>
      <x:c r="D1" s="1164"/>
      <x:c r="E1" s="1164"/>
      <x:c r="F1" s="1164"/>
      <x:c r="G1" s="1164"/>
      <x:c r="H1" s="1164"/>
      <x:c r="I1" s="1164"/>
    </x:row>
    <x:row r="2" ht="40" customHeight="1">
      <x:c r="A2" s="1168" t="str">
        <x:v>Tests for accommodations, valid work methods, evidence coverage, AI-route neutrality, employee correction and WCAG 2.2 AA.</x:v>
      </x:c>
      <x:c r="B2" s="1168"/>
      <x:c r="C2" s="1168"/>
      <x:c r="D2" s="1168"/>
      <x:c r="E2" s="1168"/>
      <x:c r="F2" s="1168"/>
      <x:c r="G2" s="1168"/>
      <x:c r="H2" s="1168"/>
      <x:c r="I2" s="1168"/>
    </x:row>
    <x:row r="4" ht="30" customHeight="1">
      <x:c r="A4" s="1180" t="str">
        <x:v>ID</x:v>
      </x:c>
      <x:c r="B4" s="1181" t="str">
        <x:v>Evaluation area</x:v>
      </x:c>
      <x:c r="C4" s="1181" t="str">
        <x:v>Scope</x:v>
      </x:c>
      <x:c r="D4" s="1181" t="str">
        <x:v>Method</x:v>
      </x:c>
      <x:c r="E4" s="1181" t="str">
        <x:v>Owner</x:v>
      </x:c>
      <x:c r="F4" s="1181" t="str">
        <x:v>Acceptance threshold</x:v>
      </x:c>
      <x:c r="G4" s="1181" t="str">
        <x:v>Actual result</x:v>
      </x:c>
      <x:c r="H4" s="1181" t="str">
        <x:v>Severity</x:v>
      </x:c>
      <x:c r="I4" s="1182" t="str">
        <x:v>Decision</x:v>
      </x:c>
    </x:row>
    <x:row r="5">
      <x:c r="A5" s="1199" t="str">
        <x:v>FAE-001</x:v>
      </x:c>
      <x:c r="B5" s="1200" t="str">
        <x:v>Accessibility accommodations</x:v>
      </x:c>
      <x:c r="C5" s="1200" t="str">
        <x:v>Alternate input, timing, tools and workflows</x:v>
      </x:c>
      <x:c r="D5" s="1200" t="str">
        <x:v>Comparable task cases and HR-safe flags</x:v>
      </x:c>
      <x:c r="E5" s="1200" t="str">
        <x:v>HR/DPO/Accessibility</x:v>
      </x:c>
      <x:c r="F5" s="1200" t="str">
        <x:v>No lower conclusion caused by accommodation</x:v>
      </x:c>
      <x:c r="G5" s="1200" t="str">
        <x:v>Not Executed</x:v>
      </x:c>
      <x:c r="H5" s="1200" t="str">
        <x:v>Critical</x:v>
      </x:c>
      <x:c r="I5" s="1201" t="str">
        <x:v>Pending</x:v>
      </x:c>
    </x:row>
    <x:row r="6">
      <x:c r="A6" s="1207" t="str">
        <x:v>FAE-002</x:v>
      </x:c>
      <x:c r="B6" s="1208" t="str">
        <x:v>Low input legitimate work</x:v>
      </x:c>
      <x:c r="C6" s="1208" t="str">
        <x:v>Reading, review, meetings, research and automation waits</x:v>
      </x:c>
      <x:c r="D6" s="1208" t="str">
        <x:v>False-idle and user-study cases</x:v>
      </x:c>
      <x:c r="E6" s="1208" t="str">
        <x:v>Product/HR</x:v>
      </x:c>
      <x:c r="F6" s="1208" t="str">
        <x:v>No negative idle/off-task inference above threshold</x:v>
      </x:c>
      <x:c r="G6" s="1208" t="str">
        <x:v>Not Executed</x:v>
      </x:c>
      <x:c r="H6" s="1208" t="str">
        <x:v>Critical</x:v>
      </x:c>
      <x:c r="I6" s="1209" t="str">
        <x:v>Pending</x:v>
      </x:c>
    </x:row>
    <x:row r="7">
      <x:c r="A7" s="1202" t="str">
        <x:v>FAE-003</x:v>
      </x:c>
      <x:c r="B7" s="114" t="str">
        <x:v>Tool/provider coverage</x:v>
      </x:c>
      <x:c r="C7" s="114" t="str">
        <x:v>Different IDEs, CLIs, local/managed routes and gaps</x:v>
      </x:c>
      <x:c r="D7" s="114" t="str">
        <x:v>Coverage-stratified evaluation</x:v>
      </x:c>
      <x:c r="E7" s="114" t="str">
        <x:v>AI Evaluation/DPO</x:v>
      </x:c>
      <x:c r="F7" s="114" t="str">
        <x:v>Comparisons require comparable coverage</x:v>
      </x:c>
      <x:c r="G7" s="114" t="str">
        <x:v>Not Executed</x:v>
      </x:c>
      <x:c r="H7" s="114" t="str">
        <x:v>Critical</x:v>
      </x:c>
      <x:c r="I7" s="1203" t="str">
        <x:v>Pending</x:v>
      </x:c>
    </x:row>
    <x:row r="8">
      <x:c r="A8" s="1207" t="str">
        <x:v>FAE-004</x:v>
      </x:c>
      <x:c r="B8" s="1208" t="str">
        <x:v>Role and task diversity</x:v>
      </x:c>
      <x:c r="C8" s="1208" t="str">
        <x:v>Backend, frontend, mobile, QA, DevOps and management tasks</x:v>
      </x:c>
      <x:c r="D8" s="1208" t="str">
        <x:v>Stratified task corpus</x:v>
      </x:c>
      <x:c r="E8" s="1208" t="str">
        <x:v>Domain/AI Evaluation</x:v>
      </x:c>
      <x:c r="F8" s="1208" t="str">
        <x:v>No material unexplained error disparity</x:v>
      </x:c>
      <x:c r="G8" s="1208" t="str">
        <x:v>Not Executed</x:v>
      </x:c>
      <x:c r="H8" s="1208" t="str">
        <x:v>High</x:v>
      </x:c>
      <x:c r="I8" s="1209" t="str">
        <x:v>Pending</x:v>
      </x:c>
    </x:row>
    <x:row r="9">
      <x:c r="A9" s="1202" t="str">
        <x:v>FAE-005</x:v>
      </x:c>
      <x:c r="B9" s="114" t="str">
        <x:v>Location/jurisdiction</x:v>
      </x:c>
      <x:c r="C9" s="114" t="str">
        <x:v>UK and Lahore/Pakistan contexts</x:v>
      </x:c>
      <x:c r="D9" s="114" t="str">
        <x:v>Policy/route/user tests</x:v>
      </x:c>
      <x:c r="E9" s="114" t="str">
        <x:v>DPO/HR/Legal</x:v>
      </x:c>
      <x:c r="F9" s="114" t="str">
        <x:v>Rights and processing controls work per cohort</x:v>
      </x:c>
      <x:c r="G9" s="114" t="str">
        <x:v>Not Executed</x:v>
      </x:c>
      <x:c r="H9" s="114" t="str">
        <x:v>Critical</x:v>
      </x:c>
      <x:c r="I9" s="1203" t="str">
        <x:v>Pending</x:v>
      </x:c>
    </x:row>
    <x:row r="10">
      <x:c r="A10" s="1207" t="str">
        <x:v>FAE-006</x:v>
      </x:c>
      <x:c r="B10" s="1208" t="str">
        <x:v>AI-assisted work neutrality</x:v>
      </x:c>
      <x:c r="C10" s="1208" t="str">
        <x:v>Manual, Claude, Codex, local and other approved AI routes</x:v>
      </x:c>
      <x:c r="D10" s="1208" t="str">
        <x:v>Provenance/capability cases</x:v>
      </x:c>
      <x:c r="E10" s="1208" t="str">
        <x:v>Capability/AI Governance</x:v>
      </x:c>
      <x:c r="F10" s="1208" t="str">
        <x:v>Tool choice does not substitute for quality/judgment evidence</x:v>
      </x:c>
      <x:c r="G10" s="1208" t="str">
        <x:v>Not Executed</x:v>
      </x:c>
      <x:c r="H10" s="1208" t="str">
        <x:v>Critical</x:v>
      </x:c>
      <x:c r="I10" s="1209" t="str">
        <x:v>Pending</x:v>
      </x:c>
    </x:row>
    <x:row r="11">
      <x:c r="A11" s="1202" t="str">
        <x:v>FAE-007</x:v>
      </x:c>
      <x:c r="B11" s="114" t="str">
        <x:v>Model-route parity</x:v>
      </x:c>
      <x:c r="C11" s="114" t="str">
        <x:v>Same task across qualified model routes</x:v>
      </x:c>
      <x:c r="D11" s="114" t="str">
        <x:v>Compatibility/qualification tests</x:v>
      </x:c>
      <x:c r="E11" s="114" t="str">
        <x:v>AI Evaluation</x:v>
      </x:c>
      <x:c r="F11" s="114" t="str">
        <x:v>Differences understood; no unsupported cross-route equivalence</x:v>
      </x:c>
      <x:c r="G11" s="114" t="str">
        <x:v>Not Executed</x:v>
      </x:c>
      <x:c r="H11" s="114" t="str">
        <x:v>High</x:v>
      </x:c>
      <x:c r="I11" s="1203" t="str">
        <x:v>Pending</x:v>
      </x:c>
    </x:row>
    <x:row r="12">
      <x:c r="A12" s="1207" t="str">
        <x:v>FAE-008</x:v>
      </x:c>
      <x:c r="B12" s="1208" t="str">
        <x:v>Employee correction and overturn</x:v>
      </x:c>
      <x:c r="C12" s="1208" t="str">
        <x:v>Who can challenge and outcomes by route/coverage</x:v>
      </x:c>
      <x:c r="D12" s="1208" t="str">
        <x:v>Pilot governance analytics</x:v>
      </x:c>
      <x:c r="E12" s="1208" t="str">
        <x:v>DPO/HR/Product</x:v>
      </x:c>
      <x:c r="F12" s="1208" t="str">
        <x:v>Accessible challenge and no hidden disparity</x:v>
      </x:c>
      <x:c r="G12" s="1208" t="str">
        <x:v>Not Executed</x:v>
      </x:c>
      <x:c r="H12" s="1208" t="str">
        <x:v>Critical</x:v>
      </x:c>
      <x:c r="I12" s="1209" t="str">
        <x:v>Pending</x:v>
      </x:c>
    </x:row>
    <x:row r="13">
      <x:c r="A13" s="1202" t="str">
        <x:v>FAE-009</x:v>
      </x:c>
      <x:c r="B13" s="114" t="str">
        <x:v>WCAG 2.2 AA</x:v>
      </x:c>
      <x:c r="C13" s="114" t="str">
        <x:v>Employee, manager, reviewer and governance primary journeys</x:v>
      </x:c>
      <x:c r="D13" s="114" t="str">
        <x:v>Automated + manual + assistive technology + disabled users</x:v>
      </x:c>
      <x:c r="E13" s="114" t="str">
        <x:v>Accessibility Lead</x:v>
      </x:c>
      <x:c r="F13" s="114" t="str">
        <x:v>All critical journey criteria pass or pilot blocks</x:v>
      </x:c>
      <x:c r="G13" s="114" t="str">
        <x:v>Not Executed</x:v>
      </x:c>
      <x:c r="H13" s="114" t="str">
        <x:v>Critical</x:v>
      </x:c>
      <x:c r="I13" s="1203" t="str">
        <x:v>Pending</x:v>
      </x:c>
    </x:row>
    <x:row r="14">
      <x:c r="A14" s="1210" t="str">
        <x:v>FAE-010</x:v>
      </x:c>
      <x:c r="B14" s="1211" t="str">
        <x:v>Development AI workflow fairness</x:v>
      </x:c>
      <x:c r="C14" s="1211" t="str">
        <x:v>Developers without Max/Codex subscription</x:v>
      </x:c>
      <x:c r="D14" s="1211" t="str">
        <x:v>Fallback/manual/company-route scenarios</x:v>
      </x:c>
      <x:c r="E14" s="1211" t="str">
        <x:v>HR/Engineering/Finance</x:v>
      </x:c>
      <x:c r="F14" s="1211" t="str">
        <x:v>No disadvantage or hidden personal cost requirement</x:v>
      </x:c>
      <x:c r="G14" s="1211" t="str">
        <x:v>Not Executed</x:v>
      </x:c>
      <x:c r="H14" s="1211" t="str">
        <x:v>Critical</x:v>
      </x:c>
      <x:c r="I14" s="1212" t="str">
        <x:v>Pending</x:v>
      </x:c>
    </x:row>
  </x:sheetData>
  <x:mergeCells>
    <x:mergeCell ref="A1:I1"/>
    <x:mergeCell ref="A2:I2"/>
  </x:mergeCells>
  <x:dataValidations count="2">
    <x:dataValidation type="list" sqref="H5:H14">
      <x:formula1>"Critical,High,Medium,Low"</x:formula1>
    </x:dataValidation>
    <x:dataValidation type="list" sqref="I5:I14">
      <x:formula1>"Pending,Pass,Fail,Conditional"</x:formula1>
    </x:dataValidation>
  </x:dataValidations>
  <x:pageMargins left="0.7" right="0.7" top="0.75" bottom="0.75" header="0.3" footer="0.3"/>
</x:worksheet>
</file>

<file path=xl/worksheets/sheet223.xml><?xml version="1.0" encoding="utf-8"?>
<x:worksheet xmlns:x="http://schemas.openxmlformats.org/spreadsheetml/2006/main">
  <x:sheetFormatPr defaultRowHeight="15"/>
  <x:cols>
    <x:col min="1" max="1" width="12" hidden="0" customWidth="1"/>
    <x:col min="2" max="2" width="38" hidden="0" customWidth="1"/>
    <x:col min="3" max="3" width="28" hidden="0" customWidth="1"/>
    <x:col min="4" max="4" width="42" hidden="0" customWidth="1"/>
    <x:col min="5" max="5" width="62" hidden="0" customWidth="1"/>
    <x:col min="6" max="6" width="30" hidden="0" customWidth="1"/>
    <x:col min="7" max="7" width="12" hidden="0" customWidth="1"/>
    <x:col min="8" max="8" width="18" hidden="0" customWidth="1"/>
  </x:cols>
  <x:sheetData>
    <x:row r="1" ht="30" customHeight="1">
      <x:c r="A1" s="1164" t="str">
        <x:v>Stage 12A — User Journey Validation</x:v>
      </x:c>
      <x:c r="B1" s="1164"/>
      <x:c r="C1" s="1164"/>
      <x:c r="D1" s="1164"/>
      <x:c r="E1" s="1164"/>
      <x:c r="F1" s="1164"/>
      <x:c r="G1" s="1164"/>
      <x:c r="H1" s="1164"/>
    </x:row>
    <x:row r="2" ht="40" customHeight="1">
      <x:c r="A2" s="1168" t="str">
        <x:v>End-to-end validation of employee rights, manager/reviewer controls, AI route visibility, fallback and accessibility.</x:v>
      </x:c>
      <x:c r="B2" s="1168"/>
      <x:c r="C2" s="1168"/>
      <x:c r="D2" s="1168"/>
      <x:c r="E2" s="1168"/>
      <x:c r="F2" s="1168"/>
      <x:c r="G2" s="1168"/>
      <x:c r="H2" s="1168"/>
    </x:row>
    <x:row r="4" ht="30" customHeight="1">
      <x:c r="A4" s="1180" t="str">
        <x:v>ID</x:v>
      </x:c>
      <x:c r="B4" s="1181" t="str">
        <x:v>Journey</x:v>
      </x:c>
      <x:c r="C4" s="1181" t="str">
        <x:v>Actors</x:v>
      </x:c>
      <x:c r="D4" s="1181" t="str">
        <x:v>Method</x:v>
      </x:c>
      <x:c r="E4" s="1181" t="str">
        <x:v>Acceptance threshold</x:v>
      </x:c>
      <x:c r="F4" s="1181" t="str">
        <x:v>Actual result</x:v>
      </x:c>
      <x:c r="G4" s="1181" t="str">
        <x:v>Severity</x:v>
      </x:c>
      <x:c r="H4" s="1182" t="str">
        <x:v>Decision</x:v>
      </x:c>
    </x:row>
    <x:row r="5">
      <x:c r="A5" s="1199" t="str">
        <x:v>JVAL-001</x:v>
      </x:c>
      <x:c r="B5" s="1200" t="str">
        <x:v>Employee starts task and sees monitoring/AI status</x:v>
      </x:c>
      <x:c r="C5" s="1200" t="str">
        <x:v>Employee</x:v>
      </x:c>
      <x:c r="D5" s="1200" t="str">
        <x:v>UJ-001 + AI route state</x:v>
      </x:c>
      <x:c r="E5" s="1200" t="str">
        <x:v>Visible sensors/task/route and safe start</x:v>
      </x:c>
      <x:c r="F5" s="1200" t="str">
        <x:v>Not Executed</x:v>
      </x:c>
      <x:c r="G5" s="1200" t="str">
        <x:v>Critical</x:v>
      </x:c>
      <x:c r="H5" s="1201" t="str">
        <x:v>Pending</x:v>
      </x:c>
    </x:row>
    <x:row r="6">
      <x:c r="A6" s="1207" t="str">
        <x:v>JVAL-002</x:v>
      </x:c>
      <x:c r="B6" s="1208" t="str">
        <x:v>Employee reviews evidence and AI lineage</x:v>
      </x:c>
      <x:c r="C6" s="1208" t="str">
        <x:v>Employee</x:v>
      </x:c>
      <x:c r="D6" s="1208" t="str">
        <x:v>Timeline + route/model/profile</x:v>
      </x:c>
      <x:c r="E6" s="1208" t="str">
        <x:v>Evidence hierarchy, gaps and route details understandable</x:v>
      </x:c>
      <x:c r="F6" s="1208" t="str">
        <x:v>Not Executed</x:v>
      </x:c>
      <x:c r="G6" s="1208" t="str">
        <x:v>Critical</x:v>
      </x:c>
      <x:c r="H6" s="1209" t="str">
        <x:v>Pending</x:v>
      </x:c>
    </x:row>
    <x:row r="7">
      <x:c r="A7" s="1202" t="str">
        <x:v>JVAL-003</x:v>
      </x:c>
      <x:c r="B7" s="114" t="str">
        <x:v>Employee corrects task alignment</x:v>
      </x:c>
      <x:c r="C7" s="114" t="str">
        <x:v>Employee/Reviewer</x:v>
      </x:c>
      <x:c r="D7" s="114" t="str">
        <x:v>Correction workflow</x:v>
      </x:c>
      <x:c r="E7" s="114" t="str">
        <x:v>Original/current state, SLA and material-use pause work</x:v>
      </x:c>
      <x:c r="F7" s="114" t="str">
        <x:v>Not Executed</x:v>
      </x:c>
      <x:c r="G7" s="114" t="str">
        <x:v>Critical</x:v>
      </x:c>
      <x:c r="H7" s="1203" t="str">
        <x:v>Pending</x:v>
      </x:c>
    </x:row>
    <x:row r="8">
      <x:c r="A8" s="1207" t="str">
        <x:v>JVAL-004</x:v>
      </x:c>
      <x:c r="B8" s="1208" t="str">
        <x:v>Employee disputes material finding</x:v>
      </x:c>
      <x:c r="C8" s="1208" t="str">
        <x:v>Employee/Reviewer</x:v>
      </x:c>
      <x:c r="D8" s="1208" t="str">
        <x:v>Dispute/appeal workflow</x:v>
      </x:c>
      <x:c r="E8" s="1208" t="str">
        <x:v>Meaningful independent review and response visibility</x:v>
      </x:c>
      <x:c r="F8" s="1208" t="str">
        <x:v>Not Executed</x:v>
      </x:c>
      <x:c r="G8" s="1208" t="str">
        <x:v>Critical</x:v>
      </x:c>
      <x:c r="H8" s="1209" t="str">
        <x:v>Pending</x:v>
      </x:c>
    </x:row>
    <x:row r="9">
      <x:c r="A9" s="1202" t="str">
        <x:v>JVAL-005</x:v>
      </x:c>
      <x:c r="B9" s="114" t="str">
        <x:v>Claude CLI auth/quota issue</x:v>
      </x:c>
      <x:c r="C9" s="114" t="str">
        <x:v>Developer</x:v>
      </x:c>
      <x:c r="D9" s="114" t="str">
        <x:v>Endpoint broker message</x:v>
      </x:c>
      <x:c r="E9" s="114" t="str">
        <x:v>Actionable, non-blaming and fallback/manual options</x:v>
      </x:c>
      <x:c r="F9" s="114" t="str">
        <x:v>Not Executed</x:v>
      </x:c>
      <x:c r="G9" s="114" t="str">
        <x:v>High</x:v>
      </x:c>
      <x:c r="H9" s="1203" t="str">
        <x:v>Pending</x:v>
      </x:c>
    </x:row>
    <x:row r="10">
      <x:c r="A10" s="1207" t="str">
        <x:v>JVAL-006</x:v>
      </x:c>
      <x:c r="B10" s="1208" t="str">
        <x:v>Codex review unavailable</x:v>
      </x:c>
      <x:c r="C10" s="1208" t="str">
        <x:v>Developer/Tech Lead</x:v>
      </x:c>
      <x:c r="D10" s="1208" t="str">
        <x:v>Review fallback flow</x:v>
      </x:c>
      <x:c r="E10" s="1208" t="str">
        <x:v>Human independent review or qualified equivalent; no silent merge</x:v>
      </x:c>
      <x:c r="F10" s="1208" t="str">
        <x:v>Not Executed</x:v>
      </x:c>
      <x:c r="G10" s="1208" t="str">
        <x:v>Critical</x:v>
      </x:c>
      <x:c r="H10" s="1209" t="str">
        <x:v>Pending</x:v>
      </x:c>
    </x:row>
    <x:row r="11">
      <x:c r="A11" s="1202" t="str">
        <x:v>JVAL-007</x:v>
      </x:c>
      <x:c r="B11" s="114" t="str">
        <x:v>Local-to-cloud fallback approval</x:v>
      </x:c>
      <x:c r="C11" s="114" t="str">
        <x:v>Employee</x:v>
      </x:c>
      <x:c r="D11" s="114" t="str">
        <x:v>Route-change interaction</x:v>
      </x:c>
      <x:c r="E11" s="114" t="str">
        <x:v>No content sent before required approval</x:v>
      </x:c>
      <x:c r="F11" s="114" t="str">
        <x:v>Not Executed</x:v>
      </x:c>
      <x:c r="G11" s="114" t="str">
        <x:v>Critical</x:v>
      </x:c>
      <x:c r="H11" s="1203" t="str">
        <x:v>Pending</x:v>
      </x:c>
    </x:row>
    <x:row r="12">
      <x:c r="A12" s="1207" t="str">
        <x:v>JVAL-008</x:v>
      </x:c>
      <x:c r="B12" s="1208" t="str">
        <x:v>Manager resolves blocker</x:v>
      </x:c>
      <x:c r="C12" s="1208" t="str">
        <x:v>Manager/Employee</x:v>
      </x:c>
      <x:c r="D12" s="1208" t="str">
        <x:v>Exception console</x:v>
      </x:c>
      <x:c r="E12" s="1208" t="str">
        <x:v>External blocker remains separate from capability</x:v>
      </x:c>
      <x:c r="F12" s="1208" t="str">
        <x:v>Not Executed</x:v>
      </x:c>
      <x:c r="G12" s="1208" t="str">
        <x:v>Critical</x:v>
      </x:c>
      <x:c r="H12" s="1209" t="str">
        <x:v>Pending</x:v>
      </x:c>
    </x:row>
    <x:row r="13">
      <x:c r="A13" s="1202" t="str">
        <x:v>JVAL-009</x:v>
      </x:c>
      <x:c r="B13" s="114" t="str">
        <x:v>Manager requests raw evidence</x:v>
      </x:c>
      <x:c r="C13" s="114" t="str">
        <x:v>Manager/Approver/Employee</x:v>
      </x:c>
      <x:c r="D13" s="114" t="str">
        <x:v>Grant workflow</x:v>
      </x:c>
      <x:c r="E13" s="114" t="str">
        <x:v>Default deny, narrow grant, subject visibility and audit</x:v>
      </x:c>
      <x:c r="F13" s="114" t="str">
        <x:v>Not Executed</x:v>
      </x:c>
      <x:c r="G13" s="114" t="str">
        <x:v>Critical</x:v>
      </x:c>
      <x:c r="H13" s="1203" t="str">
        <x:v>Pending</x:v>
      </x:c>
    </x:row>
    <x:row r="14">
      <x:c r="A14" s="1207" t="str">
        <x:v>JVAL-010</x:v>
      </x:c>
      <x:c r="B14" s="1208" t="str">
        <x:v>Reviewer resolves contradiction</x:v>
      </x:c>
      <x:c r="C14" s="1208" t="str">
        <x:v>Reviewer</x:v>
      </x:c>
      <x:c r="D14" s="1208" t="str">
        <x:v>Finding package</x:v>
      </x:c>
      <x:c r="E14" s="1208" t="str">
        <x:v>Authoritative evidence priority and employee response considered</x:v>
      </x:c>
      <x:c r="F14" s="1208" t="str">
        <x:v>Not Executed</x:v>
      </x:c>
      <x:c r="G14" s="1208" t="str">
        <x:v>Critical</x:v>
      </x:c>
      <x:c r="H14" s="1209" t="str">
        <x:v>Pending</x:v>
      </x:c>
    </x:row>
    <x:row r="15">
      <x:c r="A15" s="1202" t="str">
        <x:v>JVAL-011</x:v>
      </x:c>
      <x:c r="B15" s="114" t="str">
        <x:v>DPO audits access and route</x:v>
      </x:c>
      <x:c r="C15" s="114" t="str">
        <x:v>DPO</x:v>
      </x:c>
      <x:c r="D15" s="114" t="str">
        <x:v>Access/route audit</x:v>
      </x:c>
      <x:c r="E15" s="114" t="str">
        <x:v>Complete actor/purpose/scope/region/version audit</x:v>
      </x:c>
      <x:c r="F15" s="114" t="str">
        <x:v>Not Executed</x:v>
      </x:c>
      <x:c r="G15" s="114" t="str">
        <x:v>Critical</x:v>
      </x:c>
      <x:c r="H15" s="1203" t="str">
        <x:v>Pending</x:v>
      </x:c>
    </x:row>
    <x:row r="16">
      <x:c r="A16" s="1207" t="str">
        <x:v>JVAL-012</x:v>
      </x:c>
      <x:c r="B16" s="1208" t="str">
        <x:v>Employee follows coaching and learning</x:v>
      </x:c>
      <x:c r="C16" s="1208" t="str">
        <x:v>Employee</x:v>
      </x:c>
      <x:c r="D16" s="1208" t="str">
        <x:v>Coaching/learning journey</x:v>
      </x:c>
      <x:c r="E16" s="1208" t="str">
        <x:v>Private route, preferences, practice and applied evidence work</x:v>
      </x:c>
      <x:c r="F16" s="1208" t="str">
        <x:v>Not Executed</x:v>
      </x:c>
      <x:c r="G16" s="1208" t="str">
        <x:v>High</x:v>
      </x:c>
      <x:c r="H16" s="1209" t="str">
        <x:v>Pending</x:v>
      </x:c>
    </x:row>
    <x:row r="17">
      <x:c r="A17" s="1202" t="str">
        <x:v>JVAL-013</x:v>
      </x:c>
      <x:c r="B17" s="114" t="str">
        <x:v>Degraded/no-AI mode</x:v>
      </x:c>
      <x:c r="C17" s="114" t="str">
        <x:v>All audiences</x:v>
      </x:c>
      <x:c r="D17" s="114" t="str">
        <x:v>Service/AI outage journey</x:v>
      </x:c>
      <x:c r="E17" s="114" t="str">
        <x:v>No false zero/negative state; safe manual/review path</x:v>
      </x:c>
      <x:c r="F17" s="114" t="str">
        <x:v>Not Executed</x:v>
      </x:c>
      <x:c r="G17" s="114" t="str">
        <x:v>Critical</x:v>
      </x:c>
      <x:c r="H17" s="1203" t="str">
        <x:v>Pending</x:v>
      </x:c>
    </x:row>
    <x:row r="18">
      <x:c r="A18" s="1207" t="str">
        <x:v>JVAL-014</x:v>
      </x:c>
      <x:c r="B18" s="1208" t="str">
        <x:v>Assistive-technology primary journeys</x:v>
      </x:c>
      <x:c r="C18" s="1208" t="str">
        <x:v>Keyboard/screen-reader/speech/zoom users</x:v>
      </x:c>
      <x:c r="D18" s="1208" t="str">
        <x:v>Manual accessibility test</x:v>
      </x:c>
      <x:c r="E18" s="1208" t="str">
        <x:v>WCAG target and task completion without workaround</x:v>
      </x:c>
      <x:c r="F18" s="1208" t="str">
        <x:v>Not Executed</x:v>
      </x:c>
      <x:c r="G18" s="1208" t="str">
        <x:v>Critical</x:v>
      </x:c>
      <x:c r="H18" s="1209" t="str">
        <x:v>Pending</x:v>
      </x:c>
    </x:row>
    <x:row r="19">
      <x:c r="A19" s="1204" t="str">
        <x:v>JVAL-015</x:v>
      </x:c>
      <x:c r="B19" s="1205" t="str">
        <x:v>UK/Lahore localisation/time zones</x:v>
      </x:c>
      <x:c r="C19" s="1205" t="str">
        <x:v>Employees/managers</x:v>
      </x:c>
      <x:c r="D19" s="1205" t="str">
        <x:v>Locale/time-zone journey</x:v>
      </x:c>
      <x:c r="E19" s="1205" t="str">
        <x:v>Unambiguous deadlines, notices and route information</x:v>
      </x:c>
      <x:c r="F19" s="1205" t="str">
        <x:v>Not Executed</x:v>
      </x:c>
      <x:c r="G19" s="1205" t="str">
        <x:v>High</x:v>
      </x:c>
      <x:c r="H19" s="1206" t="str">
        <x:v>Pending</x:v>
      </x:c>
    </x:row>
  </x:sheetData>
  <x:mergeCells>
    <x:mergeCell ref="A1:H1"/>
    <x:mergeCell ref="A2:H2"/>
  </x:mergeCells>
  <x:dataValidations count="2">
    <x:dataValidation type="list" sqref="G5:G19">
      <x:formula1>"Critical,High,Medium,Low"</x:formula1>
    </x:dataValidation>
    <x:dataValidation type="list" sqref="H5:H19">
      <x:formula1>"Pending,Pass,Fail,Conditional"</x:formula1>
    </x:dataValidation>
  </x:dataValidations>
  <x:pageMargins left="0.7" right="0.7" top="0.75" bottom="0.75" header="0.3" footer="0.3"/>
</x:worksheet>
</file>

<file path=xl/worksheets/sheet224.xml><?xml version="1.0" encoding="utf-8"?>
<x:worksheet xmlns:x="http://schemas.openxmlformats.org/spreadsheetml/2006/main">
  <x:sheetFormatPr defaultRowHeight="15"/>
  <x:cols>
    <x:col min="1" max="1" width="12" hidden="0" customWidth="1"/>
    <x:col min="2" max="2" width="34" hidden="0" customWidth="1"/>
    <x:col min="3" max="3" width="60" hidden="0" customWidth="1"/>
    <x:col min="4" max="4" width="30" hidden="0" customWidth="1"/>
    <x:col min="5" max="5" width="58" hidden="0" customWidth="1"/>
    <x:col min="6" max="6" width="30" hidden="0" customWidth="1"/>
    <x:col min="7" max="7" width="12" hidden="0" customWidth="1"/>
    <x:col min="8" max="8" width="18" hidden="0" customWidth="1"/>
  </x:cols>
  <x:sheetData>
    <x:row r="1" ht="30" customHeight="1">
      <x:c r="A1" s="1164" t="str">
        <x:v>Stage 12A — Operational Support Readiness</x:v>
      </x:c>
      <x:c r="B1" s="1164"/>
      <x:c r="C1" s="1164"/>
      <x:c r="D1" s="1164"/>
      <x:c r="E1" s="1164"/>
      <x:c r="F1" s="1164"/>
      <x:c r="G1" s="1164"/>
      <x:c r="H1" s="1164"/>
    </x:row>
    <x:row r="2" ht="40" customHeight="1">
      <x:c r="A2" s="1168" t="str">
        <x:v>Ownership, on-call, support, training, monitoring, vendor escalation, qualification maintenance and disaster-recovery readiness.</x:v>
      </x:c>
      <x:c r="B2" s="1168"/>
      <x:c r="C2" s="1168"/>
      <x:c r="D2" s="1168"/>
      <x:c r="E2" s="1168"/>
      <x:c r="F2" s="1168"/>
      <x:c r="G2" s="1168"/>
      <x:c r="H2" s="1168"/>
    </x:row>
    <x:row r="4" ht="30" customHeight="1">
      <x:c r="A4" s="1180" t="str">
        <x:v>ID</x:v>
      </x:c>
      <x:c r="B4" s="1181" t="str">
        <x:v>Readiness area</x:v>
      </x:c>
      <x:c r="C4" s="1181" t="str">
        <x:v>Requirement</x:v>
      </x:c>
      <x:c r="D4" s="1181" t="str">
        <x:v>Owner</x:v>
      </x:c>
      <x:c r="E4" s="1181" t="str">
        <x:v>Acceptance threshold</x:v>
      </x:c>
      <x:c r="F4" s="1181" t="str">
        <x:v>Actual result</x:v>
      </x:c>
      <x:c r="G4" s="1181" t="str">
        <x:v>Severity</x:v>
      </x:c>
      <x:c r="H4" s="1182" t="str">
        <x:v>Decision</x:v>
      </x:c>
    </x:row>
    <x:row r="5">
      <x:c r="A5" s="1199" t="str">
        <x:v>OPS-001</x:v>
      </x:c>
      <x:c r="B5" s="1200" t="str">
        <x:v>Service ownership</x:v>
      </x:c>
      <x:c r="C5" s="1200" t="str">
        <x:v>Every deployable/domain/connector/model/package has named owner and backup</x:v>
      </x:c>
      <x:c r="D5" s="1200" t="str">
        <x:v>Programme/SRE</x:v>
      </x:c>
      <x:c r="E5" s="1200" t="str">
        <x:v>100% critical components owned</x:v>
      </x:c>
      <x:c r="F5" s="1200" t="str">
        <x:v>Not Executed</x:v>
      </x:c>
      <x:c r="G5" s="1200" t="str">
        <x:v>Critical</x:v>
      </x:c>
      <x:c r="H5" s="1201" t="str">
        <x:v>Pending</x:v>
      </x:c>
    </x:row>
    <x:row r="6">
      <x:c r="A6" s="1207" t="str">
        <x:v>OPS-002</x:v>
      </x:c>
      <x:c r="B6" s="1208" t="str">
        <x:v>On-call and escalation</x:v>
      </x:c>
      <x:c r="C6" s="1208" t="str">
        <x:v>Endpoint, data, AI, privacy, security and employee support rotations</x:v>
      </x:c>
      <x:c r="D6" s="1208" t="str">
        <x:v>SRE/Operations</x:v>
      </x:c>
      <x:c r="E6" s="1208" t="str">
        <x:v>Schedules, SLAs and escalation paths tested</x:v>
      </x:c>
      <x:c r="F6" s="1208" t="str">
        <x:v>Not Executed</x:v>
      </x:c>
      <x:c r="G6" s="1208" t="str">
        <x:v>Critical</x:v>
      </x:c>
      <x:c r="H6" s="1209" t="str">
        <x:v>Pending</x:v>
      </x:c>
    </x:row>
    <x:row r="7">
      <x:c r="A7" s="1202" t="str">
        <x:v>OPS-003</x:v>
      </x:c>
      <x:c r="B7" s="114" t="str">
        <x:v>Runbooks</x:v>
      </x:c>
      <x:c r="C7" s="114" t="str">
        <x:v>Install, outage, data gap, provider failure, secret leak, rollback and rights incidents</x:v>
      </x:c>
      <x:c r="D7" s="114" t="str">
        <x:v>All technical/governance leads</x:v>
      </x:c>
      <x:c r="E7" s="114" t="str">
        <x:v>All critical scenarios have tested runbook</x:v>
      </x:c>
      <x:c r="F7" s="114" t="str">
        <x:v>Not Executed</x:v>
      </x:c>
      <x:c r="G7" s="114" t="str">
        <x:v>Critical</x:v>
      </x:c>
      <x:c r="H7" s="1203" t="str">
        <x:v>Pending</x:v>
      </x:c>
    </x:row>
    <x:row r="8">
      <x:c r="A8" s="1207" t="str">
        <x:v>OPS-004</x:v>
      </x:c>
      <x:c r="B8" s="1208" t="str">
        <x:v>Kill switches</x:v>
      </x:c>
      <x:c r="C8" s="1208" t="str">
        <x:v>Capture, sensor, endpoint AI, provider, model, package, cohort and pilot</x:v>
      </x:c>
      <x:c r="D8" s="1208" t="str">
        <x:v>CISO/DPO/SRE</x:v>
      </x:c>
      <x:c r="E8" s="1208" t="str">
        <x:v>Each stop control tested within target time</x:v>
      </x:c>
      <x:c r="F8" s="1208" t="str">
        <x:v>Not Executed</x:v>
      </x:c>
      <x:c r="G8" s="1208" t="str">
        <x:v>Critical</x:v>
      </x:c>
      <x:c r="H8" s="1209" t="str">
        <x:v>Pending</x:v>
      </x:c>
    </x:row>
    <x:row r="9">
      <x:c r="A9" s="1202" t="str">
        <x:v>OPS-005</x:v>
      </x:c>
      <x:c r="B9" s="114" t="str">
        <x:v>Monitoring and alerts</x:v>
      </x:c>
      <x:c r="C9" s="114" t="str">
        <x:v>Endpoint, ingestion, evidence, AI routes, qualifications, access and drift</x:v>
      </x:c>
      <x:c r="D9" s="114" t="str">
        <x:v>SRE/AI Evaluation</x:v>
      </x:c>
      <x:c r="E9" s="114" t="str">
        <x:v>Actionable alerts and no raw sensitive telemetry</x:v>
      </x:c>
      <x:c r="F9" s="114" t="str">
        <x:v>Not Executed</x:v>
      </x:c>
      <x:c r="G9" s="114" t="str">
        <x:v>High</x:v>
      </x:c>
      <x:c r="H9" s="1203" t="str">
        <x:v>Pending</x:v>
      </x:c>
    </x:row>
    <x:row r="10">
      <x:c r="A10" s="1207" t="str">
        <x:v>OPS-006</x:v>
      </x:c>
      <x:c r="B10" s="1208" t="str">
        <x:v>Employee support</x:v>
      </x:c>
      <x:c r="C10" s="1208" t="str">
        <x:v>Technical, privacy, HR, coaching and access questions</x:v>
      </x:c>
      <x:c r="D10" s="1208" t="str">
        <x:v>Support/HR/DPO</x:v>
      </x:c>
      <x:c r="E10" s="1208" t="str">
        <x:v>Capacity, scripts and SLA measured</x:v>
      </x:c>
      <x:c r="F10" s="1208" t="str">
        <x:v>Not Executed</x:v>
      </x:c>
      <x:c r="G10" s="1208" t="str">
        <x:v>Critical</x:v>
      </x:c>
      <x:c r="H10" s="1209" t="str">
        <x:v>Pending</x:v>
      </x:c>
    </x:row>
    <x:row r="11">
      <x:c r="A11" s="1202" t="str">
        <x:v>OPS-007</x:v>
      </x:c>
      <x:c r="B11" s="114" t="str">
        <x:v>Manager/reviewer training</x:v>
      </x:c>
      <x:c r="C11" s="114" t="str">
        <x:v>Interpretation, prohibited use, human review and conflicts</x:v>
      </x:c>
      <x:c r="D11" s="114" t="str">
        <x:v>HR/DPO/Product</x:v>
      </x:c>
      <x:c r="E11" s="114" t="str">
        <x:v>Comprehension threshold met before access</x:v>
      </x:c>
      <x:c r="F11" s="114" t="str">
        <x:v>Not Executed</x:v>
      </x:c>
      <x:c r="G11" s="114" t="str">
        <x:v>Critical</x:v>
      </x:c>
      <x:c r="H11" s="1203" t="str">
        <x:v>Pending</x:v>
      </x:c>
    </x:row>
    <x:row r="12">
      <x:c r="A12" s="1207" t="str">
        <x:v>OPS-008</x:v>
      </x:c>
      <x:c r="B12" s="1208" t="str">
        <x:v>Provider/vendor escalation</x:v>
      </x:c>
      <x:c r="C12" s="1208" t="str">
        <x:v>Anthropic/OpenAI/Google/cloud/MDM/other providers</x:v>
      </x:c>
      <x:c r="D12" s="1208" t="str">
        <x:v>Vendor Management</x:v>
      </x:c>
      <x:c r="E12" s="1208" t="str">
        <x:v>Contacts, severity and outage process verified</x:v>
      </x:c>
      <x:c r="F12" s="1208" t="str">
        <x:v>Not Executed</x:v>
      </x:c>
      <x:c r="G12" s="1208" t="str">
        <x:v>High</x:v>
      </x:c>
      <x:c r="H12" s="1209" t="str">
        <x:v>Pending</x:v>
      </x:c>
    </x:row>
    <x:row r="13">
      <x:c r="A13" s="1202" t="str">
        <x:v>OPS-009</x:v>
      </x:c>
      <x:c r="B13" s="114" t="str">
        <x:v>Qualification maintenance</x:v>
      </x:c>
      <x:c r="C13" s="114" t="str">
        <x:v>Model/provider/runtime/CLI/prompt drift and requalification capacity</x:v>
      </x:c>
      <x:c r="D13" s="114" t="str">
        <x:v>AI Evaluation Lead</x:v>
      </x:c>
      <x:c r="E13" s="114" t="str">
        <x:v>Staffing and test budget approved</x:v>
      </x:c>
      <x:c r="F13" s="114" t="str">
        <x:v>Not Executed</x:v>
      </x:c>
      <x:c r="G13" s="114" t="str">
        <x:v>High</x:v>
      </x:c>
      <x:c r="H13" s="1203" t="str">
        <x:v>Pending</x:v>
      </x:c>
    </x:row>
    <x:row r="14">
      <x:c r="A14" s="1207" t="str">
        <x:v>OPS-010</x:v>
      </x:c>
      <x:c r="B14" s="1208" t="str">
        <x:v>Development AI support</x:v>
      </x:c>
      <x:c r="C14" s="1208" t="str">
        <x:v>Claude/Codex versions, auth, quota, wrapper and review conflicts</x:v>
      </x:c>
      <x:c r="D14" s="1208" t="str">
        <x:v>Engineering AI Lead</x:v>
      </x:c>
      <x:c r="E14" s="1208" t="str">
        <x:v>Support path and manual fallback tested</x:v>
      </x:c>
      <x:c r="F14" s="1208" t="str">
        <x:v>Not Executed</x:v>
      </x:c>
      <x:c r="G14" s="1208" t="str">
        <x:v>High</x:v>
      </x:c>
      <x:c r="H14" s="1209" t="str">
        <x:v>Pending</x:v>
      </x:c>
    </x:row>
    <x:row r="15">
      <x:c r="A15" s="1202" t="str">
        <x:v>OPS-011</x:v>
      </x:c>
      <x:c r="B15" s="114" t="str">
        <x:v>Audit review</x:v>
      </x:c>
      <x:c r="C15" s="114" t="str">
        <x:v>Evidence access, AI routes, reviewer decisions and package deployments</x:v>
      </x:c>
      <x:c r="D15" s="114" t="str">
        <x:v>DPO/Audit/CISO</x:v>
      </x:c>
      <x:c r="E15" s="114" t="str">
        <x:v>Periodic review owner/cadence and exception process</x:v>
      </x:c>
      <x:c r="F15" s="114" t="str">
        <x:v>Not Executed</x:v>
      </x:c>
      <x:c r="G15" s="114" t="str">
        <x:v>Critical</x:v>
      </x:c>
      <x:c r="H15" s="1203" t="str">
        <x:v>Pending</x:v>
      </x:c>
    </x:row>
    <x:row r="16">
      <x:c r="A16" s="1210" t="str">
        <x:v>OPS-012</x:v>
      </x:c>
      <x:c r="B16" s="1211" t="str">
        <x:v>Disaster recovery</x:v>
      </x:c>
      <x:c r="C16" s="1211" t="str">
        <x:v>Regional/control-plane/provider outage</x:v>
      </x:c>
      <x:c r="D16" s="1211" t="str">
        <x:v>SRE/Executive</x:v>
      </x:c>
      <x:c r="E16" s="1211" t="str">
        <x:v>DR exercise and communications pass</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5.xml><?xml version="1.0" encoding="utf-8"?>
<x:worksheet xmlns:x="http://schemas.openxmlformats.org/spreadsheetml/2006/main">
  <x:sheetFormatPr defaultRowHeight="15"/>
  <x:cols>
    <x:col min="1" max="1" width="12" hidden="0" customWidth="1"/>
    <x:col min="2" max="2" width="48" hidden="0" customWidth="1"/>
    <x:col min="3" max="3" width="50" hidden="0" customWidth="1"/>
    <x:col min="4" max="4" width="28" hidden="0" customWidth="1"/>
    <x:col min="5" max="5" width="12" hidden="0" customWidth="1"/>
    <x:col min="6" max="6" width="48" hidden="0" customWidth="1"/>
    <x:col min="7" max="7" width="18" hidden="0" customWidth="1"/>
    <x:col min="8" max="8" width="24" hidden="0" customWidth="1"/>
  </x:cols>
  <x:sheetData>
    <x:row r="1" ht="30" customHeight="1">
      <x:c r="A1" s="1164" t="str">
        <x:v>Stage 12A/B — Incident and Stop Controls</x:v>
      </x:c>
      <x:c r="B1" s="1164"/>
      <x:c r="C1" s="1164"/>
      <x:c r="D1" s="1164"/>
      <x:c r="E1" s="1164"/>
      <x:c r="F1" s="1164"/>
      <x:c r="G1" s="1164"/>
      <x:c r="H1" s="1164"/>
    </x:row>
    <x:row r="2" ht="40" customHeight="1">
      <x:c r="A2" s="1168" t="str">
        <x:v>Named stop conditions, authorities and technical controls. Each control must be exercised before pilot expansion.</x:v>
      </x:c>
      <x:c r="B2" s="1168"/>
      <x:c r="C2" s="1168"/>
      <x:c r="D2" s="1168"/>
      <x:c r="E2" s="1168"/>
      <x:c r="F2" s="1168"/>
      <x:c r="G2" s="1168"/>
      <x:c r="H2" s="1168"/>
    </x:row>
    <x:row r="4" ht="30" customHeight="1">
      <x:c r="A4" s="1180" t="str">
        <x:v>ID</x:v>
      </x:c>
      <x:c r="B4" s="1181" t="str">
        <x:v>Stop condition</x:v>
      </x:c>
      <x:c r="C4" s="1181" t="str">
        <x:v>Required action</x:v>
      </x:c>
      <x:c r="D4" s="1181" t="str">
        <x:v>Authority</x:v>
      </x:c>
      <x:c r="E4" s="1181" t="str">
        <x:v>Severity</x:v>
      </x:c>
      <x:c r="F4" s="1181" t="str">
        <x:v>Control</x:v>
      </x:c>
      <x:c r="G4" s="1181" t="str">
        <x:v>Test status</x:v>
      </x:c>
      <x:c r="H4" s="1182" t="str">
        <x:v>Gate impact</x:v>
      </x:c>
    </x:row>
    <x:row r="5">
      <x:c r="A5" s="1199" t="str">
        <x:v>STOP-001</x:v>
      </x:c>
      <x:c r="B5" s="1200" t="str">
        <x:v>Known password/auth code/private key retained</x:v>
      </x:c>
      <x:c r="C5" s="1200" t="str">
        <x:v>Immediate affected capture and pilot stop</x:v>
      </x:c>
      <x:c r="D5" s="1200" t="str">
        <x:v>CISO/DPO</x:v>
      </x:c>
      <x:c r="E5" s="1200" t="str">
        <x:v>Critical</x:v>
      </x:c>
      <x:c r="F5" s="1200" t="str">
        <x:v>Technical kill switch + incident workflow</x:v>
      </x:c>
      <x:c r="G5" s="1200" t="str">
        <x:v>Not Tested</x:v>
      </x:c>
      <x:c r="H5" s="1201" t="str">
        <x:v>Stage 12A/12B Blocker</x:v>
      </x:c>
    </x:row>
    <x:row r="6">
      <x:c r="A6" s="1207" t="str">
        <x:v>STOP-002</x:v>
      </x:c>
      <x:c r="B6" s="1208" t="str">
        <x:v>Unauthorised capture or excluded/private content</x:v>
      </x:c>
      <x:c r="C6" s="1208" t="str">
        <x:v>Immediate scope/pilot stop</x:v>
      </x:c>
      <x:c r="D6" s="1208" t="str">
        <x:v>DPO/CISO</x:v>
      </x:c>
      <x:c r="E6" s="1208" t="str">
        <x:v>Critical</x:v>
      </x:c>
      <x:c r="F6" s="1208" t="str">
        <x:v>Policy/sensor disable and investigation</x:v>
      </x:c>
      <x:c r="G6" s="1208" t="str">
        <x:v>Not Tested</x:v>
      </x:c>
      <x:c r="H6" s="1209" t="str">
        <x:v>Stage 12A/12B Blocker</x:v>
      </x:c>
    </x:row>
    <x:row r="7">
      <x:c r="A7" s="1202" t="str">
        <x:v>STOP-003</x:v>
      </x:c>
      <x:c r="B7" s="114" t="str">
        <x:v>CLI credential extraction or hidden subscription use</x:v>
      </x:c>
      <x:c r="C7" s="114" t="str">
        <x:v>Stop endpoint AI and affected pilot</x:v>
      </x:c>
      <x:c r="D7" s="114" t="str">
        <x:v>CISO/HR/Legal</x:v>
      </x:c>
      <x:c r="E7" s="114" t="str">
        <x:v>Critical</x:v>
      </x:c>
      <x:c r="F7" s="114" t="str">
        <x:v>Broker/route disable and participant notice</x:v>
      </x:c>
      <x:c r="G7" s="114" t="str">
        <x:v>Not Tested</x:v>
      </x:c>
      <x:c r="H7" s="1203" t="str">
        <x:v>Stage 12A/12B Blocker</x:v>
      </x:c>
    </x:row>
    <x:row r="8">
      <x:c r="A8" s="1207" t="str">
        <x:v>STOP-004</x:v>
      </x:c>
      <x:c r="B8" s="1208" t="str">
        <x:v>Unqualified/expired model route used</x:v>
      </x:c>
      <x:c r="C8" s="1208" t="str">
        <x:v>Pause route/model/package and review outputs</x:v>
      </x:c>
      <x:c r="D8" s="1208" t="str">
        <x:v>AI Governance/DPO</x:v>
      </x:c>
      <x:c r="E8" s="1208" t="str">
        <x:v>Critical</x:v>
      </x:c>
      <x:c r="F8" s="1208" t="str">
        <x:v>Registry/feature kill switch</x:v>
      </x:c>
      <x:c r="G8" s="1208" t="str">
        <x:v>Not Tested</x:v>
      </x:c>
      <x:c r="H8" s="1209" t="str">
        <x:v>Stage 12A/12B Blocker</x:v>
      </x:c>
    </x:row>
    <x:row r="9">
      <x:c r="A9" s="1202" t="str">
        <x:v>STOP-005</x:v>
      </x:c>
      <x:c r="B9" s="114" t="str">
        <x:v>Silent local-to-cloud/provider/region fallback</x:v>
      </x:c>
      <x:c r="C9" s="114" t="str">
        <x:v>Stop affected route/pilot</x:v>
      </x:c>
      <x:c r="D9" s="114" t="str">
        <x:v>DPO/AI Platform</x:v>
      </x:c>
      <x:c r="E9" s="114" t="str">
        <x:v>Critical</x:v>
      </x:c>
      <x:c r="F9" s="114" t="str">
        <x:v>Fallback disable and incident review</x:v>
      </x:c>
      <x:c r="G9" s="114" t="str">
        <x:v>Not Tested</x:v>
      </x:c>
      <x:c r="H9" s="1203" t="str">
        <x:v>Stage 12A/12B Blocker</x:v>
      </x:c>
    </x:row>
    <x:row r="10">
      <x:c r="A10" s="1207" t="str">
        <x:v>STOP-006</x:v>
      </x:c>
      <x:c r="B10" s="1208" t="str">
        <x:v>Unauthorised raw evidence or cross-tenant access</x:v>
      </x:c>
      <x:c r="C10" s="1208" t="str">
        <x:v>Stop affected services/pilot</x:v>
      </x:c>
      <x:c r="D10" s="1208" t="str">
        <x:v>CISO/DPO</x:v>
      </x:c>
      <x:c r="E10" s="1208" t="str">
        <x:v>Critical</x:v>
      </x:c>
      <x:c r="F10" s="1208" t="str">
        <x:v>Access revoke, isolation and incident response</x:v>
      </x:c>
      <x:c r="G10" s="1208" t="str">
        <x:v>Not Tested</x:v>
      </x:c>
      <x:c r="H10" s="1209" t="str">
        <x:v>Stage 12A/12B Blocker</x:v>
      </x:c>
    </x:row>
    <x:row r="11">
      <x:c r="A11" s="1202" t="str">
        <x:v>STOP-007</x:v>
      </x:c>
      <x:c r="B11" s="114" t="str">
        <x:v>Critical endpoint/security/supply-chain incident</x:v>
      </x:c>
      <x:c r="C11" s="114" t="str">
        <x:v>Stop affected feature/package/pilot</x:v>
      </x:c>
      <x:c r="D11" s="114" t="str">
        <x:v>CISO/SRE</x:v>
      </x:c>
      <x:c r="E11" s="114" t="str">
        <x:v>Critical</x:v>
      </x:c>
      <x:c r="F11" s="114" t="str">
        <x:v>Global revoke/rollback</x:v>
      </x:c>
      <x:c r="G11" s="114" t="str">
        <x:v>Not Tested</x:v>
      </x:c>
      <x:c r="H11" s="1203" t="str">
        <x:v>Stage 12A/12B Blocker</x:v>
      </x:c>
    </x:row>
    <x:row r="12">
      <x:c r="A12" s="1207" t="str">
        <x:v>STOP-008</x:v>
      </x:c>
      <x:c r="B12" s="1208" t="str">
        <x:v>Persistent harmful false classification</x:v>
      </x:c>
      <x:c r="C12" s="1208" t="str">
        <x:v>Pause evaluator/model/cohort</x:v>
      </x:c>
      <x:c r="D12" s="1208" t="str">
        <x:v>AI Governance/HR/DPO</x:v>
      </x:c>
      <x:c r="E12" s="1208" t="str">
        <x:v>Critical</x:v>
      </x:c>
      <x:c r="F12" s="1208" t="str">
        <x:v>Feature/model route kill switch</x:v>
      </x:c>
      <x:c r="G12" s="1208" t="str">
        <x:v>Not Tested</x:v>
      </x:c>
      <x:c r="H12" s="1209" t="str">
        <x:v>Stage 12B Blocker</x:v>
      </x:c>
    </x:row>
    <x:row r="13">
      <x:c r="A13" s="1202" t="str">
        <x:v>STOP-009</x:v>
      </x:c>
      <x:c r="B13" s="114" t="str">
        <x:v>Accessibility failure blocks participant</x:v>
      </x:c>
      <x:c r="C13" s="114" t="str">
        <x:v>Pause affected journey/cohort</x:v>
      </x:c>
      <x:c r="D13" s="114" t="str">
        <x:v>Accessibility/Product</x:v>
      </x:c>
      <x:c r="E13" s="114" t="str">
        <x:v>Critical</x:v>
      </x:c>
      <x:c r="F13" s="114" t="str">
        <x:v>Feature restriction and remediation</x:v>
      </x:c>
      <x:c r="G13" s="114" t="str">
        <x:v>Not Tested</x:v>
      </x:c>
      <x:c r="H13" s="1203" t="str">
        <x:v>Stage 12B Blocker</x:v>
      </x:c>
    </x:row>
    <x:row r="14">
      <x:c r="A14" s="1207" t="str">
        <x:v>STOP-010</x:v>
      </x:c>
      <x:c r="B14" s="1208" t="str">
        <x:v>Employee-rights workflow failure</x:v>
      </x:c>
      <x:c r="C14" s="1208" t="str">
        <x:v>Pause material assessment/pilot use</x:v>
      </x:c>
      <x:c r="D14" s="1208" t="str">
        <x:v>DPO/HR/Product</x:v>
      </x:c>
      <x:c r="E14" s="1208" t="str">
        <x:v>Critical</x:v>
      </x:c>
      <x:c r="F14" s="1208" t="str">
        <x:v>Workflow/feature stop</x:v>
      </x:c>
      <x:c r="G14" s="1208" t="str">
        <x:v>Not Tested</x:v>
      </x:c>
      <x:c r="H14" s="1209" t="str">
        <x:v>Stage 12B Blocker</x:v>
      </x:c>
    </x:row>
    <x:row r="15">
      <x:c r="A15" s="1202" t="str">
        <x:v>STOP-011</x:v>
      </x:c>
      <x:c r="B15" s="114" t="str">
        <x:v>Unacceptable endpoint overhead</x:v>
      </x:c>
      <x:c r="C15" s="114" t="str">
        <x:v>Disable affected sensor/local AI</x:v>
      </x:c>
      <x:c r="D15" s="114" t="str">
        <x:v>Desktop/SRE</x:v>
      </x:c>
      <x:c r="E15" s="114" t="str">
        <x:v>High</x:v>
      </x:c>
      <x:c r="F15" s="114" t="str">
        <x:v>Policy/feature switch</x:v>
      </x:c>
      <x:c r="G15" s="114" t="str">
        <x:v>Not Tested</x:v>
      </x:c>
      <x:c r="H15" s="1203" t="str">
        <x:v>Stage 12B Condition</x:v>
      </x:c>
    </x:row>
    <x:row r="16">
      <x:c r="A16" s="1210" t="str">
        <x:v>STOP-012</x:v>
      </x:c>
      <x:c r="B16" s="1211" t="str">
        <x:v>Cannot rollback AI/package/feature</x:v>
      </x:c>
      <x:c r="C16" s="1211" t="str">
        <x:v>Stop expansion and enter incident mode</x:v>
      </x:c>
      <x:c r="D16" s="1211" t="str">
        <x:v>SRE/AI Platform</x:v>
      </x:c>
      <x:c r="E16" s="1211" t="str">
        <x:v>Critical</x:v>
      </x:c>
      <x:c r="F16" s="1211" t="str">
        <x:v>Deployment/registry global stop</x:v>
      </x:c>
      <x:c r="G16" s="1211" t="str">
        <x:v>Not Tested</x:v>
      </x:c>
      <x:c r="H16" s="1212" t="str">
        <x:v>Stage 12A/12B Blocker</x:v>
      </x:c>
    </x:row>
  </x:sheetData>
  <x:mergeCells>
    <x:mergeCell ref="A1:H1"/>
    <x:mergeCell ref="A2:H2"/>
  </x:mergeCells>
  <x:dataValidations count="2">
    <x:dataValidation type="list" sqref="E5:E16">
      <x:formula1>"Critical,High,Medium,Low"</x:formula1>
    </x:dataValidation>
    <x:dataValidation type="list" sqref="G5:G16">
      <x:formula1>"Not Tested,Passed,Failed,Blocked"</x:formula1>
    </x:dataValidation>
  </x:dataValidations>
  <x:pageMargins left="0.7" right="0.7" top="0.75" bottom="0.75" header="0.3" footer="0.3"/>
</x:worksheet>
</file>

<file path=xl/worksheets/sheet226.xml><?xml version="1.0" encoding="utf-8"?>
<x:worksheet xmlns:x="http://schemas.openxmlformats.org/spreadsheetml/2006/main">
  <x:sheetFormatPr defaultRowHeight="15"/>
  <x:cols>
    <x:col min="1" max="1" width="12" hidden="0" customWidth="1"/>
    <x:col min="2" max="2" width="30" hidden="0" customWidth="1"/>
    <x:col min="3" max="3" width="68" hidden="0" customWidth="1"/>
    <x:col min="4" max="4" width="32" hidden="0" customWidth="1"/>
    <x:col min="5" max="5" width="64" hidden="0" customWidth="1"/>
    <x:col min="6" max="6" width="18" hidden="0" customWidth="1"/>
  </x:cols>
  <x:sheetData>
    <x:row r="1" ht="30" customHeight="1">
      <x:c r="A1" s="1164" t="str">
        <x:v>Stage 12B — Controlled Internal Pilot Protocol</x:v>
      </x:c>
      <x:c r="B1" s="1164"/>
      <x:c r="C1" s="1164"/>
      <x:c r="D1" s="1164"/>
      <x:c r="E1" s="1164"/>
      <x:c r="F1" s="1164"/>
    </x:row>
    <x:row r="2" ht="40" customHeight="1">
      <x:c r="A2" s="1168" t="str">
        <x:v>Pilot design for validating the complete platform and the requested Claude–Codex development workflow under explicit employee protections.</x:v>
      </x:c>
      <x:c r="B2" s="1168"/>
      <x:c r="C2" s="1168"/>
      <x:c r="D2" s="1168"/>
      <x:c r="E2" s="1168"/>
      <x:c r="F2" s="1168"/>
    </x:row>
    <x:row r="4" ht="30" customHeight="1">
      <x:c r="A4" s="1180" t="str">
        <x:v>ID</x:v>
      </x:c>
      <x:c r="B4" s="1181" t="str">
        <x:v>Protocol area</x:v>
      </x:c>
      <x:c r="C4" s="1181" t="str">
        <x:v>Definition</x:v>
      </x:c>
      <x:c r="D4" s="1181" t="str">
        <x:v>Owner</x:v>
      </x:c>
      <x:c r="E4" s="1181" t="str">
        <x:v>Non-negotiable control</x:v>
      </x:c>
      <x:c r="F4" s="1182" t="str">
        <x:v>Status</x:v>
      </x:c>
    </x:row>
    <x:row r="5">
      <x:c r="A5" s="1199" t="str">
        <x:v>PIL-001</x:v>
      </x:c>
      <x:c r="B5" s="1200" t="str">
        <x:v>Purpose</x:v>
      </x:c>
      <x:c r="C5" s="1200" t="str">
        <x:v>Validate technical reliability, employee rights, task evidence, AI qualification, coaching usefulness and operating cost.</x:v>
      </x:c>
      <x:c r="D5" s="1200" t="str">
        <x:v>Executive Sponsor/Product/DPO</x:v>
      </x:c>
      <x:c r="E5" s="1200" t="str">
        <x:v>No adverse employment use; no hidden surveillance.</x:v>
      </x:c>
      <x:c r="F5" s="1201" t="str">
        <x:v>Draft Complete</x:v>
      </x:c>
    </x:row>
    <x:row r="6">
      <x:c r="A6" s="1207" t="str">
        <x:v>PIL-002</x:v>
      </x:c>
      <x:c r="B6" s="1208" t="str">
        <x:v>Environment</x:v>
      </x:c>
      <x:c r="C6" s="1208" t="str">
        <x:v>Isolated internal pilot tenant/environment with managed devices, signed policies, feature flags and stable packages.</x:v>
      </x:c>
      <x:c r="D6" s="1208" t="str">
        <x:v>SRE/Platform</x:v>
      </x:c>
      <x:c r="E6" s="1208" t="str">
        <x:v>No production customer data or uncontrolled cross-tenant links.</x:v>
      </x:c>
      <x:c r="F6" s="1209" t="str">
        <x:v>Draft Complete</x:v>
      </x:c>
    </x:row>
    <x:row r="7">
      <x:c r="A7" s="1202" t="str">
        <x:v>PIL-003</x:v>
      </x:c>
      <x:c r="B7" s="114" t="str">
        <x:v>Participants</x:v>
      </x:c>
      <x:c r="C7" s="114" t="str">
        <x:v>Named internal engineering, QA, DevOps, support, managers, reviewers and governance participants.</x:v>
      </x:c>
      <x:c r="D7" s="114" t="str">
        <x:v>HR/Pilot Lead</x:v>
      </x:c>
      <x:c r="E7" s="114" t="str">
        <x:v>Selection is fair, documented and legally approved for each location.</x:v>
      </x:c>
      <x:c r="F7" s="1203" t="str">
        <x:v>Draft Complete</x:v>
      </x:c>
    </x:row>
    <x:row r="8">
      <x:c r="A8" s="1207" t="str">
        <x:v>PIL-004</x:v>
      </x:c>
      <x:c r="B8" s="1208" t="str">
        <x:v>Locations</x:v>
      </x:c>
      <x:c r="C8" s="1208" t="str">
        <x:v>UK first; Lahore/Pakistan only after local legal/DPIA/consultation approval.</x:v>
      </x:c>
      <x:c r="D8" s="1208" t="str">
        <x:v>DPO/Legal/HR</x:v>
      </x:c>
      <x:c r="E8" s="1208" t="str">
        <x:v>No Lahore participation before approval.</x:v>
      </x:c>
      <x:c r="F8" s="1209" t="str">
        <x:v>Draft Complete</x:v>
      </x:c>
    </x:row>
    <x:row r="9">
      <x:c r="A9" s="1202" t="str">
        <x:v>PIL-005</x:v>
      </x:c>
      <x:c r="B9" s="114" t="str">
        <x:v>Duration</x:v>
      </x:c>
      <x:c r="C9" s="114" t="str">
        <x:v>Proposed 8-week Stage 12B window after Stage 12A hardening gate.</x:v>
      </x:c>
      <x:c r="D9" s="114" t="str">
        <x:v>Programme Lead</x:v>
      </x:c>
      <x:c r="E9" s="114" t="str">
        <x:v>Expansion depends on phase gates, not calendar alone.</x:v>
      </x:c>
      <x:c r="F9" s="1203" t="str">
        <x:v>Draft Complete</x:v>
      </x:c>
    </x:row>
    <x:row r="10">
      <x:c r="A10" s="1207" t="str">
        <x:v>PIL-006</x:v>
      </x:c>
      <x:c r="B10" s="1208" t="str">
        <x:v>Devices</x:v>
      </x:c>
      <x:c r="C10" s="1208" t="str">
        <x:v>Company-managed Windows/macOS only; no personal devices.</x:v>
      </x:c>
      <x:c r="D10" s="1208" t="str">
        <x:v>Desktop/IT</x:v>
      </x:c>
      <x:c r="E10" s="1208" t="str">
        <x:v>MDM, identity, policy, update and support controls operational.</x:v>
      </x:c>
      <x:c r="F10" s="1209" t="str">
        <x:v>Draft Complete</x:v>
      </x:c>
    </x:row>
    <x:row r="11">
      <x:c r="A11" s="1202" t="str">
        <x:v>PIL-007</x:v>
      </x:c>
      <x:c r="B11" s="114" t="str">
        <x:v>Supported tools</x:v>
      </x:c>
      <x:c r="C11" s="114" t="str">
        <x:v>Approved IDEs, browsers, shells, Git/CI, Claude Code, Codex CLI and selected local runtimes.</x:v>
      </x:c>
      <x:c r="D11" s="114" t="str">
        <x:v>Desktop/Adapter/AI Platform</x:v>
      </x:c>
      <x:c r="E11" s="114" t="str">
        <x:v>Unsupported tools create coverage state, not negative finding.</x:v>
      </x:c>
      <x:c r="F11" s="1203" t="str">
        <x:v>Draft Complete</x:v>
      </x:c>
    </x:row>
    <x:row r="12">
      <x:c r="A12" s="1207" t="str">
        <x:v>PIL-008</x:v>
      </x:c>
      <x:c r="B12" s="1208" t="str">
        <x:v>Task types</x:v>
      </x:c>
      <x:c r="C12" s="1208" t="str">
        <x:v>Bounded software-development, QA and DevOps tasks with approved Task Execution Contracts.</x:v>
      </x:c>
      <x:c r="D12" s="1208" t="str">
        <x:v>Task Product/Engineering</x:v>
      </x:c>
      <x:c r="E12" s="1208" t="str">
        <x:v>No ambiguous or high-risk task without contract/reviewer.</x:v>
      </x:c>
      <x:c r="F12" s="1209" t="str">
        <x:v>Draft Complete</x:v>
      </x:c>
    </x:row>
    <x:row r="13">
      <x:c r="A13" s="1202" t="str">
        <x:v>PIL-009</x:v>
      </x:c>
      <x:c r="B13" s="114" t="str">
        <x:v>Baseline</x:v>
      </x:c>
      <x:c r="C13" s="114" t="str">
        <x:v>Observe-only/no-AI or deterministic period before AI/coaching intervention.</x:v>
      </x:c>
      <x:c r="D13" s="114" t="str">
        <x:v>AI Evaluation/Product</x:v>
      </x:c>
      <x:c r="E13" s="114" t="str">
        <x:v>Mandatory privacy/security controls remain active.</x:v>
      </x:c>
      <x:c r="F13" s="1203" t="str">
        <x:v>Draft Complete</x:v>
      </x:c>
    </x:row>
    <x:row r="14">
      <x:c r="A14" s="1207" t="str">
        <x:v>PIL-010</x:v>
      </x:c>
      <x:c r="B14" s="1208" t="str">
        <x:v>Development workflow</x:v>
      </x:c>
      <x:c r="C14" s="1208" t="str">
        <x:v>Fable 5 planning, Opus 4.8 coding and GPT-5.6 Sol independent Codex review on approved work packages.</x:v>
      </x:c>
      <x:c r="D14" s="1208" t="str">
        <x:v>Engineering AI Lead</x:v>
      </x:c>
      <x:c r="E14" s="1208" t="str">
        <x:v>Human and CI merge gates remain final; two-cycle AI review cap.</x:v>
      </x:c>
      <x:c r="F14" s="1209" t="str">
        <x:v>Draft Complete</x:v>
      </x:c>
    </x:row>
    <x:row r="15">
      <x:c r="A15" s="1202" t="str">
        <x:v>PIL-011</x:v>
      </x:c>
      <x:c r="B15" s="114" t="str">
        <x:v>Retention</x:v>
      </x:c>
      <x:c r="C15" s="114" t="str">
        <x:v>Short pilot-specific raw/derived retention with dispute/security/legal hold exceptions.</x:v>
      </x:c>
      <x:c r="D15" s="114" t="str">
        <x:v>DPO/Data Governance</x:v>
      </x:c>
      <x:c r="E15" s="114" t="str">
        <x:v>Retention and deletion propagation tested before participant data.</x:v>
      </x:c>
      <x:c r="F15" s="1203" t="str">
        <x:v>Draft Complete</x:v>
      </x:c>
    </x:row>
    <x:row r="16">
      <x:c r="A16" s="1207" t="str">
        <x:v>PIL-012</x:v>
      </x:c>
      <x:c r="B16" s="1208" t="str">
        <x:v>Participant protections</x:v>
      </x:c>
      <x:c r="C16" s="1208" t="str">
        <x:v>Monitoring notice, evidence access, correction, dispute, human review, access history, pause/private and support.</x:v>
      </x:c>
      <x:c r="D16" s="1208" t="str">
        <x:v>DPO/HR/Product</x:v>
      </x:c>
      <x:c r="E16" s="1208" t="str">
        <x:v>Rights operational with measured SLA.</x:v>
      </x:c>
      <x:c r="F16" s="1209" t="str">
        <x:v>Draft Complete</x:v>
      </x:c>
    </x:row>
    <x:row r="17">
      <x:c r="A17" s="1202" t="str">
        <x:v>PIL-013</x:v>
      </x:c>
      <x:c r="B17" s="114" t="str">
        <x:v>No-adverse-action boundary</x:v>
      </x:c>
      <x:c r="C17" s="114" t="str">
        <x:v>Pilot output is not sole or primary basis for dismissal, discipline, pay, promotion or probation.</x:v>
      </x:c>
      <x:c r="D17" s="114" t="str">
        <x:v>Executive Sponsor/HR/Legal</x:v>
      </x:c>
      <x:c r="E17" s="114" t="str">
        <x:v>Manager/reviewer acknowledgement required.</x:v>
      </x:c>
      <x:c r="F17" s="1203" t="str">
        <x:v>Draft Complete</x:v>
      </x:c>
    </x:row>
    <x:row r="18">
      <x:c r="A18" s="1207" t="str">
        <x:v>PIL-014</x:v>
      </x:c>
      <x:c r="B18" s="1208" t="str">
        <x:v>AI route transparency</x:v>
      </x:c>
      <x:c r="C18" s="1208" t="str">
        <x:v>Participants can see material route/model/fallback and subscription/local/cloud status where applicable.</x:v>
      </x:c>
      <x:c r="D18" s="1208" t="str">
        <x:v>Product/DPO/AI Platform</x:v>
      </x:c>
      <x:c r="E18" s="1208" t="str">
        <x:v>No silent material route change.</x:v>
      </x:c>
      <x:c r="F18" s="1209" t="str">
        <x:v>Draft Complete</x:v>
      </x:c>
    </x:row>
    <x:row r="19">
      <x:c r="A19" s="1202" t="str">
        <x:v>PIL-015</x:v>
      </x:c>
      <x:c r="B19" s="114" t="str">
        <x:v>Withdrawal/support</x:v>
      </x:c>
      <x:c r="C19" s="114" t="str">
        <x:v>Participant can raise concern, request pause/restriction and access technical/privacy/HR support.</x:v>
      </x:c>
      <x:c r="D19" s="114" t="str">
        <x:v>HR/DPO/Support</x:v>
      </x:c>
      <x:c r="E19" s="114" t="str">
        <x:v>No retaliation and clear alternative contact.</x:v>
      </x:c>
      <x:c r="F19" s="1203" t="str">
        <x:v>Draft Complete</x:v>
      </x:c>
    </x:row>
    <x:row r="20">
      <x:c r="A20" s="1207" t="str">
        <x:v>PIL-016</x:v>
      </x:c>
      <x:c r="B20" s="1208" t="str">
        <x:v>Skill Forge</x:v>
      </x:c>
      <x:c r="C20" s="1208" t="str">
        <x:v>Observations and shadow/canary evaluation only; no uncontrolled self-modification.</x:v>
      </x:c>
      <x:c r="D20" s="1208" t="str">
        <x:v>AI Platform/Governance</x:v>
      </x:c>
      <x:c r="E20" s="1208" t="str">
        <x:v>Active package changes require Stage 11 lifecycle.</x:v>
      </x:c>
      <x:c r="F20" s="1209" t="str">
        <x:v>Draft Complete</x:v>
      </x:c>
    </x:row>
    <x:row r="21">
      <x:c r="A21" s="1202" t="str">
        <x:v>PIL-017</x:v>
      </x:c>
      <x:c r="B21" s="114" t="str">
        <x:v>Governance cadence</x:v>
      </x:c>
      <x:c r="C21" s="114" t="str">
        <x:v>Daily dry-run review and weekly cross-functional pilot review.</x:v>
      </x:c>
      <x:c r="D21" s="114" t="str">
        <x:v>Pilot Lead</x:v>
      </x:c>
      <x:c r="E21" s="114" t="str">
        <x:v>Issues, decisions and negative results recorded.</x:v>
      </x:c>
      <x:c r="F21" s="1203" t="str">
        <x:v>Draft Complete</x:v>
      </x:c>
    </x:row>
    <x:row r="22">
      <x:c r="A22" s="1210" t="str">
        <x:v>PIL-018</x:v>
      </x:c>
      <x:c r="B22" s="1211" t="str">
        <x:v>Final decision</x:v>
      </x:c>
      <x:c r="C22" s="1211" t="str">
        <x:v>Use metrics, participant feedback, incidents, costs and residual risks for STOP/RESTRICT/MODIFY/LIMITED/PHASED decision.</x:v>
      </x:c>
      <x:c r="D22" s="1211" t="str">
        <x:v>Executive Decision Board</x:v>
      </x:c>
      <x:c r="E22" s="1211" t="str">
        <x:v>PROCEED unavailable with unresolved critical blocker.</x:v>
      </x:c>
      <x:c r="F22" s="1212" t="str">
        <x:v>Draft Complete</x:v>
      </x:c>
    </x:row>
  </x:sheetData>
  <x:mergeCells>
    <x:mergeCell ref="A1:F1"/>
    <x:mergeCell ref="A2:F2"/>
  </x:mergeCells>
  <x:dataValidations count="1">
    <x:dataValidation type="list" sqref="F5:F22">
      <x:formula1>"Draft Complete,Needs Review,Approved,Blocked"</x:formula1>
    </x:dataValidation>
  </x:dataValidations>
  <x:pageMargins left="0.7" right="0.7" top="0.75" bottom="0.75" header="0.3" footer="0.3"/>
</x:worksheet>
</file>

<file path=xl/worksheets/sheet227.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16" hidden="0" customWidth="1"/>
    <x:col min="5" max="5" width="24" hidden="0" customWidth="1"/>
    <x:col min="6" max="6" width="28" hidden="0" customWidth="1"/>
    <x:col min="7" max="7" width="42" hidden="0" customWidth="1"/>
    <x:col min="8" max="8" width="54" hidden="0" customWidth="1"/>
    <x:col min="9" max="9" width="50" hidden="0" customWidth="1"/>
    <x:col min="10" max="10" width="24" hidden="0" customWidth="1"/>
  </x:cols>
  <x:sheetData>
    <x:row r="1" ht="30" customHeight="1">
      <x:c r="A1" s="1164" t="str">
        <x:v>Stage 12B — Pilot Cohort and Task Matrix</x:v>
      </x:c>
      <x:c r="B1" s="1164"/>
      <x:c r="C1" s="1164"/>
      <x:c r="D1" s="1164"/>
      <x:c r="E1" s="1164"/>
      <x:c r="F1" s="1164"/>
      <x:c r="G1" s="1164"/>
      <x:c r="H1" s="1164"/>
      <x:c r="I1" s="1164"/>
      <x:c r="J1" s="1164"/>
    </x:row>
    <x:row r="2" ht="40" customHeight="1">
      <x:c r="A2" s="1168" t="str">
        <x:v>Staged cohort proposal. Counts are planning assumptions and may be narrowed by legal, capacity, accessibility or risk review.</x:v>
      </x:c>
      <x:c r="B2" s="1168"/>
      <x:c r="C2" s="1168"/>
      <x:c r="D2" s="1168"/>
      <x:c r="E2" s="1168"/>
      <x:c r="F2" s="1168"/>
      <x:c r="G2" s="1168"/>
      <x:c r="H2" s="1168"/>
      <x:c r="I2" s="1168"/>
      <x:c r="J2" s="1168"/>
    </x:row>
    <x:row r="4" ht="30" customHeight="1">
      <x:c r="A4" s="1180" t="str">
        <x:v>ID</x:v>
      </x:c>
      <x:c r="B4" s="1181" t="str">
        <x:v>Phase</x:v>
      </x:c>
      <x:c r="C4" s="1181" t="str">
        <x:v>Participants / roles</x:v>
      </x:c>
      <x:c r="D4" s="1181" t="str">
        <x:v>Proposed count</x:v>
      </x:c>
      <x:c r="E4" s="1181" t="str">
        <x:v>Location</x:v>
      </x:c>
      <x:c r="F4" s="1181" t="str">
        <x:v>Device / surface</x:v>
      </x:c>
      <x:c r="G4" s="1181" t="str">
        <x:v>Task/data scope</x:v>
      </x:c>
      <x:c r="H4" s="1181" t="str">
        <x:v>Features tested</x:v>
      </x:c>
      <x:c r="I4" s="1181" t="str">
        <x:v>Entry condition</x:v>
      </x:c>
      <x:c r="J4" s="1182" t="str">
        <x:v>Status</x:v>
      </x:c>
    </x:row>
    <x:row r="5">
      <x:c r="A5" s="1199" t="str">
        <x:v>COH-001</x:v>
      </x:c>
      <x:c r="B5" s="1200" t="str">
        <x:v>Phase 0 — Synthetic dry run</x:v>
      </x:c>
      <x:c r="C5" s="1200" t="str">
        <x:v>Synthetic/test identities</x:v>
      </x:c>
      <x:c r="D5" s="1200" t="n">
        <x:v>5</x:v>
      </x:c>
      <x:c r="E5" s="1200" t="str">
        <x:v>UK test environment</x:v>
      </x:c>
      <x:c r="F5" s="1200" t="str">
        <x:v>Windows/macOS</x:v>
      </x:c>
      <x:c r="G5" s="1200" t="str">
        <x:v>No real employee evidence</x:v>
      </x:c>
      <x:c r="H5" s="1200" t="str">
        <x:v>Deterministic + central/standalone/broker failure tests</x:v>
      </x:c>
      <x:c r="I5" s="1200" t="str">
        <x:v>Stage 12A passed</x:v>
      </x:c>
      <x:c r="J5" s="1201" t="str">
        <x:v>Not Started</x:v>
      </x:c>
    </x:row>
    <x:row r="6">
      <x:c r="A6" s="1207" t="str">
        <x:v>COH-002</x:v>
      </x:c>
      <x:c r="B6" s="1208" t="str">
        <x:v>Phase 1 — Engineering canary</x:v>
      </x:c>
      <x:c r="C6" s="1208" t="str">
        <x:v>Named platform/security engineers</x:v>
      </x:c>
      <x:c r="D6" s="1208" t="n">
        <x:v>5</x:v>
      </x:c>
      <x:c r="E6" s="1208" t="str">
        <x:v>UK</x:v>
      </x:c>
      <x:c r="F6" s="1208" t="str">
        <x:v>Managed Windows/macOS</x:v>
      </x:c>
      <x:c r="G6" s="1208" t="str">
        <x:v>Non-sensitive internal tasks</x:v>
      </x:c>
      <x:c r="H6" s="1208" t="str">
        <x:v>Fable/Opus/Codex workflow; agent/AI route health</x:v>
      </x:c>
      <x:c r="I6" s="1208" t="str">
        <x:v>No critical dry-run issue</x:v>
      </x:c>
      <x:c r="J6" s="1209" t="str">
        <x:v>Not Started</x:v>
      </x:c>
    </x:row>
    <x:row r="7">
      <x:c r="A7" s="1202" t="str">
        <x:v>COH-003</x:v>
      </x:c>
      <x:c r="B7" s="114" t="str">
        <x:v>Phase 2 — Observe-only baseline</x:v>
      </x:c>
      <x:c r="C7" s="114" t="str">
        <x:v>Engineering/QA/DevOps volunteers or selected internal participants</x:v>
      </x:c>
      <x:c r="D7" s="114" t="n">
        <x:v>10</x:v>
      </x:c>
      <x:c r="E7" s="114" t="str">
        <x:v>UK</x:v>
      </x:c>
      <x:c r="F7" s="114" t="str">
        <x:v>Managed devices</x:v>
      </x:c>
      <x:c r="G7" s="114" t="str">
        <x:v>Approved routine tasks</x:v>
      </x:c>
      <x:c r="H7" s="114" t="str">
        <x:v>Capture/evidence/employee timeline; no AI conclusions/coaching</x:v>
      </x:c>
      <x:c r="I7" s="114" t="str">
        <x:v>Stage 12A gate and notices</x:v>
      </x:c>
      <x:c r="J7" s="1203" t="str">
        <x:v>Not Started</x:v>
      </x:c>
    </x:row>
    <x:row r="8">
      <x:c r="A8" s="1207" t="str">
        <x:v>COH-004</x:v>
      </x:c>
      <x:c r="B8" s="1208" t="str">
        <x:v>Phase 3 — Employee evidence and correction</x:v>
      </x:c>
      <x:c r="C8" s="1208" t="str">
        <x:v>Same/expanded approved cohort</x:v>
      </x:c>
      <x:c r="D8" s="1208" t="n">
        <x:v>15</x:v>
      </x:c>
      <x:c r="E8" s="1208" t="str">
        <x:v>UK</x:v>
      </x:c>
      <x:c r="F8" s="1208" t="str">
        <x:v>Managed devices</x:v>
      </x:c>
      <x:c r="G8" s="1208" t="str">
        <x:v>Approved routine tasks</x:v>
      </x:c>
      <x:c r="H8" s="1208" t="str">
        <x:v>Task alignment/evidence access/correction/dispute</x:v>
      </x:c>
      <x:c r="I8" s="1208" t="str">
        <x:v>Baseline metrics acceptable</x:v>
      </x:c>
      <x:c r="J8" s="1209" t="str">
        <x:v>Not Started</x:v>
      </x:c>
    </x:row>
    <x:row r="9">
      <x:c r="A9" s="1202" t="str">
        <x:v>COH-005</x:v>
      </x:c>
      <x:c r="B9" s="114" t="str">
        <x:v>Phase 4 — Manager/reviewer summaries</x:v>
      </x:c>
      <x:c r="C9" s="114" t="str">
        <x:v>3 managers + 4 reviewers</x:v>
      </x:c>
      <x:c r="D9" s="114" t="n">
        <x:v>7</x:v>
      </x:c>
      <x:c r="E9" s="114" t="str">
        <x:v>UK</x:v>
      </x:c>
      <x:c r="F9" s="114" t="str">
        <x:v>Web experience</x:v>
      </x:c>
      <x:c r="G9" s="114" t="str">
        <x:v>Pilot participant tasks</x:v>
      </x:c>
      <x:c r="H9" s="114" t="str">
        <x:v>Exception-led views, review and raw-access grants</x:v>
      </x:c>
      <x:c r="I9" s="114" t="str">
        <x:v>Employee-rights journeys passed</x:v>
      </x:c>
      <x:c r="J9" s="1203" t="str">
        <x:v>Not Started</x:v>
      </x:c>
    </x:row>
    <x:row r="10">
      <x:c r="A10" s="1207" t="str">
        <x:v>COH-006</x:v>
      </x:c>
      <x:c r="B10" s="1208" t="str">
        <x:v>Phase 5 — Controlled coaching</x:v>
      </x:c>
      <x:c r="C10" s="1208" t="str">
        <x:v>Subset of approved participants</x:v>
      </x:c>
      <x:c r="D10" s="1208" t="n">
        <x:v>10</x:v>
      </x:c>
      <x:c r="E10" s="1208" t="str">
        <x:v>UK</x:v>
      </x:c>
      <x:c r="F10" s="1208" t="str">
        <x:v>Managed devices/web</x:v>
      </x:c>
      <x:c r="G10" s="1208" t="str">
        <x:v>Low-risk development goals</x:v>
      </x:c>
      <x:c r="H10" s="1208" t="str">
        <x:v>Observe/nudge/assist/teach with preferences and feedback</x:v>
      </x:c>
      <x:c r="I10" s="1208" t="str">
        <x:v>Wrong-context/privacy thresholds acceptable</x:v>
      </x:c>
      <x:c r="J10" s="1209" t="str">
        <x:v>Not Started</x:v>
      </x:c>
    </x:row>
    <x:row r="11">
      <x:c r="A11" s="1202" t="str">
        <x:v>COH-007</x:v>
      </x:c>
      <x:c r="B11" s="114" t="str">
        <x:v>Phase 6 — Lahore extension</x:v>
      </x:c>
      <x:c r="C11" s="114" t="str">
        <x:v>Approved Lahore engineering/QA cohort</x:v>
      </x:c>
      <x:c r="D11" s="114" t="n">
        <x:v>10</x:v>
      </x:c>
      <x:c r="E11" s="114" t="str">
        <x:v>Lahore, Pakistan</x:v>
      </x:c>
      <x:c r="F11" s="114" t="str">
        <x:v>Managed devices</x:v>
      </x:c>
      <x:c r="G11" s="114" t="str">
        <x:v>Approved routine tasks</x:v>
      </x:c>
      <x:c r="H11" s="114" t="str">
        <x:v>Same phased sequence with local legal/policy controls</x:v>
      </x:c>
      <x:c r="I11" s="114" t="str">
        <x:v>Pakistan legal/DPIA/consultation approval</x:v>
      </x:c>
      <x:c r="J11" s="1203" t="str">
        <x:v>Blocked Pending Approval</x:v>
      </x:c>
    </x:row>
    <x:row r="12">
      <x:c r="A12" s="1210" t="str">
        <x:v>COH-008</x:v>
      </x:c>
      <x:c r="B12" s="1211" t="str">
        <x:v>Phase 7 — Skill Forge shadow</x:v>
      </x:c>
      <x:c r="C12" s="1211" t="str">
        <x:v>System/package owners</x:v>
      </x:c>
      <x:c r="D12" s="1211" t="n">
        <x:v>5</x:v>
      </x:c>
      <x:c r="E12" s="1211" t="str">
        <x:v>Pilot environment</x:v>
      </x:c>
      <x:c r="F12" s="1211" t="str">
        <x:v>N/A</x:v>
      </x:c>
      <x:c r="G12" s="1211" t="str">
        <x:v>Pilot observations</x:v>
      </x:c>
      <x:c r="H12" s="1211" t="str">
        <x:v>Candidate clustering/evaluation without production activation</x:v>
      </x:c>
      <x:c r="I12" s="1211" t="str">
        <x:v>Stage 11 controls operational</x:v>
      </x:c>
      <x:c r="J12" s="1212" t="str">
        <x:v>Not Started</x:v>
      </x:c>
    </x:row>
  </x:sheetData>
  <x:mergeCells>
    <x:mergeCell ref="A1:J1"/>
    <x:mergeCell ref="A2:J2"/>
  </x:mergeCells>
  <x:dataValidations count="1">
    <x:dataValidation type="list" sqref="J5:J12">
      <x:formula1>"Not Started,In Progress,Completed,Blocked Pending Approval,Stopped"</x:formula1>
    </x:dataValidation>
  </x:dataValidations>
  <x:pageMargins left="0.7" right="0.7" top="0.75" bottom="0.75" header="0.3" footer="0.3"/>
</x:worksheet>
</file>

<file path=xl/worksheets/sheet228.xml><?xml version="1.0" encoding="utf-8"?>
<x:worksheet xmlns:x="http://schemas.openxmlformats.org/spreadsheetml/2006/main">
  <x:sheetFormatPr defaultRowHeight="15"/>
  <x:cols>
    <x:col min="1" max="1" width="12" hidden="0" customWidth="1"/>
    <x:col min="2" max="2" width="34" hidden="0" customWidth="1"/>
    <x:col min="3" max="3" width="54" hidden="0" customWidth="1"/>
    <x:col min="4" max="4" width="32" hidden="0" customWidth="1"/>
    <x:col min="5" max="5" width="14" hidden="0" customWidth="1"/>
    <x:col min="6" max="6" width="14" hidden="0" customWidth="1"/>
    <x:col min="7" max="7" width="14" hidden="0" customWidth="1"/>
    <x:col min="8" max="8" width="14" hidden="0" customWidth="1"/>
    <x:col min="9" max="9" width="14" hidden="0" customWidth="1"/>
    <x:col min="10" max="10" width="50" hidden="0" customWidth="1"/>
    <x:col min="11" max="11" width="30" hidden="0" customWidth="1"/>
    <x:col min="12" max="12" width="18" hidden="0" customWidth="1"/>
  </x:cols>
  <x:sheetData>
    <x:row r="1" ht="30" customHeight="1">
      <x:c r="A1" s="1164" t="str">
        <x:v>Stage 12B — Pilot Metrics and Thresholds</x:v>
      </x:c>
      <x:c r="B1" s="1164"/>
      <x:c r="C1" s="1164"/>
      <x:c r="D1" s="1164"/>
      <x:c r="E1" s="1164"/>
      <x:c r="F1" s="1164"/>
      <x:c r="G1" s="1164"/>
      <x:c r="H1" s="1164"/>
      <x:c r="I1" s="1164"/>
      <x:c r="J1" s="1164"/>
      <x:c r="K1" s="1164"/>
      <x:c r="L1" s="1164"/>
    </x:row>
    <x:row r="2" ht="40" customHeight="1">
      <x:c r="A2" s="1168" t="str">
        <x:v>Proposed thresholds for technical, AI, employee-rights, accessibility, development-review, cost and operational outcomes. Values are hypotheses until approved.</x:v>
      </x:c>
      <x:c r="B2" s="1168"/>
      <x:c r="C2" s="1168"/>
      <x:c r="D2" s="1168"/>
      <x:c r="E2" s="1168"/>
      <x:c r="F2" s="1168"/>
      <x:c r="G2" s="1168"/>
      <x:c r="H2" s="1168"/>
      <x:c r="I2" s="1168"/>
      <x:c r="J2" s="1168"/>
      <x:c r="K2" s="1168"/>
      <x:c r="L2" s="1168"/>
    </x:row>
    <x:row r="4" ht="30" customHeight="1">
      <x:c r="A4" s="1180" t="str">
        <x:v>ID</x:v>
      </x:c>
      <x:c r="B4" s="1181" t="str">
        <x:v>Metric</x:v>
      </x:c>
      <x:c r="C4" s="1181" t="str">
        <x:v>Definition</x:v>
      </x:c>
      <x:c r="D4" s="1181" t="str">
        <x:v>Source</x:v>
      </x:c>
      <x:c r="E4" s="1181" t="str">
        <x:v>Target</x:v>
      </x:c>
      <x:c r="F4" s="1181" t="str">
        <x:v>Warning</x:v>
      </x:c>
      <x:c r="G4" s="1181" t="str">
        <x:v>Stop</x:v>
      </x:c>
      <x:c r="H4" s="1181" t="str">
        <x:v>Actual</x:v>
      </x:c>
      <x:c r="I4" s="1181" t="str">
        <x:v>Direction</x:v>
      </x:c>
      <x:c r="J4" s="1181" t="str">
        <x:v>Confidence / caveat</x:v>
      </x:c>
      <x:c r="K4" s="1181" t="str">
        <x:v>Owner</x:v>
      </x:c>
      <x:c r="L4" s="1182" t="str">
        <x:v>Status</x:v>
      </x:c>
    </x:row>
    <x:row r="5">
      <x:c r="A5" s="1199" t="str">
        <x:v>MET-001</x:v>
      </x:c>
      <x:c r="B5" s="1200" t="str">
        <x:v>Capture/event completeness</x:v>
      </x:c>
      <x:c r="C5" s="1200" t="str">
        <x:v>Observed required events / expected observable events</x:v>
      </x:c>
      <x:c r="D5" s="1200" t="str">
        <x:v>Evidence/coverage</x:v>
      </x:c>
      <x:c r="E5" s="1213" t="n">
        <x:v>0.95</x:v>
      </x:c>
      <x:c r="F5" s="1213" t="n">
        <x:v>0.9</x:v>
      </x:c>
      <x:c r="G5" s="1213" t="n">
        <x:v>0.8</x:v>
      </x:c>
      <x:c r="H5" s="1213"/>
      <x:c r="I5" s="1200" t="str">
        <x:v>Higher</x:v>
      </x:c>
      <x:c r="J5" s="1200" t="str">
        <x:v>Coverage varies by tool; gaps explicit</x:v>
      </x:c>
      <x:c r="K5" s="1200" t="str">
        <x:v>Data/Endpoint</x:v>
      </x:c>
      <x:c r="L5" s="1201" t="str">
        <x:f>IF(H5="","Not Executed",IF(H5&lt;G5,"STOP",IF(H5&lt;F5,"Warning",IF(H5&gt;=E5,"Pass","Monitor"))))</x:f>
        <x:v>Not Executed</x:v>
      </x:c>
    </x:row>
    <x:row r="6">
      <x:c r="A6" s="1207" t="str">
        <x:v>MET-002</x:v>
      </x:c>
      <x:c r="B6" s="1208" t="str">
        <x:v>Secure-field critical leakage</x:v>
      </x:c>
      <x:c r="C6" s="1208" t="str">
        <x:v>Known retained critical secrets</x:v>
      </x:c>
      <x:c r="D6" s="1208" t="str">
        <x:v>Security test/incident</x:v>
      </x:c>
      <x:c r="E6" s="1214" t="n">
        <x:v>0</x:v>
      </x:c>
      <x:c r="F6" s="1214" t="n">
        <x:v>0</x:v>
      </x:c>
      <x:c r="G6" s="1214" t="n">
        <x:v>1</x:v>
      </x:c>
      <x:c r="H6" s="1214"/>
      <x:c r="I6" s="1208" t="str">
        <x:v>Zero</x:v>
      </x:c>
      <x:c r="J6" s="1208" t="str">
        <x:v>Any occurrence stops affected pilot</x:v>
      </x:c>
      <x:c r="K6" s="1208" t="str">
        <x:v>CISO/DPO</x:v>
      </x:c>
      <x:c r="L6" s="1209" t="str">
        <x:f>IF(H6="","Not Executed",IF(H6&gt;0,"STOP","Pass"))</x:f>
        <x:v>Not Executed</x:v>
      </x:c>
    </x:row>
    <x:row r="7">
      <x:c r="A7" s="1202" t="str">
        <x:v>MET-003</x:v>
      </x:c>
      <x:c r="B7" s="114" t="str">
        <x:v>Unauthorised raw access incidents</x:v>
      </x:c>
      <x:c r="C7" s="114" t="str">
        <x:v>Confirmed unauthorised views/exports</x:v>
      </x:c>
      <x:c r="D7" s="114" t="str">
        <x:v>Audit/incident</x:v>
      </x:c>
      <x:c r="E7" s="345" t="n">
        <x:v>0</x:v>
      </x:c>
      <x:c r="F7" s="345" t="n">
        <x:v>0</x:v>
      </x:c>
      <x:c r="G7" s="345" t="n">
        <x:v>1</x:v>
      </x:c>
      <x:c r="H7" s="345"/>
      <x:c r="I7" s="114" t="str">
        <x:v>Zero</x:v>
      </x:c>
      <x:c r="J7" s="114" t="str">
        <x:v>Any occurrence is critical</x:v>
      </x:c>
      <x:c r="K7" s="114" t="str">
        <x:v>CISO/DPO</x:v>
      </x:c>
      <x:c r="L7" s="1203" t="str">
        <x:f>IF(H7="","Not Executed",IF(H7&gt;0,"STOP","Pass"))</x:f>
        <x:v>Not Executed</x:v>
      </x:c>
    </x:row>
    <x:row r="8">
      <x:c r="A8" s="1207" t="str">
        <x:v>MET-004</x:v>
      </x:c>
      <x:c r="B8" s="1208" t="str">
        <x:v>AI route policy violations</x:v>
      </x:c>
      <x:c r="C8" s="1208" t="str">
        <x:v>Unqualified/silent-region/silent-fallback jobs</x:v>
      </x:c>
      <x:c r="D8" s="1208" t="str">
        <x:v>AI route audit</x:v>
      </x:c>
      <x:c r="E8" s="1214" t="n">
        <x:v>0</x:v>
      </x:c>
      <x:c r="F8" s="1214" t="n">
        <x:v>0</x:v>
      </x:c>
      <x:c r="G8" s="1214" t="n">
        <x:v>1</x:v>
      </x:c>
      <x:c r="H8" s="1214"/>
      <x:c r="I8" s="1208" t="str">
        <x:v>Zero</x:v>
      </x:c>
      <x:c r="J8" s="1208" t="str">
        <x:v>Any occurrence stops affected route</x:v>
      </x:c>
      <x:c r="K8" s="1208" t="str">
        <x:v>AI Governance/DPO</x:v>
      </x:c>
      <x:c r="L8" s="1209" t="str">
        <x:f>IF(H8="","Not Executed",IF(H8&gt;0,"STOP","Pass"))</x:f>
        <x:v>Not Executed</x:v>
      </x:c>
    </x:row>
    <x:row r="9">
      <x:c r="A9" s="1202" t="str">
        <x:v>MET-005</x:v>
      </x:c>
      <x:c r="B9" s="114" t="str">
        <x:v>Task-alignment macro F1</x:v>
      </x:c>
      <x:c r="C9" s="114" t="str">
        <x:v>Macro F1 across approved classes</x:v>
      </x:c>
      <x:c r="D9" s="114" t="str">
        <x:v>Labelled pilot review</x:v>
      </x:c>
      <x:c r="E9" s="345" t="n">
        <x:v>0.85</x:v>
      </x:c>
      <x:c r="F9" s="345" t="n">
        <x:v>0.75</x:v>
      </x:c>
      <x:c r="G9" s="345" t="n">
        <x:v>0.65</x:v>
      </x:c>
      <x:c r="H9" s="345"/>
      <x:c r="I9" s="114" t="str">
        <x:v>Higher</x:v>
      </x:c>
      <x:c r="J9" s="114" t="str">
        <x:v>Confidence depends on sample/class balance</x:v>
      </x:c>
      <x:c r="K9" s="114" t="str">
        <x:v>AI Evaluation</x:v>
      </x:c>
      <x:c r="L9" s="1203" t="str">
        <x:f>IF(H9="","Not Executed",IF(H9&lt;G9,"STOP",IF(H9&lt;F9,"Warning",IF(H9&gt;=E9,"Pass","Monitor"))))</x:f>
        <x:v>Not Executed</x:v>
      </x:c>
    </x:row>
    <x:row r="10">
      <x:c r="A10" s="1207" t="str">
        <x:v>MET-006</x:v>
      </x:c>
      <x:c r="B10" s="1208" t="str">
        <x:v>Material negative precision</x:v>
      </x:c>
      <x:c r="C10" s="1208" t="str">
        <x:v>Correct material negative findings / all material negative findings</x:v>
      </x:c>
      <x:c r="D10" s="1208" t="str">
        <x:v>Reviewer labels</x:v>
      </x:c>
      <x:c r="E10" s="1214" t="n">
        <x:v>0.95</x:v>
      </x:c>
      <x:c r="F10" s="1214" t="n">
        <x:v>0.85</x:v>
      </x:c>
      <x:c r="G10" s="1214" t="n">
        <x:v>0.75</x:v>
      </x:c>
      <x:c r="H10" s="1214"/>
      <x:c r="I10" s="1208" t="str">
        <x:v>Higher</x:v>
      </x:c>
      <x:c r="J10" s="1208" t="str">
        <x:v>High consequence metric</x:v>
      </x:c>
      <x:c r="K10" s="1208" t="str">
        <x:v>DPO/Task Assurance</x:v>
      </x:c>
      <x:c r="L10" s="1209" t="str">
        <x:f>IF(H10="","Not Executed",IF(H10&lt;G10,"STOP",IF(H10&lt;F10,"Warning",IF(H10&gt;=E10,"Pass","Monitor"))))</x:f>
        <x:v>Not Executed</x:v>
      </x:c>
    </x:row>
    <x:row r="11">
      <x:c r="A11" s="1202" t="str">
        <x:v>MET-007</x:v>
      </x:c>
      <x:c r="B11" s="114" t="str">
        <x:v>False-idle rate</x:v>
      </x:c>
      <x:c r="C11" s="114" t="str">
        <x:v>False idle episodes / reviewed idle episodes</x:v>
      </x:c>
      <x:c r="D11" s="114" t="str">
        <x:v>Reviewer/employee correction</x:v>
      </x:c>
      <x:c r="E11" s="345" t="n">
        <x:v>0.05</x:v>
      </x:c>
      <x:c r="F11" s="345" t="n">
        <x:v>0.1</x:v>
      </x:c>
      <x:c r="G11" s="345" t="n">
        <x:v>0.15</x:v>
      </x:c>
      <x:c r="H11" s="345"/>
      <x:c r="I11" s="114" t="str">
        <x:v>Lower</x:v>
      </x:c>
      <x:c r="J11" s="114" t="str">
        <x:v>Reading/review/wait/gaps included</x:v>
      </x:c>
      <x:c r="K11" s="114" t="str">
        <x:v>AI Evaluation/HR</x:v>
      </x:c>
      <x:c r="L11" s="1203" t="str">
        <x:f>IF(H11="","Not Executed",IF(H11&gt;G11,"STOP",IF(H11&gt;F11,"Warning",IF(H11&lt;=E11,"Pass","Monitor"))))</x:f>
        <x:v>Not Executed</x:v>
      </x:c>
    </x:row>
    <x:row r="12">
      <x:c r="A12" s="1207" t="str">
        <x:v>MET-008</x:v>
      </x:c>
      <x:c r="B12" s="1208" t="str">
        <x:v>Acceptance-criteria accuracy</x:v>
      </x:c>
      <x:c r="C12" s="1208" t="str">
        <x:v>Correct criterion states / reviewed criterion states</x:v>
      </x:c>
      <x:c r="D12" s="1208" t="str">
        <x:v>Task reviewer</x:v>
      </x:c>
      <x:c r="E12" s="1214" t="n">
        <x:v>0.9</x:v>
      </x:c>
      <x:c r="F12" s="1214" t="n">
        <x:v>0.8</x:v>
      </x:c>
      <x:c r="G12" s="1214" t="n">
        <x:v>0.7</x:v>
      </x:c>
      <x:c r="H12" s="1214"/>
      <x:c r="I12" s="1208" t="str">
        <x:v>Higher</x:v>
      </x:c>
      <x:c r="J12" s="1208" t="str">
        <x:v>Deterministic gates measured separately</x:v>
      </x:c>
      <x:c r="K12" s="1208" t="str">
        <x:v>Task Assurance</x:v>
      </x:c>
      <x:c r="L12" s="1209" t="str">
        <x:f>IF(H12="","Not Executed",IF(H12&lt;G12,"STOP",IF(H12&lt;F12,"Warning",IF(H12&gt;=E12,"Pass","Monitor"))))</x:f>
        <x:v>Not Executed</x:v>
      </x:c>
    </x:row>
    <x:row r="13">
      <x:c r="A13" s="1202" t="str">
        <x:v>MET-009</x:v>
      </x:c>
      <x:c r="B13" s="114" t="str">
        <x:v>Provenance attribution accuracy</x:v>
      </x:c>
      <x:c r="C13" s="114" t="str">
        <x:v>Correct/acceptable actor edges / reviewed edges</x:v>
      </x:c>
      <x:c r="D13" s="114" t="str">
        <x:v>Reviewer labels</x:v>
      </x:c>
      <x:c r="E13" s="345" t="n">
        <x:v>0.85</x:v>
      </x:c>
      <x:c r="F13" s="345" t="n">
        <x:v>0.75</x:v>
      </x:c>
      <x:c r="G13" s="345" t="n">
        <x:v>0.65</x:v>
      </x:c>
      <x:c r="H13" s="345"/>
      <x:c r="I13" s="114" t="str">
        <x:v>Higher</x:v>
      </x:c>
      <x:c r="J13" s="114" t="str">
        <x:v>UNKNOWN/MIXED valid</x:v>
      </x:c>
      <x:c r="K13" s="114" t="str">
        <x:v>Provenance Lead</x:v>
      </x:c>
      <x:c r="L13" s="1203" t="str">
        <x:f>IF(H13="","Not Executed",IF(H13&lt;G13,"STOP",IF(H13&lt;F13,"Warning",IF(H13&gt;=E13,"Pass","Monitor"))))</x:f>
        <x:v>Not Executed</x:v>
      </x:c>
    </x:row>
    <x:row r="14">
      <x:c r="A14" s="1207" t="str">
        <x:v>MET-010</x:v>
      </x:c>
      <x:c r="B14" s="1208" t="str">
        <x:v>Capability reviewer agreement</x:v>
      </x:c>
      <x:c r="C14" s="1208" t="str">
        <x:v>Reviewer agreement on evidence/state recommendation</x:v>
      </x:c>
      <x:c r="D14" s="1208" t="str">
        <x:v>Capability review</x:v>
      </x:c>
      <x:c r="E14" s="1214" t="n">
        <x:v>0.8</x:v>
      </x:c>
      <x:c r="F14" s="1214" t="n">
        <x:v>0.7</x:v>
      </x:c>
      <x:c r="G14" s="1214" t="n">
        <x:v>0.6</x:v>
      </x:c>
      <x:c r="H14" s="1214"/>
      <x:c r="I14" s="1208" t="str">
        <x:v>Higher</x:v>
      </x:c>
      <x:c r="J14" s="1208" t="str">
        <x:v>Not a capability-level pass by itself</x:v>
      </x:c>
      <x:c r="K14" s="1208" t="str">
        <x:v>Capability/HR</x:v>
      </x:c>
      <x:c r="L14" s="1209" t="str">
        <x:f>IF(H14="","Not Executed",IF(H14&lt;G14,"STOP",IF(H14&lt;F14,"Warning",IF(H14&gt;=E14,"Pass","Monitor"))))</x:f>
        <x:v>Not Executed</x:v>
      </x:c>
    </x:row>
    <x:row r="15">
      <x:c r="A15" s="1202" t="str">
        <x:v>MET-011</x:v>
      </x:c>
      <x:c r="B15" s="114" t="str">
        <x:v>Coaching usefulness</x:v>
      </x:c>
      <x:c r="C15" s="114" t="str">
        <x:v>Useful/very useful interventions / rated interventions</x:v>
      </x:c>
      <x:c r="D15" s="114" t="str">
        <x:v>Employee feedback</x:v>
      </x:c>
      <x:c r="E15" s="345" t="n">
        <x:v>0.7</x:v>
      </x:c>
      <x:c r="F15" s="345" t="n">
        <x:v>0.55</x:v>
      </x:c>
      <x:c r="G15" s="345" t="n">
        <x:v>0.4</x:v>
      </x:c>
      <x:c r="H15" s="345"/>
      <x:c r="I15" s="114" t="str">
        <x:v>Higher</x:v>
      </x:c>
      <x:c r="J15" s="114" t="str">
        <x:v>Small samples reported</x:v>
      </x:c>
      <x:c r="K15" s="114" t="str">
        <x:v>Growth Coach/Product</x:v>
      </x:c>
      <x:c r="L15" s="1203" t="str">
        <x:f>IF(H15="","Not Executed",IF(H15&lt;G15,"STOP",IF(H15&lt;F15,"Warning",IF(H15&gt;=E15,"Pass","Monitor"))))</x:f>
        <x:v>Not Executed</x:v>
      </x:c>
    </x:row>
    <x:row r="16">
      <x:c r="A16" s="1207" t="str">
        <x:v>MET-012</x:v>
      </x:c>
      <x:c r="B16" s="1208" t="str">
        <x:v>Coaching wrong-context rate</x:v>
      </x:c>
      <x:c r="C16" s="1208" t="str">
        <x:v>Wrong-context interventions / delivered interventions</x:v>
      </x:c>
      <x:c r="D16" s="1208" t="str">
        <x:v>Employee feedback/corrections</x:v>
      </x:c>
      <x:c r="E16" s="1214" t="n">
        <x:v>0.1</x:v>
      </x:c>
      <x:c r="F16" s="1214" t="n">
        <x:v>0.2</x:v>
      </x:c>
      <x:c r="G16" s="1214" t="n">
        <x:v>0.3</x:v>
      </x:c>
      <x:c r="H16" s="1214"/>
      <x:c r="I16" s="1208" t="str">
        <x:v>Lower</x:v>
      </x:c>
      <x:c r="J16" s="1208" t="str">
        <x:v>Incorrect context invalidates repeated trigger</x:v>
      </x:c>
      <x:c r="K16" s="1208" t="str">
        <x:v>AI Evaluation/Product</x:v>
      </x:c>
      <x:c r="L16" s="1209" t="str">
        <x:f>IF(H16="","Not Executed",IF(H16&gt;G16,"STOP",IF(H16&gt;F16,"Warning",IF(H16&lt;=E16,"Pass","Monitor"))))</x:f>
        <x:v>Not Executed</x:v>
      </x:c>
    </x:row>
    <x:row r="17">
      <x:c r="A17" s="1202" t="str">
        <x:v>MET-013</x:v>
      </x:c>
      <x:c r="B17" s="114" t="str">
        <x:v>Employee rights journey success</x:v>
      </x:c>
      <x:c r="C17" s="114" t="str">
        <x:v>Successful rights journeys / attempted rights journeys</x:v>
      </x:c>
      <x:c r="D17" s="114" t="str">
        <x:v>Journey tests/pilot</x:v>
      </x:c>
      <x:c r="E17" s="345" t="n">
        <x:v>0.95</x:v>
      </x:c>
      <x:c r="F17" s="345" t="n">
        <x:v>0.9</x:v>
      </x:c>
      <x:c r="G17" s="345" t="n">
        <x:v>0.8</x:v>
      </x:c>
      <x:c r="H17" s="345"/>
      <x:c r="I17" s="114" t="str">
        <x:v>Higher</x:v>
      </x:c>
      <x:c r="J17" s="114" t="str">
        <x:v>Critical correction/access failures separately block</x:v>
      </x:c>
      <x:c r="K17" s="114" t="str">
        <x:v>DPO/Product</x:v>
      </x:c>
      <x:c r="L17" s="1203" t="str">
        <x:f>IF(H17="","Not Executed",IF(H17&lt;G17,"STOP",IF(H17&lt;F17,"Warning",IF(H17&gt;=E17,"Pass","Monitor"))))</x:f>
        <x:v>Not Executed</x:v>
      </x:c>
    </x:row>
    <x:row r="18">
      <x:c r="A18" s="1207" t="str">
        <x:v>MET-014</x:v>
      </x:c>
      <x:c r="B18" s="1208" t="str">
        <x:v>Employee trust/comprehension</x:v>
      </x:c>
      <x:c r="C18" s="1208" t="str">
        <x:v>Participants meeting approved survey/interview comprehension threshold</x:v>
      </x:c>
      <x:c r="D18" s="1208" t="str">
        <x:v>Survey/interviews</x:v>
      </x:c>
      <x:c r="E18" s="1214" t="n">
        <x:v>0.8</x:v>
      </x:c>
      <x:c r="F18" s="1214" t="n">
        <x:v>0.65</x:v>
      </x:c>
      <x:c r="G18" s="1214" t="n">
        <x:v>0.5</x:v>
      </x:c>
      <x:c r="H18" s="1214"/>
      <x:c r="I18" s="1208" t="str">
        <x:v>Higher</x:v>
      </x:c>
      <x:c r="J18" s="1208" t="str">
        <x:v>Qualitative findings remain visible</x:v>
      </x:c>
      <x:c r="K18" s="1208" t="str">
        <x:v>HR/DPO/User Research</x:v>
      </x:c>
      <x:c r="L18" s="1209" t="str">
        <x:f>IF(H18="","Not Executed",IF(H18&lt;G18,"STOP",IF(H18&lt;F18,"Warning",IF(H18&gt;=E18,"Pass","Monitor"))))</x:f>
        <x:v>Not Executed</x:v>
      </x:c>
    </x:row>
    <x:row r="19">
      <x:c r="A19" s="1202" t="str">
        <x:v>MET-015</x:v>
      </x:c>
      <x:c r="B19" s="114" t="str">
        <x:v>Manager usefulness</x:v>
      </x:c>
      <x:c r="C19" s="114" t="str">
        <x:v>Managers rating summaries actionable / respondents</x:v>
      </x:c>
      <x:c r="D19" s="114" t="str">
        <x:v>Manager survey</x:v>
      </x:c>
      <x:c r="E19" s="345" t="n">
        <x:v>0.8</x:v>
      </x:c>
      <x:c r="F19" s="345" t="n">
        <x:v>0.65</x:v>
      </x:c>
      <x:c r="G19" s="345" t="n">
        <x:v>0.5</x:v>
      </x:c>
      <x:c r="H19" s="345"/>
      <x:c r="I19" s="114" t="str">
        <x:v>Higher</x:v>
      </x:c>
      <x:c r="J19" s="114" t="str">
        <x:v>No live surveillance requested as success metric</x:v>
      </x:c>
      <x:c r="K19" s="114" t="str">
        <x:v>Product/Operations</x:v>
      </x:c>
      <x:c r="L19" s="1203" t="str">
        <x:f>IF(H19="","Not Executed",IF(H19&lt;G19,"STOP",IF(H19&lt;F19,"Warning",IF(H19&gt;=E19,"Pass","Monitor"))))</x:f>
        <x:v>Not Executed</x:v>
      </x:c>
    </x:row>
    <x:row r="20">
      <x:c r="A20" s="1207" t="str">
        <x:v>MET-016</x:v>
      </x:c>
      <x:c r="B20" s="1208" t="str">
        <x:v>Reviewer agreement</x:v>
      </x:c>
      <x:c r="C20" s="1208" t="str">
        <x:v>Independent reviewer agreement / cases</x:v>
      </x:c>
      <x:c r="D20" s="1208" t="str">
        <x:v>Review workflow</x:v>
      </x:c>
      <x:c r="E20" s="1214" t="n">
        <x:v>0.8</x:v>
      </x:c>
      <x:c r="F20" s="1214" t="n">
        <x:v>0.7</x:v>
      </x:c>
      <x:c r="G20" s="1214" t="n">
        <x:v>0.6</x:v>
      </x:c>
      <x:c r="H20" s="1214"/>
      <x:c r="I20" s="1208" t="str">
        <x:v>Higher</x:v>
      </x:c>
      <x:c r="J20" s="1208" t="str">
        <x:v>Disagreements adjudicated</x:v>
      </x:c>
      <x:c r="K20" s="1208" t="str">
        <x:v>QA/AI Governance</x:v>
      </x:c>
      <x:c r="L20" s="1209" t="str">
        <x:f>IF(H20="","Not Executed",IF(H20&lt;G20,"STOP",IF(H20&lt;F20,"Warning",IF(H20&gt;=E20,"Pass","Monitor"))))</x:f>
        <x:v>Not Executed</x:v>
      </x:c>
    </x:row>
    <x:row r="21">
      <x:c r="A21" s="1202" t="str">
        <x:v>MET-017</x:v>
      </x:c>
      <x:c r="B21" s="114" t="str">
        <x:v>Development review blocker precision</x:v>
      </x:c>
      <x:c r="C21" s="114" t="str">
        <x:v>Valid blocker findings from Codex / blocker findings</x:v>
      </x:c>
      <x:c r="D21" s="114" t="str">
        <x:v>Human adjudication</x:v>
      </x:c>
      <x:c r="E21" s="345" t="n">
        <x:v>0.85</x:v>
      </x:c>
      <x:c r="F21" s="345" t="n">
        <x:v>0.7</x:v>
      </x:c>
      <x:c r="G21" s="345" t="n">
        <x:v>0.55</x:v>
      </x:c>
      <x:c r="H21" s="345"/>
      <x:c r="I21" s="114" t="str">
        <x:v>Higher</x:v>
      </x:c>
      <x:c r="J21" s="114" t="str">
        <x:v>Fable/Opus cannot be sole judge</x:v>
      </x:c>
      <x:c r="K21" s="114" t="str">
        <x:v>Engineering QA/CISO</x:v>
      </x:c>
      <x:c r="L21" s="1203" t="str">
        <x:f>IF(H21="","Not Executed",IF(H21&lt;G21,"STOP",IF(H21&lt;F21,"Warning",IF(H21&gt;=E21,"Pass","Monitor"))))</x:f>
        <x:v>Not Executed</x:v>
      </x:c>
    </x:row>
    <x:row r="22">
      <x:c r="A22" s="1207" t="str">
        <x:v>MET-018</x:v>
      </x:c>
      <x:c r="B22" s="1208" t="str">
        <x:v>Development review false-positive burden</x:v>
      </x:c>
      <x:c r="C22" s="1208" t="str">
        <x:v>Rejected Codex findings / total findings</x:v>
      </x:c>
      <x:c r="D22" s="1208" t="str">
        <x:v>Review decisions</x:v>
      </x:c>
      <x:c r="E22" s="1214" t="n">
        <x:v>0.2</x:v>
      </x:c>
      <x:c r="F22" s="1214" t="n">
        <x:v>0.35</x:v>
      </x:c>
      <x:c r="G22" s="1214" t="n">
        <x:v>0.5</x:v>
      </x:c>
      <x:c r="H22" s="1214"/>
      <x:c r="I22" s="1208" t="str">
        <x:v>Lower</x:v>
      </x:c>
      <x:c r="J22" s="1208" t="str">
        <x:v>Severity-weighted analysis required</x:v>
      </x:c>
      <x:c r="K22" s="1208" t="str">
        <x:v>Engineering Lead</x:v>
      </x:c>
      <x:c r="L22" s="1209" t="str">
        <x:f>IF(H22="","Not Executed",IF(H22&gt;G22,"STOP",IF(H22&gt;F22,"Warning",IF(H22&lt;=E22,"Pass","Monitor"))))</x:f>
        <x:v>Not Executed</x:v>
      </x:c>
    </x:row>
    <x:row r="23">
      <x:c r="A23" s="1202" t="str">
        <x:v>MET-019</x:v>
      </x:c>
      <x:c r="B23" s="114" t="str">
        <x:v>Critical journey accessibility success</x:v>
      </x:c>
      <x:c r="C23" s="114" t="str">
        <x:v>Passed critical WCAG journeys / critical journeys</x:v>
      </x:c>
      <x:c r="D23" s="114" t="str">
        <x:v>Accessibility testing</x:v>
      </x:c>
      <x:c r="E23" s="345" t="n">
        <x:v>1</x:v>
      </x:c>
      <x:c r="F23" s="345" t="n">
        <x:v>0.95</x:v>
      </x:c>
      <x:c r="G23" s="345" t="n">
        <x:v>0.9</x:v>
      </x:c>
      <x:c r="H23" s="345"/>
      <x:c r="I23" s="114" t="str">
        <x:v>Higher</x:v>
      </x:c>
      <x:c r="J23" s="114" t="str">
        <x:v>Any participant-blocking defect may stop</x:v>
      </x:c>
      <x:c r="K23" s="114" t="str">
        <x:v>Accessibility Lead</x:v>
      </x:c>
      <x:c r="L23" s="1203" t="str">
        <x:f>IF(H23="","Not Executed",IF(H23&lt;G23,"STOP",IF(H23&lt;F23,"Warning",IF(H23&gt;=E23,"Pass","Monitor"))))</x:f>
        <x:v>Not Executed</x:v>
      </x:c>
    </x:row>
    <x:row r="24">
      <x:c r="A24" s="1207" t="str">
        <x:v>MET-020</x:v>
      </x:c>
      <x:c r="B24" s="1208" t="str">
        <x:v>Endpoint CPU p95</x:v>
      </x:c>
      <x:c r="C24" s="1208" t="str">
        <x:v>Agent+broker CPU percentage p95</x:v>
      </x:c>
      <x:c r="D24" s="1208" t="str">
        <x:v>Endpoint telemetry</x:v>
      </x:c>
      <x:c r="E24" s="1214" t="n">
        <x:v>5</x:v>
      </x:c>
      <x:c r="F24" s="1214" t="n">
        <x:v>8</x:v>
      </x:c>
      <x:c r="G24" s="1214" t="n">
        <x:v>12</x:v>
      </x:c>
      <x:c r="H24" s="1214"/>
      <x:c r="I24" s="1208" t="str">
        <x:v>Lower</x:v>
      </x:c>
      <x:c r="J24" s="1208" t="str">
        <x:v>Measure with/without local model separately</x:v>
      </x:c>
      <x:c r="K24" s="1208" t="str">
        <x:v>Performance Lead</x:v>
      </x:c>
      <x:c r="L24" s="1209" t="str">
        <x:f>IF(H24="","Not Executed",IF(H24&gt;G24,"STOP",IF(H24&gt;F24,"Warning",IF(H24&lt;=E24,"Pass","Monitor"))))</x:f>
        <x:v>Not Executed</x:v>
      </x:c>
    </x:row>
    <x:row r="25">
      <x:c r="A25" s="1202" t="str">
        <x:v>MET-021</x:v>
      </x:c>
      <x:c r="B25" s="114" t="str">
        <x:v>Endpoint memory p95 MB</x:v>
      </x:c>
      <x:c r="C25" s="114" t="str">
        <x:v>Agent+broker memory p95</x:v>
      </x:c>
      <x:c r="D25" s="114" t="str">
        <x:v>Endpoint telemetry</x:v>
      </x:c>
      <x:c r="E25" s="345" t="n">
        <x:v>400</x:v>
      </x:c>
      <x:c r="F25" s="345" t="n">
        <x:v>650</x:v>
      </x:c>
      <x:c r="G25" s="345" t="n">
        <x:v>1000</x:v>
      </x:c>
      <x:c r="H25" s="345"/>
      <x:c r="I25" s="114" t="str">
        <x:v>Lower</x:v>
      </x:c>
      <x:c r="J25" s="114" t="str">
        <x:v>Local model memory reported separately</x:v>
      </x:c>
      <x:c r="K25" s="114" t="str">
        <x:v>Performance Lead</x:v>
      </x:c>
      <x:c r="L25" s="1203" t="str">
        <x:f>IF(H25="","Not Executed",IF(H25&gt;G25,"STOP",IF(H25&gt;F25,"Warning",IF(H25&lt;=E25,"Pass","Monitor"))))</x:f>
        <x:v>Not Executed</x:v>
      </x:c>
    </x:row>
    <x:row r="26">
      <x:c r="A26" s="1207" t="str">
        <x:v>MET-022</x:v>
      </x:c>
      <x:c r="B26" s="1208" t="str">
        <x:v>Input latency p95 ms</x:v>
      </x:c>
      <x:c r="C26" s="1208" t="str">
        <x:v>Additional input latency</x:v>
      </x:c>
      <x:c r="D26" s="1208" t="str">
        <x:v>Performance tests</x:v>
      </x:c>
      <x:c r="E26" s="1214" t="n">
        <x:v>5</x:v>
      </x:c>
      <x:c r="F26" s="1214" t="n">
        <x:v>10</x:v>
      </x:c>
      <x:c r="G26" s="1214" t="n">
        <x:v>25</x:v>
      </x:c>
      <x:c r="H26" s="1214"/>
      <x:c r="I26" s="1208" t="str">
        <x:v>Lower</x:v>
      </x:c>
      <x:c r="J26" s="1208" t="str">
        <x:v>Perceptibility/user feedback considered</x:v>
      </x:c>
      <x:c r="K26" s="1208" t="str">
        <x:v>Desktop QA</x:v>
      </x:c>
      <x:c r="L26" s="1209" t="str">
        <x:f>IF(H26="","Not Executed",IF(H26&gt;G26,"STOP",IF(H26&gt;F26,"Warning",IF(H26&lt;=E26,"Pass","Monitor"))))</x:f>
        <x:v>Not Executed</x:v>
      </x:c>
    </x:row>
    <x:row r="27">
      <x:c r="A27" s="1202" t="str">
        <x:v>MET-023</x:v>
      </x:c>
      <x:c r="B27" s="114" t="str">
        <x:v>Service availability</x:v>
      </x:c>
      <x:c r="C27" s="114" t="str">
        <x:v>Available minutes / scheduled minutes</x:v>
      </x:c>
      <x:c r="D27" s="114" t="str">
        <x:v>SRE telemetry</x:v>
      </x:c>
      <x:c r="E27" s="345" t="n">
        <x:v>0.995</x:v>
      </x:c>
      <x:c r="F27" s="345" t="n">
        <x:v>0.99</x:v>
      </x:c>
      <x:c r="G27" s="345" t="n">
        <x:v>0.98</x:v>
      </x:c>
      <x:c r="H27" s="345"/>
      <x:c r="I27" s="114" t="str">
        <x:v>Higher</x:v>
      </x:c>
      <x:c r="J27" s="114" t="str">
        <x:v>Planned maintenance separated</x:v>
      </x:c>
      <x:c r="K27" s="114" t="str">
        <x:v>SRE</x:v>
      </x:c>
      <x:c r="L27" s="1203" t="str">
        <x:f>IF(H27="","Not Executed",IF(H27&lt;G27,"STOP",IF(H27&lt;F27,"Warning",IF(H27&gt;=E27,"Pass","Monitor"))))</x:f>
        <x:v>Not Executed</x:v>
      </x:c>
    </x:row>
    <x:row r="28">
      <x:c r="A28" s="1207" t="str">
        <x:v>MET-024</x:v>
      </x:c>
      <x:c r="B28" s="1208" t="str">
        <x:v>Support burden</x:v>
      </x:c>
      <x:c r="C28" s="1208" t="str">
        <x:v>Support hours / pilot participant / month</x:v>
      </x:c>
      <x:c r="D28" s="1208" t="str">
        <x:v>Support records</x:v>
      </x:c>
      <x:c r="E28" s="1214" t="n">
        <x:v>2</x:v>
      </x:c>
      <x:c r="F28" s="1214" t="n">
        <x:v>4</x:v>
      </x:c>
      <x:c r="G28" s="1214" t="n">
        <x:v>8</x:v>
      </x:c>
      <x:c r="H28" s="1214"/>
      <x:c r="I28" s="1208" t="str">
        <x:v>Lower</x:v>
      </x:c>
      <x:c r="J28" s="1208" t="str">
        <x:v>Privacy/security incidents separate</x:v>
      </x:c>
      <x:c r="K28" s="1208" t="str">
        <x:v>Support/Operations</x:v>
      </x:c>
      <x:c r="L28" s="1209" t="str">
        <x:f>IF(H28="","Not Executed",IF(H28&gt;G28,"STOP",IF(H28&gt;F28,"Warning",IF(H28&lt;=E28,"Pass","Monitor"))))</x:f>
        <x:v>Not Executed</x:v>
      </x:c>
    </x:row>
    <x:row r="29">
      <x:c r="A29" s="1204" t="str">
        <x:v>MET-025</x:v>
      </x:c>
      <x:c r="B29" s="1205" t="str">
        <x:v>Monthly AI cost per pilot employee</x:v>
      </x:c>
      <x:c r="C29" s="1205" t="str">
        <x:v>Qualified AI execution + review cost / pilot employees</x:v>
      </x:c>
      <x:c r="D29" s="1205" t="str">
        <x:v>FinOps</x:v>
      </x:c>
      <x:c r="E29" s="1215" t="n">
        <x:v>0</x:v>
      </x:c>
      <x:c r="F29" s="1215" t="n">
        <x:v>0</x:v>
      </x:c>
      <x:c r="G29" s="1215" t="n">
        <x:v>0</x:v>
      </x:c>
      <x:c r="H29" s="1215"/>
      <x:c r="I29" s="1205" t="str">
        <x:v>Budget</x:v>
      </x:c>
      <x:c r="J29" s="1205" t="str">
        <x:v>Target set after contracted pricing; zero placeholders mean unset</x:v>
      </x:c>
      <x:c r="K29" s="1205" t="str">
        <x:v>FinOps</x:v>
      </x:c>
      <x:c r="L29" s="1206" t="str">
        <x:f>IF(H29="","Target Pending","Monitor")</x:f>
        <x:v>Target Pending</x:v>
      </x:c>
    </x:row>
  </x:sheetData>
  <x:mergeCells>
    <x:mergeCell ref="A1:L1"/>
    <x:mergeCell ref="A2:L2"/>
  </x:mergeCells>
  <x:pageMargins left="0.7" right="0.7" top="0.75" bottom="0.75" header="0.3" footer="0.3"/>
</x:worksheet>
</file>

<file path=xl/worksheets/sheet229.xml><?xml version="1.0" encoding="utf-8"?>
<x:worksheet xmlns:x="http://schemas.openxmlformats.org/spreadsheetml/2006/main">
  <x:sheetFormatPr defaultRowHeight="15"/>
  <x:cols>
    <x:col min="1" max="1" width="12" hidden="0" customWidth="1"/>
    <x:col min="2" max="2" width="38" hidden="0" customWidth="1"/>
    <x:col min="3" max="3" width="58" hidden="0" customWidth="1"/>
    <x:col min="4" max="4" width="46" hidden="0" customWidth="1"/>
    <x:col min="5" max="5" width="28" hidden="0" customWidth="1"/>
    <x:col min="6" max="6" width="60" hidden="0" customWidth="1"/>
    <x:col min="7" max="7" width="18" hidden="0" customWidth="1"/>
    <x:col min="8" max="8" width="28" hidden="0" customWidth="1"/>
  </x:cols>
  <x:sheetData>
    <x:row r="1" ht="30" customHeight="1">
      <x:c r="A1" s="1164" t="str">
        <x:v>Stage 12B — Pilot Experiments</x:v>
      </x:c>
      <x:c r="B1" s="1164"/>
      <x:c r="C1" s="1164"/>
      <x:c r="D1" s="1164"/>
      <x:c r="E1" s="1164"/>
      <x:c r="F1" s="1164"/>
      <x:c r="G1" s="1164"/>
      <x:c r="H1" s="1164"/>
    </x:row>
    <x:row r="2" ht="40" customHeight="1">
      <x:c r="A2" s="1168" t="str">
        <x:v>Controlled comparisons for model effort, cross-model development review, routing, evidence quality, employee correction, coaching and Skill Forge.</x:v>
      </x:c>
      <x:c r="B2" s="1168"/>
      <x:c r="C2" s="1168"/>
      <x:c r="D2" s="1168"/>
      <x:c r="E2" s="1168"/>
      <x:c r="F2" s="1168"/>
      <x:c r="G2" s="1168"/>
      <x:c r="H2" s="1168"/>
    </x:row>
    <x:row r="4" ht="30" customHeight="1">
      <x:c r="A4" s="1180" t="str">
        <x:v>ID</x:v>
      </x:c>
      <x:c r="B4" s="1181" t="str">
        <x:v>Experiment</x:v>
      </x:c>
      <x:c r="C4" s="1181" t="str">
        <x:v>Question</x:v>
      </x:c>
      <x:c r="D4" s="1181" t="str">
        <x:v>Design</x:v>
      </x:c>
      <x:c r="E4" s="1181" t="str">
        <x:v>Scope</x:v>
      </x:c>
      <x:c r="F4" s="1181" t="str">
        <x:v>Protection / constraint</x:v>
      </x:c>
      <x:c r="G4" s="1181" t="str">
        <x:v>Status</x:v>
      </x:c>
      <x:c r="H4" s="1182" t="str">
        <x:v>Owner</x:v>
      </x:c>
    </x:row>
    <x:row r="5">
      <x:c r="A5" s="1199" t="str">
        <x:v>EXP-001</x:v>
      </x:c>
      <x:c r="B5" s="1200" t="str">
        <x:v>Observe-only baseline vs AI-assisted task summaries</x:v>
      </x:c>
      <x:c r="C5" s="1200" t="str">
        <x:v>Does qualified AI improve usefulness without increasing false findings?</x:v>
      </x:c>
      <x:c r="D5" s="1200" t="str">
        <x:v>Within-subject/time-period comparison</x:v>
      </x:c>
      <x:c r="E5" s="1200" t="str">
        <x:v>Task/evidence summaries</x:v>
      </x:c>
      <x:c r="F5" s="1200" t="str">
        <x:v>Do not withhold privacy/security or human review</x:v>
      </x:c>
      <x:c r="G5" s="1200" t="str">
        <x:v>Not Started</x:v>
      </x:c>
      <x:c r="H5" s="1201" t="str">
        <x:v>AI Evaluation/Product</x:v>
      </x:c>
    </x:row>
    <x:row r="6">
      <x:c r="A6" s="1207" t="str">
        <x:v>EXP-002</x:v>
      </x:c>
      <x:c r="B6" s="1208" t="str">
        <x:v>Fable planning with Codex plan challenge</x:v>
      </x:c>
      <x:c r="C6" s="1208" t="str">
        <x:v>Does independent review find material omissions with acceptable false-positive burden?</x:v>
      </x:c>
      <x:c r="D6" s="1208" t="str">
        <x:v>Plan corpus + human adjudication</x:v>
      </x:c>
      <x:c r="E6" s="1208" t="str">
        <x:v>Development workflow</x:v>
      </x:c>
      <x:c r="F6" s="1208" t="str">
        <x:v>Codex read-only; max two review cycles</x:v>
      </x:c>
      <x:c r="G6" s="1208" t="str">
        <x:v>Not Started</x:v>
      </x:c>
      <x:c r="H6" s="1209" t="str">
        <x:v>Engineering/QA</x:v>
      </x:c>
    </x:row>
    <x:row r="7">
      <x:c r="A7" s="1202" t="str">
        <x:v>EXP-003</x:v>
      </x:c>
      <x:c r="B7" s="114" t="str">
        <x:v>Opus coding with Codex diff review</x:v>
      </x:c>
      <x:c r="C7" s="114" t="str">
        <x:v>Does cross-model review improve defect/security/test detection?</x:v>
      </x:c>
      <x:c r="D7" s="114" t="str">
        <x:v>Work-package/PR comparison</x:v>
      </x:c>
      <x:c r="E7" s="114" t="str">
        <x:v>Development workflow</x:v>
      </x:c>
      <x:c r="F7" s="114" t="str">
        <x:v>Protected branch and human merge gate</x:v>
      </x:c>
      <x:c r="G7" s="114" t="str">
        <x:v>Not Started</x:v>
      </x:c>
      <x:c r="H7" s="1203" t="str">
        <x:v>Engineering/CISO</x:v>
      </x:c>
    </x:row>
    <x:row r="8">
      <x:c r="A8" s="1207" t="str">
        <x:v>EXP-004</x:v>
      </x:c>
      <x:c r="B8" s="1208" t="str">
        <x:v>Existing orchestrator vs standalone router</x:v>
      </x:c>
      <x:c r="C8" s="1208" t="str">
        <x:v>Are contract, governance and quality outcomes equivalent?</x:v>
      </x:c>
      <x:c r="D8" s="1208" t="str">
        <x:v>Same job/profile fixtures</x:v>
      </x:c>
      <x:c r="E8" s="1208" t="str">
        <x:v>AI infrastructure</x:v>
      </x:c>
      <x:c r="F8" s="1208" t="str">
        <x:v>No production domain duplication</x:v>
      </x:c>
      <x:c r="G8" s="1208" t="str">
        <x:v>Not Started</x:v>
      </x:c>
      <x:c r="H8" s="1209" t="str">
        <x:v>AI Platform/QA</x:v>
      </x:c>
    </x:row>
    <x:row r="9">
      <x:c r="A9" s="1202" t="str">
        <x:v>EXP-005</x:v>
      </x:c>
      <x:c r="B9" s="114" t="str">
        <x:v>Endpoint local vs managed route</x:v>
      </x:c>
      <x:c r="C9" s="114" t="str">
        <x:v>Can approved local models meet quality/privacy/latency for selected low-risk tasks?</x:v>
      </x:c>
      <x:c r="D9" s="114" t="str">
        <x:v>Within-task qualification</x:v>
      </x:c>
      <x:c r="E9" s="114" t="str">
        <x:v>Local inference</x:v>
      </x:c>
      <x:c r="F9" s="114" t="str">
        <x:v>No silent cloud fallback</x:v>
      </x:c>
      <x:c r="G9" s="114" t="str">
        <x:v>Not Started</x:v>
      </x:c>
      <x:c r="H9" s="1203" t="str">
        <x:v>AI Evaluation/Desktop</x:v>
      </x:c>
    </x:row>
    <x:row r="10">
      <x:c r="A10" s="1207" t="str">
        <x:v>EXP-006</x:v>
      </x:c>
      <x:c r="B10" s="1208" t="str">
        <x:v>FAST vs STANDARD vs DEEP</x:v>
      </x:c>
      <x:c r="C10" s="1208" t="str">
        <x:v>What is minimum sufficient effort by task?</x:v>
      </x:c>
      <x:c r="D10" s="1208" t="str">
        <x:v>Task-profile evaluation</x:v>
      </x:c>
      <x:c r="E10" s="1208" t="str">
        <x:v>Routing/cost</x:v>
      </x:c>
      <x:c r="F10" s="1208" t="str">
        <x:v>Critical tasks excluded unless review policy met</x:v>
      </x:c>
      <x:c r="G10" s="1208" t="str">
        <x:v>Not Started</x:v>
      </x:c>
      <x:c r="H10" s="1209" t="str">
        <x:v>AI Evaluation/FinOps</x:v>
      </x:c>
    </x:row>
    <x:row r="11">
      <x:c r="A11" s="1202" t="str">
        <x:v>EXP-007</x:v>
      </x:c>
      <x:c r="B11" s="114" t="str">
        <x:v>Semantic adapter coverage</x:v>
      </x:c>
      <x:c r="C11" s="114" t="str">
        <x:v>How much do tool adapters improve evidence accuracy versus universal capture?</x:v>
      </x:c>
      <x:c r="D11" s="114" t="str">
        <x:v>Coverage-stratified analysis</x:v>
      </x:c>
      <x:c r="E11" s="114" t="str">
        <x:v>Stage 5/6</x:v>
      </x:c>
      <x:c r="F11" s="114" t="str">
        <x:v>Missing adapter not negative employee evidence</x:v>
      </x:c>
      <x:c r="G11" s="114" t="str">
        <x:v>Not Started</x:v>
      </x:c>
      <x:c r="H11" s="1203" t="str">
        <x:v>Data/Product</x:v>
      </x:c>
    </x:row>
    <x:row r="12">
      <x:c r="A12" s="1207" t="str">
        <x:v>EXP-008</x:v>
      </x:c>
      <x:c r="B12" s="1208" t="str">
        <x:v>Employee correction impact</x:v>
      </x:c>
      <x:c r="C12" s="1208" t="str">
        <x:v>How often do corrections change episode/task/capability findings?</x:v>
      </x:c>
      <x:c r="D12" s="1208" t="str">
        <x:v>Before/after reviewed cases</x:v>
      </x:c>
      <x:c r="E12" s="1208" t="str">
        <x:v>Governance/fairness</x:v>
      </x:c>
      <x:c r="F12" s="1208" t="str">
        <x:v>No suppression of overturns</x:v>
      </x:c>
      <x:c r="G12" s="1208" t="str">
        <x:v>Not Started</x:v>
      </x:c>
      <x:c r="H12" s="1209" t="str">
        <x:v>DPO/AI Evaluation</x:v>
      </x:c>
    </x:row>
    <x:row r="13">
      <x:c r="A13" s="1202" t="str">
        <x:v>EXP-009</x:v>
      </x:c>
      <x:c r="B13" s="114" t="str">
        <x:v>Observe-only vs controlled coaching</x:v>
      </x:c>
      <x:c r="C13" s="114" t="str">
        <x:v>Does coaching improve verification/usefulness without excessive burden?</x:v>
      </x:c>
      <x:c r="D13" s="114" t="str">
        <x:v>Approved phased comparison</x:v>
      </x:c>
      <x:c r="E13" s="114" t="str">
        <x:v>Growth Coach</x:v>
      </x:c>
      <x:c r="F13" s="114" t="str">
        <x:v>No withholding mandatory safety advice</x:v>
      </x:c>
      <x:c r="G13" s="114" t="str">
        <x:v>Not Started</x:v>
      </x:c>
      <x:c r="H13" s="1203" t="str">
        <x:v>Product/L&amp;D/DPO</x:v>
      </x:c>
    </x:row>
    <x:row r="14">
      <x:c r="A14" s="1210" t="str">
        <x:v>EXP-010</x:v>
      </x:c>
      <x:c r="B14" s="1211" t="str">
        <x:v>Skill Forge shadow/canary</x:v>
      </x:c>
      <x:c r="C14" s="1211" t="str">
        <x:v>Can observations improve packages without confidential leakage or regression?</x:v>
      </x:c>
      <x:c r="D14" s="1211" t="str">
        <x:v>Shadow + bounded canary</x:v>
      </x:c>
      <x:c r="E14" s="1211" t="str">
        <x:v>Stage 11</x:v>
      </x:c>
      <x:c r="F14" s="1211" t="str">
        <x:v>No automatic broad activation</x:v>
      </x:c>
      <x:c r="G14" s="1211" t="str">
        <x:v>Not Started</x:v>
      </x:c>
      <x:c r="H14" s="1212" t="str">
        <x:v>AI Platform/Governance</x:v>
      </x:c>
    </x:row>
  </x:sheetData>
  <x:mergeCells>
    <x:mergeCell ref="A1:H1"/>
    <x:mergeCell ref="A2:H2"/>
  </x:mergeCells>
  <x:dataValidations count="1">
    <x:dataValidation type="list" sqref="G5:G14">
      <x:formula1>"Not Started,In Progress,Completed,Stopped,Inconclusive"</x:formula1>
    </x:dataValidation>
  </x:dataValidations>
  <x:pageMargins left="0.7" right="0.7" top="0.75" bottom="0.75" header="0.3" footer="0.3"/>
</x:worksheet>
</file>

<file path=xl/worksheets/sheet230.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24" hidden="0" customWidth="1"/>
    <x:col min="5" max="5" width="58" hidden="0" customWidth="1"/>
    <x:col min="6" max="6" width="30" hidden="0" customWidth="1"/>
    <x:col min="7" max="7" width="58" hidden="0" customWidth="1"/>
    <x:col min="8" max="8" width="30" hidden="0" customWidth="1"/>
    <x:col min="9" max="9" width="12" hidden="0" customWidth="1"/>
    <x:col min="10" max="10" width="18" hidden="0" customWidth="1"/>
  </x:cols>
  <x:sheetData>
    <x:row r="1" ht="30" customHeight="1">
      <x:c r="A1" s="1164" t="str">
        <x:v>Stage 12B — Participant Rights and Support</x:v>
      </x:c>
      <x:c r="B1" s="1164"/>
      <x:c r="C1" s="1164"/>
      <x:c r="D1" s="1164"/>
      <x:c r="E1" s="1164"/>
      <x:c r="F1" s="1164"/>
      <x:c r="G1" s="1164"/>
      <x:c r="H1" s="1164"/>
      <x:c r="I1" s="1164"/>
      <x:c r="J1" s="1164"/>
    </x:row>
    <x:row r="2" ht="40" customHeight="1">
      <x:c r="A2" s="1168" t="str">
        <x:v>Operational rights and support controls. Each right must be exercised during the pilot rather than treated as a policy-only statement.</x:v>
      </x:c>
      <x:c r="B2" s="1168"/>
      <x:c r="C2" s="1168"/>
      <x:c r="D2" s="1168"/>
      <x:c r="E2" s="1168"/>
      <x:c r="F2" s="1168"/>
      <x:c r="G2" s="1168"/>
      <x:c r="H2" s="1168"/>
      <x:c r="I2" s="1168"/>
      <x:c r="J2" s="1168"/>
    </x:row>
    <x:row r="4" ht="30" customHeight="1">
      <x:c r="A4" s="1180" t="str">
        <x:v>ID</x:v>
      </x:c>
      <x:c r="B4" s="1181" t="str">
        <x:v>Right / support</x:v>
      </x:c>
      <x:c r="C4" s="1181" t="str">
        <x:v>When</x:v>
      </x:c>
      <x:c r="D4" s="1181" t="str">
        <x:v>Audience</x:v>
      </x:c>
      <x:c r="E4" s="1181" t="str">
        <x:v>Required experience</x:v>
      </x:c>
      <x:c r="F4" s="1181" t="str">
        <x:v>Owner</x:v>
      </x:c>
      <x:c r="G4" s="1181" t="str">
        <x:v>Acceptance threshold</x:v>
      </x:c>
      <x:c r="H4" s="1181" t="str">
        <x:v>Actual result</x:v>
      </x:c>
      <x:c r="I4" s="1181" t="str">
        <x:v>Severity</x:v>
      </x:c>
      <x:c r="J4" s="1182" t="str">
        <x:v>Decision</x:v>
      </x:c>
    </x:row>
    <x:row r="5">
      <x:c r="A5" s="1199" t="str">
        <x:v>RIGHT-001</x:v>
      </x:c>
      <x:c r="B5" s="1200" t="str">
        <x:v>Monitoring notice</x:v>
      </x:c>
      <x:c r="C5" s="1200" t="str">
        <x:v>Before participation and policy changes</x:v>
      </x:c>
      <x:c r="D5" s="1200" t="str">
        <x:v>Employee</x:v>
      </x:c>
      <x:c r="E5" s="1200" t="str">
        <x:v>Current purpose, sensors, exclusions, AI routes and prohibited uses</x:v>
      </x:c>
      <x:c r="F5" s="1200" t="str">
        <x:v>DPO/Product</x:v>
      </x:c>
      <x:c r="G5" s="1200" t="str">
        <x:v>Acknowledgement/comprehension recorded</x:v>
      </x:c>
      <x:c r="H5" s="1200" t="str">
        <x:v>Not Executed</x:v>
      </x:c>
      <x:c r="I5" s="1200" t="str">
        <x:v>Critical</x:v>
      </x:c>
      <x:c r="J5" s="1201" t="str">
        <x:v>Pending</x:v>
      </x:c>
    </x:row>
    <x:row r="6">
      <x:c r="A6" s="1207" t="str">
        <x:v>RIGHT-002</x:v>
      </x:c>
      <x:c r="B6" s="1208" t="str">
        <x:v>Monitoring status</x:v>
      </x:c>
      <x:c r="C6" s="1208" t="str">
        <x:v>During work session</x:v>
      </x:c>
      <x:c r="D6" s="1208" t="str">
        <x:v>Employee</x:v>
      </x:c>
      <x:c r="E6" s="1208" t="str">
        <x:v>Active session, sensors, policy, endpoint AI/CLI route and degraded state</x:v>
      </x:c>
      <x:c r="F6" s="1208" t="str">
        <x:v>Desktop/Product</x:v>
      </x:c>
      <x:c r="G6" s="1208" t="str">
        <x:v>Persistent and accessible status</x:v>
      </x:c>
      <x:c r="H6" s="1208" t="str">
        <x:v>Not Executed</x:v>
      </x:c>
      <x:c r="I6" s="1208" t="str">
        <x:v>Critical</x:v>
      </x:c>
      <x:c r="J6" s="1209" t="str">
        <x:v>Pending</x:v>
      </x:c>
    </x:row>
    <x:row r="7">
      <x:c r="A7" s="1202" t="str">
        <x:v>RIGHT-003</x:v>
      </x:c>
      <x:c r="B7" s="114" t="str">
        <x:v>Own evidence access</x:v>
      </x:c>
      <x:c r="C7" s="114" t="str">
        <x:v>During and after tasks</x:v>
      </x:c>
      <x:c r="D7" s="114" t="str">
        <x:v>Employee</x:v>
      </x:c>
      <x:c r="E7" s="114" t="str">
        <x:v>Timeline, artefacts, gaps, corrections and AI lineage</x:v>
      </x:c>
      <x:c r="F7" s="114" t="str">
        <x:v>Evidence/Product</x:v>
      </x:c>
      <x:c r="G7" s="114" t="str">
        <x:v>Material evidence accessible within SLA</x:v>
      </x:c>
      <x:c r="H7" s="114" t="str">
        <x:v>Not Executed</x:v>
      </x:c>
      <x:c r="I7" s="114" t="str">
        <x:v>Critical</x:v>
      </x:c>
      <x:c r="J7" s="1203" t="str">
        <x:v>Pending</x:v>
      </x:c>
    </x:row>
    <x:row r="8">
      <x:c r="A8" s="1207" t="str">
        <x:v>RIGHT-004</x:v>
      </x:c>
      <x:c r="B8" s="1208" t="str">
        <x:v>Correction</x:v>
      </x:c>
      <x:c r="C8" s="1208" t="str">
        <x:v>When task/context/evidence is wrong</x:v>
      </x:c>
      <x:c r="D8" s="1208" t="str">
        <x:v>Employee</x:v>
      </x:c>
      <x:c r="E8" s="1208" t="str">
        <x:v>Correct task, episode, blocker, provenance or factual data</x:v>
      </x:c>
      <x:c r="F8" s="1208" t="str">
        <x:v>Governance Workflow</x:v>
      </x:c>
      <x:c r="G8" s="1208" t="str">
        <x:v>Versioned correction and material-use pause</x:v>
      </x:c>
      <x:c r="H8" s="1208" t="str">
        <x:v>Not Executed</x:v>
      </x:c>
      <x:c r="I8" s="1208" t="str">
        <x:v>Critical</x:v>
      </x:c>
      <x:c r="J8" s="1209" t="str">
        <x:v>Pending</x:v>
      </x:c>
    </x:row>
    <x:row r="9">
      <x:c r="A9" s="1202" t="str">
        <x:v>RIGHT-005</x:v>
      </x:c>
      <x:c r="B9" s="114" t="str">
        <x:v>Dispute and appeal</x:v>
      </x:c>
      <x:c r="C9" s="114" t="str">
        <x:v>Material finding/capability/readiness</x:v>
      </x:c>
      <x:c r="D9" s="114" t="str">
        <x:v>Employee</x:v>
      </x:c>
      <x:c r="E9" s="114" t="str">
        <x:v>Challenge evidence, inference or review decision</x:v>
      </x:c>
      <x:c r="F9" s="114" t="str">
        <x:v>HR/DPO/Governance</x:v>
      </x:c>
      <x:c r="G9" s="114" t="str">
        <x:v>Qualified independent review and SLA</x:v>
      </x:c>
      <x:c r="H9" s="114" t="str">
        <x:v>Not Executed</x:v>
      </x:c>
      <x:c r="I9" s="114" t="str">
        <x:v>Critical</x:v>
      </x:c>
      <x:c r="J9" s="1203" t="str">
        <x:v>Pending</x:v>
      </x:c>
    </x:row>
    <x:row r="10">
      <x:c r="A10" s="1207" t="str">
        <x:v>RIGHT-006</x:v>
      </x:c>
      <x:c r="B10" s="1208" t="str">
        <x:v>Human review</x:v>
      </x:c>
      <x:c r="C10" s="1208" t="str">
        <x:v>High-impact or low-confidence finding</x:v>
      </x:c>
      <x:c r="D10" s="1208" t="str">
        <x:v>Employee/Reviewer</x:v>
      </x:c>
      <x:c r="E10" s="1208" t="str">
        <x:v>Evidence package, response, decision and rationale</x:v>
      </x:c>
      <x:c r="F10" s="1208" t="str">
        <x:v>Governance/Domain</x:v>
      </x:c>
      <x:c r="G10" s="1208" t="str">
        <x:v>Meaningful authority and competence</x:v>
      </x:c>
      <x:c r="H10" s="1208" t="str">
        <x:v>Not Executed</x:v>
      </x:c>
      <x:c r="I10" s="1208" t="str">
        <x:v>Critical</x:v>
      </x:c>
      <x:c r="J10" s="1209" t="str">
        <x:v>Pending</x:v>
      </x:c>
    </x:row>
    <x:row r="11">
      <x:c r="A11" s="1202" t="str">
        <x:v>RIGHT-007</x:v>
      </x:c>
      <x:c r="B11" s="114" t="str">
        <x:v>Raw-access history</x:v>
      </x:c>
      <x:c r="C11" s="114" t="str">
        <x:v>After request/view/export</x:v>
      </x:c>
      <x:c r="D11" s="114" t="str">
        <x:v>Employee</x:v>
      </x:c>
      <x:c r="E11" s="114" t="str">
        <x:v>Who, purpose, scope, grant, view and export</x:v>
      </x:c>
      <x:c r="F11" s="114" t="str">
        <x:v>Audit/DPO</x:v>
      </x:c>
      <x:c r="G11" s="114" t="str">
        <x:v>Material access visible and auditable</x:v>
      </x:c>
      <x:c r="H11" s="114" t="str">
        <x:v>Not Executed</x:v>
      </x:c>
      <x:c r="I11" s="114" t="str">
        <x:v>Critical</x:v>
      </x:c>
      <x:c r="J11" s="1203" t="str">
        <x:v>Pending</x:v>
      </x:c>
    </x:row>
    <x:row r="12">
      <x:c r="A12" s="1207" t="str">
        <x:v>RIGHT-008</x:v>
      </x:c>
      <x:c r="B12" s="1208" t="str">
        <x:v>Pause/private/exclusions</x:v>
      </x:c>
      <x:c r="C12" s="1208" t="str">
        <x:v>Approved private/excluded context</x:v>
      </x:c>
      <x:c r="D12" s="1208" t="str">
        <x:v>Employee</x:v>
      </x:c>
      <x:c r="E12" s="1208" t="str">
        <x:v>Pause or private state and application/domain/display exclusions</x:v>
      </x:c>
      <x:c r="F12" s="1208" t="str">
        <x:v>Device Policy/DPO</x:v>
      </x:c>
      <x:c r="G12" s="1208" t="str">
        <x:v>Immediate confirmation; no negative use</x:v>
      </x:c>
      <x:c r="H12" s="1208" t="str">
        <x:v>Not Executed</x:v>
      </x:c>
      <x:c r="I12" s="1208" t="str">
        <x:v>Critical</x:v>
      </x:c>
      <x:c r="J12" s="1209" t="str">
        <x:v>Pending</x:v>
      </x:c>
    </x:row>
    <x:row r="13">
      <x:c r="A13" s="1202" t="str">
        <x:v>RIGHT-009</x:v>
      </x:c>
      <x:c r="B13" s="114" t="str">
        <x:v>AI route/fallback notice</x:v>
      </x:c>
      <x:c r="C13" s="114" t="str">
        <x:v>Material local/cloud/provider/region change</x:v>
      </x:c>
      <x:c r="D13" s="114" t="str">
        <x:v>Employee</x:v>
      </x:c>
      <x:c r="E13" s="114" t="str">
        <x:v>Requested/actual route, reason and options</x:v>
      </x:c>
      <x:c r="F13" s="114" t="str">
        <x:v>AI Platform/Product/DPO</x:v>
      </x:c>
      <x:c r="G13" s="114" t="str">
        <x:v>No processing before required approval</x:v>
      </x:c>
      <x:c r="H13" s="114" t="str">
        <x:v>Not Executed</x:v>
      </x:c>
      <x:c r="I13" s="114" t="str">
        <x:v>Critical</x:v>
      </x:c>
      <x:c r="J13" s="1203" t="str">
        <x:v>Pending</x:v>
      </x:c>
    </x:row>
    <x:row r="14">
      <x:c r="A14" s="1207" t="str">
        <x:v>RIGHT-010</x:v>
      </x:c>
      <x:c r="B14" s="1208" t="str">
        <x:v>CLI subscription neutrality</x:v>
      </x:c>
      <x:c r="C14" s="1208" t="str">
        <x:v>Claude/Codex/Kimi etc.</x:v>
      </x:c>
      <x:c r="D14" s="1208" t="str">
        <x:v>Developer</x:v>
      </x:c>
      <x:c r="E14" s="1208" t="str">
        <x:v>No disadvantage for missing quota/plan; company/manual route available</x:v>
      </x:c>
      <x:c r="F14" s="1208" t="str">
        <x:v>HR/Legal/Engineering</x:v>
      </x:c>
      <x:c r="G14" s="1208" t="str">
        <x:v>Policy and experience verified</x:v>
      </x:c>
      <x:c r="H14" s="1208" t="str">
        <x:v>Not Executed</x:v>
      </x:c>
      <x:c r="I14" s="1208" t="str">
        <x:v>Critical</x:v>
      </x:c>
      <x:c r="J14" s="1209" t="str">
        <x:v>Pending</x:v>
      </x:c>
    </x:row>
    <x:row r="15">
      <x:c r="A15" s="1202" t="str">
        <x:v>RIGHT-011</x:v>
      </x:c>
      <x:c r="B15" s="114" t="str">
        <x:v>Support contacts</x:v>
      </x:c>
      <x:c r="C15" s="114" t="str">
        <x:v>Any technical/privacy/HR/security concern</x:v>
      </x:c>
      <x:c r="D15" s="114" t="str">
        <x:v>Employee</x:v>
      </x:c>
      <x:c r="E15" s="114" t="str">
        <x:v>Named contacts, SLA and alternative route</x:v>
      </x:c>
      <x:c r="F15" s="114" t="str">
        <x:v>Support/HR/DPO/CISO</x:v>
      </x:c>
      <x:c r="G15" s="114" t="str">
        <x:v>Accessible support and no retaliation</x:v>
      </x:c>
      <x:c r="H15" s="114" t="str">
        <x:v>Not Executed</x:v>
      </x:c>
      <x:c r="I15" s="114" t="str">
        <x:v>High</x:v>
      </x:c>
      <x:c r="J15" s="1203" t="str">
        <x:v>Pending</x:v>
      </x:c>
    </x:row>
    <x:row r="16">
      <x:c r="A16" s="1207" t="str">
        <x:v>RIGHT-012</x:v>
      </x:c>
      <x:c r="B16" s="1208" t="str">
        <x:v>Export/deletion/restriction</x:v>
      </x:c>
      <x:c r="C16" s="1208" t="str">
        <x:v>Applicable data rights/policy</x:v>
      </x:c>
      <x:c r="D16" s="1208" t="str">
        <x:v>Employee</x:v>
      </x:c>
      <x:c r="E16" s="1208" t="str">
        <x:v>Request status, holds and propagation</x:v>
      </x:c>
      <x:c r="F16" s="1208" t="str">
        <x:v>DPO/Data Governance</x:v>
      </x:c>
      <x:c r="G16" s="1208" t="str">
        <x:v>End-to-end workflow tested</x:v>
      </x:c>
      <x:c r="H16" s="1208" t="str">
        <x:v>Not Executed</x:v>
      </x:c>
      <x:c r="I16" s="1208" t="str">
        <x:v>Critical</x:v>
      </x:c>
      <x:c r="J16" s="1209" t="str">
        <x:v>Pending</x:v>
      </x:c>
    </x:row>
    <x:row r="17">
      <x:c r="A17" s="1202" t="str">
        <x:v>RIGHT-013</x:v>
      </x:c>
      <x:c r="B17" s="114" t="str">
        <x:v>Incident notification</x:v>
      </x:c>
      <x:c r="C17" s="114" t="str">
        <x:v>Material data/security/AI-route incident</x:v>
      </x:c>
      <x:c r="D17" s="114" t="str">
        <x:v>Affected participant</x:v>
      </x:c>
      <x:c r="E17" s="114" t="str">
        <x:v>What occurred, impact, action and support</x:v>
      </x:c>
      <x:c r="F17" s="114" t="str">
        <x:v>Incident Lead/DPO</x:v>
      </x:c>
      <x:c r="G17" s="114" t="str">
        <x:v>Policy/legal SLA met</x:v>
      </x:c>
      <x:c r="H17" s="114" t="str">
        <x:v>Not Executed</x:v>
      </x:c>
      <x:c r="I17" s="114" t="str">
        <x:v>Critical</x:v>
      </x:c>
      <x:c r="J17" s="1203" t="str">
        <x:v>Pending</x:v>
      </x:c>
    </x:row>
    <x:row r="18">
      <x:c r="A18" s="1210" t="str">
        <x:v>RIGHT-014</x:v>
      </x:c>
      <x:c r="B18" s="1211" t="str">
        <x:v>Withdrawal/restriction request</x:v>
      </x:c>
      <x:c r="C18" s="1211" t="str">
        <x:v>Pilot participation concern</x:v>
      </x:c>
      <x:c r="D18" s="1211" t="str">
        <x:v>Employee</x:v>
      </x:c>
      <x:c r="E18" s="1211" t="str">
        <x:v>Request pause/withdrawal/restriction where applicable</x:v>
      </x:c>
      <x:c r="F18" s="1211" t="str">
        <x:v>HR/DPO/Pilot Lead</x:v>
      </x:c>
      <x:c r="G18" s="1211" t="str">
        <x:v>Clear decision and no retaliation</x:v>
      </x:c>
      <x:c r="H18" s="1211" t="str">
        <x:v>Not Executed</x:v>
      </x:c>
      <x:c r="I18" s="1211" t="str">
        <x:v>High</x:v>
      </x:c>
      <x:c r="J18" s="1212" t="str">
        <x:v>Pending</x:v>
      </x:c>
    </x:row>
  </x:sheetData>
  <x:mergeCells>
    <x:mergeCell ref="A1:J1"/>
    <x:mergeCell ref="A2:J2"/>
  </x:mergeCells>
  <x:dataValidations count="2">
    <x:dataValidation type="list" sqref="I5:I18">
      <x:formula1>"Critical,High,Medium,Low"</x:formula1>
    </x:dataValidation>
    <x:dataValidation type="list" sqref="J5:J18">
      <x:formula1>"Pending,Pass,Fail,Conditional"</x:formula1>
    </x:dataValidation>
  </x:dataValidations>
  <x:pageMargins left="0.7" right="0.7" top="0.75" bottom="0.75" header="0.3" footer="0.3"/>
</x:worksheet>
</file>

<file path=xl/worksheets/sheet231.xml><?xml version="1.0" encoding="utf-8"?>
<x:worksheet xmlns:x="http://schemas.openxmlformats.org/spreadsheetml/2006/main">
  <x:sheetFormatPr defaultRowHeight="15"/>
  <x:cols>
    <x:col min="1" max="1" width="12" hidden="0" customWidth="1"/>
    <x:col min="2" max="2" width="60" hidden="0" customWidth="1"/>
    <x:col min="3" max="3" width="30" hidden="0" customWidth="1"/>
    <x:col min="4" max="4" width="12" hidden="0" customWidth="1"/>
    <x:col min="5" max="5" width="18" hidden="0" customWidth="1"/>
    <x:col min="6" max="6" width="58" hidden="0" customWidth="1"/>
    <x:col min="7" max="7" width="30" hidden="0" customWidth="1"/>
    <x:col min="8" max="8" width="16" hidden="0" customWidth="1"/>
    <x:col min="9" max="9" width="30" hidden="0" customWidth="1"/>
    <x:col min="10" max="10" width="46" hidden="0" customWidth="1"/>
  </x:cols>
  <x:sheetData>
    <x:row r="1" ht="30" customHeight="1">
      <x:c r="A1" s="1164" t="str">
        <x:v>Stage 12 — Issues and Decisions</x:v>
      </x:c>
      <x:c r="B1" s="1164"/>
      <x:c r="C1" s="1164"/>
      <x:c r="D1" s="1164"/>
      <x:c r="E1" s="1164"/>
      <x:c r="F1" s="1164"/>
      <x:c r="G1" s="1164"/>
      <x:c r="H1" s="1164"/>
      <x:c r="I1" s="1164"/>
      <x:c r="J1" s="1164"/>
    </x:row>
    <x:row r="2" ht="40" customHeight="1">
      <x:c r="A2" s="1168" t="str">
        <x:v>Known pre-execution issues and decision requirements. Negative or unresolved items must remain visible through the final executive decision.</x:v>
      </x:c>
      <x:c r="B2" s="1168"/>
      <x:c r="C2" s="1168"/>
      <x:c r="D2" s="1168"/>
      <x:c r="E2" s="1168"/>
      <x:c r="F2" s="1168"/>
      <x:c r="G2" s="1168"/>
      <x:c r="H2" s="1168"/>
      <x:c r="I2" s="1168"/>
      <x:c r="J2" s="1168"/>
    </x:row>
    <x:row r="4" ht="30" customHeight="1">
      <x:c r="A4" s="1180" t="str">
        <x:v>ID</x:v>
      </x:c>
      <x:c r="B4" s="1181" t="str">
        <x:v>Issue / decision</x:v>
      </x:c>
      <x:c r="C4" s="1181" t="str">
        <x:v>Area</x:v>
      </x:c>
      <x:c r="D4" s="1181" t="str">
        <x:v>Severity</x:v>
      </x:c>
      <x:c r="E4" s="1181" t="str">
        <x:v>Status</x:v>
      </x:c>
      <x:c r="F4" s="1181" t="str">
        <x:v>Required action</x:v>
      </x:c>
      <x:c r="G4" s="1181" t="str">
        <x:v>Owner</x:v>
      </x:c>
      <x:c r="H4" s="1181" t="str">
        <x:v>Gate</x:v>
      </x:c>
      <x:c r="I4" s="1181" t="str">
        <x:v>Actual result</x:v>
      </x:c>
      <x:c r="J4" s="1182" t="str">
        <x:v>Impact</x:v>
      </x:c>
    </x:row>
    <x:row r="5">
      <x:c r="A5" s="1199" t="str">
        <x:v>ISS-001</x:v>
      </x:c>
      <x:c r="B5" s="1200" t="str">
        <x:v>Existing AI Orchestrator capability inventory incomplete</x:v>
      </x:c>
      <x:c r="C5" s="1200" t="str">
        <x:v>Architecture/AI Platform</x:v>
      </x:c>
      <x:c r="D5" s="1200" t="str">
        <x:v>Critical</x:v>
      </x:c>
      <x:c r="E5" s="1200" t="str">
        <x:v>Open</x:v>
      </x:c>
      <x:c r="F5" s="1200" t="str">
        <x:v>Complete A-01 gap assessment before Stage 12A execution</x:v>
      </x:c>
      <x:c r="G5" s="1200" t="str">
        <x:v>AI Platform Lead</x:v>
      </x:c>
      <x:c r="H5" s="1200" t="str">
        <x:v>A-01 Gate</x:v>
      </x:c>
      <x:c r="I5" s="1200" t="str">
        <x:v>Not Executed</x:v>
      </x:c>
      <x:c r="J5" s="1201" t="str">
        <x:v>Blocks final integration plan</x:v>
      </x:c>
    </x:row>
    <x:row r="6">
      <x:c r="A6" s="1207" t="str">
        <x:v>ISS-002</x:v>
      </x:c>
      <x:c r="B6" s="1208" t="str">
        <x:v>Personal subscription/CLI ownership and reimbursement policy unresolved</x:v>
      </x:c>
      <x:c r="C6" s="1208" t="str">
        <x:v>HR/Legal/Finance</x:v>
      </x:c>
      <x:c r="D6" s="1208" t="str">
        <x:v>Critical</x:v>
      </x:c>
      <x:c r="E6" s="1208" t="str">
        <x:v>Open</x:v>
      </x:c>
      <x:c r="F6" s="1208" t="str">
        <x:v>Approve policy before development pilot uses user subscriptions</x:v>
      </x:c>
      <x:c r="G6" s="1208" t="str">
        <x:v>HR/Legal/Finance</x:v>
      </x:c>
      <x:c r="H6" s="1208" t="str">
        <x:v>A-01/12A</x:v>
      </x:c>
      <x:c r="I6" s="1208" t="str">
        <x:v>Not Executed</x:v>
      </x:c>
      <x:c r="J6" s="1209" t="str">
        <x:v>Blocks subscription CLI pilot</x:v>
      </x:c>
    </x:row>
    <x:row r="7">
      <x:c r="A7" s="1202" t="str">
        <x:v>ISS-003</x:v>
      </x:c>
      <x:c r="B7" s="114" t="str">
        <x:v>Exact Fable 5 entitlement/credits and Claude Code model route not validated</x:v>
      </x:c>
      <x:c r="C7" s="114" t="str">
        <x:v>Engineering AI</x:v>
      </x:c>
      <x:c r="D7" s="114" t="str">
        <x:v>High</x:v>
      </x:c>
      <x:c r="E7" s="114" t="str">
        <x:v>Open</x:v>
      </x:c>
      <x:c r="F7" s="114" t="str">
        <x:v>Run session preflight and document current access</x:v>
      </x:c>
      <x:c r="G7" s="114" t="str">
        <x:v>Engineering AI Lead</x:v>
      </x:c>
      <x:c r="H7" s="114" t="str">
        <x:v>12A</x:v>
      </x:c>
      <x:c r="I7" s="114" t="str">
        <x:v>Not Executed</x:v>
      </x:c>
      <x:c r="J7" s="1203" t="str">
        <x:v>May require enterprise/API fallback</x:v>
      </x:c>
    </x:row>
    <x:row r="8">
      <x:c r="A8" s="1207" t="str">
        <x:v>ISS-004</x:v>
      </x:c>
      <x:c r="B8" s="1208" t="str">
        <x:v>Codex GPT-5.6 review wrapper not implemented</x:v>
      </x:c>
      <x:c r="C8" s="1208" t="str">
        <x:v>Engineering/AI</x:v>
      </x:c>
      <x:c r="D8" s="1208" t="str">
        <x:v>Critical</x:v>
      </x:c>
      <x:c r="E8" s="1208" t="str">
        <x:v>Open</x:v>
      </x:c>
      <x:c r="F8" s="1208" t="str">
        <x:v>Build read-only structured review wrapper with model/effort capture</x:v>
      </x:c>
      <x:c r="G8" s="1208" t="str">
        <x:v>Engineering AI Lead</x:v>
      </x:c>
      <x:c r="H8" s="1208" t="str">
        <x:v>12A</x:v>
      </x:c>
      <x:c r="I8" s="1208" t="str">
        <x:v>Not Executed</x:v>
      </x:c>
      <x:c r="J8" s="1209" t="str">
        <x:v>Blocks independent AI review profile</x:v>
      </x:c>
    </x:row>
    <x:row r="9">
      <x:c r="A9" s="1202" t="str">
        <x:v>ISS-005</x:v>
      </x:c>
      <x:c r="B9" s="114" t="str">
        <x:v>Initial task-profile thresholds not formally approved</x:v>
      </x:c>
      <x:c r="C9" s="114" t="str">
        <x:v>AI Evaluation/Domain/DPO</x:v>
      </x:c>
      <x:c r="D9" s="114" t="str">
        <x:v>Critical</x:v>
      </x:c>
      <x:c r="E9" s="114" t="str">
        <x:v>Open</x:v>
      </x:c>
      <x:c r="F9" s="114" t="str">
        <x:v>Approve qualification metrics and stop thresholds</x:v>
      </x:c>
      <x:c r="G9" s="114" t="str">
        <x:v>AI Evaluation Lead</x:v>
      </x:c>
      <x:c r="H9" s="114" t="str">
        <x:v>A-01/12A</x:v>
      </x:c>
      <x:c r="I9" s="114" t="str">
        <x:v>Not Executed</x:v>
      </x:c>
      <x:c r="J9" s="1203" t="str">
        <x:v>Blocks model qualification</x:v>
      </x:c>
    </x:row>
    <x:row r="10">
      <x:c r="A10" s="1207" t="str">
        <x:v>ISS-006</x:v>
      </x:c>
      <x:c r="B10" s="1208" t="str">
        <x:v>UK and Lahore legal/pilot scope not final</x:v>
      </x:c>
      <x:c r="C10" s="1208" t="str">
        <x:v>Legal/DPO/HR</x:v>
      </x:c>
      <x:c r="D10" s="1208" t="str">
        <x:v>Critical</x:v>
      </x:c>
      <x:c r="E10" s="1208" t="str">
        <x:v>Open</x:v>
      </x:c>
      <x:c r="F10" s="1208" t="str">
        <x:v>Complete jurisdiction review and cohort conditions</x:v>
      </x:c>
      <x:c r="G10" s="1208" t="str">
        <x:v>Legal/DPO</x:v>
      </x:c>
      <x:c r="H10" s="1208" t="str">
        <x:v>12A/12B</x:v>
      </x:c>
      <x:c r="I10" s="1208" t="str">
        <x:v>Not Executed</x:v>
      </x:c>
      <x:c r="J10" s="1209" t="str">
        <x:v>Lahore phase blocked</x:v>
      </x:c>
    </x:row>
    <x:row r="11">
      <x:c r="A11" s="1202" t="str">
        <x:v>ISS-007</x:v>
      </x:c>
      <x:c r="B11" s="114" t="str">
        <x:v>Pilot cost inputs not populated</x:v>
      </x:c>
      <x:c r="C11" s="114" t="str">
        <x:v>FinOps</x:v>
      </x:c>
      <x:c r="D11" s="114" t="str">
        <x:v>High</x:v>
      </x:c>
      <x:c r="E11" s="114" t="str">
        <x:v>Open</x:v>
      </x:c>
      <x:c r="F11" s="114" t="str">
        <x:v>Load contracted pricing, usage and reviewer/support assumptions</x:v>
      </x:c>
      <x:c r="G11" s="114" t="str">
        <x:v>FinOps Lead</x:v>
      </x:c>
      <x:c r="H11" s="114" t="str">
        <x:v>12A</x:v>
      </x:c>
      <x:c r="I11" s="114" t="str">
        <x:v>Not Executed</x:v>
      </x:c>
      <x:c r="J11" s="1203" t="str">
        <x:v>Blocks budget decision</x:v>
      </x:c>
    </x:row>
    <x:row r="12">
      <x:c r="A12" s="1210" t="str">
        <x:v>ISS-008</x:v>
      </x:c>
      <x:c r="B12" s="1211" t="str">
        <x:v>No actual implementation or test evidence exists yet</x:v>
      </x:c>
      <x:c r="C12" s="1211" t="str">
        <x:v>Programme</x:v>
      </x:c>
      <x:c r="D12" s="1211" t="str">
        <x:v>Critical</x:v>
      </x:c>
      <x:c r="E12" s="1211" t="str">
        <x:v>Open</x:v>
      </x:c>
      <x:c r="F12" s="1211" t="str">
        <x:v>Execute Stage 12A engineering/hardening backlog</x:v>
      </x:c>
      <x:c r="G12" s="1211" t="str">
        <x:v>Programme/All Owners</x:v>
      </x:c>
      <x:c r="H12" s="1211" t="str">
        <x:v>12A</x:v>
      </x:c>
      <x:c r="I12" s="1211" t="str">
        <x:v>Not Executed</x:v>
      </x:c>
      <x:c r="J12" s="1212" t="str">
        <x:v>Current workbook is execution plan, not pass evidence</x:v>
      </x:c>
    </x:row>
  </x:sheetData>
  <x:mergeCells>
    <x:mergeCell ref="A1:J1"/>
    <x:mergeCell ref="A2:J2"/>
  </x:mergeCells>
  <x:dataValidations count="2">
    <x:dataValidation type="list" sqref="D5:D12">
      <x:formula1>"Critical,High,Medium,Low"</x:formula1>
    </x:dataValidation>
    <x:dataValidation type="list" sqref="E5:E12">
      <x:formula1>"Open,In Progress,Resolved,Accepted,Blocked,Deferred"</x:formula1>
    </x:dataValidation>
  </x:dataValidations>
  <x:pageMargins left="0.7" right="0.7" top="0.75" bottom="0.75" header="0.3" footer="0.3"/>
</x:worksheet>
</file>

<file path=xl/worksheets/sheet232.xml><?xml version="1.0" encoding="utf-8"?>
<x:worksheet xmlns:x="http://schemas.openxmlformats.org/spreadsheetml/2006/main">
  <x:sheetFormatPr defaultRowHeight="15"/>
  <x:cols>
    <x:col min="1" max="1" width="12" hidden="0" customWidth="1"/>
    <x:col min="2" max="2" width="36" hidden="0" customWidth="1"/>
    <x:col min="3" max="3" width="20" hidden="0" customWidth="1"/>
    <x:col min="4" max="4" width="18" hidden="0" customWidth="1"/>
    <x:col min="5" max="5" width="68" hidden="0" customWidth="1"/>
    <x:col min="6" max="6" width="30" hidden="0" customWidth="1"/>
    <x:col min="7" max="7" width="18" hidden="0" customWidth="1"/>
  </x:cols>
  <x:sheetData>
    <x:row r="1" ht="30" customHeight="1">
      <x:c r="A1" s="1164" t="str">
        <x:v>Stage 12B — Pilot Results</x:v>
      </x:c>
      <x:c r="B1" s="1164"/>
      <x:c r="C1" s="1164"/>
      <x:c r="D1" s="1164"/>
      <x:c r="E1" s="1164"/>
      <x:c r="F1" s="1164"/>
      <x:c r="G1" s="1164"/>
    </x:row>
    <x:row r="2" ht="40" customHeight="1">
      <x:c r="A2" s="1168" t="str">
        <x:v>Executive result summary. All entries remain Not Executed until actual pilot evidence exists.</x:v>
      </x:c>
      <x:c r="B2" s="1168"/>
      <x:c r="C2" s="1168"/>
      <x:c r="D2" s="1168"/>
      <x:c r="E2" s="1168"/>
      <x:c r="F2" s="1168"/>
      <x:c r="G2" s="1168"/>
    </x:row>
    <x:row r="4" ht="30" customHeight="1">
      <x:c r="A4" s="1180" t="str">
        <x:v>ID</x:v>
      </x:c>
      <x:c r="B4" s="1181" t="str">
        <x:v>Result area</x:v>
      </x:c>
      <x:c r="C4" s="1181" t="str">
        <x:v>Execution status</x:v>
      </x:c>
      <x:c r="D4" s="1181" t="str">
        <x:v>Result value</x:v>
      </x:c>
      <x:c r="E4" s="1181" t="str">
        <x:v>Required evidence / narrative</x:v>
      </x:c>
      <x:c r="F4" s="1181" t="str">
        <x:v>Owner</x:v>
      </x:c>
      <x:c r="G4" s="1182" t="str">
        <x:v>Decision</x:v>
      </x:c>
    </x:row>
    <x:row r="5">
      <x:c r="A5" s="1199" t="str">
        <x:v>PRES-001</x:v>
      </x:c>
      <x:c r="B5" s="1200" t="str">
        <x:v>Participant/device/task coverage</x:v>
      </x:c>
      <x:c r="C5" s="1200" t="str">
        <x:v>Not Executed</x:v>
      </x:c>
      <x:c r="D5" s="1200"/>
      <x:c r="E5" s="1200" t="str">
        <x:v>Pilot cohort/task/device counts and coverage</x:v>
      </x:c>
      <x:c r="F5" s="1200" t="str">
        <x:v>Pilot Lead</x:v>
      </x:c>
      <x:c r="G5" s="1201" t="str">
        <x:v>Pending</x:v>
      </x:c>
    </x:row>
    <x:row r="6">
      <x:c r="A6" s="1207" t="str">
        <x:v>PRES-002</x:v>
      </x:c>
      <x:c r="B6" s="1208" t="str">
        <x:v>Endpoint/capture performance</x:v>
      </x:c>
      <x:c r="C6" s="1208" t="str">
        <x:v>Not Executed</x:v>
      </x:c>
      <x:c r="D6" s="1208"/>
      <x:c r="E6" s="1208" t="str">
        <x:v>CPU/memory/battery/input/disk/bandwidth and secure-field results</x:v>
      </x:c>
      <x:c r="F6" s="1208" t="str">
        <x:v>Desktop/SRE</x:v>
      </x:c>
      <x:c r="G6" s="1209" t="str">
        <x:v>Pending</x:v>
      </x:c>
    </x:row>
    <x:row r="7">
      <x:c r="A7" s="1202" t="str">
        <x:v>PRES-003</x:v>
      </x:c>
      <x:c r="B7" s="114" t="str">
        <x:v>Data reliability and DR</x:v>
      </x:c>
      <x:c r="C7" s="114" t="str">
        <x:v>Not Executed</x:v>
      </x:c>
      <x:c r="D7" s="114"/>
      <x:c r="E7" s="114" t="str">
        <x:v>Ingestion/replay/gaps/retention/restore/RPO/RTO results</x:v>
      </x:c>
      <x:c r="F7" s="114" t="str">
        <x:v>Data/SRE</x:v>
      </x:c>
      <x:c r="G7" s="1203" t="str">
        <x:v>Pending</x:v>
      </x:c>
    </x:row>
    <x:row r="8">
      <x:c r="A8" s="1207" t="str">
        <x:v>PRES-004</x:v>
      </x:c>
      <x:c r="B8" s="1208" t="str">
        <x:v>AI provider/model qualification</x:v>
      </x:c>
      <x:c r="C8" s="1208" t="str">
        <x:v>Not Executed</x:v>
      </x:c>
      <x:c r="D8" s="1208"/>
      <x:c r="E8" s="1208" t="str">
        <x:v>Qualified task/effort cells, limitations and suspended routes</x:v>
      </x:c>
      <x:c r="F8" s="1208" t="str">
        <x:v>AI Evaluation</x:v>
      </x:c>
      <x:c r="G8" s="1209" t="str">
        <x:v>Pending</x:v>
      </x:c>
    </x:row>
    <x:row r="9">
      <x:c r="A9" s="1202" t="str">
        <x:v>PRES-005</x:v>
      </x:c>
      <x:c r="B9" s="114" t="str">
        <x:v>Development AI workflow</x:v>
      </x:c>
      <x:c r="C9" s="114" t="str">
        <x:v>Not Executed</x:v>
      </x:c>
      <x:c r="D9" s="114"/>
      <x:c r="E9" s="114" t="str">
        <x:v>Fable plan quality, Opus implementation, Codex review precision and review burden</x:v>
      </x:c>
      <x:c r="F9" s="114" t="str">
        <x:v>Engineering AI/QA</x:v>
      </x:c>
      <x:c r="G9" s="1203" t="str">
        <x:v>Pending</x:v>
      </x:c>
    </x:row>
    <x:row r="10">
      <x:c r="A10" s="1207" t="str">
        <x:v>PRES-006</x:v>
      </x:c>
      <x:c r="B10" s="1208" t="str">
        <x:v>Task Assurance quality</x:v>
      </x:c>
      <x:c r="C10" s="1208" t="str">
        <x:v>Not Executed</x:v>
      </x:c>
      <x:c r="D10" s="1208"/>
      <x:c r="E10" s="1208" t="str">
        <x:v>Alignment, false idle, criteria, blocker and provenance metrics</x:v>
      </x:c>
      <x:c r="F10" s="1208" t="str">
        <x:v>Task Assurance</x:v>
      </x:c>
      <x:c r="G10" s="1209" t="str">
        <x:v>Pending</x:v>
      </x:c>
    </x:row>
    <x:row r="11">
      <x:c r="A11" s="1202" t="str">
        <x:v>PRES-007</x:v>
      </x:c>
      <x:c r="B11" s="114" t="str">
        <x:v>Capability and role-readiness quality</x:v>
      </x:c>
      <x:c r="C11" s="114" t="str">
        <x:v>Not Executed</x:v>
      </x:c>
      <x:c r="D11" s="114"/>
      <x:c r="E11" s="114" t="str">
        <x:v>Reviewer agreement, corrections, fairness and confidence</x:v>
      </x:c>
      <x:c r="F11" s="114" t="str">
        <x:v>Capability/HR</x:v>
      </x:c>
      <x:c r="G11" s="1203" t="str">
        <x:v>Pending</x:v>
      </x:c>
    </x:row>
    <x:row r="12">
      <x:c r="A12" s="1207" t="str">
        <x:v>PRES-008</x:v>
      </x:c>
      <x:c r="B12" s="1208" t="str">
        <x:v>Coaching and learning</x:v>
      </x:c>
      <x:c r="C12" s="1208" t="str">
        <x:v>Not Executed</x:v>
      </x:c>
      <x:c r="D12" s="1208"/>
      <x:c r="E12" s="1208" t="str">
        <x:v>Usefulness, wrong context, interruption and applied evidence</x:v>
      </x:c>
      <x:c r="F12" s="1208" t="str">
        <x:v>Growth Coach/L&amp;D</x:v>
      </x:c>
      <x:c r="G12" s="1209" t="str">
        <x:v>Pending</x:v>
      </x:c>
    </x:row>
    <x:row r="13">
      <x:c r="A13" s="1202" t="str">
        <x:v>PRES-009</x:v>
      </x:c>
      <x:c r="B13" s="114" t="str">
        <x:v>Employee trust and rights</x:v>
      </x:c>
      <x:c r="C13" s="114" t="str">
        <x:v>Not Executed</x:v>
      </x:c>
      <x:c r="D13" s="114"/>
      <x:c r="E13" s="114" t="str">
        <x:v>Comprehension, access, correction, dispute and raw-access history</x:v>
      </x:c>
      <x:c r="F13" s="114" t="str">
        <x:v>DPO/HR/Product</x:v>
      </x:c>
      <x:c r="G13" s="1203" t="str">
        <x:v>Pending</x:v>
      </x:c>
    </x:row>
    <x:row r="14">
      <x:c r="A14" s="1207" t="str">
        <x:v>PRES-010</x:v>
      </x:c>
      <x:c r="B14" s="1208" t="str">
        <x:v>Manager/reviewer usefulness</x:v>
      </x:c>
      <x:c r="C14" s="1208" t="str">
        <x:v>Not Executed</x:v>
      </x:c>
      <x:c r="D14" s="1208"/>
      <x:c r="E14" s="1208" t="str">
        <x:v>Exception-led value, review quality and burden</x:v>
      </x:c>
      <x:c r="F14" s="1208" t="str">
        <x:v>Product/Operations</x:v>
      </x:c>
      <x:c r="G14" s="1209" t="str">
        <x:v>Pending</x:v>
      </x:c>
    </x:row>
    <x:row r="15">
      <x:c r="A15" s="1202" t="str">
        <x:v>PRES-011</x:v>
      </x:c>
      <x:c r="B15" s="114" t="str">
        <x:v>Accessibility and inclusion</x:v>
      </x:c>
      <x:c r="C15" s="114" t="str">
        <x:v>Not Executed</x:v>
      </x:c>
      <x:c r="D15" s="114"/>
      <x:c r="E15" s="114" t="str">
        <x:v>WCAG journeys, accommodations and alternate methods</x:v>
      </x:c>
      <x:c r="F15" s="114" t="str">
        <x:v>Accessibility/DPO</x:v>
      </x:c>
      <x:c r="G15" s="1203" t="str">
        <x:v>Pending</x:v>
      </x:c>
    </x:row>
    <x:row r="16">
      <x:c r="A16" s="1207" t="str">
        <x:v>PRES-012</x:v>
      </x:c>
      <x:c r="B16" s="1208" t="str">
        <x:v>Security/privacy incidents</x:v>
      </x:c>
      <x:c r="C16" s="1208" t="str">
        <x:v>Not Executed</x:v>
      </x:c>
      <x:c r="D16" s="1208"/>
      <x:c r="E16" s="1208" t="str">
        <x:v>Incidents, stop events, leakage and access violations</x:v>
      </x:c>
      <x:c r="F16" s="1208" t="str">
        <x:v>CISO/DPO</x:v>
      </x:c>
      <x:c r="G16" s="1209" t="str">
        <x:v>Pending</x:v>
      </x:c>
    </x:row>
    <x:row r="17">
      <x:c r="A17" s="1202" t="str">
        <x:v>PRES-013</x:v>
      </x:c>
      <x:c r="B17" s="114" t="str">
        <x:v>Cost and support capacity</x:v>
      </x:c>
      <x:c r="C17" s="114" t="str">
        <x:v>Not Executed</x:v>
      </x:c>
      <x:c r="D17" s="114"/>
      <x:c r="E17" s="114" t="str">
        <x:v>AI, infrastructure, review, support and qualification costs</x:v>
      </x:c>
      <x:c r="F17" s="114" t="str">
        <x:v>FinOps/Operations</x:v>
      </x:c>
      <x:c r="G17" s="1203" t="str">
        <x:v>Pending</x:v>
      </x:c>
    </x:row>
    <x:row r="18">
      <x:c r="A18" s="1210" t="str">
        <x:v>PRES-014</x:v>
      </x:c>
      <x:c r="B18" s="1211" t="str">
        <x:v>Unresolved risks and limitations</x:v>
      </x:c>
      <x:c r="C18" s="1211" t="str">
        <x:v>Not Executed</x:v>
      </x:c>
      <x:c r="D18" s="1211"/>
      <x:c r="E18" s="1211" t="str">
        <x:v>Critical/high residual risk and conditions</x:v>
      </x:c>
      <x:c r="F18" s="1211" t="str">
        <x:v>Programme/Governance</x:v>
      </x:c>
      <x:c r="G18" s="1212" t="str">
        <x:v>Pending</x:v>
      </x:c>
    </x:row>
  </x:sheetData>
  <x:mergeCells>
    <x:mergeCell ref="A1:G1"/>
    <x:mergeCell ref="A2:G2"/>
  </x:mergeCells>
  <x:dataValidations count="2">
    <x:dataValidation type="list" sqref="C5:C18">
      <x:formula1>"Not Executed,In Progress,Completed,Stopped,Inconclusive"</x:formula1>
    </x:dataValidation>
    <x:dataValidation type="list" sqref="G5:G18">
      <x:formula1>"Pending,Pass,Fail,Conditional,Not Applicable"</x:formula1>
    </x:dataValidation>
  </x:dataValidations>
  <x:pageMargins left="0.7" right="0.7" top="0.75" bottom="0.75" header="0.3" footer="0.3"/>
</x:worksheet>
</file>

<file path=xl/worksheets/sheet23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54" hidden="0" customWidth="1"/>
    <x:col min="6" max="6" width="26" hidden="0" customWidth="1"/>
    <x:col min="7" max="7" width="30" hidden="0" customWidth="1"/>
    <x:col min="8" max="8" width="18" hidden="0" customWidth="1"/>
  </x:cols>
  <x:sheetData>
    <x:row r="1" ht="30" customHeight="1">
      <x:c r="A1" s="1164" t="str">
        <x:v>Stage 12B — Rollout Options and Decision Matrix</x:v>
      </x:c>
      <x:c r="B1" s="1164"/>
      <x:c r="C1" s="1164"/>
      <x:c r="D1" s="1164"/>
      <x:c r="E1" s="1164"/>
      <x:c r="F1" s="1164"/>
      <x:c r="G1" s="1164"/>
      <x:c r="H1" s="1164"/>
    </x:row>
    <x:row r="2" ht="40" customHeight="1">
      <x:c r="A2" s="1168" t="str">
        <x:v>PROCEED and production options are unavailable until actual hardening and pilot evidence satisfies mandatory gates.</x:v>
      </x:c>
      <x:c r="B2" s="1168"/>
      <x:c r="C2" s="1168"/>
      <x:c r="D2" s="1168"/>
      <x:c r="E2" s="1168"/>
      <x:c r="F2" s="1168"/>
      <x:c r="G2" s="1168"/>
      <x:c r="H2" s="1168"/>
    </x:row>
    <x:row r="4" ht="30" customHeight="1">
      <x:c r="A4" s="1180" t="str">
        <x:v>ID</x:v>
      </x:c>
      <x:c r="B4" s="1181" t="str">
        <x:v>Decision option</x:v>
      </x:c>
      <x:c r="C4" s="1181" t="str">
        <x:v>When applicable</x:v>
      </x:c>
      <x:c r="D4" s="1181" t="str">
        <x:v>Eligibility conditions</x:v>
      </x:c>
      <x:c r="E4" s="1181" t="str">
        <x:v>Action</x:v>
      </x:c>
      <x:c r="F4" s="1181" t="str">
        <x:v>Current availability</x:v>
      </x:c>
      <x:c r="G4" s="1181" t="str">
        <x:v>Authority</x:v>
      </x:c>
      <x:c r="H4" s="1182" t="str">
        <x:v>Decision</x:v>
      </x:c>
    </x:row>
    <x:row r="5">
      <x:c r="A5" s="1199" t="str">
        <x:v>DEC-001</x:v>
      </x:c>
      <x:c r="B5" s="1200" t="str">
        <x:v>STOP</x:v>
      </x:c>
      <x:c r="C5" s="1200" t="str">
        <x:v>Critical harm, legal/DPO objection, rights failure, security breach, unmanageable false findings or no viable remediation.</x:v>
      </x:c>
      <x:c r="D5" s="1200" t="str">
        <x:v>No unresolved action except containment, correction and closeout.</x:v>
      </x:c>
      <x:c r="E5" s="1200" t="str">
        <x:v>Exit pilot, preserve evidence, remediate prior effects and reassess programme.</x:v>
      </x:c>
      <x:c r="F5" s="1200" t="str">
        <x:v>Available</x:v>
      </x:c>
      <x:c r="G5" s="1200" t="str">
        <x:v>Executive Decision Board</x:v>
      </x:c>
      <x:c r="H5" s="1201" t="str">
        <x:v>Pending</x:v>
      </x:c>
    </x:row>
    <x:row r="6">
      <x:c r="A6" s="1207" t="str">
        <x:v>DEC-002</x:v>
      </x:c>
      <x:c r="B6" s="1208" t="str">
        <x:v>RESEARCH / REBUILD</x:v>
      </x:c>
      <x:c r="C6" s="1208" t="str">
        <x:v>Core architecture/evidence/model/rights assumptions fail but strategic value remains.</x:v>
      </x:c>
      <x:c r="D6" s="1208" t="str">
        <x:v>Fundamental redesign and new gate required.</x:v>
      </x:c>
      <x:c r="E6" s="1208" t="str">
        <x:v>Close current pilot, research and create new baseline.</x:v>
      </x:c>
      <x:c r="F6" s="1208" t="str">
        <x:v>Available</x:v>
      </x:c>
      <x:c r="G6" s="1208" t="str">
        <x:v>Executive Decision Board</x:v>
      </x:c>
      <x:c r="H6" s="1209" t="str">
        <x:v>Pending</x:v>
      </x:c>
    </x:row>
    <x:row r="7">
      <x:c r="A7" s="1202" t="str">
        <x:v>DEC-003</x:v>
      </x:c>
      <x:c r="B7" s="114" t="str">
        <x:v>RESTRICT</x:v>
      </x:c>
      <x:c r="C7" s="114" t="str">
        <x:v>Selected evidence/routes/roles/locations work while others remain unsafe or low value.</x:v>
      </x:c>
      <x:c r="D7" s="114" t="str">
        <x:v>Critical controls pass for restricted scope.</x:v>
      </x:c>
      <x:c r="E7" s="114" t="str">
        <x:v>Approve narrow scope and prohibit excluded uses.</x:v>
      </x:c>
      <x:c r="F7" s="114" t="str">
        <x:v>Available</x:v>
      </x:c>
      <x:c r="G7" s="114" t="str">
        <x:v>Executive Decision Board</x:v>
      </x:c>
      <x:c r="H7" s="1203" t="str">
        <x:v>Pending</x:v>
      </x:c>
    </x:row>
    <x:row r="8">
      <x:c r="A8" s="1207" t="str">
        <x:v>DEC-004</x:v>
      </x:c>
      <x:c r="B8" s="1208" t="str">
        <x:v>MODIFY AND REPEAT PILOT</x:v>
      </x:c>
      <x:c r="C8" s="1208" t="str">
        <x:v>No critical unresolved harm, but thresholds, usability, cost or evidence quality need remediation.</x:v>
      </x:c>
      <x:c r="D8" s="1208" t="str">
        <x:v>Remediation and repeat protocol approved.</x:v>
      </x:c>
      <x:c r="E8" s="1208" t="str">
        <x:v>Repeat Stage 12B with modified scope.</x:v>
      </x:c>
      <x:c r="F8" s="1208" t="str">
        <x:v>Available</x:v>
      </x:c>
      <x:c r="G8" s="1208" t="str">
        <x:v>Executive Decision Board</x:v>
      </x:c>
      <x:c r="H8" s="1209" t="str">
        <x:v>Pending</x:v>
      </x:c>
    </x:row>
    <x:row r="9">
      <x:c r="A9" s="1202" t="str">
        <x:v>DEC-005</x:v>
      </x:c>
      <x:c r="B9" s="114" t="str">
        <x:v>LIMITED PRODUCTION</x:v>
      </x:c>
      <x:c r="C9" s="114" t="str">
        <x:v>Critical gates pass and selected low-risk use cases meet targets with manageable residual risk.</x:v>
      </x:c>
      <x:c r="D9" s="114" t="str">
        <x:v>Named tenants/roles/routes/tasks and monitoring conditions.</x:v>
      </x:c>
      <x:c r="E9" s="114" t="str">
        <x:v>Release limited production with stop/rollback controls.</x:v>
      </x:c>
      <x:c r="F9" s="114" t="str">
        <x:v>Unavailable until results</x:v>
      </x:c>
      <x:c r="G9" s="114" t="str">
        <x:v>Executive Decision Board</x:v>
      </x:c>
      <x:c r="H9" s="1203" t="str">
        <x:v>Pending</x:v>
      </x:c>
    </x:row>
    <x:row r="10">
      <x:c r="A10" s="1207" t="str">
        <x:v>DEC-006</x:v>
      </x:c>
      <x:c r="B10" s="1208" t="str">
        <x:v>PHASED PRODUCTION</x:v>
      </x:c>
      <x:c r="C10" s="1208" t="str">
        <x:v>Multiple phases meet targets and operational/legal/support capacity is proven.</x:v>
      </x:c>
      <x:c r="D10" s="1208" t="str">
        <x:v>All mandatory gates pass; no critical blocker/stop threshold.</x:v>
      </x:c>
      <x:c r="E10" s="1208" t="str">
        <x:v>Expand by approved phase with review dates.</x:v>
      </x:c>
      <x:c r="F10" s="1208" t="str">
        <x:v>Unavailable until results</x:v>
      </x:c>
      <x:c r="G10" s="1208" t="str">
        <x:v>Executive Decision Board</x:v>
      </x:c>
      <x:c r="H10" s="1209" t="str">
        <x:v>Pending</x:v>
      </x:c>
    </x:row>
    <x:row r="11">
      <x:c r="A11" s="1204" t="str">
        <x:v>DEC-007</x:v>
      </x:c>
      <x:c r="B11" s="1205" t="str">
        <x:v>PROCEED</x:v>
      </x:c>
      <x:c r="C11" s="1205" t="str">
        <x:v>Broad scope meets all mandatory technical, legal, privacy, fairness, accessibility, cost and trust conditions.</x:v>
      </x:c>
      <x:c r="D11" s="1205" t="str">
        <x:v>No unresolved critical blocker; formal signatures and rollback/exit plan.</x:v>
      </x:c>
      <x:c r="E11" s="1205" t="str">
        <x:v>Approve broader rollout under continuing governance.</x:v>
      </x:c>
      <x:c r="F11" s="1205" t="str">
        <x:v>Unavailable until results</x:v>
      </x:c>
      <x:c r="G11" s="1205" t="str">
        <x:v>Executive Decision Board</x:v>
      </x:c>
      <x:c r="H11" s="1206" t="str">
        <x:v>Pending</x:v>
      </x:c>
    </x:row>
  </x:sheetData>
  <x:mergeCells>
    <x:mergeCell ref="A1:H1"/>
    <x:mergeCell ref="A2:H2"/>
  </x:mergeCells>
  <x:dataValidations count="1">
    <x:dataValidation type="list" sqref="H5:H11">
      <x:formula1>"Pending,Selected,Rejected,Conditional"</x:formula1>
    </x:dataValidation>
  </x:dataValidations>
  <x:pageMargins left="0.7" right="0.7" top="0.75" bottom="0.75" header="0.3" footer="0.3"/>
</x:worksheet>
</file>

<file path=xl/worksheets/sheet234.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4" hidden="0" customWidth="1"/>
    <x:col min="8" max="8" width="12" hidden="0" customWidth="1"/>
    <x:col min="9" max="9" width="18" hidden="0" customWidth="1"/>
    <x:col min="10" max="10" width="12" hidden="0" customWidth="1"/>
    <x:col min="11" max="11" width="12" hidden="0" customWidth="1"/>
    <x:col min="12" max="12" width="36" hidden="0" customWidth="1"/>
    <x:col min="13" max="13" width="62" hidden="0" customWidth="1"/>
    <x:col min="14" max="14" width="54" hidden="0" customWidth="1"/>
    <x:col min="15" max="15" width="18" hidden="0" customWidth="1"/>
  </x:cols>
  <x:sheetData>
    <x:row r="1" ht="30" customHeight="1">
      <x:c r="A1" s="1164" t="str">
        <x:v>Stage 12 — Hardening, Qualification, Pilot and Decision Backlog</x:v>
      </x:c>
      <x:c r="B1" s="1164"/>
      <x:c r="C1" s="1164"/>
      <x:c r="D1" s="1164"/>
      <x:c r="E1" s="1164"/>
      <x:c r="F1" s="1164"/>
      <x:c r="G1" s="1164"/>
      <x:c r="H1" s="1164"/>
      <x:c r="I1" s="1164"/>
      <x:c r="J1" s="1164"/>
      <x:c r="K1" s="1164"/>
      <x:c r="L1" s="1164"/>
      <x:c r="M1" s="1164"/>
      <x:c r="N1" s="1164"/>
      <x:c r="O1" s="1164"/>
    </x:row>
    <x:row r="2" ht="40" customHeight="1">
      <x:c r="A2" s="1168" t="str">
        <x:v>Execution backlog for baseline v1.1, including the Fable–Opus–Codex engineering workflow and the final internal pilot.</x:v>
      </x:c>
      <x:c r="B2" s="1168"/>
      <x:c r="C2" s="1168"/>
      <x:c r="D2" s="1168"/>
      <x:c r="E2" s="1168"/>
      <x:c r="F2" s="1168"/>
      <x:c r="G2" s="1168"/>
      <x:c r="H2" s="1168"/>
      <x:c r="I2" s="1168"/>
      <x:c r="J2" s="1168"/>
      <x:c r="K2" s="1168"/>
      <x:c r="L2" s="1168"/>
      <x:c r="M2" s="1168"/>
      <x:c r="N2" s="1168"/>
      <x:c r="O2" s="1168"/>
    </x:row>
    <x:row r="4" ht="30" customHeight="1">
      <x:c r="A4" s="1180" t="str">
        <x:v>ID</x:v>
      </x:c>
      <x:c r="B4" s="1181" t="str">
        <x:v>Workstream</x:v>
      </x:c>
      <x:c r="C4" s="1181" t="str">
        <x:v>Task</x:v>
      </x:c>
      <x:c r="D4" s="1181" t="str">
        <x:v>Description</x:v>
      </x:c>
      <x:c r="E4" s="1181" t="str">
        <x:v>Owner</x:v>
      </x:c>
      <x:c r="F4" s="1181" t="str">
        <x:v>Contributors</x:v>
      </x:c>
      <x:c r="G4" s="1181" t="str">
        <x:v>Dependencies</x:v>
      </x:c>
      <x:c r="H4" s="1181" t="str">
        <x:v>Priority</x:v>
      </x:c>
      <x:c r="I4" s="1181" t="str">
        <x:v>Status</x:v>
      </x:c>
      <x:c r="J4" s="1181" t="str">
        <x:v>Completion</x:v>
      </x:c>
      <x:c r="K4" s="1181" t="str">
        <x:v>Effort days</x:v>
      </x:c>
      <x:c r="L4" s="1181" t="str">
        <x:v>Deliverable</x:v>
      </x:c>
      <x:c r="M4" s="1181" t="str">
        <x:v>Acceptance criteria</x:v>
      </x:c>
      <x:c r="N4" s="1181" t="str">
        <x:v>Privacy/security impact</x:v>
      </x:c>
      <x:c r="O4" s="1182" t="str">
        <x:v>Gate</x:v>
      </x:c>
    </x:row>
    <x:row r="5">
      <x:c r="A5" s="1199" t="str">
        <x:v>S12-BL-001</x:v>
      </x:c>
      <x:c r="B5" s="1200" t="str">
        <x:v>Programme</x:v>
      </x:c>
      <x:c r="C5" s="1200" t="str">
        <x:v>Approve A-01 and Stage 12 scope</x:v>
      </x:c>
      <x:c r="D5" s="1200" t="str">
        <x:v>Record owner decisions, baseline v1.1 and actual pilot scope.</x:v>
      </x:c>
      <x:c r="E5" s="1200" t="str">
        <x:v>Programme Lead</x:v>
      </x:c>
      <x:c r="F5" s="1200" t="str">
        <x:v>CTO/DPO/CISO/AI Platform/HR</x:v>
      </x:c>
      <x:c r="G5" s="1200" t="str">
        <x:v>A-01 Gate</x:v>
      </x:c>
      <x:c r="H5" s="1200" t="str">
        <x:v>Critical</x:v>
      </x:c>
      <x:c r="I5" s="1200" t="str">
        <x:v>Not Started</x:v>
      </x:c>
      <x:c r="J5" s="1218" t="n">
        <x:f>IF(I5="Approved",1,IF(I5="Draft Complete",0.8,IF(I5="In Review",0.6,IF(I5="In Progress",0.4,IF(I5="Blocked",0,0)))))</x:f>
        <x:v>0</x:v>
      </x:c>
      <x:c r="K5" s="1200" t="n">
        <x:v>3</x:v>
      </x:c>
      <x:c r="L5" s="1200" t="str">
        <x:v>Approved Stage 12 charter</x:v>
      </x:c>
      <x:c r="M5" s="1200" t="str">
        <x:v>Formal approvals and conditions recorded.</x:v>
      </x:c>
      <x:c r="N5" s="1200" t="str">
        <x:v>Prevents execution against unapproved architecture.</x:v>
      </x:c>
      <x:c r="O5" s="1201" t="str">
        <x:v>Stage 12A</x:v>
      </x:c>
    </x:row>
    <x:row r="6">
      <x:c r="A6" s="1207" t="str">
        <x:v>S12-BL-002</x:v>
      </x:c>
      <x:c r="B6" s="1208" t="str">
        <x:v>Development AI</x:v>
      </x:c>
      <x:c r="C6" s="1208" t="str">
        <x:v>Provision Claude Code and Codex development profile</x:v>
      </x:c>
      <x:c r="D6" s="1208" t="str">
        <x:v>Validate Fable 5, Opus 4.8 and GPT-5.6 Sol routes, versions, subscriptions, wrappers and policies.</x:v>
      </x:c>
      <x:c r="E6" s="1208" t="str">
        <x:v>Engineering AI Lead</x:v>
      </x:c>
      <x:c r="F6" s="1208" t="str">
        <x:v>IT/HR/Legal/CISO/QA</x:v>
      </x:c>
      <x:c r="G6" s="1208" t="str">
        <x:v>S12-BL-001</x:v>
      </x:c>
      <x:c r="H6" s="1208" t="str">
        <x:v>Critical</x:v>
      </x:c>
      <x:c r="I6" s="1208" t="str">
        <x:v>Not Started</x:v>
      </x:c>
      <x:c r="J6" s="1219" t="n">
        <x:f>IF(I6="Approved",1,IF(I6="Draft Complete",0.8,IF(I6="In Review",0.6,IF(I6="In Progress",0.4,IF(I6="Blocked",0,0)))))</x:f>
        <x:v>0</x:v>
      </x:c>
      <x:c r="K6" s="1208" t="n">
        <x:v>8</x:v>
      </x:c>
      <x:c r="L6" s="1208" t="str">
        <x:v>Qualified development profile</x:v>
      </x:c>
      <x:c r="M6" s="1208" t="str">
        <x:v>All three task cells and no-subscription fallback pass.</x:v>
      </x:c>
      <x:c r="N6" s="1208" t="str">
        <x:v>No credential extraction or AI-only merge.</x:v>
      </x:c>
      <x:c r="O6" s="1209" t="str">
        <x:v>Stage 12A</x:v>
      </x:c>
    </x:row>
    <x:row r="7">
      <x:c r="A7" s="1202" t="str">
        <x:v>S12-BL-003</x:v>
      </x:c>
      <x:c r="B7" s="114" t="str">
        <x:v>Development AI</x:v>
      </x:c>
      <x:c r="C7" s="114" t="str">
        <x:v>Build Codex read-only review wrapper</x:v>
      </x:c>
      <x:c r="D7" s="114" t="str">
        <x:v>Create structured diff/plan/security review command or MCP tool with max two-cycle control.</x:v>
      </x:c>
      <x:c r="E7" s="114" t="str">
        <x:v>Engineering AI Lead</x:v>
      </x:c>
      <x:c r="F7" s="114" t="str">
        <x:v>DevSecOps/QA/CISO</x:v>
      </x:c>
      <x:c r="G7" s="114" t="str">
        <x:v>S12-BL-002</x:v>
      </x:c>
      <x:c r="H7" s="114" t="str">
        <x:v>Critical</x:v>
      </x:c>
      <x:c r="I7" s="114" t="str">
        <x:v>Not Started</x:v>
      </x:c>
      <x:c r="J7" s="135" t="n">
        <x:f>IF(I7="Approved",1,IF(I7="Draft Complete",0.8,IF(I7="In Review",0.6,IF(I7="In Progress",0.4,IF(I7="Blocked",0,0)))))</x:f>
        <x:v>0</x:v>
      </x:c>
      <x:c r="K7" s="114" t="n">
        <x:v>8</x:v>
      </x:c>
      <x:c r="L7" s="114" t="str">
        <x:v>Review wrapper and schema</x:v>
      </x:c>
      <x:c r="M7" s="114" t="str">
        <x:v>No write permission; actual model/effort captured; injection tests pass.</x:v>
      </x:c>
      <x:c r="N7" s="114" t="str">
        <x:v>Independent review boundary.</x:v>
      </x:c>
      <x:c r="O7" s="1203" t="str">
        <x:v>Stage 12A</x:v>
      </x:c>
    </x:row>
    <x:row r="8">
      <x:c r="A8" s="1207" t="str">
        <x:v>S12-BL-004</x:v>
      </x:c>
      <x:c r="B8" s="1208" t="str">
        <x:v>Architecture</x:v>
      </x:c>
      <x:c r="C8" s="1208" t="str">
        <x:v>Complete existing orchestrator gap assessment</x:v>
      </x:c>
      <x:c r="D8" s="1208" t="str">
        <x:v>Map every A-01 capability to implemented/partial/missing evidence.</x:v>
      </x:c>
      <x:c r="E8" s="1208" t="str">
        <x:v>AI Platform Lead</x:v>
      </x:c>
      <x:c r="F8" s="1208" t="str">
        <x:v>Enterprise Architecture/Data/SRE/CISO</x:v>
      </x:c>
      <x:c r="G8" s="1208" t="str">
        <x:v>S12-BL-001</x:v>
      </x:c>
      <x:c r="H8" s="1208" t="str">
        <x:v>Critical</x:v>
      </x:c>
      <x:c r="I8" s="1208" t="str">
        <x:v>Not Started</x:v>
      </x:c>
      <x:c r="J8" s="1219" t="n">
        <x:f>IF(I8="Approved",1,IF(I8="Draft Complete",0.8,IF(I8="In Review",0.6,IF(I8="In Progress",0.4,IF(I8="Blocked",0,0)))))</x:f>
        <x:v>0</x:v>
      </x:c>
      <x:c r="K8" s="1208" t="n">
        <x:v>6</x:v>
      </x:c>
      <x:c r="L8" s="1208" t="str">
        <x:v>Gap assessment</x:v>
      </x:c>
      <x:c r="M8" s="1208" t="str">
        <x:v>No assumed capability; remediation estimates approved.</x:v>
      </x:c>
      <x:c r="N8" s="1208" t="str">
        <x:v>Preferred production path.</x:v>
      </x:c>
      <x:c r="O8" s="1209" t="str">
        <x:v>Stage 12A</x:v>
      </x:c>
    </x:row>
    <x:row r="9">
      <x:c r="A9" s="1202" t="str">
        <x:v>S12-BL-005</x:v>
      </x:c>
      <x:c r="B9" s="114" t="str">
        <x:v>Contracts</x:v>
      </x:c>
      <x:c r="C9" s="114" t="str">
        <x:v>Implement and test shared AI contracts</x:v>
      </x:c>
      <x:c r="D9" s="114" t="str">
        <x:v>AIJob, provider, model, task/effort, qualification, routing, fallback and errors.</x:v>
      </x:c>
      <x:c r="E9" s="114" t="str">
        <x:v>API/Data Architect</x:v>
      </x:c>
      <x:c r="F9" s="114" t="str">
        <x:v>AI Platform/Work Intelligence/QA</x:v>
      </x:c>
      <x:c r="G9" s="114" t="str">
        <x:v>S12-BL-004</x:v>
      </x:c>
      <x:c r="H9" s="114" t="str">
        <x:v>Critical</x:v>
      </x:c>
      <x:c r="I9" s="114" t="str">
        <x:v>Not Started</x:v>
      </x:c>
      <x:c r="J9" s="135" t="n">
        <x:f>IF(I9="Approved",1,IF(I9="Draft Complete",0.8,IF(I9="In Review",0.6,IF(I9="In Progress",0.4,IF(I9="Blocked",0,0)))))</x:f>
        <x:v>0</x:v>
      </x:c>
      <x:c r="K9" s="114" t="n">
        <x:v>15</x:v>
      </x:c>
      <x:c r="L9" s="114" t="str">
        <x:v>Contract package</x:v>
      </x:c>
      <x:c r="M9" s="114" t="str">
        <x:v>Central/standalone/broker fixtures pass.</x:v>
      </x:c>
      <x:c r="N9" s="114" t="str">
        <x:v>No provider fields leak into domain contract.</x:v>
      </x:c>
      <x:c r="O9" s="1203" t="str">
        <x:v>Stage 12A</x:v>
      </x:c>
    </x:row>
    <x:row r="10">
      <x:c r="A10" s="1207" t="str">
        <x:v>S12-BL-006</x:v>
      </x:c>
      <x:c r="B10" s="1208" t="str">
        <x:v>Work Intelligence</x:v>
      </x:c>
      <x:c r="C10" s="1208" t="str">
        <x:v>Implement provider-neutral AI Execution Port</x:v>
      </x:c>
      <x:c r="D10" s="1208" t="str">
        <x:v>Integrate Task Assurance, Capability, Coaching and research with shared contracts and no-AI path.</x:v>
      </x:c>
      <x:c r="E10" s="1208" t="str">
        <x:v>Work Intelligence Backend Lead</x:v>
      </x:c>
      <x:c r="F10" s="1208" t="str">
        <x:v>Domain Teams/QA</x:v>
      </x:c>
      <x:c r="G10" s="1208" t="str">
        <x:v>S12-BL-005</x:v>
      </x:c>
      <x:c r="H10" s="1208" t="str">
        <x:v>Critical</x:v>
      </x:c>
      <x:c r="I10" s="1208" t="str">
        <x:v>Not Started</x:v>
      </x:c>
      <x:c r="J10" s="1219" t="n">
        <x:f>IF(I10="Approved",1,IF(I10="Draft Complete",0.8,IF(I10="In Review",0.6,IF(I10="In Progress",0.4,IF(I10="Blocked",0,0)))))</x:f>
        <x:v>0</x:v>
      </x:c>
      <x:c r="K10" s="1208" t="n">
        <x:v>14</x:v>
      </x:c>
      <x:c r="L10" s="1208" t="str">
        <x:v>AI client/domain integrations</x:v>
      </x:c>
      <x:c r="M10" s="1208" t="str">
        <x:v>No provider SDK/key/CLI dependency.</x:v>
      </x:c>
      <x:c r="N10" s="1208" t="str">
        <x:v>Domain separation.</x:v>
      </x:c>
      <x:c r="O10" s="1209" t="str">
        <x:v>Stage 12A</x:v>
      </x:c>
    </x:row>
    <x:row r="11">
      <x:c r="A11" s="1202" t="str">
        <x:v>S12-BL-007</x:v>
      </x:c>
      <x:c r="B11" s="114" t="str">
        <x:v>AI Platform</x:v>
      </x:c>
      <x:c r="C11" s="114" t="str">
        <x:v>Extend existing orchestrator</x:v>
      </x:c>
      <x:c r="D11" s="114" t="str">
        <x:v>Add exact registry, qualification, routing, fallback, endpoint delegation and lineage gaps.</x:v>
      </x:c>
      <x:c r="E11" s="114" t="str">
        <x:v>AI Platform Lead</x:v>
      </x:c>
      <x:c r="F11" s="114" t="str">
        <x:v>Data/SRE/FinOps/DPO</x:v>
      </x:c>
      <x:c r="G11" s="114" t="str">
        <x:v>S12-BL-004,S12-BL-005</x:v>
      </x:c>
      <x:c r="H11" s="114" t="str">
        <x:v>Critical</x:v>
      </x:c>
      <x:c r="I11" s="114" t="str">
        <x:v>Not Started</x:v>
      </x:c>
      <x:c r="J11" s="135" t="n">
        <x:f>IF(I11="Approved",1,IF(I11="Draft Complete",0.8,IF(I11="In Review",0.6,IF(I11="In Progress",0.4,IF(I11="Blocked",0,0)))))</x:f>
        <x:v>0</x:v>
      </x:c>
      <x:c r="K11" s="114" t="n">
        <x:v>20</x:v>
      </x:c>
      <x:c r="L11" s="114" t="str">
        <x:v>Integrated orchestrator</x:v>
      </x:c>
      <x:c r="M11" s="114" t="str">
        <x:v>A-01 central tests pass.</x:v>
      </x:c>
      <x:c r="N11" s="114" t="str">
        <x:v>Central credentials and policies.</x:v>
      </x:c>
      <x:c r="O11" s="1203" t="str">
        <x:v>Stage 12A</x:v>
      </x:c>
    </x:row>
    <x:row r="12">
      <x:c r="A12" s="1207" t="str">
        <x:v>S12-BL-008</x:v>
      </x:c>
      <x:c r="B12" s="1208" t="str">
        <x:v>AI Platform</x:v>
      </x:c>
      <x:c r="C12" s="1208" t="str">
        <x:v>Implement/defer standalone router</x:v>
      </x:c>
      <x:c r="D12" s="1208" t="str">
        <x:v>Build thin compatible implementation if approved by architecture decision.</x:v>
      </x:c>
      <x:c r="E12" s="1208" t="str">
        <x:v>AI Platform/Architecture</x:v>
      </x:c>
      <x:c r="F12" s="1208" t="str">
        <x:v>Backend/SRE/CISO</x:v>
      </x:c>
      <x:c r="G12" s="1208" t="str">
        <x:v>S12-BL-004,S12-BL-005</x:v>
      </x:c>
      <x:c r="H12" s="1208" t="str">
        <x:v>High</x:v>
      </x:c>
      <x:c r="I12" s="1208" t="str">
        <x:v>Not Started</x:v>
      </x:c>
      <x:c r="J12" s="1219" t="n">
        <x:f>IF(I12="Approved",1,IF(I12="Draft Complete",0.8,IF(I12="In Review",0.6,IF(I12="In Progress",0.4,IF(I12="Blocked",0,0)))))</x:f>
        <x:v>0</x:v>
      </x:c>
      <x:c r="K12" s="1208" t="n">
        <x:v>18</x:v>
      </x:c>
      <x:c r="L12" s="1208" t="str">
        <x:v>Standalone router or approved deferral</x:v>
      </x:c>
      <x:c r="M12" s="1208" t="str">
        <x:v>Contract/qualification portability and no-domain-duplication evidence.</x:v>
      </x:c>
      <x:c r="N12" s="1208" t="str">
        <x:v>Avoid duplicate platform.</x:v>
      </x:c>
      <x:c r="O12" s="1209" t="str">
        <x:v>Stage 12A</x:v>
      </x:c>
    </x:row>
    <x:row r="13">
      <x:c r="A13" s="1202" t="str">
        <x:v>S12-BL-009</x:v>
      </x:c>
      <x:c r="B13" s="114" t="str">
        <x:v>Endpoint</x:v>
      </x:c>
      <x:c r="C13" s="114" t="str">
        <x:v>Implement Endpoint AI Runtime Broker</x:v>
      </x:c>
      <x:c r="D13" s="114" t="str">
        <x:v>CLI/local runtime discovery, auth health, sandboxed invocation, resources, result normalisation and UX.</x:v>
      </x:c>
      <x:c r="E13" s="114" t="str">
        <x:v>Desktop AI Lead</x:v>
      </x:c>
      <x:c r="F13" s="114" t="str">
        <x:v>Rust/Windows/macOS/CISO/Product</x:v>
      </x:c>
      <x:c r="G13" s="114" t="str">
        <x:v>S12-BL-005</x:v>
      </x:c>
      <x:c r="H13" s="114" t="str">
        <x:v>Critical</x:v>
      </x:c>
      <x:c r="I13" s="114" t="str">
        <x:v>Not Started</x:v>
      </x:c>
      <x:c r="J13" s="135" t="n">
        <x:f>IF(I13="Approved",1,IF(I13="Draft Complete",0.8,IF(I13="In Review",0.6,IF(I13="In Progress",0.4,IF(I13="Blocked",0,0)))))</x:f>
        <x:v>0</x:v>
      </x:c>
      <x:c r="K13" s="114" t="n">
        <x:v>24</x:v>
      </x:c>
      <x:c r="L13" s="114" t="str">
        <x:v>Broker release candidate</x:v>
      </x:c>
      <x:c r="M13" s="114" t="str">
        <x:v>Broker validation suite passes.</x:v>
      </x:c>
      <x:c r="N13" s="114" t="str">
        <x:v>User credentials remain local.</x:v>
      </x:c>
      <x:c r="O13" s="1203" t="str">
        <x:v>Stage 12A</x:v>
      </x:c>
    </x:row>
    <x:row r="14">
      <x:c r="A14" s="1207" t="str">
        <x:v>S12-BL-010</x:v>
      </x:c>
      <x:c r="B14" s="1208" t="str">
        <x:v>Connectors</x:v>
      </x:c>
      <x:c r="C14" s="1208" t="str">
        <x:v>Implement provider and CLI connectors</x:v>
      </x:c>
      <x:c r="D14" s="1208" t="str">
        <x:v>Tier 1 native, compatible/self-hosted and approved Claude/Codex/Kimi/other CLI adapters.</x:v>
      </x:c>
      <x:c r="E14" s="1208" t="str">
        <x:v>AI Connector Lead</x:v>
      </x:c>
      <x:c r="F14" s="1208" t="str">
        <x:v>Desktop/QA/Legal/Security</x:v>
      </x:c>
      <x:c r="G14" s="1208" t="str">
        <x:v>S12-BL-005,S12-BL-009</x:v>
      </x:c>
      <x:c r="H14" s="1208" t="str">
        <x:v>Critical</x:v>
      </x:c>
      <x:c r="I14" s="1208" t="str">
        <x:v>Not Started</x:v>
      </x:c>
      <x:c r="J14" s="1219" t="n">
        <x:f>IF(I14="Approved",1,IF(I14="Draft Complete",0.8,IF(I14="In Review",0.6,IF(I14="In Progress",0.4,IF(I14="Blocked",0,0)))))</x:f>
        <x:v>0</x:v>
      </x:c>
      <x:c r="K14" s="1208" t="n">
        <x:v>24</x:v>
      </x:c>
      <x:c r="L14" s="1208" t="str">
        <x:v>Connector package</x:v>
      </x:c>
      <x:c r="M14" s="1208" t="str">
        <x:v>Conformance, terms, region and error tests pass.</x:v>
      </x:c>
      <x:c r="N14" s="1208" t="str">
        <x:v>No assumed protocol parity.</x:v>
      </x:c>
      <x:c r="O14" s="1209" t="str">
        <x:v>Stage 12A</x:v>
      </x:c>
    </x:row>
    <x:row r="15">
      <x:c r="A15" s="1202" t="str">
        <x:v>S12-BL-011</x:v>
      </x:c>
      <x:c r="B15" s="114" t="str">
        <x:v>Registry</x:v>
      </x:c>
      <x:c r="C15" s="114" t="str">
        <x:v>Implement exact model deployment registry</x:v>
      </x:c>
      <x:c r="D15" s="114" t="str">
        <x:v>Store snapshots/digests/runtime/CLI/quantisation/region/terms/price/qualification.</x:v>
      </x:c>
      <x:c r="E15" s="114" t="str">
        <x:v>AI Platform/Data Lead</x:v>
      </x:c>
      <x:c r="F15" s="114" t="str">
        <x:v>DPO/Legal/FinOps/Cloud</x:v>
      </x:c>
      <x:c r="G15" s="114" t="str">
        <x:v>S12-BL-005</x:v>
      </x:c>
      <x:c r="H15" s="114" t="str">
        <x:v>Critical</x:v>
      </x:c>
      <x:c r="I15" s="114" t="str">
        <x:v>Not Started</x:v>
      </x:c>
      <x:c r="J15" s="135" t="n">
        <x:f>IF(I15="Approved",1,IF(I15="Draft Complete",0.8,IF(I15="In Review",0.6,IF(I15="In Progress",0.4,IF(I15="Blocked",0,0)))))</x:f>
        <x:v>0</x:v>
      </x:c>
      <x:c r="K15" s="114" t="n">
        <x:v>14</x:v>
      </x:c>
      <x:c r="L15" s="114" t="str">
        <x:v>Model registry</x:v>
      </x:c>
      <x:c r="M15" s="114" t="str">
        <x:v>No alias/family-only ACTIVE record.</x:v>
      </x:c>
      <x:c r="N15" s="114" t="str">
        <x:v>Reproducibility/residency.</x:v>
      </x:c>
      <x:c r="O15" s="1203" t="str">
        <x:v>Stage 12A</x:v>
      </x:c>
    </x:row>
    <x:row r="16">
      <x:c r="A16" s="1207" t="str">
        <x:v>S12-BL-012</x:v>
      </x:c>
      <x:c r="B16" s="1208" t="str">
        <x:v>Evaluation</x:v>
      </x:c>
      <x:c r="C16" s="1208" t="str">
        <x:v>Build model qualification datasets and platform</x:v>
      </x:c>
      <x:c r="D16" s="1208" t="str">
        <x:v>Implement HumanOS-specific task, fairness, privacy, adversarial, cost and reliability suites.</x:v>
      </x:c>
      <x:c r="E16" s="1208" t="str">
        <x:v>AI Evaluation Lead</x:v>
      </x:c>
      <x:c r="F16" s="1208" t="str">
        <x:v>Domain/DPO/CISO/QA/Data</x:v>
      </x:c>
      <x:c r="G16" s="1208" t="str">
        <x:v>S12-BL-011</x:v>
      </x:c>
      <x:c r="H16" s="1208" t="str">
        <x:v>Critical</x:v>
      </x:c>
      <x:c r="I16" s="1208" t="str">
        <x:v>Not Started</x:v>
      </x:c>
      <x:c r="J16" s="1219" t="n">
        <x:f>IF(I16="Approved",1,IF(I16="Draft Complete",0.8,IF(I16="In Review",0.6,IF(I16="In Progress",0.4,IF(I16="Blocked",0,0)))))</x:f>
        <x:v>0</x:v>
      </x:c>
      <x:c r="K16" s="1208" t="n">
        <x:v>30</x:v>
      </x:c>
      <x:c r="L16" s="1208" t="str">
        <x:v>Qualification platform</x:v>
      </x:c>
      <x:c r="M16" s="1208" t="str">
        <x:v>Datasets classified, versioned and reproducible.</x:v>
      </x:c>
      <x:c r="N16" s="1208" t="str">
        <x:v>No public-benchmark-only approval.</x:v>
      </x:c>
      <x:c r="O16" s="1209" t="str">
        <x:v>Stage 12A</x:v>
      </x:c>
    </x:row>
    <x:row r="17">
      <x:c r="A17" s="1202" t="str">
        <x:v>S12-BL-013</x:v>
      </x:c>
      <x:c r="B17" s="114" t="str">
        <x:v>Evaluation</x:v>
      </x:c>
      <x:c r="C17" s="114" t="str">
        <x:v>Qualify development models</x:v>
      </x:c>
      <x:c r="D17" s="114" t="str">
        <x:v>Run Fable planning, Opus coding and GPT-5.6 Codex review qualification.</x:v>
      </x:c>
      <x:c r="E17" s="114" t="str">
        <x:v>AI Evaluation/Engineering</x:v>
      </x:c>
      <x:c r="F17" s="114" t="str">
        <x:v>Architecture/QA/CISO</x:v>
      </x:c>
      <x:c r="G17" s="114" t="str">
        <x:v>S12-BL-002,S12-BL-003,S12-BL-012</x:v>
      </x:c>
      <x:c r="H17" s="114" t="str">
        <x:v>Critical</x:v>
      </x:c>
      <x:c r="I17" s="114" t="str">
        <x:v>Not Started</x:v>
      </x:c>
      <x:c r="J17" s="135" t="n">
        <x:f>IF(I17="Approved",1,IF(I17="Draft Complete",0.8,IF(I17="In Review",0.6,IF(I17="In Progress",0.4,IF(I17="Blocked",0,0)))))</x:f>
        <x:v>0</x:v>
      </x:c>
      <x:c r="K17" s="114" t="n">
        <x:v>12</x:v>
      </x:c>
      <x:c r="L17" s="114" t="str">
        <x:v>Signed development qualification profiles</x:v>
      </x:c>
      <x:c r="M17" s="114" t="str">
        <x:v>Required task cells qualified or alternate profile approved.</x:v>
      </x:c>
      <x:c r="N17" s="114" t="str">
        <x:v>Human/CI authority retained.</x:v>
      </x:c>
      <x:c r="O17" s="1203" t="str">
        <x:v>Stage 12A</x:v>
      </x:c>
    </x:row>
    <x:row r="18">
      <x:c r="A18" s="1207" t="str">
        <x:v>S12-BL-014</x:v>
      </x:c>
      <x:c r="B18" s="1208" t="str">
        <x:v>Evaluation</x:v>
      </x:c>
      <x:c r="C18" s="1208" t="str">
        <x:v>Qualify production model routes</x:v>
      </x:c>
      <x:c r="D18" s="1208" t="str">
        <x:v>Run initial Work Intelligence task × effort cells across contracted/self-hosted/local candidates.</x:v>
      </x:c>
      <x:c r="E18" s="1208" t="str">
        <x:v>AI Evaluation Lead</x:v>
      </x:c>
      <x:c r="F18" s="1208" t="str">
        <x:v>Domain/Provider/FinOps</x:v>
      </x:c>
      <x:c r="G18" s="1208" t="str">
        <x:v>S12-BL-010:S12-BL-012</x:v>
      </x:c>
      <x:c r="H18" s="1208" t="str">
        <x:v>Critical</x:v>
      </x:c>
      <x:c r="I18" s="1208" t="str">
        <x:v>Not Started</x:v>
      </x:c>
      <x:c r="J18" s="1219" t="n">
        <x:f>IF(I18="Approved",1,IF(I18="Draft Complete",0.8,IF(I18="In Review",0.6,IF(I18="In Progress",0.4,IF(I18="Blocked",0,0)))))</x:f>
        <x:v>0</x:v>
      </x:c>
      <x:c r="K18" s="1208" t="n">
        <x:v>30</x:v>
      </x:c>
      <x:c r="L18" s="1208" t="str">
        <x:v>Signed model qualification profiles</x:v>
      </x:c>
      <x:c r="M18" s="1208" t="str">
        <x:v>Only passing cells progress to shadow/canary.</x:v>
      </x:c>
      <x:c r="N18" s="1208" t="str">
        <x:v>Exact configuration qualified.</x:v>
      </x:c>
      <x:c r="O18" s="1209" t="str">
        <x:v>Stage 12A</x:v>
      </x:c>
    </x:row>
    <x:row r="19">
      <x:c r="A19" s="1202" t="str">
        <x:v>S12-BL-015</x:v>
      </x:c>
      <x:c r="B19" s="114" t="str">
        <x:v>Routing</x:v>
      </x:c>
      <x:c r="C19" s="114" t="str">
        <x:v>Implement and validate model routing/fallback</x:v>
      </x:c>
      <x:c r="D19" s="114" t="str">
        <x:v>Hard eligibility, minimum-sufficient selection, canonical errors and no-silent-fallback.</x:v>
      </x:c>
      <x:c r="E19" s="114" t="str">
        <x:v>AI Routing Lead</x:v>
      </x:c>
      <x:c r="F19" s="114" t="str">
        <x:v>DPO/FinOps/SRE/Product</x:v>
      </x:c>
      <x:c r="G19" s="114" t="str">
        <x:v>S12-BL-011:S12-BL-014</x:v>
      </x:c>
      <x:c r="H19" s="114" t="str">
        <x:v>Critical</x:v>
      </x:c>
      <x:c r="I19" s="114" t="str">
        <x:v>Not Started</x:v>
      </x:c>
      <x:c r="J19" s="135" t="n">
        <x:f>IF(I19="Approved",1,IF(I19="Draft Complete",0.8,IF(I19="In Review",0.6,IF(I19="In Progress",0.4,IF(I19="Blocked",0,0)))))</x:f>
        <x:v>0</x:v>
      </x:c>
      <x:c r="K19" s="114" t="n">
        <x:v>18</x:v>
      </x:c>
      <x:c r="L19" s="114" t="str">
        <x:v>Routing/fallback engine</x:v>
      </x:c>
      <x:c r="M19" s="114" t="str">
        <x:v>Failure and region/privacy tests pass.</x:v>
      </x:c>
      <x:c r="N19" s="114" t="str">
        <x:v>No cost-based policy weakening.</x:v>
      </x:c>
      <x:c r="O19" s="1203" t="str">
        <x:v>Stage 12A</x:v>
      </x:c>
    </x:row>
    <x:row r="20">
      <x:c r="A20" s="1207" t="str">
        <x:v>S12-BL-016</x:v>
      </x:c>
      <x:c r="B20" s="1208" t="str">
        <x:v>Data</x:v>
      </x:c>
      <x:c r="C20" s="1208" t="str">
        <x:v>Implement AI inference lineage</x:v>
      </x:c>
      <x:c r="D20" s="1208" t="str">
        <x:v>Persist actual model/route/profile/fallback/region/cost/review in evidence and domain state.</x:v>
      </x:c>
      <x:c r="E20" s="1208" t="str">
        <x:v>Data Architect</x:v>
      </x:c>
      <x:c r="F20" s="1208" t="str">
        <x:v>Evidence/Task/Capability/Coaching/Audit</x:v>
      </x:c>
      <x:c r="G20" s="1208" t="str">
        <x:v>S12-BL-006,S12-BL-015</x:v>
      </x:c>
      <x:c r="H20" s="1208" t="str">
        <x:v>Critical</x:v>
      </x:c>
      <x:c r="I20" s="1208" t="str">
        <x:v>Not Started</x:v>
      </x:c>
      <x:c r="J20" s="1219" t="n">
        <x:f>IF(I20="Approved",1,IF(I20="Draft Complete",0.8,IF(I20="In Review",0.6,IF(I20="In Progress",0.4,IF(I20="Blocked",0,0)))))</x:f>
        <x:v>0</x:v>
      </x:c>
      <x:c r="K20" s="1208" t="n">
        <x:v>16</x:v>
      </x:c>
      <x:c r="L20" s="1208" t="str">
        <x:v>Migrations/events/read models</x:v>
      </x:c>
      <x:c r="M20" s="1208" t="str">
        <x:v>100% material AI records have lineage.</x:v>
      </x:c>
      <x:c r="N20" s="1208" t="str">
        <x:v>No raw content in OTel.</x:v>
      </x:c>
      <x:c r="O20" s="1209" t="str">
        <x:v>Stage 12A</x:v>
      </x:c>
    </x:row>
    <x:row r="21">
      <x:c r="A21" s="1202" t="str">
        <x:v>S12-BL-017</x:v>
      </x:c>
      <x:c r="B21" s="114" t="str">
        <x:v>Experience</x:v>
      </x:c>
      <x:c r="C21" s="114" t="str">
        <x:v>Implement AI route/error/fallback experiences</x:v>
      </x:c>
      <x:c r="D21" s="114" t="str">
        <x:v>Employee/reviewer route health, sign-in/quota, approval and no-AI continuation.</x:v>
      </x:c>
      <x:c r="E21" s="114" t="str">
        <x:v>Experience Product Lead</x:v>
      </x:c>
      <x:c r="F21" s="114" t="str">
        <x:v>Frontend/Desktop/DPO/Accessibility</x:v>
      </x:c>
      <x:c r="G21" s="114" t="str">
        <x:v>S12-BL-009,S12-BL-015,S12-BL-016</x:v>
      </x:c>
      <x:c r="H21" s="114" t="str">
        <x:v>High</x:v>
      </x:c>
      <x:c r="I21" s="114" t="str">
        <x:v>Not Started</x:v>
      </x:c>
      <x:c r="J21" s="135" t="n">
        <x:f>IF(I21="Approved",1,IF(I21="Draft Complete",0.8,IF(I21="In Review",0.6,IF(I21="In Progress",0.4,IF(I21="Blocked",0,0)))))</x:f>
        <x:v>0</x:v>
      </x:c>
      <x:c r="K21" s="114" t="n">
        <x:v>14</x:v>
      </x:c>
      <x:c r="L21" s="114" t="str">
        <x:v>AI route UX</x:v>
      </x:c>
      <x:c r="M21" s="114" t="str">
        <x:v>Accessible and no personal subscription performance exposure.</x:v>
      </x:c>
      <x:c r="N21" s="114" t="str">
        <x:v>Transparency and rights.</x:v>
      </x:c>
      <x:c r="O21" s="1203" t="str">
        <x:v>Stage 12A</x:v>
      </x:c>
    </x:row>
    <x:row r="22">
      <x:c r="A22" s="1207" t="str">
        <x:v>S12-BL-018</x:v>
      </x:c>
      <x:c r="B22" s="1208" t="str">
        <x:v>Security</x:v>
      </x:c>
      <x:c r="C22" s="1208" t="str">
        <x:v>Complete penetration and red-team programme</x:v>
      </x:c>
      <x:c r="D22" s="1208" t="str">
        <x:v>Endpoint, cloud, data, agents, AI, supply chain and development workflow.</x:v>
      </x:c>
      <x:c r="E22" s="1208" t="str">
        <x:v>CISO/Red Team</x:v>
      </x:c>
      <x:c r="F22" s="1208" t="str">
        <x:v>All Engineering Owners</x:v>
      </x:c>
      <x:c r="G22" s="1208" t="str">
        <x:v>S12-BL-007:S12-BL-017</x:v>
      </x:c>
      <x:c r="H22" s="1208" t="str">
        <x:v>Critical</x:v>
      </x:c>
      <x:c r="I22" s="1208" t="str">
        <x:v>Not Started</x:v>
      </x:c>
      <x:c r="J22" s="1219" t="n">
        <x:f>IF(I22="Approved",1,IF(I22="Draft Complete",0.8,IF(I22="In Review",0.6,IF(I22="In Progress",0.4,IF(I22="Blocked",0,0)))))</x:f>
        <x:v>0</x:v>
      </x:c>
      <x:c r="K22" s="1208" t="n">
        <x:v>25</x:v>
      </x:c>
      <x:c r="L22" s="1208" t="str">
        <x:v>Pen test/remediation report</x:v>
      </x:c>
      <x:c r="M22" s="1208" t="str">
        <x:v>No unresolved critical finding.</x:v>
      </x:c>
      <x:c r="N22" s="1208" t="str">
        <x:v>Pilot blocker.</x:v>
      </x:c>
      <x:c r="O22" s="1209" t="str">
        <x:v>Stage 12A</x:v>
      </x:c>
    </x:row>
    <x:row r="23">
      <x:c r="A23" s="1202" t="str">
        <x:v>S12-BL-019</x:v>
      </x:c>
      <x:c r="B23" s="114" t="str">
        <x:v>Privacy/Legal</x:v>
      </x:c>
      <x:c r="C23" s="114" t="str">
        <x:v>Close DPIA, legal and worker consultation</x:v>
      </x:c>
      <x:c r="D23" s="114" t="str">
        <x:v>Actual pilot data/routes, UK/Lahore law, provider terms and subscription policy.</x:v>
      </x:c>
      <x:c r="E23" s="114" t="str">
        <x:v>DPO/Legal/HR</x:v>
      </x:c>
      <x:c r="F23" s="114" t="str">
        <x:v>Product/AI Platform/Employee Reps</x:v>
      </x:c>
      <x:c r="G23" s="114" t="str">
        <x:v>S12-BL-001,S12-BL-010,S12-BL-017</x:v>
      </x:c>
      <x:c r="H23" s="114" t="str">
        <x:v>Critical</x:v>
      </x:c>
      <x:c r="I23" s="114" t="str">
        <x:v>Not Started</x:v>
      </x:c>
      <x:c r="J23" s="135" t="n">
        <x:f>IF(I23="Approved",1,IF(I23="Draft Complete",0.8,IF(I23="In Review",0.6,IF(I23="In Progress",0.4,IF(I23="Blocked",0,0)))))</x:f>
        <x:v>0</x:v>
      </x:c>
      <x:c r="K23" s="114" t="n">
        <x:v>18</x:v>
      </x:c>
      <x:c r="L23" s="114" t="str">
        <x:v>Approved legal/privacy pack</x:v>
      </x:c>
      <x:c r="M23" s="114" t="str">
        <x:v>No unresolved DPO/legal objection.</x:v>
      </x:c>
      <x:c r="N23" s="114" t="str">
        <x:v>Pilot blocker.</x:v>
      </x:c>
      <x:c r="O23" s="1203" t="str">
        <x:v>Stage 12A</x:v>
      </x:c>
    </x:row>
    <x:row r="24">
      <x:c r="A24" s="1207" t="str">
        <x:v>S12-BL-020</x:v>
      </x:c>
      <x:c r="B24" s="1208" t="str">
        <x:v>Endpoint</x:v>
      </x:c>
      <x:c r="C24" s="1208" t="str">
        <x:v>Run performance/compatibility programme</x:v>
      </x:c>
      <x:c r="D24" s="1208" t="str">
        <x:v>Windows/macOS, sensors, broker, CLIs, local models, assistive technologies and stability.</x:v>
      </x:c>
      <x:c r="E24" s="1208" t="str">
        <x:v>Desktop/Performance Lead</x:v>
      </x:c>
      <x:c r="F24" s="1208" t="str">
        <x:v>IT/QA/Accessibility/SRE</x:v>
      </x:c>
      <x:c r="G24" s="1208" t="str">
        <x:v>S12-BL-009,S12-BL-010</x:v>
      </x:c>
      <x:c r="H24" s="1208" t="str">
        <x:v>Critical</x:v>
      </x:c>
      <x:c r="I24" s="1208" t="str">
        <x:v>Not Started</x:v>
      </x:c>
      <x:c r="J24" s="1219" t="n">
        <x:f>IF(I24="Approved",1,IF(I24="Draft Complete",0.8,IF(I24="In Review",0.6,IF(I24="In Progress",0.4,IF(I24="Blocked",0,0)))))</x:f>
        <x:v>0</x:v>
      </x:c>
      <x:c r="K24" s="1208" t="n">
        <x:v>20</x:v>
      </x:c>
      <x:c r="L24" s="1208" t="str">
        <x:v>Endpoint validation report</x:v>
      </x:c>
      <x:c r="M24" s="1208" t="str">
        <x:v>All critical budgets and journey tests pass.</x:v>
      </x:c>
      <x:c r="N24" s="1208" t="str">
        <x:v>No employee workstation harm.</x:v>
      </x:c>
      <x:c r="O24" s="1209" t="str">
        <x:v>Stage 12A</x:v>
      </x:c>
    </x:row>
    <x:row r="25">
      <x:c r="A25" s="1202" t="str">
        <x:v>S12-BL-021</x:v>
      </x:c>
      <x:c r="B25" s="114" t="str">
        <x:v>Data/SRE</x:v>
      </x:c>
      <x:c r="C25" s="114" t="str">
        <x:v>Run reliability and disaster-recovery programme</x:v>
      </x:c>
      <x:c r="D25" s="114" t="str">
        <x:v>Ingestion, replay, gaps, retention, restore, outages, region and RPO/RTO.</x:v>
      </x:c>
      <x:c r="E25" s="114" t="str">
        <x:v>SRE/Data Lead</x:v>
      </x:c>
      <x:c r="F25" s="114" t="str">
        <x:v>Cloud/CISO/DPO</x:v>
      </x:c>
      <x:c r="G25" s="114" t="str">
        <x:v>S12-BL-016</x:v>
      </x:c>
      <x:c r="H25" s="114" t="str">
        <x:v>Critical</x:v>
      </x:c>
      <x:c r="I25" s="114" t="str">
        <x:v>Not Started</x:v>
      </x:c>
      <x:c r="J25" s="135" t="n">
        <x:f>IF(I25="Approved",1,IF(I25="Draft Complete",0.8,IF(I25="In Review",0.6,IF(I25="In Progress",0.4,IF(I25="Blocked",0,0)))))</x:f>
        <x:v>0</x:v>
      </x:c>
      <x:c r="K25" s="114" t="n">
        <x:v>20</x:v>
      </x:c>
      <x:c r="L25" s="114" t="str">
        <x:v>Reliability/DR report</x:v>
      </x:c>
      <x:c r="M25" s="114" t="str">
        <x:v>No silent loss/false completeness; RPO/RTO met.</x:v>
      </x:c>
      <x:c r="N25" s="114" t="str">
        <x:v>Pilot blocker.</x:v>
      </x:c>
      <x:c r="O25" s="1203" t="str">
        <x:v>Stage 12A</x:v>
      </x:c>
    </x:row>
    <x:row r="26">
      <x:c r="A26" s="1207" t="str">
        <x:v>S12-BL-022</x:v>
      </x:c>
      <x:c r="B26" s="1208" t="str">
        <x:v>AI/Fairness</x:v>
      </x:c>
      <x:c r="C26" s="1208" t="str">
        <x:v>Run AI, fairness and accessibility evaluation</x:v>
      </x:c>
      <x:c r="D26" s="1208" t="str">
        <x:v>Models, evaluators, corrections, accommodations, WCAG and routes.</x:v>
      </x:c>
      <x:c r="E26" s="1208" t="str">
        <x:v>AI Evaluation/Accessibility Lead</x:v>
      </x:c>
      <x:c r="F26" s="1208" t="str">
        <x:v>Domain/HR/DPO/Product</x:v>
      </x:c>
      <x:c r="G26" s="1208" t="str">
        <x:v>S12-BL-012:S12-BL-017</x:v>
      </x:c>
      <x:c r="H26" s="1208" t="str">
        <x:v>Critical</x:v>
      </x:c>
      <x:c r="I26" s="1208" t="str">
        <x:v>Not Started</x:v>
      </x:c>
      <x:c r="J26" s="1219" t="n">
        <x:f>IF(I26="Approved",1,IF(I26="Draft Complete",0.8,IF(I26="In Review",0.6,IF(I26="In Progress",0.4,IF(I26="Blocked",0,0)))))</x:f>
        <x:v>0</x:v>
      </x:c>
      <x:c r="K26" s="1208" t="n">
        <x:v>25</x:v>
      </x:c>
      <x:c r="L26" s="1208" t="str">
        <x:v>AI/fairness/accessibility report</x:v>
      </x:c>
      <x:c r="M26" s="1208" t="str">
        <x:v>Stop thresholds not breached.</x:v>
      </x:c>
      <x:c r="N26" s="1208" t="str">
        <x:v>High-impact fairness.</x:v>
      </x:c>
      <x:c r="O26" s="1209" t="str">
        <x:v>Stage 12A</x:v>
      </x:c>
    </x:row>
    <x:row r="27">
      <x:c r="A27" s="1202" t="str">
        <x:v>S12-BL-023</x:v>
      </x:c>
      <x:c r="B27" s="114" t="str">
        <x:v>Operations</x:v>
      </x:c>
      <x:c r="C27" s="114" t="str">
        <x:v>Complete support and stop-control readiness</x:v>
      </x:c>
      <x:c r="D27" s="114" t="str">
        <x:v>On-call, runbooks, manager/reviewer training, kill switches, vendor escalation and cost.</x:v>
      </x:c>
      <x:c r="E27" s="114" t="str">
        <x:v>Operations/SRE Lead</x:v>
      </x:c>
      <x:c r="F27" s="114" t="str">
        <x:v>DPO/HR/CISO/FinOps</x:v>
      </x:c>
      <x:c r="G27" s="114" t="str">
        <x:v>S12-BL-018:S12-BL-022</x:v>
      </x:c>
      <x:c r="H27" s="114" t="str">
        <x:v>Critical</x:v>
      </x:c>
      <x:c r="I27" s="114" t="str">
        <x:v>Not Started</x:v>
      </x:c>
      <x:c r="J27" s="135" t="n">
        <x:f>IF(I27="Approved",1,IF(I27="Draft Complete",0.8,IF(I27="In Review",0.6,IF(I27="In Progress",0.4,IF(I27="Blocked",0,0)))))</x:f>
        <x:v>0</x:v>
      </x:c>
      <x:c r="K27" s="114" t="n">
        <x:v>15</x:v>
      </x:c>
      <x:c r="L27" s="114" t="str">
        <x:v>Operational-readiness report</x:v>
      </x:c>
      <x:c r="M27" s="114" t="str">
        <x:v>All critical stop controls tested.</x:v>
      </x:c>
      <x:c r="N27" s="114" t="str">
        <x:v>No unsupported pilot.</x:v>
      </x:c>
      <x:c r="O27" s="1203" t="str">
        <x:v>Stage 12A</x:v>
      </x:c>
    </x:row>
    <x:row r="28">
      <x:c r="A28" s="1207" t="str">
        <x:v>S12-BL-024</x:v>
      </x:c>
      <x:c r="B28" s="1208" t="str">
        <x:v>Gate</x:v>
      </x:c>
      <x:c r="C28" s="1208" t="str">
        <x:v>Run Stage 12A hardening gate</x:v>
      </x:c>
      <x:c r="D28" s="1208" t="str">
        <x:v>Review evidence, residual risk and pilot conditions.</x:v>
      </x:c>
      <x:c r="E28" s="1208" t="str">
        <x:v>Executive Sponsor/CTO</x:v>
      </x:c>
      <x:c r="F28" s="1208" t="str">
        <x:v>All Gate Authorities</x:v>
      </x:c>
      <x:c r="G28" s="1208" t="str">
        <x:v>S12-BL-001:S12-BL-023</x:v>
      </x:c>
      <x:c r="H28" s="1208" t="str">
        <x:v>Critical</x:v>
      </x:c>
      <x:c r="I28" s="1208" t="str">
        <x:v>Not Started</x:v>
      </x:c>
      <x:c r="J28" s="1219" t="n">
        <x:f>IF(I28="Approved",1,IF(I28="Draft Complete",0.8,IF(I28="In Review",0.6,IF(I28="In Progress",0.4,IF(I28="Blocked",0,0)))))</x:f>
        <x:v>0</x:v>
      </x:c>
      <x:c r="K28" s="1208" t="n">
        <x:v>4</x:v>
      </x:c>
      <x:c r="L28" s="1208" t="str">
        <x:v>Stage 12A decision</x:v>
      </x:c>
      <x:c r="M28" s="1208" t="str">
        <x:v>No critical blocker remains for approved pilot scope.</x:v>
      </x:c>
      <x:c r="N28" s="1208" t="str">
        <x:v>Formal decision.</x:v>
      </x:c>
      <x:c r="O28" s="1209" t="str">
        <x:v>Stage 12A</x:v>
      </x:c>
    </x:row>
    <x:row r="29">
      <x:c r="A29" s="1202" t="str">
        <x:v>S12-BL-025</x:v>
      </x:c>
      <x:c r="B29" s="114" t="str">
        <x:v>Pilot</x:v>
      </x:c>
      <x:c r="C29" s="114" t="str">
        <x:v>Provision isolated pilot and participant protections</x:v>
      </x:c>
      <x:c r="D29" s="114" t="str">
        <x:v>Tenant, managed devices, notices, accounts, support and metrics.</x:v>
      </x:c>
      <x:c r="E29" s="114" t="str">
        <x:v>Pilot Lead</x:v>
      </x:c>
      <x:c r="F29" s="114" t="str">
        <x:v>SRE/HR/DPO/Desktop/Product</x:v>
      </x:c>
      <x:c r="G29" s="114" t="str">
        <x:v>S12-BL-024</x:v>
      </x:c>
      <x:c r="H29" s="114" t="str">
        <x:v>Critical</x:v>
      </x:c>
      <x:c r="I29" s="114" t="str">
        <x:v>Not Started</x:v>
      </x:c>
      <x:c r="J29" s="135" t="n">
        <x:f>IF(I29="Approved",1,IF(I29="Draft Complete",0.8,IF(I29="In Review",0.6,IF(I29="In Progress",0.4,IF(I29="Blocked",0,0)))))</x:f>
        <x:v>0</x:v>
      </x:c>
      <x:c r="K29" s="114" t="n">
        <x:v>12</x:v>
      </x:c>
      <x:c r="L29" s="114" t="str">
        <x:v>Pilot-ready environment</x:v>
      </x:c>
      <x:c r="M29" s="114" t="str">
        <x:v>Rights and stop routes operational.</x:v>
      </x:c>
      <x:c r="N29" s="114" t="str">
        <x:v>No real participant before readiness.</x:v>
      </x:c>
      <x:c r="O29" s="1203" t="str">
        <x:v>Stage 12B</x:v>
      </x:c>
    </x:row>
    <x:row r="30">
      <x:c r="A30" s="1207" t="str">
        <x:v>S12-BL-026</x:v>
      </x:c>
      <x:c r="B30" s="1208" t="str">
        <x:v>Pilot</x:v>
      </x:c>
      <x:c r="C30" s="1208" t="str">
        <x:v>Execute synthetic dry run and engineering canary</x:v>
      </x:c>
      <x:c r="D30" s="1208" t="str">
        <x:v>All critical technical and Fable–Opus–Codex scenarios.</x:v>
      </x:c>
      <x:c r="E30" s="1208" t="str">
        <x:v>Pilot/QA Lead</x:v>
      </x:c>
      <x:c r="F30" s="1208" t="str">
        <x:v>Engineering/AI Platform/CISO</x:v>
      </x:c>
      <x:c r="G30" s="1208" t="str">
        <x:v>S12-BL-025</x:v>
      </x:c>
      <x:c r="H30" s="1208" t="str">
        <x:v>Critical</x:v>
      </x:c>
      <x:c r="I30" s="1208" t="str">
        <x:v>Not Started</x:v>
      </x:c>
      <x:c r="J30" s="1219" t="n">
        <x:f>IF(I30="Approved",1,IF(I30="Draft Complete",0.8,IF(I30="In Review",0.6,IF(I30="In Progress",0.4,IF(I30="Blocked",0,0)))))</x:f>
        <x:v>0</x:v>
      </x:c>
      <x:c r="K30" s="1208" t="n">
        <x:v>10</x:v>
      </x:c>
      <x:c r="L30" s="1208" t="str">
        <x:v>Dry-run/canary report</x:v>
      </x:c>
      <x:c r="M30" s="1208" t="str">
        <x:v>No stop condition and remediation accepted.</x:v>
      </x:c>
      <x:c r="N30" s="1208" t="str">
        <x:v>Controlled exposure.</x:v>
      </x:c>
      <x:c r="O30" s="1209" t="str">
        <x:v>Stage 12B</x:v>
      </x:c>
    </x:row>
    <x:row r="31">
      <x:c r="A31" s="1202" t="str">
        <x:v>S12-BL-027</x:v>
      </x:c>
      <x:c r="B31" s="114" t="str">
        <x:v>Pilot</x:v>
      </x:c>
      <x:c r="C31" s="114" t="str">
        <x:v>Execute observe-only baseline</x:v>
      </x:c>
      <x:c r="D31" s="114" t="str">
        <x:v>Capture/evidence/employee experience without AI conclusions/coaching.</x:v>
      </x:c>
      <x:c r="E31" s="114" t="str">
        <x:v>Pilot Product Lead</x:v>
      </x:c>
      <x:c r="F31" s="114" t="str">
        <x:v>Data/Desktop/DPO/User Research</x:v>
      </x:c>
      <x:c r="G31" s="114" t="str">
        <x:v>S12-BL-026</x:v>
      </x:c>
      <x:c r="H31" s="114" t="str">
        <x:v>Critical</x:v>
      </x:c>
      <x:c r="I31" s="114" t="str">
        <x:v>Not Started</x:v>
      </x:c>
      <x:c r="J31" s="135" t="n">
        <x:f>IF(I31="Approved",1,IF(I31="Draft Complete",0.8,IF(I31="In Review",0.6,IF(I31="In Progress",0.4,IF(I31="Blocked",0,0)))))</x:f>
        <x:v>0</x:v>
      </x:c>
      <x:c r="K31" s="114" t="n">
        <x:v>10</x:v>
      </x:c>
      <x:c r="L31" s="114" t="str">
        <x:v>Baseline dataset/report</x:v>
      </x:c>
      <x:c r="M31" s="114" t="str">
        <x:v>Completeness, overhead, trust and rights thresholds.</x:v>
      </x:c>
      <x:c r="N31" s="114" t="str">
        <x:v>Baseline before interventions.</x:v>
      </x:c>
      <x:c r="O31" s="1203" t="str">
        <x:v>Stage 12B</x:v>
      </x:c>
    </x:row>
    <x:row r="32">
      <x:c r="A32" s="1207" t="str">
        <x:v>S12-BL-028</x:v>
      </x:c>
      <x:c r="B32" s="1208" t="str">
        <x:v>Pilot</x:v>
      </x:c>
      <x:c r="C32" s="1208" t="str">
        <x:v>Execute employee evidence/correction and reviewer phases</x:v>
      </x:c>
      <x:c r="D32" s="1208" t="str">
        <x:v>Task assurance, disputes, raw access and manager exceptions.</x:v>
      </x:c>
      <x:c r="E32" s="1208" t="str">
        <x:v>Pilot Product Lead</x:v>
      </x:c>
      <x:c r="F32" s="1208" t="str">
        <x:v>Task/Workflow/HR/DPO</x:v>
      </x:c>
      <x:c r="G32" s="1208" t="str">
        <x:v>S12-BL-027</x:v>
      </x:c>
      <x:c r="H32" s="1208" t="str">
        <x:v>Critical</x:v>
      </x:c>
      <x:c r="I32" s="1208" t="str">
        <x:v>Not Started</x:v>
      </x:c>
      <x:c r="J32" s="1219" t="n">
        <x:f>IF(I32="Approved",1,IF(I32="Draft Complete",0.8,IF(I32="In Review",0.6,IF(I32="In Progress",0.4,IF(I32="Blocked",0,0)))))</x:f>
        <x:v>0</x:v>
      </x:c>
      <x:c r="K32" s="1208" t="n">
        <x:v>15</x:v>
      </x:c>
      <x:c r="L32" s="1208" t="str">
        <x:v>Rights/review pilot report</x:v>
      </x:c>
      <x:c r="M32" s="1208" t="str">
        <x:v>No material rights failure or stop threshold.</x:v>
      </x:c>
      <x:c r="N32" s="1208" t="str">
        <x:v>No adverse employment use.</x:v>
      </x:c>
      <x:c r="O32" s="1209" t="str">
        <x:v>Stage 12B</x:v>
      </x:c>
    </x:row>
    <x:row r="33">
      <x:c r="A33" s="1202" t="str">
        <x:v>S12-BL-029</x:v>
      </x:c>
      <x:c r="B33" s="114" t="str">
        <x:v>Pilot</x:v>
      </x:c>
      <x:c r="C33" s="114" t="str">
        <x:v>Execute controlled coaching/learning phase</x:v>
      </x:c>
      <x:c r="D33" s="114" t="str">
        <x:v>Private interventions, preferences, practice and applied evidence.</x:v>
      </x:c>
      <x:c r="E33" s="114" t="str">
        <x:v>Growth Coach/L&amp;D Lead</x:v>
      </x:c>
      <x:c r="F33" s="114" t="str">
        <x:v>Product/DPO/AI Evaluation</x:v>
      </x:c>
      <x:c r="G33" s="114" t="str">
        <x:v>S12-BL-028</x:v>
      </x:c>
      <x:c r="H33" s="114" t="str">
        <x:v>High</x:v>
      </x:c>
      <x:c r="I33" s="114" t="str">
        <x:v>Not Started</x:v>
      </x:c>
      <x:c r="J33" s="135" t="n">
        <x:f>IF(I33="Approved",1,IF(I33="Draft Complete",0.8,IF(I33="In Review",0.6,IF(I33="In Progress",0.4,IF(I33="Blocked",0,0)))))</x:f>
        <x:v>0</x:v>
      </x:c>
      <x:c r="K33" s="114" t="n">
        <x:v>12</x:v>
      </x:c>
      <x:c r="L33" s="114" t="str">
        <x:v>Coaching/learning pilot report</x:v>
      </x:c>
      <x:c r="M33" s="114" t="str">
        <x:v>Usefulness/wrong-context/privacy thresholds.</x:v>
      </x:c>
      <x:c r="N33" s="114" t="str">
        <x:v>Private-first.</x:v>
      </x:c>
      <x:c r="O33" s="1203" t="str">
        <x:v>Stage 12B</x:v>
      </x:c>
    </x:row>
    <x:row r="34">
      <x:c r="A34" s="1207" t="str">
        <x:v>S12-BL-030</x:v>
      </x:c>
      <x:c r="B34" s="1208" t="str">
        <x:v>Pilot</x:v>
      </x:c>
      <x:c r="C34" s="1208" t="str">
        <x:v>Execute Skill Forge shadow/canary</x:v>
      </x:c>
      <x:c r="D34" s="1208" t="str">
        <x:v>Observation, proposal, eval, approval, bounded exposure and rollback.</x:v>
      </x:c>
      <x:c r="E34" s="1208" t="str">
        <x:v>AI Platform/Governance</x:v>
      </x:c>
      <x:c r="F34" s="1208" t="str">
        <x:v>Skill Forge/CISO/DPO/SRE</x:v>
      </x:c>
      <x:c r="G34" s="1208" t="str">
        <x:v>S12-BL-026:S12-BL-029</x:v>
      </x:c>
      <x:c r="H34" s="1208" t="str">
        <x:v>High</x:v>
      </x:c>
      <x:c r="I34" s="1208" t="str">
        <x:v>Not Started</x:v>
      </x:c>
      <x:c r="J34" s="1219" t="n">
        <x:f>IF(I34="Approved",1,IF(I34="Draft Complete",0.8,IF(I34="In Review",0.6,IF(I34="In Progress",0.4,IF(I34="Blocked",0,0)))))</x:f>
        <x:v>0</x:v>
      </x:c>
      <x:c r="K34" s="1208" t="n">
        <x:v>12</x:v>
      </x:c>
      <x:c r="L34" s="1208" t="str">
        <x:v>Skill Forge pilot report</x:v>
      </x:c>
      <x:c r="M34" s="1208" t="str">
        <x:v>No confidential leakage/regression and rollback works.</x:v>
      </x:c>
      <x:c r="N34" s="1208" t="str">
        <x:v>No broad self-modification.</x:v>
      </x:c>
      <x:c r="O34" s="1209" t="str">
        <x:v>Stage 12B</x:v>
      </x:c>
    </x:row>
    <x:row r="35">
      <x:c r="A35" s="1202" t="str">
        <x:v>S12-BL-031</x:v>
      </x:c>
      <x:c r="B35" s="114" t="str">
        <x:v>Pilot</x:v>
      </x:c>
      <x:c r="C35" s="114" t="str">
        <x:v>Run Lahore phase if approved</x:v>
      </x:c>
      <x:c r="D35" s="114" t="str">
        <x:v>Repeat approved sequence under local controls.</x:v>
      </x:c>
      <x:c r="E35" s="114" t="str">
        <x:v>Pakistan Pilot Lead</x:v>
      </x:c>
      <x:c r="F35" s="114" t="str">
        <x:v>Legal/DPO/HR/SRE</x:v>
      </x:c>
      <x:c r="G35" s="114" t="str">
        <x:v>S12-BL-019,S12-BL-024:S12-BL-030</x:v>
      </x:c>
      <x:c r="H35" s="114" t="str">
        <x:v>High</x:v>
      </x:c>
      <x:c r="I35" s="114" t="str">
        <x:v>Blocked</x:v>
      </x:c>
      <x:c r="J35" s="135" t="n">
        <x:f>IF(I35="Approved",1,IF(I35="Draft Complete",0.8,IF(I35="In Review",0.6,IF(I35="In Progress",0.4,IF(I35="Blocked",0,0)))))</x:f>
        <x:v>0</x:v>
      </x:c>
      <x:c r="K35" s="114" t="n">
        <x:v>15</x:v>
      </x:c>
      <x:c r="L35" s="114" t="str">
        <x:v>Lahore pilot report</x:v>
      </x:c>
      <x:c r="M35" s="114" t="str">
        <x:v>Local approval and same protections/thresholds.</x:v>
      </x:c>
      <x:c r="N35" s="114" t="str">
        <x:v>Currently blocked pending law/consultation.</x:v>
      </x:c>
      <x:c r="O35" s="1203" t="str">
        <x:v>Stage 12B</x:v>
      </x:c>
    </x:row>
    <x:row r="36">
      <x:c r="A36" s="1207" t="str">
        <x:v>S12-BL-032</x:v>
      </x:c>
      <x:c r="B36" s="1208" t="str">
        <x:v>Analysis</x:v>
      </x:c>
      <x:c r="C36" s="1208" t="str">
        <x:v>Complete pilot analysis and cost/capacity</x:v>
      </x:c>
      <x:c r="D36" s="1208" t="str">
        <x:v>Technical, AI, employee, manager, fairness, incidents and costs.</x:v>
      </x:c>
      <x:c r="E36" s="1208" t="str">
        <x:v>Pilot Analytics Lead</x:v>
      </x:c>
      <x:c r="F36" s="1208" t="str">
        <x:v>All Workstream Owners</x:v>
      </x:c>
      <x:c r="G36" s="1208" t="str">
        <x:v>S12-BL-026:S12-BL-031</x:v>
      </x:c>
      <x:c r="H36" s="1208" t="str">
        <x:v>Critical</x:v>
      </x:c>
      <x:c r="I36" s="1208" t="str">
        <x:v>Not Started</x:v>
      </x:c>
      <x:c r="J36" s="1219" t="n">
        <x:f>IF(I36="Approved",1,IF(I36="Draft Complete",0.8,IF(I36="In Review",0.6,IF(I36="In Progress",0.4,IF(I36="Blocked",0,0)))))</x:f>
        <x:v>0</x:v>
      </x:c>
      <x:c r="K36" s="1208" t="n">
        <x:v>10</x:v>
      </x:c>
      <x:c r="L36" s="1208" t="str">
        <x:v>Final pilot report</x:v>
      </x:c>
      <x:c r="M36" s="1208" t="str">
        <x:v>Negative/inconclusive results and confidence visible.</x:v>
      </x:c>
      <x:c r="N36" s="1208" t="str">
        <x:v>No selective reporting.</x:v>
      </x:c>
      <x:c r="O36" s="1209" t="str">
        <x:v>Stage 12B</x:v>
      </x:c>
    </x:row>
    <x:row r="37">
      <x:c r="A37" s="1202" t="str">
        <x:v>S12-BL-033</x:v>
      </x:c>
      <x:c r="B37" s="114" t="str">
        <x:v>Decision</x:v>
      </x:c>
      <x:c r="C37" s="114" t="str">
        <x:v>Run Stage 12B rollout gate</x:v>
      </x:c>
      <x:c r="D37" s="114" t="str">
        <x:v>Select STOP/REBUILD/RESTRICT/MODIFY/LIMITED/PHASED/PROCEED.</x:v>
      </x:c>
      <x:c r="E37" s="114" t="str">
        <x:v>Executive Decision Board</x:v>
      </x:c>
      <x:c r="F37" s="114" t="str">
        <x:v>CTO/DPO/CISO/HR/Product/AI Governance</x:v>
      </x:c>
      <x:c r="G37" s="114" t="str">
        <x:v>S12-BL-032</x:v>
      </x:c>
      <x:c r="H37" s="114" t="str">
        <x:v>Critical</x:v>
      </x:c>
      <x:c r="I37" s="114" t="str">
        <x:v>Not Started</x:v>
      </x:c>
      <x:c r="J37" s="135" t="n">
        <x:f>IF(I37="Approved",1,IF(I37="Draft Complete",0.8,IF(I37="In Review",0.6,IF(I37="In Progress",0.4,IF(I37="Blocked",0,0)))))</x:f>
        <x:v>0</x:v>
      </x:c>
      <x:c r="K37" s="114" t="n">
        <x:v>4</x:v>
      </x:c>
      <x:c r="L37" s="114" t="str">
        <x:v>Signed rollout decision</x:v>
      </x:c>
      <x:c r="M37" s="114" t="str">
        <x:v>PROCEED unavailable with critical blocker.</x:v>
      </x:c>
      <x:c r="N37" s="114" t="str">
        <x:v>Formal human decision.</x:v>
      </x:c>
      <x:c r="O37" s="1203" t="str">
        <x:v>Stage 12B</x:v>
      </x:c>
    </x:row>
    <x:row r="38">
      <x:c r="A38" s="1210" t="str">
        <x:v>S12-BL-034</x:v>
      </x:c>
      <x:c r="B38" s="1211" t="str">
        <x:v>Closeout</x:v>
      </x:c>
      <x:c r="C38" s="1211" t="str">
        <x:v>Publish final programme closeout</x:v>
      </x:c>
      <x:c r="D38" s="1211" t="str">
        <x:v>Decision, conditions, residual risks, roadmap, budget and exit/rollback plan.</x:v>
      </x:c>
      <x:c r="E38" s="1211" t="str">
        <x:v>Programme Lead</x:v>
      </x:c>
      <x:c r="F38" s="1211" t="str">
        <x:v>All Decision Authorities</x:v>
      </x:c>
      <x:c r="G38" s="1211" t="str">
        <x:v>S12-BL-033</x:v>
      </x:c>
      <x:c r="H38" s="1211" t="str">
        <x:v>High</x:v>
      </x:c>
      <x:c r="I38" s="1211" t="str">
        <x:v>Not Started</x:v>
      </x:c>
      <x:c r="J38" s="1220" t="n">
        <x:f>IF(I38="Approved",1,IF(I38="Draft Complete",0.8,IF(I38="In Review",0.6,IF(I38="In Progress",0.4,IF(I38="Blocked",0,0)))))</x:f>
        <x:v>0</x:v>
      </x:c>
      <x:c r="K38" s="1211" t="n">
        <x:v>5</x:v>
      </x:c>
      <x:c r="L38" s="1211" t="str">
        <x:v>Final closeout pack</x:v>
      </x:c>
      <x:c r="M38" s="1211" t="str">
        <x:v>Workbook/source/formula/decision checks pass.</x:v>
      </x:c>
      <x:c r="N38" s="1211" t="str">
        <x:v>No unsupported claim of completion.</x:v>
      </x:c>
      <x:c r="O38" s="1212" t="str">
        <x:v>Stage 12B</x:v>
      </x:c>
    </x:row>
  </x:sheetData>
  <x:mergeCells>
    <x:mergeCell ref="A1:O1"/>
    <x:mergeCell ref="A2:O2"/>
  </x:mergeCells>
  <x:dataValidations count="2">
    <x:dataValidation type="list" sqref="H5:H38">
      <x:formula1>"Critical,High,Medium,Low"</x:formula1>
    </x:dataValidation>
    <x:dataValidation type="list" sqref="I5:I38">
      <x:formula1>"Not Started,In Progress,Draft Complete,In Review,Approved,Blocked,Deferred"</x:formula1>
    </x:dataValidation>
  </x:dataValidations>
  <x:pageMargins left="0.7" right="0.7" top="0.75" bottom="0.75" header="0.3" footer="0.3"/>
</x:worksheet>
</file>

<file path=xl/worksheets/sheet235.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6" hidden="0" customWidth="1"/>
  </x:cols>
  <x:sheetData>
    <x:row r="1" ht="30" customHeight="1">
      <x:c r="A1" s="1164" t="str">
        <x:v>Stage 12 — Residual Risk Register</x:v>
      </x:c>
      <x:c r="B1" s="1164"/>
      <x:c r="C1" s="1164"/>
      <x:c r="D1" s="1164"/>
      <x:c r="E1" s="1164"/>
      <x:c r="F1" s="1164"/>
      <x:c r="G1" s="1164"/>
      <x:c r="H1" s="1164"/>
      <x:c r="I1" s="1164"/>
      <x:c r="J1" s="1164"/>
    </x:row>
    <x:row r="2" ht="40" customHeight="1">
      <x:c r="A2" s="1168" t="str">
        <x:v>Final-stage development, model, security, privacy, legal, pilot, trust and operational risks.</x:v>
      </x:c>
      <x:c r="B2" s="1168"/>
      <x:c r="C2" s="1168"/>
      <x:c r="D2" s="1168"/>
      <x:c r="E2" s="1168"/>
      <x:c r="F2" s="1168"/>
      <x:c r="G2" s="1168"/>
      <x:c r="H2" s="1168"/>
      <x:c r="I2" s="1168"/>
      <x:c r="J2" s="1168"/>
    </x:row>
    <x:row r="4" ht="30" customHeight="1">
      <x:c r="A4" s="1180" t="str">
        <x:v>Risk ID</x:v>
      </x:c>
      <x:c r="B4" s="1181" t="str">
        <x:v>Risk</x:v>
      </x:c>
      <x:c r="C4" s="1181" t="str">
        <x:v>Category</x:v>
      </x:c>
      <x:c r="D4" s="1181" t="str">
        <x:v>Likelihood</x:v>
      </x:c>
      <x:c r="E4" s="1181" t="str">
        <x:v>Impact</x:v>
      </x:c>
      <x:c r="F4" s="1181" t="str">
        <x:v>Score</x:v>
      </x:c>
      <x:c r="G4" s="1181" t="str">
        <x:v>Mitigation</x:v>
      </x:c>
      <x:c r="H4" s="1181" t="str">
        <x:v>Owner</x:v>
      </x:c>
      <x:c r="I4" s="1181" t="str">
        <x:v>Status</x:v>
      </x:c>
      <x:c r="J4" s="1182" t="str">
        <x:v>Notes</x:v>
      </x:c>
    </x:row>
    <x:row r="5">
      <x:c r="A5" s="1199" t="str">
        <x:v>S12-R-001</x:v>
      </x:c>
      <x:c r="B5" s="1200" t="str">
        <x:v>Stage 12 is treated as document completion rather than engineering/pilot execution.</x:v>
      </x:c>
      <x:c r="C5" s="1200" t="str">
        <x:v>Programme</x:v>
      </x:c>
      <x:c r="D5" s="1200" t="n">
        <x:v>4</x:v>
      </x:c>
      <x:c r="E5" s="1200" t="n">
        <x:v>5</x:v>
      </x:c>
      <x:c r="F5" s="1200" t="n">
        <x:f>D5*E5</x:f>
        <x:v>20</x:v>
      </x:c>
      <x:c r="G5" s="1200" t="str">
        <x:v>All gates require implemented/tested evidence and actual results.</x:v>
      </x:c>
      <x:c r="H5" s="1200" t="str">
        <x:v>Programme Lead</x:v>
      </x:c>
      <x:c r="I5" s="1200" t="str">
        <x:v>Open</x:v>
      </x:c>
      <x:c r="J5" s="1201" t="str">
        <x:v>Blocking.</x:v>
      </x:c>
    </x:row>
    <x:row r="6">
      <x:c r="A6" s="1207" t="str">
        <x:v>S12-R-002</x:v>
      </x:c>
      <x:c r="B6" s="1208" t="str">
        <x:v>Fable 5/Opus 4.8/GPT-5.6 access, entitlement or aliases change during development.</x:v>
      </x:c>
      <x:c r="C6" s="1208" t="str">
        <x:v>Development AI/Drift</x:v>
      </x:c>
      <x:c r="D6" s="1208" t="n">
        <x:v>4</x:v>
      </x:c>
      <x:c r="E6" s="1208" t="n">
        <x:v>4</x:v>
      </x:c>
      <x:c r="F6" s="1208" t="n">
        <x:f>D6*E6</x:f>
        <x:v>16</x:v>
      </x:c>
      <x:c r="G6" s="1208" t="str">
        <x:v>Session preflight, actual model capture, fallback and requalification.</x:v>
      </x:c>
      <x:c r="H6" s="1208" t="str">
        <x:v>Engineering AI Lead</x:v>
      </x:c>
      <x:c r="I6" s="1208" t="str">
        <x:v>Open</x:v>
      </x:c>
      <x:c r="J6" s="1209" t="str"/>
    </x:row>
    <x:row r="7">
      <x:c r="A7" s="1202" t="str">
        <x:v>S12-R-003</x:v>
      </x:c>
      <x:c r="B7" s="114" t="str">
        <x:v>Claude Code calls Codex through unsafe arbitrary shell permissions.</x:v>
      </x:c>
      <x:c r="C7" s="114" t="str">
        <x:v>Development Security</x:v>
      </x:c>
      <x:c r="D7" s="114" t="n">
        <x:v>3</x:v>
      </x:c>
      <x:c r="E7" s="114" t="n">
        <x:v>5</x:v>
      </x:c>
      <x:c r="F7" s="114" t="n">
        <x:f>D7*E7</x:f>
        <x:v>15</x:v>
      </x:c>
      <x:c r="G7" s="114" t="str">
        <x:v>Allowlisted read-only wrapper/MCP tool and injection tests.</x:v>
      </x:c>
      <x:c r="H7" s="114" t="str">
        <x:v>Engineering Security</x:v>
      </x:c>
      <x:c r="I7" s="114" t="str">
        <x:v>Open</x:v>
      </x:c>
      <x:c r="J7" s="1203" t="str">
        <x:v>Blocking.</x:v>
      </x:c>
    </x:row>
    <x:row r="8">
      <x:c r="A8" s="1207" t="str">
        <x:v>S12-R-004</x:v>
      </x:c>
      <x:c r="B8" s="1208" t="str">
        <x:v>AI review loop creates endless rework, cost or model consensus without human judgment.</x:v>
      </x:c>
      <x:c r="C8" s="1208" t="str">
        <x:v>Development Governance</x:v>
      </x:c>
      <x:c r="D8" s="1208" t="n">
        <x:v>4</x:v>
      </x:c>
      <x:c r="E8" s="1208" t="n">
        <x:v>4</x:v>
      </x:c>
      <x:c r="F8" s="1208" t="n">
        <x:f>D8*E8</x:f>
        <x:v>16</x:v>
      </x:c>
      <x:c r="G8" s="1208" t="str">
        <x:v>Maximum two AI review cycles and human adjudication.</x:v>
      </x:c>
      <x:c r="H8" s="1208" t="str">
        <x:v>Engineering Lead</x:v>
      </x:c>
      <x:c r="I8" s="1208" t="str">
        <x:v>Open</x:v>
      </x:c>
      <x:c r="J8" s="1209" t="str"/>
    </x:row>
    <x:row r="9">
      <x:c r="A9" s="1202" t="str">
        <x:v>S12-R-005</x:v>
      </x:c>
      <x:c r="B9" s="114" t="str">
        <x:v>Personal subscription usage becomes hidden company infrastructure or employee disadvantage.</x:v>
      </x:c>
      <x:c r="C9" s="114" t="str">
        <x:v>HR/Legal/Trust</x:v>
      </x:c>
      <x:c r="D9" s="114" t="n">
        <x:v>3</x:v>
      </x:c>
      <x:c r="E9" s="114" t="n">
        <x:v>5</x:v>
      </x:c>
      <x:c r="F9" s="114" t="n">
        <x:f>D9*E9</x:f>
        <x:v>15</x:v>
      </x:c>
      <x:c r="G9" s="114" t="str">
        <x:v>Subscription policy, visible use and company/manual fallback.</x:v>
      </x:c>
      <x:c r="H9" s="114" t="str">
        <x:v>HR/Legal/Finance</x:v>
      </x:c>
      <x:c r="I9" s="114" t="str">
        <x:v>Open</x:v>
      </x:c>
      <x:c r="J9" s="1203" t="str">
        <x:v>Blocking.</x:v>
      </x:c>
    </x:row>
    <x:row r="10">
      <x:c r="A10" s="1207" t="str">
        <x:v>S12-R-006</x:v>
      </x:c>
      <x:c r="B10" s="1208" t="str">
        <x:v>Existing orchestrator gaps are discovered late.</x:v>
      </x:c>
      <x:c r="C10" s="1208" t="str">
        <x:v>Architecture/Delivery</x:v>
      </x:c>
      <x:c r="D10" s="1208" t="n">
        <x:v>4</x:v>
      </x:c>
      <x:c r="E10" s="1208" t="n">
        <x:v>4</x:v>
      </x:c>
      <x:c r="F10" s="1208" t="n">
        <x:f>D10*E10</x:f>
        <x:v>16</x:v>
      </x:c>
      <x:c r="G10" s="1208" t="str">
        <x:v>Early factual gap assessment and staged integration.</x:v>
      </x:c>
      <x:c r="H10" s="1208" t="str">
        <x:v>AI Platform/Architecture</x:v>
      </x:c>
      <x:c r="I10" s="1208" t="str">
        <x:v>Open</x:v>
      </x:c>
      <x:c r="J10" s="1209" t="str"/>
    </x:row>
    <x:row r="11">
      <x:c r="A11" s="1202" t="str">
        <x:v>S12-R-007</x:v>
      </x:c>
      <x:c r="B11" s="114" t="str">
        <x:v>Standalone router duplicates or diverges from central platform.</x:v>
      </x:c>
      <x:c r="C11" s="114" t="str">
        <x:v>Architecture</x:v>
      </x:c>
      <x:c r="D11" s="114" t="n">
        <x:v>3</x:v>
      </x:c>
      <x:c r="E11" s="114" t="n">
        <x:v>5</x:v>
      </x:c>
      <x:c r="F11" s="114" t="n">
        <x:f>D11*E11</x:f>
        <x:v>15</x:v>
      </x:c>
      <x:c r="G11" s="114" t="str">
        <x:v>Thin scope, shared contracts and portability tests.</x:v>
      </x:c>
      <x:c r="H11" s="114" t="str">
        <x:v>CTO/AI Platform</x:v>
      </x:c>
      <x:c r="I11" s="114" t="str">
        <x:v>Open</x:v>
      </x:c>
      <x:c r="J11" s="1203" t="str">
        <x:v>Blocking.</x:v>
      </x:c>
    </x:row>
    <x:row r="12">
      <x:c r="A12" s="1207" t="str">
        <x:v>S12-R-008</x:v>
      </x:c>
      <x:c r="B12" s="1208" t="str">
        <x:v>Model qualification is incomplete, biased or stale.</x:v>
      </x:c>
      <x:c r="C12" s="1208" t="str">
        <x:v>AI Evaluation/Fairness</x:v>
      </x:c>
      <x:c r="D12" s="1208" t="n">
        <x:v>4</x:v>
      </x:c>
      <x:c r="E12" s="1208" t="n">
        <x:v>5</x:v>
      </x:c>
      <x:c r="F12" s="1208" t="n">
        <x:f>D12*E12</x:f>
        <x:v>20</x:v>
      </x:c>
      <x:c r="G12" s="1208" t="str">
        <x:v>Task-specific holdouts, graders, reviewers, expiry and drift tests.</x:v>
      </x:c>
      <x:c r="H12" s="1208" t="str">
        <x:v>AI Evaluation/DPO</x:v>
      </x:c>
      <x:c r="I12" s="1208" t="str">
        <x:v>Open</x:v>
      </x:c>
      <x:c r="J12" s="1209" t="str">
        <x:v>Blocking.</x:v>
      </x:c>
    </x:row>
    <x:row r="13">
      <x:c r="A13" s="1202" t="str">
        <x:v>S12-R-009</x:v>
      </x:c>
      <x:c r="B13" s="114" t="str">
        <x:v>Public/vendor benchmark is substituted for HumanOS qualification.</x:v>
      </x:c>
      <x:c r="C13" s="114" t="str">
        <x:v>AI Governance</x:v>
      </x:c>
      <x:c r="D13" s="114" t="n">
        <x:v>3</x:v>
      </x:c>
      <x:c r="E13" s="114" t="n">
        <x:v>5</x:v>
      </x:c>
      <x:c r="F13" s="114" t="n">
        <x:f>D13*E13</x:f>
        <x:v>15</x:v>
      </x:c>
      <x:c r="G13" s="114" t="str">
        <x:v>Qualification gate requires HumanOS datasets and actual config.</x:v>
      </x:c>
      <x:c r="H13" s="114" t="str">
        <x:v>AI Evaluation</x:v>
      </x:c>
      <x:c r="I13" s="114" t="str">
        <x:v>Open</x:v>
      </x:c>
      <x:c r="J13" s="1203" t="str">
        <x:v>Blocking.</x:v>
      </x:c>
    </x:row>
    <x:row r="14">
      <x:c r="A14" s="1207" t="str">
        <x:v>S12-R-010</x:v>
      </x:c>
      <x:c r="B14" s="1208" t="str">
        <x:v>Silent fallback changes provider, local/cloud or region.</x:v>
      </x:c>
      <x:c r="C14" s="1208" t="str">
        <x:v>Privacy/Trust</x:v>
      </x:c>
      <x:c r="D14" s="1208" t="n">
        <x:v>3</x:v>
      </x:c>
      <x:c r="E14" s="1208" t="n">
        <x:v>5</x:v>
      </x:c>
      <x:c r="F14" s="1208" t="n">
        <x:f>D14*E14</x:f>
        <x:v>15</x:v>
      </x:c>
      <x:c r="G14" s="1208" t="str">
        <x:v>Pre-transmission checks, notice/approval and route audit.</x:v>
      </x:c>
      <x:c r="H14" s="1208" t="str">
        <x:v>DPO/AI Platform</x:v>
      </x:c>
      <x:c r="I14" s="1208" t="str">
        <x:v>Open</x:v>
      </x:c>
      <x:c r="J14" s="1209" t="str">
        <x:v>Blocking.</x:v>
      </x:c>
    </x:row>
    <x:row r="15">
      <x:c r="A15" s="1202" t="str">
        <x:v>S12-R-011</x:v>
      </x:c>
      <x:c r="B15" s="114" t="str">
        <x:v>AI route or unavailability creates employee negative inference.</x:v>
      </x:c>
      <x:c r="C15" s="114" t="str">
        <x:v>Fairness</x:v>
      </x:c>
      <x:c r="D15" s="114" t="n">
        <x:v>3</x:v>
      </x:c>
      <x:c r="E15" s="114" t="n">
        <x:v>5</x:v>
      </x:c>
      <x:c r="F15" s="114" t="n">
        <x:f>D15*E15</x:f>
        <x:v>15</x:v>
      </x:c>
      <x:c r="G15" s="114" t="str">
        <x:v>Canonical errors, gaps and no-AI/manual path.</x:v>
      </x:c>
      <x:c r="H15" s="114" t="str">
        <x:v>HR/Product/AI Governance</x:v>
      </x:c>
      <x:c r="I15" s="114" t="str">
        <x:v>Open</x:v>
      </x:c>
      <x:c r="J15" s="1203" t="str">
        <x:v>Blocking.</x:v>
      </x:c>
    </x:row>
    <x:row r="16">
      <x:c r="A16" s="1207" t="str">
        <x:v>S12-R-012</x:v>
      </x:c>
      <x:c r="B16" s="1208" t="str">
        <x:v>Endpoint broker affects performance or exposes local services.</x:v>
      </x:c>
      <x:c r="C16" s="1208" t="str">
        <x:v>Endpoint/Security</x:v>
      </x:c>
      <x:c r="D16" s="1208" t="n">
        <x:v>4</x:v>
      </x:c>
      <x:c r="E16" s="1208" t="n">
        <x:v>5</x:v>
      </x:c>
      <x:c r="F16" s="1208" t="n">
        <x:f>D16*E16</x:f>
        <x:v>20</x:v>
      </x:c>
      <x:c r="G16" s="1208" t="str">
        <x:v>Resource budgets, loopback/IPC, sandbox and performance tests.</x:v>
      </x:c>
      <x:c r="H16" s="1208" t="str">
        <x:v>Desktop/CISO</x:v>
      </x:c>
      <x:c r="I16" s="1208" t="str">
        <x:v>Open</x:v>
      </x:c>
      <x:c r="J16" s="1209" t="str">
        <x:v>Blocking.</x:v>
      </x:c>
    </x:row>
    <x:row r="17">
      <x:c r="A17" s="1202" t="str">
        <x:v>S12-R-013</x:v>
      </x:c>
      <x:c r="B17" s="114" t="str">
        <x:v>Raw evidence or private coaching leaks through AI/model context, logs or caches.</x:v>
      </x:c>
      <x:c r="C17" s="114" t="str">
        <x:v>Privacy/Security</x:v>
      </x:c>
      <x:c r="D17" s="114" t="n">
        <x:v>3</x:v>
      </x:c>
      <x:c r="E17" s="114" t="n">
        <x:v>5</x:v>
      </x:c>
      <x:c r="F17" s="114" t="n">
        <x:f>D17*E17</x:f>
        <x:v>15</x:v>
      </x:c>
      <x:c r="G17" s="114" t="str">
        <x:v>Reference-based context, Model Gateway and OTel allowlists.</x:v>
      </x:c>
      <x:c r="H17" s="114" t="str">
        <x:v>DPO/CISO/SRE</x:v>
      </x:c>
      <x:c r="I17" s="114" t="str">
        <x:v>Open</x:v>
      </x:c>
      <x:c r="J17" s="1203" t="str">
        <x:v>Blocking.</x:v>
      </x:c>
    </x:row>
    <x:row r="18">
      <x:c r="A18" s="1207" t="str">
        <x:v>S12-R-014</x:v>
      </x:c>
      <x:c r="B18" s="1208" t="str">
        <x:v>Provider terms, retention, region or training use changes.</x:v>
      </x:c>
      <x:c r="C18" s="1208" t="str">
        <x:v>Legal/Privacy/Drift</x:v>
      </x:c>
      <x:c r="D18" s="1208" t="n">
        <x:v>3</x:v>
      </x:c>
      <x:c r="E18" s="1208" t="n">
        <x:v>5</x:v>
      </x:c>
      <x:c r="F18" s="1208" t="n">
        <x:f>D18*E18</x:f>
        <x:v>15</x:v>
      </x:c>
      <x:c r="G18" s="1208" t="str">
        <x:v>Source/terms monitoring and immediate route restriction.</x:v>
      </x:c>
      <x:c r="H18" s="1208" t="str">
        <x:v>Legal/DPO/Provider Owner</x:v>
      </x:c>
      <x:c r="I18" s="1208" t="str">
        <x:v>Open</x:v>
      </x:c>
      <x:c r="J18" s="1209" t="str">
        <x:v>Blocking.</x:v>
      </x:c>
    </x:row>
    <x:row r="19">
      <x:c r="A19" s="1202" t="str">
        <x:v>S12-R-015</x:v>
      </x:c>
      <x:c r="B19" s="114" t="str">
        <x:v>Security, rights or accessibility defects are accepted to maintain schedule.</x:v>
      </x:c>
      <x:c r="C19" s="114" t="str">
        <x:v>Governance</x:v>
      </x:c>
      <x:c r="D19" s="114" t="n">
        <x:v>3</x:v>
      </x:c>
      <x:c r="E19" s="114" t="n">
        <x:v>5</x:v>
      </x:c>
      <x:c r="F19" s="114" t="n">
        <x:f>D19*E19</x:f>
        <x:v>15</x:v>
      </x:c>
      <x:c r="G19" s="114" t="str">
        <x:v>Independent gate authorities and stop conditions.</x:v>
      </x:c>
      <x:c r="H19" s="114" t="str">
        <x:v>Executive Sponsor/DPO/CISO</x:v>
      </x:c>
      <x:c r="I19" s="114" t="str">
        <x:v>Open</x:v>
      </x:c>
      <x:c r="J19" s="1203" t="str">
        <x:v>Blocking.</x:v>
      </x:c>
    </x:row>
    <x:row r="20">
      <x:c r="A20" s="1207" t="str">
        <x:v>S12-R-016</x:v>
      </x:c>
      <x:c r="B20" s="1208" t="str">
        <x:v>Pilot participants feel coerced or distrust no-adverse-action promise.</x:v>
      </x:c>
      <x:c r="C20" s="1208" t="str">
        <x:v>HR/Trust</x:v>
      </x:c>
      <x:c r="D20" s="1208" t="n">
        <x:v>4</x:v>
      </x:c>
      <x:c r="E20" s="1208" t="n">
        <x:v>5</x:v>
      </x:c>
      <x:c r="F20" s="1208" t="n">
        <x:f>D20*E20</x:f>
        <x:v>20</x:v>
      </x:c>
      <x:c r="G20" s="1208" t="str">
        <x:v>Consultation, participant terms, independent contacts and trust research.</x:v>
      </x:c>
      <x:c r="H20" s="1208" t="str">
        <x:v>HR/DPO/Employee Reps</x:v>
      </x:c>
      <x:c r="I20" s="1208" t="str">
        <x:v>Open</x:v>
      </x:c>
      <x:c r="J20" s="1209" t="str">
        <x:v>Blocking.</x:v>
      </x:c>
    </x:row>
    <x:row r="21">
      <x:c r="A21" s="1202" t="str">
        <x:v>S12-R-017</x:v>
      </x:c>
      <x:c r="B21" s="114" t="str">
        <x:v>Manager console use drifts toward live surveillance or productivity ranking.</x:v>
      </x:c>
      <x:c r="C21" s="114" t="str">
        <x:v>Product/Misuse</x:v>
      </x:c>
      <x:c r="D21" s="114" t="n">
        <x:v>3</x:v>
      </x:c>
      <x:c r="E21" s="114" t="n">
        <x:v>5</x:v>
      </x:c>
      <x:c r="F21" s="114" t="n">
        <x:f>D21*E21</x:f>
        <x:v>15</x:v>
      </x:c>
      <x:c r="G21" s="114" t="str">
        <x:v>Exception-led UX, metric deny-list, training and audits.</x:v>
      </x:c>
      <x:c r="H21" s="114" t="str">
        <x:v>Product/HR/DPO</x:v>
      </x:c>
      <x:c r="I21" s="114" t="str">
        <x:v>Open</x:v>
      </x:c>
      <x:c r="J21" s="1203" t="str">
        <x:v>Blocking.</x:v>
      </x:c>
    </x:row>
    <x:row r="22">
      <x:c r="A22" s="1207" t="str">
        <x:v>S12-R-018</x:v>
      </x:c>
      <x:c r="B22" s="1208" t="str">
        <x:v>Lahore pilot begins before local legal and consultation approval.</x:v>
      </x:c>
      <x:c r="C22" s="1208" t="str">
        <x:v>Legal/Jurisdiction</x:v>
      </x:c>
      <x:c r="D22" s="1208" t="n">
        <x:v>3</x:v>
      </x:c>
      <x:c r="E22" s="1208" t="n">
        <x:v>5</x:v>
      </x:c>
      <x:c r="F22" s="1208" t="n">
        <x:f>D22*E22</x:f>
        <x:v>15</x:v>
      </x:c>
      <x:c r="G22" s="1208" t="str">
        <x:v>Hard phase gate and blocked cohort status.</x:v>
      </x:c>
      <x:c r="H22" s="1208" t="str">
        <x:v>Pakistan Legal/DPO/HR</x:v>
      </x:c>
      <x:c r="I22" s="1208" t="str">
        <x:v>Open</x:v>
      </x:c>
      <x:c r="J22" s="1209" t="str">
        <x:v>Blocking.</x:v>
      </x:c>
    </x:row>
    <x:row r="23">
      <x:c r="A23" s="1202" t="str">
        <x:v>S12-R-019</x:v>
      </x:c>
      <x:c r="B23" s="114" t="str">
        <x:v>Insufficient pilot sample creates false confidence.</x:v>
      </x:c>
      <x:c r="C23" s="114" t="str">
        <x:v>Evaluation</x:v>
      </x:c>
      <x:c r="D23" s="114" t="n">
        <x:v>4</x:v>
      </x:c>
      <x:c r="E23" s="114" t="n">
        <x:v>4</x:v>
      </x:c>
      <x:c r="F23" s="114" t="n">
        <x:f>D23*E23</x:f>
        <x:v>16</x:v>
      </x:c>
      <x:c r="G23" s="114" t="str">
        <x:v>Confidence/sample caveats, minimum cases and inconclusive outcome.</x:v>
      </x:c>
      <x:c r="H23" s="114" t="str">
        <x:v>AI Evaluation/Pilot Analytics</x:v>
      </x:c>
      <x:c r="I23" s="114" t="str">
        <x:v>Open</x:v>
      </x:c>
      <x:c r="J23" s="1203" t="str"/>
    </x:row>
    <x:row r="24">
      <x:c r="A24" s="1207" t="str">
        <x:v>S12-R-020</x:v>
      </x:c>
      <x:c r="B24" s="1208" t="str">
        <x:v>Cost/support/qualification maintenance is commercially unsustainable.</x:v>
      </x:c>
      <x:c r="C24" s="1208" t="str">
        <x:v>FinOps/Operations</x:v>
      </x:c>
      <x:c r="D24" s="1208" t="n">
        <x:v>4</x:v>
      </x:c>
      <x:c r="E24" s="1208" t="n">
        <x:v>4</x:v>
      </x:c>
      <x:c r="F24" s="1208" t="n">
        <x:f>D24*E24</x:f>
        <x:v>16</x:v>
      </x:c>
      <x:c r="G24" s="1208" t="str">
        <x:v>Scenario model, budget thresholds and restricted rollout options.</x:v>
      </x:c>
      <x:c r="H24" s="1208" t="str">
        <x:v>FinOps/Operations</x:v>
      </x:c>
      <x:c r="I24" s="1208" t="str">
        <x:v>Open</x:v>
      </x:c>
      <x:c r="J24" s="1209" t="str"/>
    </x:row>
    <x:row r="25">
      <x:c r="A25" s="1202" t="str">
        <x:v>S12-R-021</x:v>
      </x:c>
      <x:c r="B25" s="114" t="str">
        <x:v>Rollback stops future model use but prior findings remain uncorrected.</x:v>
      </x:c>
      <x:c r="C25" s="114" t="str">
        <x:v>Remediation/Employment</x:v>
      </x:c>
      <x:c r="D25" s="114" t="n">
        <x:v>3</x:v>
      </x:c>
      <x:c r="E25" s="114" t="n">
        <x:v>5</x:v>
      </x:c>
      <x:c r="F25" s="114" t="n">
        <x:f>D25*E25</x:f>
        <x:v>15</x:v>
      </x:c>
      <x:c r="G25" s="114" t="str">
        <x:v>Affected-output lineage and correction workflow.</x:v>
      </x:c>
      <x:c r="H25" s="114" t="str">
        <x:v>Governance/Domain Owners</x:v>
      </x:c>
      <x:c r="I25" s="114" t="str">
        <x:v>Open</x:v>
      </x:c>
      <x:c r="J25" s="1203" t="str">
        <x:v>Blocking.</x:v>
      </x:c>
    </x:row>
    <x:row r="26">
      <x:c r="A26" s="1210" t="str">
        <x:v>S12-R-022</x:v>
      </x:c>
      <x:c r="B26" s="1211" t="str">
        <x:v>Negative pilot evidence is suppressed in the executive decision.</x:v>
      </x:c>
      <x:c r="C26" s="1211" t="str">
        <x:v>Governance/Trust</x:v>
      </x:c>
      <x:c r="D26" s="1211" t="n">
        <x:v>3</x:v>
      </x:c>
      <x:c r="E26" s="1211" t="n">
        <x:v>5</x:v>
      </x:c>
      <x:c r="F26" s="1211" t="n">
        <x:f>D26*E26</x:f>
        <x:v>15</x:v>
      </x:c>
      <x:c r="G26" s="1211" t="str">
        <x:v>Independent DPO/security/HR review and mandatory unresolved-risk section.</x:v>
      </x:c>
      <x:c r="H26" s="1211" t="str">
        <x:v>Executive Sponsor/Programme</x:v>
      </x:c>
      <x:c r="I26" s="1211" t="str">
        <x:v>Open</x:v>
      </x:c>
      <x:c r="J26" s="1212" t="str">
        <x:v>Blocking.</x:v>
      </x:c>
    </x:row>
  </x:sheetData>
  <x:mergeCells>
    <x:mergeCell ref="A1:J1"/>
    <x:mergeCell ref="A2:J2"/>
  </x:mergeCells>
  <x:conditionalFormatting sqref="F5:F26">
    <x:cfRule type="colorScale" priority="1">
      <x:colorScale>
        <x:cfvo type="min"/>
        <x:cfvo type="percentile" val="50"/>
        <x:cfvo type="max"/>
        <x:color rgb="FFE2F0D9"/>
        <x:color rgb="FFFFF2CC"/>
        <x:color rgb="FFFCE4D6"/>
      </x:colorScale>
    </x:cfRule>
  </x:conditionalFormatting>
  <x:dataValidations count="1">
    <x:dataValidation type="list" sqref="I5:I26">
      <x:formula1>"Open,Mitigating,Accepted,Closed,Blocked"</x:formula1>
    </x:dataValidation>
  </x:dataValidations>
  <x:pageMargins left="0.7" right="0.7" top="0.75" bottom="0.75" header="0.3" footer="0.3"/>
</x:worksheet>
</file>

<file path=xl/worksheets/sheet236.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1164" t="str">
        <x:v>Stage 12 — Architecture and Programme Decisions</x:v>
      </x:c>
      <x:c r="B1" s="1164"/>
      <x:c r="C1" s="1164"/>
      <x:c r="D1" s="1164"/>
      <x:c r="E1" s="1164"/>
      <x:c r="F1" s="1164"/>
      <x:c r="G1" s="1164"/>
      <x:c r="H1" s="1164"/>
      <x:c r="I1" s="1164"/>
      <x:c r="J1" s="1164"/>
      <x:c r="K1" s="1164"/>
    </x:row>
    <x:row r="2" ht="40" customHeight="1">
      <x:c r="A2" s="1168" t="str">
        <x:v>Final decisions for the Claude–Opus–Codex workflow, human authority, pilot phasing and evidence-based rollout.</x:v>
      </x:c>
      <x:c r="B2" s="1168"/>
      <x:c r="C2" s="1168"/>
      <x:c r="D2" s="1168"/>
      <x:c r="E2" s="1168"/>
      <x:c r="F2" s="1168"/>
      <x:c r="G2" s="1168"/>
      <x:c r="H2" s="1168"/>
      <x:c r="I2" s="1168"/>
      <x:c r="J2" s="1168"/>
      <x:c r="K2" s="1168"/>
    </x:row>
    <x:row r="4" ht="30" customHeight="1">
      <x:c r="A4" s="1180" t="str">
        <x:v>ADR</x:v>
      </x:c>
      <x:c r="B4" s="1181" t="str">
        <x:v>Decision title</x:v>
      </x:c>
      <x:c r="C4" s="1181" t="str">
        <x:v>Status</x:v>
      </x:c>
      <x:c r="D4" s="1181" t="str">
        <x:v>Context</x:v>
      </x:c>
      <x:c r="E4" s="1181" t="str">
        <x:v>Decision</x:v>
      </x:c>
      <x:c r="F4" s="1181" t="str">
        <x:v>Alternatives</x:v>
      </x:c>
      <x:c r="G4" s="1181" t="str">
        <x:v>Positive consequences</x:v>
      </x:c>
      <x:c r="H4" s="1181" t="str">
        <x:v>Risk / trade-off</x:v>
      </x:c>
      <x:c r="I4" s="1181" t="str">
        <x:v>Validation</x:v>
      </x:c>
      <x:c r="J4" s="1181" t="str">
        <x:v>Owner</x:v>
      </x:c>
      <x:c r="K4" s="1182" t="str">
        <x:v>Source / basis</x:v>
      </x:c>
    </x:row>
    <x:row r="5">
      <x:c r="A5" s="1199" t="str">
        <x:v>S12-ADR-001</x:v>
      </x:c>
      <x:c r="B5" s="1200" t="str">
        <x:v>Development lead model profile</x:v>
      </x:c>
      <x:c r="C5" s="1200" t="str">
        <x:v>Accepted in principle</x:v>
      </x:c>
      <x:c r="D5" s="1200" t="str">
        <x:v>Nessovo selected Fable 5 for planning/orchestration.</x:v>
      </x:c>
      <x:c r="E5" s="1200" t="str">
        <x:v>Use Claude Code Fable 5 for architecture/decomposition/integration, subject to exact-route qualification.</x:v>
      </x:c>
      <x:c r="F5" s="1200" t="str">
        <x:v>Use one model for all coding; use Fable for every routine edit.</x:v>
      </x:c>
      <x:c r="G5" s="1200" t="str">
        <x:v>Strong planning and cross-service judgment.</x:v>
      </x:c>
      <x:c r="H5" s="1200" t="str">
        <x:v>Availability/credit and cost variability.</x:v>
      </x:c>
      <x:c r="I5" s="1200" t="str">
        <x:v>Qualification and session preflight.</x:v>
      </x:c>
      <x:c r="J5" s="1200" t="str">
        <x:v>CTO/Engineering AI</x:v>
      </x:c>
      <x:c r="K5" s="1201" t="str">
        <x:v>Anthropic Fable 5</x:v>
      </x:c>
    </x:row>
    <x:row r="6">
      <x:c r="A6" s="1207" t="str">
        <x:v>S12-ADR-002</x:v>
      </x:c>
      <x:c r="B6" s="1208" t="str">
        <x:v>Primary coding model profile</x:v>
      </x:c>
      <x:c r="C6" s="1208" t="str">
        <x:v>Accepted in principle</x:v>
      </x:c>
      <x:c r="D6" s="1208" t="str">
        <x:v>Nessovo selected Opus 4.8 for coding.</x:v>
      </x:c>
      <x:c r="E6" s="1208" t="str">
        <x:v>Use Claude Code Opus 4.8 for bounded implementation with required tests.</x:v>
      </x:c>
      <x:c r="F6" s="1208" t="str">
        <x:v>Fable writes all code; Codex writes code.</x:v>
      </x:c>
      <x:c r="G6" s="1208" t="str">
        <x:v>Clear separation between planning and execution.</x:v>
      </x:c>
      <x:c r="H6" s="1208" t="str">
        <x:v>Could be slower/costlier than routine model.</x:v>
      </x:c>
      <x:c r="I6" s="1208" t="str">
        <x:v>Coding corpus qualification.</x:v>
      </x:c>
      <x:c r="J6" s="1208" t="str">
        <x:v>Engineering Lead</x:v>
      </x:c>
      <x:c r="K6" s="1209" t="str">
        <x:v>Anthropic Opus 4.8</x:v>
      </x:c>
    </x:row>
    <x:row r="7">
      <x:c r="A7" s="1202" t="str">
        <x:v>S12-ADR-003</x:v>
      </x:c>
      <x:c r="B7" s="114" t="str">
        <x:v>Independent reviewer profile</x:v>
      </x:c>
      <x:c r="C7" s="114" t="str">
        <x:v>Accepted in principle</x:v>
      </x:c>
      <x:c r="D7" s="114" t="str">
        <x:v>Nessovo selected GPT-5.6 in Codex for review.</x:v>
      </x:c>
      <x:c r="E7" s="114" t="str">
        <x:v>Use GPT-5.6 Sol max in read-only Codex wrapper for plan/diff/security review.</x:v>
      </x:c>
      <x:c r="F7" s="114" t="str">
        <x:v>Same Claude model reviews own code; unrestricted Codex edits.</x:v>
      </x:c>
      <x:c r="G7" s="114" t="str">
        <x:v>Independent model family and strong coding review.</x:v>
      </x:c>
      <x:c r="H7" s="114" t="str">
        <x:v>False positives and cost.</x:v>
      </x:c>
      <x:c r="I7" s="114" t="str">
        <x:v>Review precision/read-only tests.</x:v>
      </x:c>
      <x:c r="J7" s="114" t="str">
        <x:v>QA/CISO/Engineering</x:v>
      </x:c>
      <x:c r="K7" s="1203" t="str">
        <x:v>OpenAI GPT-5.6</x:v>
      </x:c>
    </x:row>
    <x:row r="8">
      <x:c r="A8" s="1207" t="str">
        <x:v>S12-ADR-004</x:v>
      </x:c>
      <x:c r="B8" s="1208" t="str">
        <x:v>Human and CI final authority</x:v>
      </x:c>
      <x:c r="C8" s="1208" t="str">
        <x:v>Accepted</x:v>
      </x:c>
      <x:c r="D8" s="1208" t="str">
        <x:v>AI models can share failure modes and cannot own protected-branch decisions.</x:v>
      </x:c>
      <x:c r="E8" s="1208" t="str">
        <x:v>Mandatory deterministic CI and named human merge/release authority.</x:v>
      </x:c>
      <x:c r="F8" s="1208" t="str">
        <x:v>AI consensus merge.</x:v>
      </x:c>
      <x:c r="G8" s="1208" t="str">
        <x:v>Accountability and reproducibility.</x:v>
      </x:c>
      <x:c r="H8" s="1208" t="str">
        <x:v>Human review time.</x:v>
      </x:c>
      <x:c r="I8" s="1208" t="str">
        <x:v>Protected-branch test.</x:v>
      </x:c>
      <x:c r="J8" s="1208" t="str">
        <x:v>CTO/Engineering</x:v>
      </x:c>
      <x:c r="K8" s="1209" t="str">
        <x:v>Programme governance</x:v>
      </x:c>
    </x:row>
    <x:row r="9">
      <x:c r="A9" s="1202" t="str">
        <x:v>S12-ADR-005</x:v>
      </x:c>
      <x:c r="B9" s="114" t="str">
        <x:v>Maximum two AI review cycles</x:v>
      </x:c>
      <x:c r="C9" s="114" t="str">
        <x:v>Accepted in principle</x:v>
      </x:c>
      <x:c r="D9" s="114" t="str">
        <x:v>Cross-model debate can become endless and costly.</x:v>
      </x:c>
      <x:c r="E9" s="114" t="str">
        <x:v>After two review/fix cycles, unresolved issues go to human adjudication.</x:v>
      </x:c>
      <x:c r="F9" s="114" t="str">
        <x:v>Unlimited loops; one review only.</x:v>
      </x:c>
      <x:c r="G9" s="114" t="str">
        <x:v>Cost and decision control.</x:v>
      </x:c>
      <x:c r="H9" s="114" t="str">
        <x:v>Potential unresolved complexity.</x:v>
      </x:c>
      <x:c r="I9" s="114" t="str">
        <x:v>Workflow metrics.</x:v>
      </x:c>
      <x:c r="J9" s="114" t="str">
        <x:v>Engineering Lead</x:v>
      </x:c>
      <x:c r="K9" s="1203" t="str">
        <x:v>Development protocol</x:v>
      </x:c>
    </x:row>
    <x:row r="10">
      <x:c r="A10" s="1207" t="str">
        <x:v>S12-ADR-006</x:v>
      </x:c>
      <x:c r="B10" s="1208" t="str">
        <x:v>Stage 12 results cannot be fabricated</x:v>
      </x:c>
      <x:c r="C10" s="1208" t="str">
        <x:v>Accepted</x:v>
      </x:c>
      <x:c r="D10" s="1208" t="str">
        <x:v>No implementation environment or pilot evidence exists at planning time.</x:v>
      </x:c>
      <x:c r="E10" s="1208" t="str">
        <x:v>Workbook marks actual-result fields Not Executed until evidence is produced.</x:v>
      </x:c>
      <x:c r="F10" s="1208" t="str">
        <x:v>Assume specification equals pass.</x:v>
      </x:c>
      <x:c r="G10" s="1208" t="str">
        <x:v>Honest gate and audit.</x:v>
      </x:c>
      <x:c r="H10" s="1208" t="str">
        <x:v>Final decision remains pending.</x:v>
      </x:c>
      <x:c r="I10" s="1208" t="str">
        <x:v>Result/evidence audit.</x:v>
      </x:c>
      <x:c r="J10" s="1208" t="str">
        <x:v>Programme Lead</x:v>
      </x:c>
      <x:c r="K10" s="1209" t="str">
        <x:v>Trustworthiness</x:v>
      </x:c>
    </x:row>
    <x:row r="11">
      <x:c r="A11" s="1202" t="str">
        <x:v>S12-ADR-007</x:v>
      </x:c>
      <x:c r="B11" s="114" t="str">
        <x:v>UK-first pilot</x:v>
      </x:c>
      <x:c r="C11" s="114" t="str">
        <x:v>Accepted in principle</x:v>
      </x:c>
      <x:c r="D11" s="114" t="str">
        <x:v>Lahore requires separate local legal/privacy/consultation approval.</x:v>
      </x:c>
      <x:c r="E11" s="114" t="str">
        <x:v>Run UK phases first; Lahore phase remains blocked until approved.</x:v>
      </x:c>
      <x:c r="F11" s="114" t="str">
        <x:v>Global simultaneous pilot.</x:v>
      </x:c>
      <x:c r="G11" s="114" t="str">
        <x:v>Reduces jurisdictional risk.</x:v>
      </x:c>
      <x:c r="H11" s="114" t="str">
        <x:v>Slower global evidence.</x:v>
      </x:c>
      <x:c r="I11" s="114" t="str">
        <x:v>Legal gate.</x:v>
      </x:c>
      <x:c r="J11" s="114" t="str">
        <x:v>DPO/HR/Legal</x:v>
      </x:c>
      <x:c r="K11" s="1203" t="str">
        <x:v>Pilot protocol</x:v>
      </x:c>
    </x:row>
    <x:row r="12">
      <x:c r="A12" s="1207" t="str">
        <x:v>S12-ADR-008</x:v>
      </x:c>
      <x:c r="B12" s="1208" t="str">
        <x:v>Observe-only baseline before interventions</x:v>
      </x:c>
      <x:c r="C12" s="1208" t="str">
        <x:v>Accepted</x:v>
      </x:c>
      <x:c r="D12" s="1208" t="str">
        <x:v>Need baseline for capture, trust and false-positive measurement.</x:v>
      </x:c>
      <x:c r="E12" s="1208" t="str">
        <x:v>Begin with deterministic/observe-only phase before AI findings/coaching.</x:v>
      </x:c>
      <x:c r="F12" s="1208" t="str">
        <x:v>Start full AI/coaching immediately.</x:v>
      </x:c>
      <x:c r="G12" s="1208" t="str">
        <x:v>Better causal and trust evidence.</x:v>
      </x:c>
      <x:c r="H12" s="1208" t="str">
        <x:v>Longer pilot.</x:v>
      </x:c>
      <x:c r="I12" s="1208" t="str">
        <x:v>Pilot experiment design.</x:v>
      </x:c>
      <x:c r="J12" s="1208" t="str">
        <x:v>Product/AI Evaluation</x:v>
      </x:c>
      <x:c r="K12" s="1209" t="str">
        <x:v>Pilot protocol</x:v>
      </x:c>
    </x:row>
    <x:row r="13">
      <x:c r="A13" s="1202" t="str">
        <x:v>S12-ADR-009</x:v>
      </x:c>
      <x:c r="B13" s="114" t="str">
        <x:v>No-AI mode is a tested production capability</x:v>
      </x:c>
      <x:c r="C13" s="114" t="str">
        <x:v>Accepted</x:v>
      </x:c>
      <x:c r="D13" s="114" t="str">
        <x:v>AI may be unavailable, prohibited or unqualified.</x:v>
      </x:c>
      <x:c r="E13" s="114" t="str">
        <x:v>Core evidence, rights and human review operate without AI.</x:v>
      </x:c>
      <x:c r="F13" s="114" t="str">
        <x:v>AI-required architecture.</x:v>
      </x:c>
      <x:c r="G13" s="114" t="str">
        <x:v>Resilience and fairness.</x:v>
      </x:c>
      <x:c r="H13" s="114" t="str">
        <x:v>Reduced automation.</x:v>
      </x:c>
      <x:c r="I13" s="114" t="str">
        <x:v>Hybrid tests.</x:v>
      </x:c>
      <x:c r="J13" s="114" t="str">
        <x:v>Work Intelligence/Architecture</x:v>
      </x:c>
      <x:c r="K13" s="1203" t="str">
        <x:v>A-01</x:v>
      </x:c>
    </x:row>
    <x:row r="14">
      <x:c r="A14" s="1207" t="str">
        <x:v>S12-ADR-010</x:v>
      </x:c>
      <x:c r="B14" s="1208" t="str">
        <x:v>PROCEED is not default outcome</x:v>
      </x:c>
      <x:c r="C14" s="1208" t="str">
        <x:v>Accepted</x:v>
      </x:c>
      <x:c r="D14" s="1208" t="str">
        <x:v>Final stage must expose negative and inconclusive evidence.</x:v>
      </x:c>
      <x:c r="E14" s="1208" t="str">
        <x:v>Decision matrix includes STOP/REBUILD/RESTRICT/MODIFY/LIMITED/PHASED/PROCEED.</x:v>
      </x:c>
      <x:c r="F14" s="1208" t="str">
        <x:v>Binary go/no-go biased toward launch.</x:v>
      </x:c>
      <x:c r="G14" s="1208" t="str">
        <x:v>More honest risk-based decision.</x:v>
      </x:c>
      <x:c r="H14" s="1208" t="str">
        <x:v>More complex governance.</x:v>
      </x:c>
      <x:c r="I14" s="1208" t="str">
        <x:v>Gate formula and signatures.</x:v>
      </x:c>
      <x:c r="J14" s="1208" t="str">
        <x:v>Executive Sponsor</x:v>
      </x:c>
      <x:c r="K14" s="1209" t="str">
        <x:v>Stage 12 prompt</x:v>
      </x:c>
    </x:row>
    <x:row r="15">
      <x:c r="A15" s="1202" t="str">
        <x:v>S12-ADR-011</x:v>
      </x:c>
      <x:c r="B15" s="114" t="str">
        <x:v>Personal subscriptions are optional endpoint tools</x:v>
      </x:c>
      <x:c r="C15" s="114" t="str">
        <x:v>Accepted in principle</x:v>
      </x:c>
      <x:c r="D15" s="114" t="str">
        <x:v>Claude/Codex subscriptions may aid development but cannot be hidden infrastructure.</x:v>
      </x:c>
      <x:c r="E15" s="114" t="str">
        <x:v>Visible approved use with company/manual fallback and no disadvantage.</x:v>
      </x:c>
      <x:c r="F15" s="114" t="str">
        <x:v>Mandatory personal subscriptions.</x:v>
      </x:c>
      <x:c r="G15" s="114" t="str">
        <x:v>Trust and entitlement clarity.</x:v>
      </x:c>
      <x:c r="H15" s="114" t="str">
        <x:v>Company may bear higher managed-route cost.</x:v>
      </x:c>
      <x:c r="I15" s="114" t="str">
        <x:v>HR/legal policy and pilot test.</x:v>
      </x:c>
      <x:c r="J15" s="114" t="str">
        <x:v>HR/Legal/Finance</x:v>
      </x:c>
      <x:c r="K15" s="1203" t="str">
        <x:v>A-01</x:v>
      </x:c>
    </x:row>
    <x:row r="16">
      <x:c r="A16" s="1207" t="str">
        <x:v>S12-ADR-012</x:v>
      </x:c>
      <x:c r="B16" s="1208" t="str">
        <x:v>Actual model identity over alias</x:v>
      </x:c>
      <x:c r="C16" s="1208" t="str">
        <x:v>Accepted</x:v>
      </x:c>
      <x:c r="D16" s="1208" t="str">
        <x:v>Provider aliases and CLIs can change underlying models.</x:v>
      </x:c>
      <x:c r="E16" s="1208" t="str">
        <x:v>Record actual model/version and invalidate qualification when material change occurs.</x:v>
      </x:c>
      <x:c r="F16" s="1208" t="str">
        <x:v>Store requested alias only.</x:v>
      </x:c>
      <x:c r="G16" s="1208" t="str">
        <x:v>Reproducibility and drift control.</x:v>
      </x:c>
      <x:c r="H16" s="1208" t="str">
        <x:v>Some providers expose limited identity.</x:v>
      </x:c>
      <x:c r="I16" s="1208" t="str">
        <x:v>Drift test.</x:v>
      </x:c>
      <x:c r="J16" s="1208" t="str">
        <x:v>AI Platform/Evaluation</x:v>
      </x:c>
      <x:c r="K16" s="1209" t="str">
        <x:v>A-01</x:v>
      </x:c>
    </x:row>
    <x:row r="17">
      <x:c r="A17" s="1204" t="str">
        <x:v>S12-ADR-013</x:v>
      </x:c>
      <x:c r="B17" s="1205" t="str">
        <x:v>Pilot metrics are hypotheses until approved</x:v>
      </x:c>
      <x:c r="C17" s="1205" t="str">
        <x:v>Accepted</x:v>
      </x:c>
      <x:c r="D17" s="1205" t="str">
        <x:v>Thresholds require domain/legal/participant review.</x:v>
      </x:c>
      <x:c r="E17" s="1205" t="str">
        <x:v>Treat current values as proposed and record actual confidence/sample caveats.</x:v>
      </x:c>
      <x:c r="F17" s="1205" t="str">
        <x:v>Present targets as validated standards.</x:v>
      </x:c>
      <x:c r="G17" s="1205" t="str">
        <x:v>Honest evaluation design.</x:v>
      </x:c>
      <x:c r="H17" s="1205" t="str">
        <x:v>Requires approval/revision.</x:v>
      </x:c>
      <x:c r="I17" s="1205" t="str">
        <x:v>Gate review.</x:v>
      </x:c>
      <x:c r="J17" s="1205" t="str">
        <x:v>Pilot Analytics/DPO</x:v>
      </x:c>
      <x:c r="K17" s="1206" t="str">
        <x:v>Stage 12 plan</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237.xml><?xml version="1.0" encoding="utf-8"?>
<x:worksheet xmlns:x="http://schemas.openxmlformats.org/spreadsheetml/2006/main">
  <x:sheetFormatPr defaultRowHeight="15"/>
  <x:cols>
    <x:col min="1" max="1" width="14" hidden="0" customWidth="1"/>
    <x:col min="2" max="2" width="28" hidden="0" customWidth="1"/>
    <x:col min="3" max="3" width="12" hidden="0" customWidth="1"/>
    <x:col min="4" max="4" width="66" hidden="0" customWidth="1"/>
    <x:col min="5" max="5" width="46" hidden="0" customWidth="1"/>
    <x:col min="6" max="6" width="18" hidden="0" customWidth="1"/>
    <x:col min="7" max="7" width="18" hidden="0" customWidth="1"/>
    <x:col min="8" max="8" width="16" hidden="0" customWidth="1"/>
    <x:col min="9" max="9" width="54" hidden="0" customWidth="1"/>
    <x:col min="10" max="10" width="32" hidden="0" customWidth="1"/>
    <x:col min="12" max="12" width="32" hidden="0" customWidth="1"/>
    <x:col min="13" max="13" width="18" hidden="0" customWidth="1"/>
  </x:cols>
  <x:sheetData>
    <x:row r="1" ht="30" customHeight="1">
      <x:c r="A1" s="1164" t="str">
        <x:v>Stage 12A — Architecture Integration, Qualification and Hardening Gate</x:v>
      </x:c>
      <x:c r="B1" s="1164"/>
      <x:c r="C1" s="1164"/>
      <x:c r="D1" s="1164"/>
      <x:c r="E1" s="1164"/>
      <x:c r="F1" s="1164"/>
      <x:c r="G1" s="1164"/>
      <x:c r="H1" s="1164"/>
      <x:c r="I1" s="1164"/>
      <x:c r="J1" s="1164"/>
    </x:row>
    <x:row r="2" ht="40" customHeight="1">
      <x:c r="A2" s="1168" t="str">
        <x:v>Plan readiness and execution evidence are separate. Stage 12B cannot begin until mandatory execution evidence passes or is formally conditioned for the exact pilot scope.</x:v>
      </x:c>
      <x:c r="B2" s="1168"/>
      <x:c r="C2" s="1168"/>
      <x:c r="D2" s="1168"/>
      <x:c r="E2" s="1168"/>
      <x:c r="F2" s="1168"/>
      <x:c r="G2" s="1168"/>
      <x:c r="H2" s="1168"/>
      <x:c r="I2" s="1168"/>
      <x:c r="J2" s="1168"/>
    </x:row>
    <x:row r="4" ht="30" customHeight="1">
      <x:c r="A4" s="1180" t="str">
        <x:v>Gate ID</x:v>
      </x:c>
      <x:c r="B4" s="1181" t="str">
        <x:v>Category</x:v>
      </x:c>
      <x:c r="C4" s="1181" t="str">
        <x:v>Mandatory</x:v>
      </x:c>
      <x:c r="D4" s="1181" t="str">
        <x:v>Requirement</x:v>
      </x:c>
      <x:c r="E4" s="1181" t="str">
        <x:v>Required evidence</x:v>
      </x:c>
      <x:c r="F4" s="1181" t="str">
        <x:v>Plan status</x:v>
      </x:c>
      <x:c r="G4" s="1181" t="str">
        <x:v>Execution status</x:v>
      </x:c>
      <x:c r="H4" s="1181" t="str">
        <x:v>Execution readiness</x:v>
      </x:c>
      <x:c r="I4" s="1181" t="str">
        <x:v>Blocking condition</x:v>
      </x:c>
      <x:c r="J4" s="1182" t="str">
        <x:v>Authority</x:v>
      </x:c>
      <x:c r="L4" s="1180" t="str">
        <x:v>Metric</x:v>
      </x:c>
      <x:c r="M4" s="1182" t="str">
        <x:v>Value</x:v>
      </x:c>
    </x:row>
    <x:row r="5">
      <x:c r="A5" s="1199" t="str">
        <x:v>S12A-G-001</x:v>
      </x:c>
      <x:c r="B5" s="1200" t="str">
        <x:v>A-01 and baseline approval</x:v>
      </x:c>
      <x:c r="C5" s="1200" t="str">
        <x:v>Yes</x:v>
      </x:c>
      <x:c r="D5" s="1200" t="str">
        <x:v>Baseline v1.1 and actual Stage 12 scope are formally approved.</x:v>
      </x:c>
      <x:c r="E5" s="1200" t="str">
        <x:v>A-01 decision, Stage 12 charter</x:v>
      </x:c>
      <x:c r="F5" s="1200" t="str">
        <x:v>Draft Ready</x:v>
      </x:c>
      <x:c r="G5" s="1200" t="str">
        <x:v>Not Started</x:v>
      </x:c>
      <x:c r="H5" s="1218" t="n">
        <x:f>IF(G5="Passed",1,IF(G5="Waived",1,IF(G5="In Progress",0.4,0)))</x:f>
        <x:v>0</x:v>
      </x:c>
      <x:c r="I5" s="1200" t="str">
        <x:v>No approved architecture/scope.</x:v>
      </x:c>
      <x:c r="J5" s="1201" t="str">
        <x:v>CTO/Executive Sponsor</x:v>
      </x:c>
      <x:c r="L5" s="1199" t="str">
        <x:v>Plan readiness</x:v>
      </x:c>
      <x:c r="M5" s="1221" t="n">
        <x:f>COUNTIF(F5:F22,"Draft Ready")/COUNTA(F5:F22)</x:f>
        <x:v>1</x:v>
      </x:c>
    </x:row>
    <x:row r="6">
      <x:c r="A6" s="1207" t="str">
        <x:v>S12A-G-002</x:v>
      </x:c>
      <x:c r="B6" s="1208" t="str">
        <x:v>Release candidate baseline</x:v>
      </x:c>
      <x:c r="C6" s="1208" t="str">
        <x:v>Yes</x:v>
      </x:c>
      <x:c r="D6" s="1208" t="str">
        <x:v>Exact code, policy, package, model, CLI and deployment configuration is frozen and signed.</x:v>
      </x:c>
      <x:c r="E6" s="1208" t="str">
        <x:v>RC baseline and provenance</x:v>
      </x:c>
      <x:c r="F6" s="1208" t="str">
        <x:v>Draft Ready</x:v>
      </x:c>
      <x:c r="G6" s="1208" t="str">
        <x:v>Not Started</x:v>
      </x:c>
      <x:c r="H6" s="1219" t="n">
        <x:f>IF(G6="Passed",1,IF(G6="Waived",1,IF(G6="In Progress",0.4,0)))</x:f>
        <x:v>0</x:v>
      </x:c>
      <x:c r="I6" s="1208" t="str">
        <x:v>Tests cannot be reproduced.</x:v>
      </x:c>
      <x:c r="J6" s="1209" t="str">
        <x:v>Release/DevSecOps</x:v>
      </x:c>
      <x:c r="L6" s="1202" t="str">
        <x:v>Execution readiness</x:v>
      </x:c>
      <x:c r="M6" s="1222" t="n">
        <x:f>AVERAGE(H5:H22)</x:f>
        <x:v>0</x:v>
      </x:c>
    </x:row>
    <x:row r="7">
      <x:c r="A7" s="1202" t="str">
        <x:v>S12A-G-003</x:v>
      </x:c>
      <x:c r="B7" s="114" t="str">
        <x:v>Development AI workflow</x:v>
      </x:c>
      <x:c r="C7" s="114" t="str">
        <x:v>Yes</x:v>
      </x:c>
      <x:c r="D7" s="114" t="str">
        <x:v>Fable planning, Opus coding and GPT-5.6 Codex review profiles pass qualification and security tests.</x:v>
      </x:c>
      <x:c r="E7" s="114" t="str">
        <x:v>Development workflow and qualification results</x:v>
      </x:c>
      <x:c r="F7" s="114" t="str">
        <x:v>Draft Ready</x:v>
      </x:c>
      <x:c r="G7" s="114" t="str">
        <x:v>Not Started</x:v>
      </x:c>
      <x:c r="H7" s="135" t="n">
        <x:f>IF(G7="Passed",1,IF(G7="Waived",1,IF(G7="In Progress",0.4,0)))</x:f>
        <x:v>0</x:v>
      </x:c>
      <x:c r="I7" s="114" t="str">
        <x:v>Unqualified or unsafe development AI profile.</x:v>
      </x:c>
      <x:c r="J7" s="1203" t="str">
        <x:v>CTO/Engineering/CISO</x:v>
      </x:c>
      <x:c r="L7" s="1202" t="str">
        <x:v>Mandatory not started/blocked</x:v>
      </x:c>
      <x:c r="M7" s="1203" t="n">
        <x:f>COUNTIFS(C5:C22,"Yes",G5:G22,"Not Started")+COUNTIFS(C5:C22,"Yes",G5:G22,"Blocked")+COUNTIFS(C5:C22,"Yes",G5:G22,"Failed")</x:f>
        <x:v>18</x:v>
      </x:c>
    </x:row>
    <x:row r="8">
      <x:c r="A8" s="1207" t="str">
        <x:v>S12A-G-004</x:v>
      </x:c>
      <x:c r="B8" s="1208" t="str">
        <x:v>AI system boundary</x:v>
      </x:c>
      <x:c r="C8" s="1208" t="str">
        <x:v>Yes</x:v>
      </x:c>
      <x:c r="D8" s="1208" t="str">
        <x:v>Work Intelligence is provider-neutral and all implementations pass shared contracts.</x:v>
      </x:c>
      <x:c r="E8" s="1208" t="str">
        <x:v>Boundary validation results</x:v>
      </x:c>
      <x:c r="F8" s="1208" t="str">
        <x:v>Draft Ready</x:v>
      </x:c>
      <x:c r="G8" s="1208" t="str">
        <x:v>Not Started</x:v>
      </x:c>
      <x:c r="H8" s="1219" t="n">
        <x:f>IF(G8="Passed",1,IF(G8="Waived",1,IF(G8="In Progress",0.4,0)))</x:f>
        <x:v>0</x:v>
      </x:c>
      <x:c r="I8" s="1208" t="str">
        <x:v>Provider SDK/key/CLI dependency remains.</x:v>
      </x:c>
      <x:c r="J8" s="1209" t="str">
        <x:v>Enterprise Architecture</x:v>
      </x:c>
      <x:c r="L8" s="1202" t="str">
        <x:v>Execution passed/waived</x:v>
      </x:c>
      <x:c r="M8" s="1203" t="n">
        <x:f>COUNTIF(G5:G22,"Passed")+COUNTIF(G5:G22,"Waived")</x:f>
        <x:v>0</x:v>
      </x:c>
    </x:row>
    <x:row r="9">
      <x:c r="A9" s="1202" t="str">
        <x:v>S12A-G-005</x:v>
      </x:c>
      <x:c r="B9" s="114" t="str">
        <x:v>Existing orchestrator integration</x:v>
      </x:c>
      <x:c r="C9" s="114" t="str">
        <x:v>Yes</x:v>
      </x:c>
      <x:c r="D9" s="114" t="str">
        <x:v>Factual gap assessment is complete and critical gaps are remediated/tested.</x:v>
      </x:c>
      <x:c r="E9" s="114" t="str">
        <x:v>Orchestrator gap/integration evidence</x:v>
      </x:c>
      <x:c r="F9" s="114" t="str">
        <x:v>Draft Ready</x:v>
      </x:c>
      <x:c r="G9" s="114" t="str">
        <x:v>Not Started</x:v>
      </x:c>
      <x:c r="H9" s="135" t="n">
        <x:f>IF(G9="Passed",1,IF(G9="Waived",1,IF(G9="In Progress",0.4,0)))</x:f>
        <x:v>0</x:v>
      </x:c>
      <x:c r="I9" s="114" t="str">
        <x:v>Preferred orchestrator capability unproven.</x:v>
      </x:c>
      <x:c r="J9" s="1203" t="str">
        <x:v>AI Platform/Architecture</x:v>
      </x:c>
      <x:c r="L9" s="1204" t="str">
        <x:v>Formal decision count</x:v>
      </x:c>
      <x:c r="M9" s="1206" t="n">
        <x:v>0</x:v>
      </x:c>
    </x:row>
    <x:row r="10">
      <x:c r="A10" s="1207" t="str">
        <x:v>S12A-G-006</x:v>
      </x:c>
      <x:c r="B10" s="1208" t="str">
        <x:v>Standalone and no-AI modes</x:v>
      </x:c>
      <x:c r="C10" s="1208" t="str">
        <x:v>Yes</x:v>
      </x:c>
      <x:c r="D10" s="1208" t="str">
        <x:v>Approved standalone scope and no-AI workflow pass validation or are explicitly deferred with safe conditions.</x:v>
      </x:c>
      <x:c r="E10" s="1208" t="str">
        <x:v>Standalone/hybrid test results</x:v>
      </x:c>
      <x:c r="F10" s="1208" t="str">
        <x:v>Draft Ready</x:v>
      </x:c>
      <x:c r="G10" s="1208" t="str">
        <x:v>Not Started</x:v>
      </x:c>
      <x:c r="H10" s="1219" t="n">
        <x:f>IF(G10="Passed",1,IF(G10="Waived",1,IF(G10="In Progress",0.4,0)))</x:f>
        <x:v>0</x:v>
      </x:c>
      <x:c r="I10" s="1208" t="str">
        <x:v>Architecture cannot operate without central model route.</x:v>
      </x:c>
      <x:c r="J10" s="1209" t="str">
        <x:v>Architecture/QA</x:v>
      </x:c>
    </x:row>
    <x:row r="11">
      <x:c r="A11" s="1202" t="str">
        <x:v>S12A-G-007</x:v>
      </x:c>
      <x:c r="B11" s="114" t="str">
        <x:v>Endpoint AI broker</x:v>
      </x:c>
      <x:c r="C11" s="114" t="str">
        <x:v>Yes</x:v>
      </x:c>
      <x:c r="D11" s="114" t="str">
        <x:v>Broker passes install, credential, sandbox, permission, resource, failure and UX tests.</x:v>
      </x:c>
      <x:c r="E11" s="114" t="str">
        <x:v>Broker validation results</x:v>
      </x:c>
      <x:c r="F11" s="114" t="str">
        <x:v>Draft Ready</x:v>
      </x:c>
      <x:c r="G11" s="114" t="str">
        <x:v>Not Started</x:v>
      </x:c>
      <x:c r="H11" s="135" t="n">
        <x:f>IF(G11="Passed",1,IF(G11="Waived",1,IF(G11="In Progress",0.4,0)))</x:f>
        <x:v>0</x:v>
      </x:c>
      <x:c r="I11" s="114" t="str">
        <x:v>Credential extraction/hidden use/unsafe process possible.</x:v>
      </x:c>
      <x:c r="J11" s="1203" t="str">
        <x:v>CISO/Desktop/DPO</x:v>
      </x:c>
    </x:row>
    <x:row r="12">
      <x:c r="A12" s="1207" t="str">
        <x:v>S12A-G-008</x:v>
      </x:c>
      <x:c r="B12" s="1208" t="str">
        <x:v>Connectors and credentials</x:v>
      </x:c>
      <x:c r="C12" s="1208" t="str">
        <x:v>Yes</x:v>
      </x:c>
      <x:c r="D12" s="1208" t="str">
        <x:v>Approved provider/CLI connectors and central/local identities pass conformance and compromise tests.</x:v>
      </x:c>
      <x:c r="E12" s="1208" t="str">
        <x:v>Connector/identity results</x:v>
      </x:c>
      <x:c r="F12" s="1208" t="str">
        <x:v>Draft Ready</x:v>
      </x:c>
      <x:c r="G12" s="1208" t="str">
        <x:v>Not Started</x:v>
      </x:c>
      <x:c r="H12" s="1219" t="n">
        <x:f>IF(G12="Passed",1,IF(G12="Waived",1,IF(G12="In Progress",0.4,0)))</x:f>
        <x:v>0</x:v>
      </x:c>
      <x:c r="I12" s="1208" t="str">
        <x:v>Untrusted connector or secret boundary.</x:v>
      </x:c>
      <x:c r="J12" s="1209" t="str">
        <x:v>CISO/AI Platform</x:v>
      </x:c>
    </x:row>
    <x:row r="13">
      <x:c r="A13" s="1202" t="str">
        <x:v>S12A-G-009</x:v>
      </x:c>
      <x:c r="B13" s="114" t="str">
        <x:v>Model registry and qualification</x:v>
      </x:c>
      <x:c r="C13" s="114" t="str">
        <x:v>Yes</x:v>
      </x:c>
      <x:c r="D13" s="114" t="str">
        <x:v>Every proposed active route has current exact task × effort qualification and lineage.</x:v>
      </x:c>
      <x:c r="E13" s="114" t="str">
        <x:v>Model registry and qualification results</x:v>
      </x:c>
      <x:c r="F13" s="114" t="str">
        <x:v>Draft Ready</x:v>
      </x:c>
      <x:c r="G13" s="114" t="str">
        <x:v>Not Started</x:v>
      </x:c>
      <x:c r="H13" s="135" t="n">
        <x:f>IF(G13="Passed",1,IF(G13="Waived",1,IF(G13="In Progress",0.4,0)))</x:f>
        <x:v>0</x:v>
      </x:c>
      <x:c r="I13" s="114" t="str">
        <x:v>Unqualified/alias-only route.</x:v>
      </x:c>
      <x:c r="J13" s="1203" t="str">
        <x:v>AI Evaluation/Domain/DPO</x:v>
      </x:c>
    </x:row>
    <x:row r="14">
      <x:c r="A14" s="1207" t="str">
        <x:v>S12A-G-010</x:v>
      </x:c>
      <x:c r="B14" s="1208" t="str">
        <x:v>Routing and fallback</x:v>
      </x:c>
      <x:c r="C14" s="1208" t="str">
        <x:v>Yes</x:v>
      </x:c>
      <x:c r="D14" s="1208" t="str">
        <x:v>Hard eligibility, minimum-sufficient selection, no-silent-fallback and human-review terminal paths pass.</x:v>
      </x:c>
      <x:c r="E14" s="1208" t="str">
        <x:v>Routing/fallback/hybrid results</x:v>
      </x:c>
      <x:c r="F14" s="1208" t="str">
        <x:v>Draft Ready</x:v>
      </x:c>
      <x:c r="G14" s="1208" t="str">
        <x:v>Not Started</x:v>
      </x:c>
      <x:c r="H14" s="1219" t="n">
        <x:f>IF(G14="Passed",1,IF(G14="Waived",1,IF(G14="In Progress",0.4,0)))</x:f>
        <x:v>0</x:v>
      </x:c>
      <x:c r="I14" s="1208" t="str">
        <x:v>Privacy/region/quality policy can be weakened.</x:v>
      </x:c>
      <x:c r="J14" s="1209" t="str">
        <x:v>AI Platform/Product/DPO</x:v>
      </x:c>
    </x:row>
    <x:row r="15">
      <x:c r="A15" s="1202" t="str">
        <x:v>S12A-G-011</x:v>
      </x:c>
      <x:c r="B15" s="114" t="str">
        <x:v>Security and supply chain</x:v>
      </x:c>
      <x:c r="C15" s="114" t="str">
        <x:v>Yes</x:v>
      </x:c>
      <x:c r="D15" s="114" t="str">
        <x:v>Penetration, red-team, signing, provenance, Skill Forge and cloud tests have no unresolved critical finding.</x:v>
      </x:c>
      <x:c r="E15" s="114" t="str">
        <x:v>Security and pen-test reports</x:v>
      </x:c>
      <x:c r="F15" s="114" t="str">
        <x:v>Draft Ready</x:v>
      </x:c>
      <x:c r="G15" s="114" t="str">
        <x:v>Not Started</x:v>
      </x:c>
      <x:c r="H15" s="135" t="n">
        <x:f>IF(G15="Passed",1,IF(G15="Waived",1,IF(G15="In Progress",0.4,0)))</x:f>
        <x:v>0</x:v>
      </x:c>
      <x:c r="I15" s="114" t="str">
        <x:v>Critical security/supply-chain finding.</x:v>
      </x:c>
      <x:c r="J15" s="1203" t="str">
        <x:v>CISO/Independent Security</x:v>
      </x:c>
    </x:row>
    <x:row r="16">
      <x:c r="A16" s="1207" t="str">
        <x:v>S12A-G-012</x:v>
      </x:c>
      <x:c r="B16" s="1208" t="str">
        <x:v>Privacy, legal and consultation</x:v>
      </x:c>
      <x:c r="C16" s="1208" t="str">
        <x:v>Yes</x:v>
      </x:c>
      <x:c r="D16" s="1208" t="str">
        <x:v>DPIA, UK/local legal, provider terms, worker consultation and subscription policy are approved for pilot scope.</x:v>
      </x:c>
      <x:c r="E16" s="1208" t="str">
        <x:v>Privacy/legal/consultation evidence</x:v>
      </x:c>
      <x:c r="F16" s="1208" t="str">
        <x:v>Draft Ready</x:v>
      </x:c>
      <x:c r="G16" s="1208" t="str">
        <x:v>Not Started</x:v>
      </x:c>
      <x:c r="H16" s="1219" t="n">
        <x:f>IF(G16="Passed",1,IF(G16="Waived",1,IF(G16="In Progress",0.4,0)))</x:f>
        <x:v>0</x:v>
      </x:c>
      <x:c r="I16" s="1208" t="str">
        <x:v>DPO/legal objection or missing consultation.</x:v>
      </x:c>
      <x:c r="J16" s="1209" t="str">
        <x:v>DPO/Legal/HR</x:v>
      </x:c>
    </x:row>
    <x:row r="17">
      <x:c r="A17" s="1202" t="str">
        <x:v>S12A-G-013</x:v>
      </x:c>
      <x:c r="B17" s="114" t="str">
        <x:v>Endpoint performance</x:v>
      </x:c>
      <x:c r="C17" s="114" t="str">
        <x:v>Yes</x:v>
      </x:c>
      <x:c r="D17" s="114" t="str">
        <x:v>Agent, broker, CLIs, local models and supported environments meet critical budgets.</x:v>
      </x:c>
      <x:c r="E17" s="114" t="str">
        <x:v>Endpoint validation report</x:v>
      </x:c>
      <x:c r="F17" s="114" t="str">
        <x:v>Draft Ready</x:v>
      </x:c>
      <x:c r="G17" s="114" t="str">
        <x:v>Not Started</x:v>
      </x:c>
      <x:c r="H17" s="135" t="n">
        <x:f>IF(G17="Passed",1,IF(G17="Waived",1,IF(G17="In Progress",0.4,0)))</x:f>
        <x:v>0</x:v>
      </x:c>
      <x:c r="I17" s="114" t="str">
        <x:v>Input latency, stability or resource stop threshold.</x:v>
      </x:c>
      <x:c r="J17" s="1203" t="str">
        <x:v>Desktop/SRE/Accessibility</x:v>
      </x:c>
    </x:row>
    <x:row r="18">
      <x:c r="A18" s="1207" t="str">
        <x:v>S12A-G-014</x:v>
      </x:c>
      <x:c r="B18" s="1208" t="str">
        <x:v>Data reliability and DR</x:v>
      </x:c>
      <x:c r="C18" s="1208" t="str">
        <x:v>Yes</x:v>
      </x:c>
      <x:c r="D18" s="1208" t="str">
        <x:v>Integrity, replay, gaps, retention, restore, regional routing and RPO/RTO tests pass.</x:v>
      </x:c>
      <x:c r="E18" s="1208" t="str">
        <x:v>Data/DR report</x:v>
      </x:c>
      <x:c r="F18" s="1208" t="str">
        <x:v>Draft Ready</x:v>
      </x:c>
      <x:c r="G18" s="1208" t="str">
        <x:v>Not Started</x:v>
      </x:c>
      <x:c r="H18" s="1219" t="n">
        <x:f>IF(G18="Passed",1,IF(G18="Waived",1,IF(G18="In Progress",0.4,0)))</x:f>
        <x:v>0</x:v>
      </x:c>
      <x:c r="I18" s="1208" t="str">
        <x:v>Silent loss, false completeness or failed restore.</x:v>
      </x:c>
      <x:c r="J18" s="1209" t="str">
        <x:v>Data/SRE/DPO</x:v>
      </x:c>
    </x:row>
    <x:row r="19">
      <x:c r="A19" s="1202" t="str">
        <x:v>S12A-G-015</x:v>
      </x:c>
      <x:c r="B19" s="114" t="str">
        <x:v>AI/fairness/accessibility</x:v>
      </x:c>
      <x:c r="C19" s="114" t="str">
        <x:v>Yes</x:v>
      </x:c>
      <x:c r="D19" s="114" t="str">
        <x:v>Model/evaluator, fairness, employee correction and WCAG primary-journey thresholds pass.</x:v>
      </x:c>
      <x:c r="E19" s="114" t="str">
        <x:v>AI/fairness/accessibility reports</x:v>
      </x:c>
      <x:c r="F19" s="114" t="str">
        <x:v>Draft Ready</x:v>
      </x:c>
      <x:c r="G19" s="114" t="str">
        <x:v>Not Started</x:v>
      </x:c>
      <x:c r="H19" s="135" t="n">
        <x:f>IF(G19="Passed",1,IF(G19="Waived",1,IF(G19="In Progress",0.4,0)))</x:f>
        <x:v>0</x:v>
      </x:c>
      <x:c r="I19" s="114" t="str">
        <x:v>Harmful false findings or participant-blocking accessibility issue.</x:v>
      </x:c>
      <x:c r="J19" s="1203" t="str">
        <x:v>AI Governance/DPO/Accessibility</x:v>
      </x:c>
    </x:row>
    <x:row r="20">
      <x:c r="A20" s="1207" t="str">
        <x:v>S12A-G-016</x:v>
      </x:c>
      <x:c r="B20" s="1208" t="str">
        <x:v>Operations and stop controls</x:v>
      </x:c>
      <x:c r="C20" s="1208" t="str">
        <x:v>Yes</x:v>
      </x:c>
      <x:c r="D20" s="1208" t="str">
        <x:v>Owners, on-call, runbooks, support, kill switches and cost/capacity are operational and tested.</x:v>
      </x:c>
      <x:c r="E20" s="1208" t="str">
        <x:v>Operational readiness/stop-control evidence</x:v>
      </x:c>
      <x:c r="F20" s="1208" t="str">
        <x:v>Draft Ready</x:v>
      </x:c>
      <x:c r="G20" s="1208" t="str">
        <x:v>Not Started</x:v>
      </x:c>
      <x:c r="H20" s="1219" t="n">
        <x:f>IF(G20="Passed",1,IF(G20="Waived",1,IF(G20="In Progress",0.4,0)))</x:f>
        <x:v>0</x:v>
      </x:c>
      <x:c r="I20" s="1208" t="str">
        <x:v>Cannot stop, support or fund pilot safely.</x:v>
      </x:c>
      <x:c r="J20" s="1209" t="str">
        <x:v>SRE/Operations/FinOps</x:v>
      </x:c>
    </x:row>
    <x:row r="21">
      <x:c r="A21" s="1202" t="str">
        <x:v>S12A-G-017</x:v>
      </x:c>
      <x:c r="B21" s="114" t="str">
        <x:v>Residual risk review</x:v>
      </x:c>
      <x:c r="C21" s="114" t="str">
        <x:v>Yes</x:v>
      </x:c>
      <x:c r="D21" s="114" t="str">
        <x:v>All critical/high residual risks have treatment, authority and pilot condition.</x:v>
      </x:c>
      <x:c r="E21" s="114" t="str">
        <x:v>Risk register and independent review</x:v>
      </x:c>
      <x:c r="F21" s="114" t="str">
        <x:v>Draft Ready</x:v>
      </x:c>
      <x:c r="G21" s="114" t="str">
        <x:v>Not Started</x:v>
      </x:c>
      <x:c r="H21" s="135" t="n">
        <x:f>IF(G21="Passed",1,IF(G21="Waived",1,IF(G21="In Progress",0.4,0)))</x:f>
        <x:v>0</x:v>
      </x:c>
      <x:c r="I21" s="114" t="str">
        <x:v>Unowned or hidden critical risk.</x:v>
      </x:c>
      <x:c r="J21" s="1203" t="str">
        <x:v>Executive/DPO/CISO/HR</x:v>
      </x:c>
    </x:row>
    <x:row r="22">
      <x:c r="A22" s="1210" t="str">
        <x:v>S12A-G-018</x:v>
      </x:c>
      <x:c r="B22" s="1211" t="str">
        <x:v>Formal hardening decision</x:v>
      </x:c>
      <x:c r="C22" s="1211" t="str">
        <x:v>Yes</x:v>
      </x:c>
      <x:c r="D22" s="1211" t="str">
        <x:v>Decision board approves, conditions, restricts or blocks Stage 12B.</x:v>
      </x:c>
      <x:c r="E22" s="1211" t="str">
        <x:v>Signed Stage 12A decision</x:v>
      </x:c>
      <x:c r="F22" s="1211" t="str">
        <x:v>Draft Ready</x:v>
      </x:c>
      <x:c r="G22" s="1211" t="str">
        <x:v>Not Started</x:v>
      </x:c>
      <x:c r="H22" s="1220" t="n">
        <x:f>IF(G22="Passed",1,IF(G22="Waived",1,IF(G22="In Progress",0.4,0)))</x:f>
        <x:v>0</x:v>
      </x:c>
      <x:c r="I22" s="1211" t="str">
        <x:v>No formal decision.</x:v>
      </x:c>
      <x:c r="J22" s="1212" t="str">
        <x:v>Executive Sponsor/CTO</x:v>
      </x:c>
    </x:row>
  </x:sheetData>
  <x:mergeCells>
    <x:mergeCell ref="A1:J1"/>
    <x:mergeCell ref="A2:J2"/>
  </x:mergeCells>
  <x:dataValidations count="2">
    <x:dataValidation type="list" sqref="F5:F22">
      <x:formula1>"Draft Ready,In Review,Approved,Blocked"</x:formula1>
    </x:dataValidation>
    <x:dataValidation type="list" sqref="G5:G22">
      <x:formula1>"Not Started,In Progress,Passed,Failed,Blocked,Waived"</x:formula1>
    </x:dataValidation>
  </x:dataValidations>
  <x:pageMargins left="0.7" right="0.7" top="0.75" bottom="0.75" header="0.3" footer="0.3"/>
</x:worksheet>
</file>

<file path=xl/worksheets/sheet238.xml><?xml version="1.0" encoding="utf-8"?>
<x:worksheet xmlns:x="http://schemas.openxmlformats.org/spreadsheetml/2006/main">
  <x:sheetFormatPr defaultRowHeight="15"/>
  <x:cols>
    <x:col min="1" max="1" width="14" hidden="0" customWidth="1"/>
    <x:col min="2" max="2" width="28" hidden="0" customWidth="1"/>
    <x:col min="3" max="3" width="12" hidden="0" customWidth="1"/>
    <x:col min="4" max="4" width="66" hidden="0" customWidth="1"/>
    <x:col min="5" max="5" width="46" hidden="0" customWidth="1"/>
    <x:col min="6" max="6" width="18" hidden="0" customWidth="1"/>
    <x:col min="7" max="7" width="18" hidden="0" customWidth="1"/>
    <x:col min="8" max="8" width="16" hidden="0" customWidth="1"/>
    <x:col min="9" max="9" width="54" hidden="0" customWidth="1"/>
    <x:col min="10" max="10" width="32" hidden="0" customWidth="1"/>
    <x:col min="12" max="12" width="32" hidden="0" customWidth="1"/>
    <x:col min="13" max="13" width="18" hidden="0" customWidth="1"/>
  </x:cols>
  <x:sheetData>
    <x:row r="1" ht="30" customHeight="1">
      <x:c r="A1" s="1164" t="str">
        <x:v>Stage 12B — Controlled Pilot and Rollout Decision Gate</x:v>
      </x:c>
      <x:c r="B1" s="1164"/>
      <x:c r="C1" s="1164"/>
      <x:c r="D1" s="1164"/>
      <x:c r="E1" s="1164"/>
      <x:c r="F1" s="1164"/>
      <x:c r="G1" s="1164"/>
      <x:c r="H1" s="1164"/>
      <x:c r="I1" s="1164"/>
      <x:c r="J1" s="1164"/>
    </x:row>
    <x:row r="2" ht="40" customHeight="1">
      <x:c r="A2" s="1168" t="str">
        <x:v>The final decision is evidence-driven. PROCEED and production options remain unavailable until actual pilot results and mandatory controls pass.</x:v>
      </x:c>
      <x:c r="B2" s="1168"/>
      <x:c r="C2" s="1168"/>
      <x:c r="D2" s="1168"/>
      <x:c r="E2" s="1168"/>
      <x:c r="F2" s="1168"/>
      <x:c r="G2" s="1168"/>
      <x:c r="H2" s="1168"/>
      <x:c r="I2" s="1168"/>
      <x:c r="J2" s="1168"/>
    </x:row>
    <x:row r="4" ht="30" customHeight="1">
      <x:c r="A4" s="1180" t="str">
        <x:v>Gate ID</x:v>
      </x:c>
      <x:c r="B4" s="1181" t="str">
        <x:v>Category</x:v>
      </x:c>
      <x:c r="C4" s="1181" t="str">
        <x:v>Mandatory</x:v>
      </x:c>
      <x:c r="D4" s="1181" t="str">
        <x:v>Requirement</x:v>
      </x:c>
      <x:c r="E4" s="1181" t="str">
        <x:v>Required evidence</x:v>
      </x:c>
      <x:c r="F4" s="1181" t="str">
        <x:v>Plan status</x:v>
      </x:c>
      <x:c r="G4" s="1181" t="str">
        <x:v>Execution status</x:v>
      </x:c>
      <x:c r="H4" s="1181" t="str">
        <x:v>Execution readiness</x:v>
      </x:c>
      <x:c r="I4" s="1181" t="str">
        <x:v>Blocking condition</x:v>
      </x:c>
      <x:c r="J4" s="1182" t="str">
        <x:v>Authority</x:v>
      </x:c>
      <x:c r="L4" s="1180" t="str">
        <x:v>Metric</x:v>
      </x:c>
      <x:c r="M4" s="1182" t="str">
        <x:v>Value</x:v>
      </x:c>
    </x:row>
    <x:row r="5">
      <x:c r="A5" s="1199" t="str">
        <x:v>S12B-G-001</x:v>
      </x:c>
      <x:c r="B5" s="1200" t="str">
        <x:v>Stage 12A approval</x:v>
      </x:c>
      <x:c r="C5" s="1200" t="str">
        <x:v>Yes</x:v>
      </x:c>
      <x:c r="D5" s="1200" t="str">
        <x:v>Stage 12A approves the exact pilot scope and conditions.</x:v>
      </x:c>
      <x:c r="E5" s="1200" t="str">
        <x:v>Signed Stage 12A decision</x:v>
      </x:c>
      <x:c r="F5" s="1200" t="str">
        <x:v>Draft Ready</x:v>
      </x:c>
      <x:c r="G5" s="1200" t="str">
        <x:v>Not Started</x:v>
      </x:c>
      <x:c r="H5" s="1218" t="n">
        <x:f>IF(G5="Passed",1,IF(G5="Waived",1,IF(G5="In Progress",0.4,0)))</x:f>
        <x:v>0</x:v>
      </x:c>
      <x:c r="I5" s="1200" t="str">
        <x:v>Hardening gate absent or blocked.</x:v>
      </x:c>
      <x:c r="J5" s="1201" t="str">
        <x:v>Executive Sponsor/CTO</x:v>
      </x:c>
      <x:c r="L5" s="1199" t="str">
        <x:v>Plan readiness</x:v>
      </x:c>
      <x:c r="M5" s="1221" t="n">
        <x:f>COUNTIF(F5:F20,"Draft Ready")/COUNTA(F5:F20)</x:f>
        <x:v>1</x:v>
      </x:c>
    </x:row>
    <x:row r="6">
      <x:c r="A6" s="1207" t="str">
        <x:v>S12B-G-002</x:v>
      </x:c>
      <x:c r="B6" s="1208" t="str">
        <x:v>Pilot protocol and participant protections</x:v>
      </x:c>
      <x:c r="C6" s="1208" t="str">
        <x:v>Yes</x:v>
      </x:c>
      <x:c r="D6" s="1208" t="str">
        <x:v>Protocol, cohort, notices, no-adverse-action terms, rights and support are operational.</x:v>
      </x:c>
      <x:c r="E6" s="1208" t="str">
        <x:v>Pilot/rights evidence</x:v>
      </x:c>
      <x:c r="F6" s="1208" t="str">
        <x:v>Draft Ready</x:v>
      </x:c>
      <x:c r="G6" s="1208" t="str">
        <x:v>Not Started</x:v>
      </x:c>
      <x:c r="H6" s="1219" t="n">
        <x:f>IF(G6="Passed",1,IF(G6="Waived",1,IF(G6="In Progress",0.4,0)))</x:f>
        <x:v>0</x:v>
      </x:c>
      <x:c r="I6" s="1208" t="str">
        <x:v>Participant protections not operational.</x:v>
      </x:c>
      <x:c r="J6" s="1209" t="str">
        <x:v>DPO/HR/Product</x:v>
      </x:c>
      <x:c r="L6" s="1202" t="str">
        <x:v>Execution readiness</x:v>
      </x:c>
      <x:c r="M6" s="1222" t="n">
        <x:f>AVERAGE(H5:H20)</x:f>
        <x:v>0</x:v>
      </x:c>
    </x:row>
    <x:row r="7">
      <x:c r="A7" s="1202" t="str">
        <x:v>S12B-G-003</x:v>
      </x:c>
      <x:c r="B7" s="114" t="str">
        <x:v>Synthetic dry run</x:v>
      </x:c>
      <x:c r="C7" s="114" t="str">
        <x:v>Yes</x:v>
      </x:c>
      <x:c r="D7" s="114" t="str">
        <x:v>Synthetic and engineering canary complete with no unresolved stop condition.</x:v>
      </x:c>
      <x:c r="E7" s="114" t="str">
        <x:v>Dry-run/canary report</x:v>
      </x:c>
      <x:c r="F7" s="114" t="str">
        <x:v>Draft Ready</x:v>
      </x:c>
      <x:c r="G7" s="114" t="str">
        <x:v>Not Started</x:v>
      </x:c>
      <x:c r="H7" s="135" t="n">
        <x:f>IF(G7="Passed",1,IF(G7="Waived",1,IF(G7="In Progress",0.4,0)))</x:f>
        <x:v>0</x:v>
      </x:c>
      <x:c r="I7" s="114" t="str">
        <x:v>Critical technical/security issue.</x:v>
      </x:c>
      <x:c r="J7" s="1203" t="str">
        <x:v>Pilot/CISO/SRE</x:v>
      </x:c>
      <x:c r="L7" s="1202" t="str">
        <x:v>Mandatory not started/blocked</x:v>
      </x:c>
      <x:c r="M7" s="1203" t="n">
        <x:f>COUNTIFS(C5:C20,"Yes",G5:G20,"Not Started")+COUNTIFS(C5:C20,"Yes",G5:G20,"Blocked")+COUNTIFS(C5:C20,"Yes",G5:G20,"Failed")</x:f>
        <x:v>16</x:v>
      </x:c>
    </x:row>
    <x:row r="8">
      <x:c r="A8" s="1207" t="str">
        <x:v>S12B-G-004</x:v>
      </x:c>
      <x:c r="B8" s="1208" t="str">
        <x:v>Observe-only baseline</x:v>
      </x:c>
      <x:c r="C8" s="1208" t="str">
        <x:v>Yes</x:v>
      </x:c>
      <x:c r="D8" s="1208" t="str">
        <x:v>Baseline measures capture, overhead, trust and rights before interventions.</x:v>
      </x:c>
      <x:c r="E8" s="1208" t="str">
        <x:v>Baseline report</x:v>
      </x:c>
      <x:c r="F8" s="1208" t="str">
        <x:v>Draft Ready</x:v>
      </x:c>
      <x:c r="G8" s="1208" t="str">
        <x:v>Not Started</x:v>
      </x:c>
      <x:c r="H8" s="1219" t="n">
        <x:f>IF(G8="Passed",1,IF(G8="Waived",1,IF(G8="In Progress",0.4,0)))</x:f>
        <x:v>0</x:v>
      </x:c>
      <x:c r="I8" s="1208" t="str">
        <x:v>No reliable baseline.</x:v>
      </x:c>
      <x:c r="J8" s="1209" t="str">
        <x:v>Product/AI Evaluation</x:v>
      </x:c>
      <x:c r="L8" s="1202" t="str">
        <x:v>Execution passed/waived</x:v>
      </x:c>
      <x:c r="M8" s="1203" t="n">
        <x:f>COUNTIF(G5:G20,"Passed")+COUNTIF(G5:G20,"Waived")</x:f>
        <x:v>0</x:v>
      </x:c>
    </x:row>
    <x:row r="9">
      <x:c r="A9" s="1202" t="str">
        <x:v>S12B-G-005</x:v>
      </x:c>
      <x:c r="B9" s="114" t="str">
        <x:v>AI route/development workflow</x:v>
      </x:c>
      <x:c r="C9" s="114" t="str">
        <x:v>Yes</x:v>
      </x:c>
      <x:c r="D9" s="114" t="str">
        <x:v>Central, standalone if applicable, endpoint local, subscription CLI, hybrid and no-AI scenarios meet conditions.</x:v>
      </x:c>
      <x:c r="E9" s="114" t="str">
        <x:v>Hybrid/model/pilot results</x:v>
      </x:c>
      <x:c r="F9" s="114" t="str">
        <x:v>Draft Ready</x:v>
      </x:c>
      <x:c r="G9" s="114" t="str">
        <x:v>Not Started</x:v>
      </x:c>
      <x:c r="H9" s="135" t="n">
        <x:f>IF(G9="Passed",1,IF(G9="Waived",1,IF(G9="In Progress",0.4,0)))</x:f>
        <x:v>0</x:v>
      </x:c>
      <x:c r="I9" s="114" t="str">
        <x:v>Hidden/unqualified/unsafe route.</x:v>
      </x:c>
      <x:c r="J9" s="1203" t="str">
        <x:v>AI Platform/Engineering/DPO</x:v>
      </x:c>
      <x:c r="L9" s="1204" t="str">
        <x:v>Formal decision count</x:v>
      </x:c>
      <x:c r="M9" s="1206" t="n">
        <x:v>0</x:v>
      </x:c>
    </x:row>
    <x:row r="10">
      <x:c r="A10" s="1207" t="str">
        <x:v>S12B-G-006</x:v>
      </x:c>
      <x:c r="B10" s="1208" t="str">
        <x:v>Task Assurance metrics</x:v>
      </x:c>
      <x:c r="C10" s="1208" t="str">
        <x:v>Yes</x:v>
      </x:c>
      <x:c r="D10" s="1208" t="str">
        <x:v>Alignment, false idle, criteria, blocker and provenance thresholds are met or restrict scope.</x:v>
      </x:c>
      <x:c r="E10" s="1208" t="str">
        <x:v>Pilot metric results</x:v>
      </x:c>
      <x:c r="F10" s="1208" t="str">
        <x:v>Draft Ready</x:v>
      </x:c>
      <x:c r="G10" s="1208" t="str">
        <x:v>Not Started</x:v>
      </x:c>
      <x:c r="H10" s="1219" t="n">
        <x:f>IF(G10="Passed",1,IF(G10="Waived",1,IF(G10="In Progress",0.4,0)))</x:f>
        <x:v>0</x:v>
      </x:c>
      <x:c r="I10" s="1208" t="str">
        <x:v>Material harmful false findings.</x:v>
      </x:c>
      <x:c r="J10" s="1209" t="str">
        <x:v>Task Assurance/DPO</x:v>
      </x:c>
    </x:row>
    <x:row r="11">
      <x:c r="A11" s="1202" t="str">
        <x:v>S12B-G-007</x:v>
      </x:c>
      <x:c r="B11" s="114" t="str">
        <x:v>Capability and coaching metrics</x:v>
      </x:c>
      <x:c r="C11" s="114" t="str">
        <x:v>Yes</x:v>
      </x:c>
      <x:c r="D11" s="114" t="str">
        <x:v>Reviewer agreement, fairness, coaching usefulness/wrong-context and applied learning meet thresholds.</x:v>
      </x:c>
      <x:c r="E11" s="114" t="str">
        <x:v>Pilot metric results</x:v>
      </x:c>
      <x:c r="F11" s="114" t="str">
        <x:v>Draft Ready</x:v>
      </x:c>
      <x:c r="G11" s="114" t="str">
        <x:v>Not Started</x:v>
      </x:c>
      <x:c r="H11" s="135" t="n">
        <x:f>IF(G11="Passed",1,IF(G11="Waived",1,IF(G11="In Progress",0.4,0)))</x:f>
        <x:v>0</x:v>
      </x:c>
      <x:c r="I11" s="114" t="str">
        <x:v>Unfair capability/coaching outcome.</x:v>
      </x:c>
      <x:c r="J11" s="1203" t="str">
        <x:v>HR/DPO/L&amp;D</x:v>
      </x:c>
    </x:row>
    <x:row r="12">
      <x:c r="A12" s="1207" t="str">
        <x:v>S12B-G-008</x:v>
      </x:c>
      <x:c r="B12" s="1208" t="str">
        <x:v>Employee trust and rights</x:v>
      </x:c>
      <x:c r="C12" s="1208" t="str">
        <x:v>Yes</x:v>
      </x:c>
      <x:c r="D12" s="1208" t="str">
        <x:v>Access, correction, dispute, review, route transparency and trust/comprehension thresholds pass.</x:v>
      </x:c>
      <x:c r="E12" s="1208" t="str">
        <x:v>Rights/journey/research results</x:v>
      </x:c>
      <x:c r="F12" s="1208" t="str">
        <x:v>Draft Ready</x:v>
      </x:c>
      <x:c r="G12" s="1208" t="str">
        <x:v>Not Started</x:v>
      </x:c>
      <x:c r="H12" s="1219" t="n">
        <x:f>IF(G12="Passed",1,IF(G12="Waived",1,IF(G12="In Progress",0.4,0)))</x:f>
        <x:v>0</x:v>
      </x:c>
      <x:c r="I12" s="1208" t="str">
        <x:v>Rights failure or material trust deterioration.</x:v>
      </x:c>
      <x:c r="J12" s="1209" t="str">
        <x:v>DPO/HR/Employee Representatives</x:v>
      </x:c>
    </x:row>
    <x:row r="13">
      <x:c r="A13" s="1202" t="str">
        <x:v>S12B-G-009</x:v>
      </x:c>
      <x:c r="B13" s="114" t="str">
        <x:v>Manager/reviewer use</x:v>
      </x:c>
      <x:c r="C13" s="114" t="str">
        <x:v>Yes</x:v>
      </x:c>
      <x:c r="D13" s="114" t="str">
        <x:v>Exception-led manager and meaningful reviewer workflows are useful and non-surveillance.</x:v>
      </x:c>
      <x:c r="E13" s="114" t="str">
        <x:v>Manager/reviewer findings</x:v>
      </x:c>
      <x:c r="F13" s="114" t="str">
        <x:v>Draft Ready</x:v>
      </x:c>
      <x:c r="G13" s="114" t="str">
        <x:v>Not Started</x:v>
      </x:c>
      <x:c r="H13" s="135" t="n">
        <x:f>IF(G13="Passed",1,IF(G13="Waived",1,IF(G13="In Progress",0.4,0)))</x:f>
        <x:v>0</x:v>
      </x:c>
      <x:c r="I13" s="114" t="str">
        <x:v>Live surveillance or private-data misuse.</x:v>
      </x:c>
      <x:c r="J13" s="1203" t="str">
        <x:v>Product/HR/DPO</x:v>
      </x:c>
    </x:row>
    <x:row r="14">
      <x:c r="A14" s="1207" t="str">
        <x:v>S12B-G-010</x:v>
      </x:c>
      <x:c r="B14" s="1208" t="str">
        <x:v>Accessibility</x:v>
      </x:c>
      <x:c r="C14" s="1208" t="str">
        <x:v>Yes</x:v>
      </x:c>
      <x:c r="D14" s="1208" t="str">
        <x:v>Critical participant journeys and accommodations pass.</x:v>
      </x:c>
      <x:c r="E14" s="1208" t="str">
        <x:v>Accessibility report</x:v>
      </x:c>
      <x:c r="F14" s="1208" t="str">
        <x:v>Draft Ready</x:v>
      </x:c>
      <x:c r="G14" s="1208" t="str">
        <x:v>Not Started</x:v>
      </x:c>
      <x:c r="H14" s="1219" t="n">
        <x:f>IF(G14="Passed",1,IF(G14="Waived",1,IF(G14="In Progress",0.4,0)))</x:f>
        <x:v>0</x:v>
      </x:c>
      <x:c r="I14" s="1208" t="str">
        <x:v>Participant-blocking accessibility failure.</x:v>
      </x:c>
      <x:c r="J14" s="1209" t="str">
        <x:v>Accessibility Lead/DPO</x:v>
      </x:c>
    </x:row>
    <x:row r="15">
      <x:c r="A15" s="1202" t="str">
        <x:v>S12B-G-011</x:v>
      </x:c>
      <x:c r="B15" s="114" t="str">
        <x:v>Security/privacy incidents</x:v>
      </x:c>
      <x:c r="C15" s="114" t="str">
        <x:v>Yes</x:v>
      </x:c>
      <x:c r="D15" s="114" t="str">
        <x:v>No unresolved critical incident or zero-tolerance metric breach.</x:v>
      </x:c>
      <x:c r="E15" s="114" t="str">
        <x:v>Incident/pilot report</x:v>
      </x:c>
      <x:c r="F15" s="114" t="str">
        <x:v>Draft Ready</x:v>
      </x:c>
      <x:c r="G15" s="114" t="str">
        <x:v>Not Started</x:v>
      </x:c>
      <x:c r="H15" s="135" t="n">
        <x:f>IF(G15="Passed",1,IF(G15="Waived",1,IF(G15="In Progress",0.4,0)))</x:f>
        <x:v>0</x:v>
      </x:c>
      <x:c r="I15" s="114" t="str">
        <x:v>Any unresolved stop event.</x:v>
      </x:c>
      <x:c r="J15" s="1203" t="str">
        <x:v>CISO/DPO</x:v>
      </x:c>
    </x:row>
    <x:row r="16">
      <x:c r="A16" s="1207" t="str">
        <x:v>S12B-G-012</x:v>
      </x:c>
      <x:c r="B16" s="1208" t="str">
        <x:v>Cost and operations</x:v>
      </x:c>
      <x:c r="C16" s="1208" t="str">
        <x:v>Yes</x:v>
      </x:c>
      <x:c r="D16" s="1208" t="str">
        <x:v>AI/infrastructure/review/support costs and capacity are measured and acceptable for proposed scope.</x:v>
      </x:c>
      <x:c r="E16" s="1208" t="str">
        <x:v>Cost/support results</x:v>
      </x:c>
      <x:c r="F16" s="1208" t="str">
        <x:v>Draft Ready</x:v>
      </x:c>
      <x:c r="G16" s="1208" t="str">
        <x:v>Not Started</x:v>
      </x:c>
      <x:c r="H16" s="1219" t="n">
        <x:f>IF(G16="Passed",1,IF(G16="Waived",1,IF(G16="In Progress",0.4,0)))</x:f>
        <x:v>0</x:v>
      </x:c>
      <x:c r="I16" s="1208" t="str">
        <x:v>Unfunded or unsupportable rollout.</x:v>
      </x:c>
      <x:c r="J16" s="1209" t="str">
        <x:v>FinOps/Operations/CTO</x:v>
      </x:c>
    </x:row>
    <x:row r="17">
      <x:c r="A17" s="1202" t="str">
        <x:v>S12B-G-013</x:v>
      </x:c>
      <x:c r="B17" s="114" t="str">
        <x:v>Skill Forge</x:v>
      </x:c>
      <x:c r="C17" s="114" t="str">
        <x:v>Yes</x:v>
      </x:c>
      <x:c r="D17" s="114" t="str">
        <x:v>Shadow/canary package evaluation, confidentiality, promotion and rollback controls pass.</x:v>
      </x:c>
      <x:c r="E17" s="114" t="str">
        <x:v>Skill Forge pilot report</x:v>
      </x:c>
      <x:c r="F17" s="114" t="str">
        <x:v>Draft Ready</x:v>
      </x:c>
      <x:c r="G17" s="114" t="str">
        <x:v>Not Started</x:v>
      </x:c>
      <x:c r="H17" s="135" t="n">
        <x:f>IF(G17="Passed",1,IF(G17="Waived",1,IF(G17="In Progress",0.4,0)))</x:f>
        <x:v>0</x:v>
      </x:c>
      <x:c r="I17" s="114" t="str">
        <x:v>Uncontrolled self-modification or rollback failure.</x:v>
      </x:c>
      <x:c r="J17" s="1203" t="str">
        <x:v>AI Platform/CISO/DPO</x:v>
      </x:c>
    </x:row>
    <x:row r="18">
      <x:c r="A18" s="1207" t="str">
        <x:v>S12B-G-014</x:v>
      </x:c>
      <x:c r="B18" s="1208" t="str">
        <x:v>Negative evidence disclosure</x:v>
      </x:c>
      <x:c r="C18" s="1208" t="str">
        <x:v>Yes</x:v>
      </x:c>
      <x:c r="D18" s="1208" t="str">
        <x:v>Final report includes incidents, failures, disputes, limitations and uncertainty.</x:v>
      </x:c>
      <x:c r="E18" s="1208" t="str">
        <x:v>Pilot report and independent review</x:v>
      </x:c>
      <x:c r="F18" s="1208" t="str">
        <x:v>Draft Ready</x:v>
      </x:c>
      <x:c r="G18" s="1208" t="str">
        <x:v>Not Started</x:v>
      </x:c>
      <x:c r="H18" s="1219" t="n">
        <x:f>IF(G18="Passed",1,IF(G18="Waived",1,IF(G18="In Progress",0.4,0)))</x:f>
        <x:v>0</x:v>
      </x:c>
      <x:c r="I18" s="1208" t="str">
        <x:v>Selective or misleading reporting.</x:v>
      </x:c>
      <x:c r="J18" s="1209" t="str">
        <x:v>Programme/DPO/Independent Review</x:v>
      </x:c>
    </x:row>
    <x:row r="19">
      <x:c r="A19" s="1202" t="str">
        <x:v>S12B-G-015</x:v>
      </x:c>
      <x:c r="B19" s="114" t="str">
        <x:v>Rollout decision eligibility</x:v>
      </x:c>
      <x:c r="C19" s="114" t="str">
        <x:v>Yes</x:v>
      </x:c>
      <x:c r="D19" s="114" t="str">
        <x:v>Chosen option satisfies its eligibility conditions and has scope, budget, monitoring and exit plan.</x:v>
      </x:c>
      <x:c r="E19" s="114" t="str">
        <x:v>Decision matrix and evidence</x:v>
      </x:c>
      <x:c r="F19" s="114" t="str">
        <x:v>Draft Ready</x:v>
      </x:c>
      <x:c r="G19" s="114" t="str">
        <x:v>Not Started</x:v>
      </x:c>
      <x:c r="H19" s="135" t="n">
        <x:f>IF(G19="Passed",1,IF(G19="Waived",1,IF(G19="In Progress",0.4,0)))</x:f>
        <x:v>0</x:v>
      </x:c>
      <x:c r="I19" s="114" t="str">
        <x:v>PROCEED selected with critical blocker.</x:v>
      </x:c>
      <x:c r="J19" s="1203" t="str">
        <x:v>Executive Decision Board</x:v>
      </x:c>
    </x:row>
    <x:row r="20">
      <x:c r="A20" s="1210" t="str">
        <x:v>S12B-G-016</x:v>
      </x:c>
      <x:c r="B20" s="1211" t="str">
        <x:v>Formal rollout decision</x:v>
      </x:c>
      <x:c r="C20" s="1211" t="str">
        <x:v>Yes</x:v>
      </x:c>
      <x:c r="D20" s="1211" t="str">
        <x:v>Authorised board records STOP/REBUILD/RESTRICT/MODIFY/LIMITED/PHASED/PROCEED.</x:v>
      </x:c>
      <x:c r="E20" s="1211" t="str">
        <x:v>Signed decision</x:v>
      </x:c>
      <x:c r="F20" s="1211" t="str">
        <x:v>Draft Ready</x:v>
      </x:c>
      <x:c r="G20" s="1211" t="str">
        <x:v>Not Started</x:v>
      </x:c>
      <x:c r="H20" s="1220" t="n">
        <x:f>IF(G20="Passed",1,IF(G20="Waived",1,IF(G20="In Progress",0.4,0)))</x:f>
        <x:v>0</x:v>
      </x:c>
      <x:c r="I20" s="1211" t="str">
        <x:v>No formal decision.</x:v>
      </x:c>
      <x:c r="J20" s="1212" t="str">
        <x:v>Executive Sponsor/Board</x:v>
      </x:c>
    </x:row>
  </x:sheetData>
  <x:mergeCells>
    <x:mergeCell ref="A1:J1"/>
    <x:mergeCell ref="A2:J2"/>
  </x:mergeCells>
  <x:dataValidations count="2">
    <x:dataValidation type="list" sqref="F5:F20">
      <x:formula1>"Draft Ready,In Review,Approved,Blocked"</x:formula1>
    </x:dataValidation>
    <x:dataValidation type="list" sqref="G5:G20">
      <x:formula1>"Not Started,In Progress,Passed,Failed,Blocked,Waived"</x:formula1>
    </x:dataValidation>
  </x:dataValidations>
  <x:pageMargins left="0.7" right="0.7" top="0.75" bottom="0.75" header="0.3" footer="0.3"/>
</x:worksheet>
</file>

<file path=xl/worksheets/sheet239.xml><?xml version="1.0" encoding="utf-8"?>
<x:worksheet xmlns:x="http://schemas.openxmlformats.org/spreadsheetml/2006/main">
  <x:sheetFormatPr defaultRowHeight="15"/>
  <x:cols>
    <x:col min="1" max="1" width="15" hidden="0" customWidth="1"/>
    <x:col min="2" max="2" width="42" hidden="0" customWidth="1"/>
    <x:col min="3" max="3" width="30" hidden="0" customWidth="1"/>
    <x:col min="4" max="4" width="62" hidden="0" customWidth="1"/>
    <x:col min="5" max="5" width="74" hidden="0" customWidth="1"/>
    <x:col min="6" max="6" width="12" hidden="0" customWidth="1"/>
    <x:col min="7" max="7" width="54" hidden="0" customWidth="1"/>
  </x:cols>
  <x:sheetData>
    <x:row r="1" ht="30" customHeight="1">
      <x:c r="A1" s="1164" t="str">
        <x:v>Stage 12 — Source Register</x:v>
      </x:c>
      <x:c r="B1" s="1164"/>
      <x:c r="C1" s="1164"/>
      <x:c r="D1" s="1164"/>
      <x:c r="E1" s="1164"/>
      <x:c r="F1" s="1164"/>
      <x:c r="G1" s="1164"/>
    </x:row>
    <x:row r="2" ht="40" customHeight="1">
      <x:c r="A2" s="1168" t="str">
        <x:v>Primary official and internal sources for the final development workflow, model qualification, security, privacy, accessibility and pilot gates.</x:v>
      </x:c>
      <x:c r="B2" s="1168"/>
      <x:c r="C2" s="1168"/>
      <x:c r="D2" s="1168"/>
      <x:c r="E2" s="1168"/>
      <x:c r="F2" s="1168"/>
      <x:c r="G2" s="1168"/>
    </x:row>
    <x:row r="4" ht="30" customHeight="1">
      <x:c r="A4" s="1180" t="str">
        <x:v>Source ID</x:v>
      </x:c>
      <x:c r="B4" s="1181" t="str">
        <x:v>Source</x:v>
      </x:c>
      <x:c r="C4" s="1181" t="str">
        <x:v>Type</x:v>
      </x:c>
      <x:c r="D4" s="1181" t="str">
        <x:v>Supports</x:v>
      </x:c>
      <x:c r="E4" s="1181" t="str">
        <x:v>Source URL</x:v>
      </x:c>
      <x:c r="F4" s="1181" t="str">
        <x:v>Priority</x:v>
      </x:c>
      <x:c r="G4" s="1182" t="str">
        <x:v>Use / note</x:v>
      </x:c>
    </x:row>
    <x:row r="5">
      <x:c r="A5" s="1199" t="str">
        <x:v>S12-SRC-001</x:v>
      </x:c>
      <x:c r="B5" s="1200" t="str">
        <x:v>Claude Fable 5</x:v>
      </x:c>
      <x:c r="C5" s="1200" t="str">
        <x:v>Anthropic official model page</x:v>
      </x:c>
      <x:c r="D5" s="1200" t="str">
        <x:v>Current Fable 5 availability and intended hard knowledge/coding work.</x:v>
      </x:c>
      <x:c r="E5" s="1200" t="str">
        <x:v>https://www.anthropic.com/claude/fable</x:v>
      </x:c>
      <x:c r="F5" s="1200" t="str">
        <x:v>Critical</x:v>
      </x:c>
      <x:c r="G5" s="1201" t="str">
        <x:v>Development planning/orchestration model.</x:v>
      </x:c>
    </x:row>
    <x:row r="6">
      <x:c r="A6" s="1207" t="str">
        <x:v>S12-SRC-002</x:v>
      </x:c>
      <x:c r="B6" s="1208" t="str">
        <x:v>Introducing Claude Opus 4.8</x:v>
      </x:c>
      <x:c r="C6" s="1208" t="str">
        <x:v>Anthropic official release</x:v>
      </x:c>
      <x:c r="D6" s="1208" t="str">
        <x:v>Opus 4.8 availability, model ID, coding/agentic capabilities and pricing.</x:v>
      </x:c>
      <x:c r="E6" s="1208" t="str">
        <x:v>https://www.anthropic.com/news/claude-opus-4-8</x:v>
      </x:c>
      <x:c r="F6" s="1208" t="str">
        <x:v>Critical</x:v>
      </x:c>
      <x:c r="G6" s="1209" t="str">
        <x:v>Primary coding-model reference.</x:v>
      </x:c>
    </x:row>
    <x:row r="7">
      <x:c r="A7" s="1202" t="str">
        <x:v>S12-SRC-003</x:v>
      </x:c>
      <x:c r="B7" s="114" t="str">
        <x:v>Claude model system cards</x:v>
      </x:c>
      <x:c r="C7" s="114" t="str">
        <x:v>Anthropic official safety documentation</x:v>
      </x:c>
      <x:c r="D7" s="114" t="str">
        <x:v>Current Fable 5, Opus 4.8 and Sonnet 5 safety/capability reports.</x:v>
      </x:c>
      <x:c r="E7" s="114" t="str">
        <x:v>https://www.anthropic.com/system-cards</x:v>
      </x:c>
      <x:c r="F7" s="114" t="str">
        <x:v>High</x:v>
      </x:c>
      <x:c r="G7" s="1203" t="str">
        <x:v>Qualification and risk review.</x:v>
      </x:c>
    </x:row>
    <x:row r="8">
      <x:c r="A8" s="1207" t="str">
        <x:v>S12-SRC-004</x:v>
      </x:c>
      <x:c r="B8" s="1208" t="str">
        <x:v>Claude Code CLI reference</x:v>
      </x:c>
      <x:c r="C8" s="1208" t="str">
        <x:v>Anthropic official documentation</x:v>
      </x:c>
      <x:c r="D8" s="1208" t="str">
        <x:v>Model selection, non-interactive JSON output, allowed/disallowed tools, turns and permission modes.</x:v>
      </x:c>
      <x:c r="E8" s="1208" t="str">
        <x:v>https://docs.anthropic.com/en/docs/claude-code/cli-usage</x:v>
      </x:c>
      <x:c r="F8" s="1208" t="str">
        <x:v>Critical</x:v>
      </x:c>
      <x:c r="G8" s="1209" t="str">
        <x:v>Development workflow and endpoint broker.</x:v>
      </x:c>
    </x:row>
    <x:row r="9">
      <x:c r="A9" s="1202" t="str">
        <x:v>S12-SRC-005</x:v>
      </x:c>
      <x:c r="B9" s="114" t="str">
        <x:v>Claude Code setup and authentication</x:v>
      </x:c>
      <x:c r="C9" s="114" t="str">
        <x:v>Anthropic official documentation</x:v>
      </x:c>
      <x:c r="D9" s="114" t="str">
        <x:v>Pro/Max, API and enterprise authentication options and system requirements.</x:v>
      </x:c>
      <x:c r="E9" s="114" t="str">
        <x:v>https://docs.anthropic.com/en/docs/claude-code/getting-started</x:v>
      </x:c>
      <x:c r="F9" s="114" t="str">
        <x:v>High</x:v>
      </x:c>
      <x:c r="G9" s="1203" t="str">
        <x:v>Subscription/enterprise route validation.</x:v>
      </x:c>
    </x:row>
    <x:row r="10">
      <x:c r="A10" s="1207" t="str">
        <x:v>S12-SRC-006</x:v>
      </x:c>
      <x:c r="B10" s="1208" t="str">
        <x:v>Claude Code security</x:v>
      </x:c>
      <x:c r="C10" s="1208" t="str">
        <x:v>Anthropic official documentation</x:v>
      </x:c>
      <x:c r="D10" s="1208" t="str">
        <x:v>Permission architecture and project-directory write controls.</x:v>
      </x:c>
      <x:c r="E10" s="1208" t="str">
        <x:v>https://docs.anthropic.com/en/docs/claude-code/security</x:v>
      </x:c>
      <x:c r="F10" s="1208" t="str">
        <x:v>Critical</x:v>
      </x:c>
      <x:c r="G10" s="1209" t="str">
        <x:v>No permission-bypass development policy.</x:v>
      </x:c>
    </x:row>
    <x:row r="11">
      <x:c r="A11" s="1202" t="str">
        <x:v>S12-SRC-007</x:v>
      </x:c>
      <x:c r="B11" s="114" t="str">
        <x:v>Claude Code data usage</x:v>
      </x:c>
      <x:c r="C11" s="114" t="str">
        <x:v>Anthropic official documentation</x:v>
      </x:c>
      <x:c r="D11" s="114" t="str">
        <x:v>Network/data flow and telemetry controls.</x:v>
      </x:c>
      <x:c r="E11" s="114" t="str">
        <x:v>https://docs.anthropic.com/en/docs/claude-code/data-usage</x:v>
      </x:c>
      <x:c r="F11" s="114" t="str">
        <x:v>High</x:v>
      </x:c>
      <x:c r="G11" s="1203" t="str">
        <x:v>DPIA and provider-route review.</x:v>
      </x:c>
    </x:row>
    <x:row r="12">
      <x:c r="A12" s="1207" t="str">
        <x:v>S12-SRC-008</x:v>
      </x:c>
      <x:c r="B12" s="1208" t="str">
        <x:v>GPT-5.6 release</x:v>
      </x:c>
      <x:c r="C12" s="1208" t="str">
        <x:v>OpenAI official release</x:v>
      </x:c>
      <x:c r="D12" s="1208" t="str">
        <x:v>GPT-5.6 Sol/Terra/Luna, Codex availability, max/ultra efforts and current pricing.</x:v>
      </x:c>
      <x:c r="E12" s="1208" t="str">
        <x:v>https://openai.com/index/gpt-5-6/</x:v>
      </x:c>
      <x:c r="F12" s="1208" t="str">
        <x:v>Critical</x:v>
      </x:c>
      <x:c r="G12" s="1209" t="str">
        <x:v>Codex reviewer and provider qualification.</x:v>
      </x:c>
    </x:row>
    <x:row r="13">
      <x:c r="A13" s="1202" t="str">
        <x:v>S12-SRC-009</x:v>
      </x:c>
      <x:c r="B13" s="114" t="str">
        <x:v>GPT-5.6 in ChatGPT and Codex</x:v>
      </x:c>
      <x:c r="C13" s="114" t="str">
        <x:v>OpenAI official help</x:v>
      </x:c>
      <x:c r="D13" s="114" t="str">
        <x:v>Eligible plans, Codex minimum CLI version and model availability.</x:v>
      </x:c>
      <x:c r="E13" s="114" t="str">
        <x:v>https://help.openai.com/en/articles/20001354-gpt-56-in-chatgpt/</x:v>
      </x:c>
      <x:c r="F13" s="114" t="str">
        <x:v>Critical</x:v>
      </x:c>
      <x:c r="G13" s="1203" t="str">
        <x:v>Development preflight and entitlement.</x:v>
      </x:c>
    </x:row>
    <x:row r="14">
      <x:c r="A14" s="1207" t="str">
        <x:v>S12-SRC-010</x:v>
      </x:c>
      <x:c r="B14" s="1208" t="str">
        <x:v>Codex use cases</x:v>
      </x:c>
      <x:c r="C14" s="1208" t="str">
        <x:v>OpenAI official documentation</x:v>
      </x:c>
      <x:c r="D14" s="1208" t="str">
        <x:v>PR review, security scans and verified engineering workflows.</x:v>
      </x:c>
      <x:c r="E14" s="1208" t="str">
        <x:v>https://developers.openai.com/codex/use-cases</x:v>
      </x:c>
      <x:c r="F14" s="1208" t="str">
        <x:v>High</x:v>
      </x:c>
      <x:c r="G14" s="1209" t="str">
        <x:v>Independent review protocol.</x:v>
      </x:c>
    </x:row>
    <x:row r="15">
      <x:c r="A15" s="1202" t="str">
        <x:v>S12-SRC-011</x:v>
      </x:c>
      <x:c r="B15" s="114" t="str">
        <x:v>OpenAI models</x:v>
      </x:c>
      <x:c r="C15" s="114" t="str">
        <x:v>OpenAI official documentation</x:v>
      </x:c>
      <x:c r="D15" s="114" t="str">
        <x:v>Current model discovery, features, snapshots and APIs.</x:v>
      </x:c>
      <x:c r="E15" s="114" t="str">
        <x:v>https://developers.openai.com/api/docs/models</x:v>
      </x:c>
      <x:c r="F15" s="114" t="str">
        <x:v>High</x:v>
      </x:c>
      <x:c r="G15" s="1203" t="str">
        <x:v>Model Registry and qualification.</x:v>
      </x:c>
    </x:row>
    <x:row r="16">
      <x:c r="A16" s="1207" t="str">
        <x:v>S12-SRC-012</x:v>
      </x:c>
      <x:c r="B16" s="1208" t="str">
        <x:v>NIST AI Risk Management Framework</x:v>
      </x:c>
      <x:c r="C16" s="1208" t="str">
        <x:v>NIST framework</x:v>
      </x:c>
      <x:c r="D16" s="1208" t="str">
        <x:v>Govern, map, measure and manage AI risks.</x:v>
      </x:c>
      <x:c r="E16" s="1208" t="str">
        <x:v>https://www.nist.gov/itl/ai-risk-management-framework</x:v>
      </x:c>
      <x:c r="F16" s="1208" t="str">
        <x:v>Critical</x:v>
      </x:c>
      <x:c r="G16" s="1209" t="str">
        <x:v>AI governance, hardening and pilot.</x:v>
      </x:c>
    </x:row>
    <x:row r="17">
      <x:c r="A17" s="1202" t="str">
        <x:v>S12-SRC-013</x:v>
      </x:c>
      <x:c r="B17" s="114" t="str">
        <x:v>NIST AI Resource Center</x:v>
      </x:c>
      <x:c r="C17" s="114" t="str">
        <x:v>NIST TEVV resource</x:v>
      </x:c>
      <x:c r="D17" s="114" t="str">
        <x:v>Testing, evaluation, verification and validation resources.</x:v>
      </x:c>
      <x:c r="E17" s="114" t="str">
        <x:v>https://airc.nist.gov/</x:v>
      </x:c>
      <x:c r="F17" s="114" t="str">
        <x:v>High</x:v>
      </x:c>
      <x:c r="G17" s="1203" t="str">
        <x:v>Model/evaluator qualification.</x:v>
      </x:c>
    </x:row>
    <x:row r="18">
      <x:c r="A18" s="1207" t="str">
        <x:v>S12-SRC-014</x:v>
      </x:c>
      <x:c r="B18" s="1208" t="str">
        <x:v>Inspect AI</x:v>
      </x:c>
      <x:c r="C18" s="1208" t="str">
        <x:v>UK AI Security Institute evaluation framework</x:v>
      </x:c>
      <x:c r="D18" s="1208" t="str">
        <x:v>Agent/model task, solver and scorer framework.</x:v>
      </x:c>
      <x:c r="E18" s="1208" t="str">
        <x:v>https://inspect.aisi.org.uk/</x:v>
      </x:c>
      <x:c r="F18" s="1208" t="str">
        <x:v>High</x:v>
      </x:c>
      <x:c r="G18" s="1209" t="str">
        <x:v>Qualification implementation candidate.</x:v>
      </x:c>
    </x:row>
    <x:row r="19">
      <x:c r="A19" s="1202" t="str">
        <x:v>S12-SRC-015</x:v>
      </x:c>
      <x:c r="B19" s="114" t="str">
        <x:v>W3C WCAG 2.2</x:v>
      </x:c>
      <x:c r="C19" s="114" t="str">
        <x:v>Accessibility standard</x:v>
      </x:c>
      <x:c r="D19" s="114" t="str">
        <x:v>Current WCAG 2.2 success criteria and conformance.</x:v>
      </x:c>
      <x:c r="E19" s="114" t="str">
        <x:v>https://www.w3.org/TR/WCAG22/</x:v>
      </x:c>
      <x:c r="F19" s="114" t="str">
        <x:v>Critical</x:v>
      </x:c>
      <x:c r="G19" s="1203" t="str">
        <x:v>Stage 12 accessibility gate.</x:v>
      </x:c>
    </x:row>
    <x:row r="20">
      <x:c r="A20" s="1207" t="str">
        <x:v>S12-SRC-016</x:v>
      </x:c>
      <x:c r="B20" s="1208" t="str">
        <x:v>WAI ARIA Authoring Practices</x:v>
      </x:c>
      <x:c r="C20" s="1208" t="str">
        <x:v>Accessibility guidance</x:v>
      </x:c>
      <x:c r="D20" s="1208" t="str">
        <x:v>Accessible widgets, keyboard interaction and focus patterns.</x:v>
      </x:c>
      <x:c r="E20" s="1208" t="str">
        <x:v>https://www.w3.org/WAI/ARIA/apg/</x:v>
      </x:c>
      <x:c r="F20" s="1208" t="str">
        <x:v>High</x:v>
      </x:c>
      <x:c r="G20" s="1209" t="str">
        <x:v>Journey validation.</x:v>
      </x:c>
    </x:row>
    <x:row r="21">
      <x:c r="A21" s="1202" t="str">
        <x:v>S12-SRC-017</x:v>
      </x:c>
      <x:c r="B21" s="114" t="str">
        <x:v>ICO monitoring workers guidance</x:v>
      </x:c>
      <x:c r="C21" s="114" t="str">
        <x:v>UK regulator guidance</x:v>
      </x:c>
      <x:c r="D21" s="114" t="str">
        <x:v>Necessity, proportionality, transparency, rights and monitoring accuracy.</x:v>
      </x:c>
      <x:c r="E21" s="114" t="str">
        <x:v>https://ico.org.uk/for-organisations/uk-gdpr-guidance-and-resources/employment/monitoring-workers/data-protection-and-monitoring-workers/</x:v>
      </x:c>
      <x:c r="F21" s="114" t="str">
        <x:v>Critical</x:v>
      </x:c>
      <x:c r="G21" s="1203" t="str">
        <x:v>DPIA, pilot and manager controls.</x:v>
      </x:c>
    </x:row>
    <x:row r="22">
      <x:c r="A22" s="1207" t="str">
        <x:v>S12-SRC-018</x:v>
      </x:c>
      <x:c r="B22" s="1208" t="str">
        <x:v>ICO human review guidance</x:v>
      </x:c>
      <x:c r="C22" s="1208" t="str">
        <x:v>UK regulator guidance</x:v>
      </x:c>
      <x:c r="D22" s="1208" t="str">
        <x:v>Meaningful reviewer competence, authority and independence.</x:v>
      </x:c>
      <x:c r="E22" s="1208" t="str">
        <x:v>https://ico.org.uk/for-organisations/advice-and-services/audits/data-protection-audit-framework/toolkits/artificial-intelligence/human-review/</x:v>
      </x:c>
      <x:c r="F22" s="1208" t="str">
        <x:v>Critical</x:v>
      </x:c>
      <x:c r="G22" s="1209" t="str">
        <x:v>Task/capability/review gates.</x:v>
      </x:c>
    </x:row>
    <x:row r="23">
      <x:c r="A23" s="1202" t="str">
        <x:v>S12-SRC-019</x:v>
      </x:c>
      <x:c r="B23" s="114" t="str">
        <x:v>OpenTelemetry GenAI semantic conventions</x:v>
      </x:c>
      <x:c r="C23" s="114" t="str">
        <x:v>Official specification</x:v>
      </x:c>
      <x:c r="D23" s="114" t="str">
        <x:v>Provider, requested/actual model and usage telemetry fields.</x:v>
      </x:c>
      <x:c r="E23" s="114" t="str">
        <x:v>https://opentelemetry.io/docs/specs/semconv/registry/attributes/gen-ai/</x:v>
      </x:c>
      <x:c r="F23" s="114" t="str">
        <x:v>High</x:v>
      </x:c>
      <x:c r="G23" s="1203" t="str">
        <x:v>AI route operational lineage.</x:v>
      </x:c>
    </x:row>
    <x:row r="24">
      <x:c r="A24" s="1207" t="str">
        <x:v>S12-SRC-020</x:v>
      </x:c>
      <x:c r="B24" s="1208" t="str">
        <x:v>OpenTelemetry handling sensitive data</x:v>
      </x:c>
      <x:c r="C24" s="1208" t="str">
        <x:v>Official documentation</x:v>
      </x:c>
      <x:c r="D24" s="1208" t="str">
        <x:v>Minimisation, filtering, redaction and transformation.</x:v>
      </x:c>
      <x:c r="E24" s="1208" t="str">
        <x:v>https://opentelemetry.io/docs/security/handling-sensitive-data/</x:v>
      </x:c>
      <x:c r="F24" s="1208" t="str">
        <x:v>Critical</x:v>
      </x:c>
      <x:c r="G24" s="1209" t="str">
        <x:v>No raw evidence in telemetry.</x:v>
      </x:c>
    </x:row>
    <x:row r="25">
      <x:c r="A25" s="1202" t="str">
        <x:v>S12-SRC-021</x:v>
      </x:c>
      <x:c r="B25" s="114" t="str">
        <x:v>SLSA v1.2</x:v>
      </x:c>
      <x:c r="C25" s="114" t="str">
        <x:v>Supply-chain standard</x:v>
      </x:c>
      <x:c r="D25" s="114" t="str">
        <x:v>Source/build provenance and assurance.</x:v>
      </x:c>
      <x:c r="E25" s="114" t="str">
        <x:v>https://slsa.dev/spec/v1.2/</x:v>
      </x:c>
      <x:c r="F25" s="114" t="str">
        <x:v>Critical</x:v>
      </x:c>
      <x:c r="G25" s="1203" t="str">
        <x:v>Release candidate and Skill Forge supply chain.</x:v>
      </x:c>
    </x:row>
    <x:row r="26">
      <x:c r="A26" s="1207" t="str">
        <x:v>S12-SRC-022</x:v>
      </x:c>
      <x:c r="B26" s="1208" t="str">
        <x:v>Sigstore documentation</x:v>
      </x:c>
      <x:c r="C26" s="1208" t="str">
        <x:v>Supply-chain signing</x:v>
      </x:c>
      <x:c r="D26" s="1208" t="str">
        <x:v>Identity-based artifact signing and verification.</x:v>
      </x:c>
      <x:c r="E26" s="1208" t="str">
        <x:v>https://docs.sigstore.dev/</x:v>
      </x:c>
      <x:c r="F26" s="1208" t="str">
        <x:v>Critical</x:v>
      </x:c>
      <x:c r="G26" s="1209" t="str">
        <x:v>Package and release verification.</x:v>
      </x:c>
    </x:row>
    <x:row r="27">
      <x:c r="A27" s="1202" t="str">
        <x:v>S12-SRC-023</x:v>
      </x:c>
      <x:c r="B27" s="114" t="str">
        <x:v>SPDX specifications</x:v>
      </x:c>
      <x:c r="C27" s="114" t="str">
        <x:v>SBOM/licence standard</x:v>
      </x:c>
      <x:c r="D27" s="114" t="str">
        <x:v>Current SPDX specification family.</x:v>
      </x:c>
      <x:c r="E27" s="114" t="str">
        <x:v>https://spdx.dev/use/specifications/</x:v>
      </x:c>
      <x:c r="F27" s="114" t="str">
        <x:v>High</x:v>
      </x:c>
      <x:c r="G27" s="1203" t="str">
        <x:v>SBOM/licence evidence.</x:v>
      </x:c>
    </x:row>
    <x:row r="28">
      <x:c r="A28" s="1207" t="str">
        <x:v>S12-SRC-024</x:v>
      </x:c>
      <x:c r="B28" s="1208" t="str">
        <x:v>CycloneDX specification</x:v>
      </x:c>
      <x:c r="C28" s="1208" t="str">
        <x:v>BOM standard</x:v>
      </x:c>
      <x:c r="D28" s="1208" t="str">
        <x:v>Current software/service/ML BOM model.</x:v>
      </x:c>
      <x:c r="E28" s="1208" t="str">
        <x:v>https://cyclonedx.org/specification/overview/</x:v>
      </x:c>
      <x:c r="F28" s="1208" t="str">
        <x:v>High</x:v>
      </x:c>
      <x:c r="G28" s="1209" t="str">
        <x:v>Dependency and model package BOM.</x:v>
      </x:c>
    </x:row>
    <x:row r="29">
      <x:c r="A29" s="1202" t="str">
        <x:v>S12-SRC-025</x:v>
      </x:c>
      <x:c r="B29" s="114" t="str">
        <x:v>OpenFeature evaluation context</x:v>
      </x:c>
      <x:c r="C29" s="114" t="str">
        <x:v>Feature-flag standard</x:v>
      </x:c>
      <x:c r="D29" s="114" t="str">
        <x:v>Provider-neutral targeting and PII caution.</x:v>
      </x:c>
      <x:c r="E29" s="114" t="str">
        <x:v>https://openfeature.dev/specification/sections/evaluation-context/</x:v>
      </x:c>
      <x:c r="F29" s="114" t="str">
        <x:v>High</x:v>
      </x:c>
      <x:c r="G29" s="1203" t="str">
        <x:v>Pilot/canary targeting.</x:v>
      </x:c>
    </x:row>
    <x:row r="30">
      <x:c r="A30" s="1207" t="str">
        <x:v>S12-SRC-026</x:v>
      </x:c>
      <x:c r="B30" s="1208" t="str">
        <x:v>Model Context Protocol specification</x:v>
      </x:c>
      <x:c r="C30" s="1208" t="str">
        <x:v>Tool/context protocol</x:v>
      </x:c>
      <x:c r="D30" s="1208" t="str">
        <x:v>Tools, resources, prompts and security boundaries.</x:v>
      </x:c>
      <x:c r="E30" s="1208" t="str">
        <x:v>https://modelcontextprotocol.io/specification/latest</x:v>
      </x:c>
      <x:c r="F30" s="1208" t="str">
        <x:v>High</x:v>
      </x:c>
      <x:c r="G30" s="1209" t="str">
        <x:v>Claude–Codex wrapper/tool gateway.</x:v>
      </x:c>
    </x:row>
    <x:row r="31">
      <x:c r="A31" s="1202" t="str">
        <x:v>S12-SRC-027</x:v>
      </x:c>
      <x:c r="B31" s="114" t="str">
        <x:v>Ollama OpenAI compatibility</x:v>
      </x:c>
      <x:c r="C31" s="114" t="str">
        <x:v>Ollama official documentation</x:v>
      </x:c>
      <x:c r="D31" s="114" t="str">
        <x:v>Local compatible API capabilities and limitations.</x:v>
      </x:c>
      <x:c r="E31" s="114" t="str">
        <x:v>https://docs.ollama.com/api/openai-compatibility</x:v>
      </x:c>
      <x:c r="F31" s="114" t="str">
        <x:v>High</x:v>
      </x:c>
      <x:c r="G31" s="1203" t="str">
        <x:v>Local model connector tests.</x:v>
      </x:c>
    </x:row>
    <x:row r="32">
      <x:c r="A32" s="1207" t="str">
        <x:v>S12-SRC-028</x:v>
      </x:c>
      <x:c r="B32" s="1208" t="str">
        <x:v>Ollama FAQ</x:v>
      </x:c>
      <x:c r="C32" s="1208" t="str">
        <x:v>Ollama official documentation</x:v>
      </x:c>
      <x:c r="D32" s="1208" t="str">
        <x:v>Local service, networking and cloud configuration.</x:v>
      </x:c>
      <x:c r="E32" s="1208" t="str">
        <x:v>https://docs.ollama.com/faq</x:v>
      </x:c>
      <x:c r="F32" s="1208" t="str">
        <x:v>High</x:v>
      </x:c>
      <x:c r="G32" s="1209" t="str">
        <x:v>Endpoint local security.</x:v>
      </x:c>
    </x:row>
    <x:row r="33">
      <x:c r="A33" s="1202" t="str">
        <x:v>S12-SRC-029</x:v>
      </x:c>
      <x:c r="B33" s="114" t="str">
        <x:v>vLLM OpenAI-compatible server</x:v>
      </x:c>
      <x:c r="C33" s="114" t="str">
        <x:v>vLLM official documentation</x:v>
      </x:c>
      <x:c r="D33" s="114" t="str">
        <x:v>Self-hosted model serving and API behavior.</x:v>
      </x:c>
      <x:c r="E33" s="114" t="str">
        <x:v>https://docs.vllm.ai/en/latest/serving/openai_compatible_server.html</x:v>
      </x:c>
      <x:c r="F33" s="114" t="str">
        <x:v>High</x:v>
      </x:c>
      <x:c r="G33" s="1203" t="str">
        <x:v>Nessovo self-hosted qualification.</x:v>
      </x:c>
    </x:row>
    <x:row r="34">
      <x:c r="A34" s="1210" t="str">
        <x:v>S12-SRC-030</x:v>
      </x:c>
      <x:c r="B34" s="1211" t="str">
        <x:v>HumanOS Work Intelligence baseline v1.1</x:v>
      </x:c>
      <x:c r="C34" s="1211" t="str">
        <x:v>Internal workbook</x:v>
      </x:c>
      <x:c r="D34" s="1211" t="str">
        <x:v>Stages 0–11 and Architecture Amendment A-01.</x:v>
      </x:c>
      <x:c r="E34" s="1211" t="str">
        <x:v>Internal workbook: all pre-Stage-12 sheets</x:v>
      </x:c>
      <x:c r="F34" s="1211" t="str">
        <x:v>Critical</x:v>
      </x:c>
      <x:c r="G34" s="1212" t="str">
        <x:v>Authoritative programme baseline.</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

<file path=xl/worksheets/sheet240.xml><?xml version="1.0" encoding="utf-8"?>
<x:worksheet xmlns:x="http://schemas.openxmlformats.org/spreadsheetml/2006/main">
  <x:sheetFormatPr defaultRowHeight="15"/>
  <x:cols>
    <x:col min="1" max="1" width="34" hidden="0" customWidth="1"/>
    <x:col min="2" max="2" width="32" hidden="0" customWidth="1"/>
    <x:col min="3" max="3" width="4" hidden="0" customWidth="1"/>
    <x:col min="4" max="4" width="14" hidden="0" customWidth="1"/>
    <x:col min="5" max="5" width="22"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1164" t="str">
        <x:v>Nessovo HumanOS Work Intelligence — Final Programme Closeout</x:v>
      </x:c>
      <x:c r="B1" s="1164"/>
      <x:c r="C1" s="1164"/>
      <x:c r="D1" s="1164"/>
      <x:c r="E1" s="1164"/>
      <x:c r="F1" s="1164"/>
      <x:c r="G1" s="1164"/>
      <x:c r="H1" s="1164"/>
      <x:c r="I1" s="1164"/>
      <x:c r="J1" s="1164"/>
    </x:row>
    <x:row r="2" ht="40" customHeight="1">
      <x:c r="A2" s="1168" t="str">
        <x:v>The architecture and execution plan is complete through Stage 12. Actual hardening, qualification and pilot evidence has not yet been executed, so no rollout decision is available.</x:v>
      </x:c>
      <x:c r="B2" s="1168"/>
      <x:c r="C2" s="1168"/>
      <x:c r="D2" s="1168"/>
      <x:c r="E2" s="1168"/>
      <x:c r="F2" s="1168"/>
      <x:c r="G2" s="1168"/>
      <x:c r="H2" s="1168"/>
      <x:c r="I2" s="1168"/>
      <x:c r="J2" s="1168"/>
    </x:row>
    <x:row r="4" ht="24" customHeight="1">
      <x:c r="A4" s="1180" t="str">
        <x:v>Programme state</x:v>
      </x:c>
      <x:c r="B4" s="1182" t="str">
        <x:v>Value</x:v>
      </x:c>
      <x:c r="D4" s="1224" t="str">
        <x:v>Decision availability logic</x:v>
      </x:c>
      <x:c r="E4" s="1224"/>
      <x:c r="F4" s="1224"/>
      <x:c r="G4" s="1224"/>
      <x:c r="H4" s="1224"/>
      <x:c r="I4" s="1224"/>
      <x:c r="J4" s="1224"/>
    </x:row>
    <x:row r="5" ht="30" customHeight="1">
      <x:c r="A5" s="1199" t="str">
        <x:v>Architecture baseline</x:v>
      </x:c>
      <x:c r="B5" s="1201" t="str">
        <x:v>v1.1 — Stages 0–11 + A-01</x:v>
      </x:c>
      <x:c r="D5" s="1180" t="str">
        <x:v>#</x:v>
      </x:c>
      <x:c r="E5" s="1182" t="str">
        <x:v>Rule</x:v>
      </x:c>
    </x:row>
    <x:row r="6">
      <x:c r="A6" s="1202" t="str">
        <x:v>Stage 12 planning package</x:v>
      </x:c>
      <x:c r="B6" s="1203" t="str">
        <x:v>Complete</x:v>
      </x:c>
      <x:c r="D6" s="1199" t="str">
        <x:v>1</x:v>
      </x:c>
      <x:c r="E6" s="1201" t="str">
        <x:v>STOP, REBUILD, RESTRICT or MODIFY may be selected when evidence shows failure, limitation or remediable risk.</x:v>
      </x:c>
      <x:c r="F6" s="279"/>
      <x:c r="G6" s="279"/>
      <x:c r="H6" s="279"/>
      <x:c r="I6" s="279"/>
      <x:c r="J6" s="279"/>
    </x:row>
    <x:row r="7">
      <x:c r="A7" s="1202" t="str">
        <x:v>Stage 12A plan readiness</x:v>
      </x:c>
      <x:c r="B7" s="1222" t="n">
        <x:f>'Stage 12A Hardening Gate'!M5</x:f>
        <x:v>1</x:v>
      </x:c>
      <x:c r="D7" s="1202" t="str">
        <x:v>2</x:v>
      </x:c>
      <x:c r="E7" s="1203" t="str">
        <x:v>LIMITED or PHASED PRODUCTION requires Stage 12A pass plus Stage 12B results for the exact approved scope.</x:v>
      </x:c>
      <x:c r="F7" s="279"/>
      <x:c r="G7" s="279"/>
      <x:c r="H7" s="279"/>
      <x:c r="I7" s="279"/>
      <x:c r="J7" s="279"/>
    </x:row>
    <x:row r="8">
      <x:c r="A8" s="1202" t="str">
        <x:v>Stage 12A execution readiness</x:v>
      </x:c>
      <x:c r="B8" s="1222" t="n">
        <x:f>'Stage 12A Hardening Gate'!M6</x:f>
        <x:v>0</x:v>
      </x:c>
      <x:c r="D8" s="1202" t="str">
        <x:v>3</x:v>
      </x:c>
      <x:c r="E8" s="1203" t="str">
        <x:v>PROCEED is unavailable while any critical blocker, zero-tolerance stop event or mandatory gate failure remains.</x:v>
      </x:c>
      <x:c r="F8" s="279"/>
      <x:c r="G8" s="279"/>
      <x:c r="H8" s="279"/>
      <x:c r="I8" s="279"/>
      <x:c r="J8" s="279"/>
    </x:row>
    <x:row r="9">
      <x:c r="A9" s="1202" t="str">
        <x:v>Stage 12B plan readiness</x:v>
      </x:c>
      <x:c r="B9" s="1222" t="n">
        <x:f>'Stage 12B Pilot and Rollout Gate'!M5</x:f>
        <x:v>1</x:v>
      </x:c>
      <x:c r="D9" s="1202" t="str">
        <x:v>4</x:v>
      </x:c>
      <x:c r="E9" s="1203" t="str">
        <x:v>No decision may conceal inconclusive samples, employee disputes, accessibility failures, provider changes or model-qualification limitations.</x:v>
      </x:c>
      <x:c r="F9" s="279"/>
      <x:c r="G9" s="279"/>
      <x:c r="H9" s="279"/>
      <x:c r="I9" s="279"/>
      <x:c r="J9" s="279"/>
    </x:row>
    <x:row r="10">
      <x:c r="A10" s="1202" t="str">
        <x:v>Stage 12B execution readiness</x:v>
      </x:c>
      <x:c r="B10" s="1222" t="n">
        <x:f>'Stage 12B Pilot and Rollout Gate'!M6</x:f>
        <x:v>0</x:v>
      </x:c>
      <x:c r="D10" s="1204" t="str">
        <x:v>5</x:v>
      </x:c>
      <x:c r="E10" s="1206" t="str">
        <x:v>The current workbook is the final implementation and pilot blueprint—not evidence that the product has already passed.</x:v>
      </x:c>
      <x:c r="F10" s="279"/>
      <x:c r="G10" s="279"/>
      <x:c r="H10" s="279"/>
      <x:c r="I10" s="279"/>
      <x:c r="J10" s="279"/>
    </x:row>
    <x:row r="11">
      <x:c r="A11" s="1202" t="str">
        <x:v>Final rollout decision</x:v>
      </x:c>
      <x:c r="B11" s="1203" t="str">
        <x:v>NOT AVAILABLE — EXECUTION REQUIRED</x:v>
      </x:c>
    </x:row>
    <x:row r="12">
      <x:c r="A12" s="1202" t="str">
        <x:v>Development AI profile</x:v>
      </x:c>
      <x:c r="B12" s="1203" t="str">
        <x:v>Fable 5 planning; Opus 4.8 coding; GPT-5.6 Sol Codex review; CI + human final authority</x:v>
      </x:c>
    </x:row>
    <x:row r="13">
      <x:c r="A13" s="1202" t="str">
        <x:v>Known critical issues</x:v>
      </x:c>
      <x:c r="B13" s="1203" t="n">
        <x:f>COUNTIFS('Stage 12 Risks'!I5:I26,"Open",'Stage 12 Risks'!F5:F26,"&gt;=20")+COUNTIFS('Pilot Issues and Decisions'!E5:E50,"Open",'Pilot Issues and Decisions'!D5:D50,"Critical")</x:f>
        <x:v>10</x:v>
      </x:c>
    </x:row>
    <x:row r="14">
      <x:c r="A14" s="1204" t="str">
        <x:v>Next formal action</x:v>
      </x:c>
      <x:c r="B14" s="1206" t="str">
        <x:v>Execute Stage 12 backlog beginning with A-01 approval, orchestrator inventory and development-profile qualification</x:v>
      </x:c>
    </x:row>
    <x:row r="17" ht="24" customHeight="1">
      <x:c r="A17" s="1226" t="str">
        <x:v>Required execution sequence</x:v>
      </x:c>
      <x:c r="B17" s="1226"/>
      <x:c r="C17" s="1226"/>
      <x:c r="D17" s="1226"/>
      <x:c r="E17" s="1226"/>
      <x:c r="F17" s="1226"/>
      <x:c r="G17" s="1226"/>
      <x:c r="H17" s="1226"/>
      <x:c r="I17" s="1226"/>
      <x:c r="J17" s="1226"/>
    </x:row>
    <x:row r="18" ht="30" customHeight="1">
      <x:c r="A18" s="1180" t="str">
        <x:v>#</x:v>
      </x:c>
      <x:c r="B18" s="1182" t="str">
        <x:v>Sequence</x:v>
      </x:c>
    </x:row>
    <x:row r="19">
      <x:c r="A19" s="1199" t="str">
        <x:v>1</x:v>
      </x:c>
      <x:c r="B19" s="1201" t="str">
        <x:v>Approve A-01 and Stage 12 scope.</x:v>
      </x:c>
      <x:c r="C19" s="279"/>
      <x:c r="D19" s="279"/>
      <x:c r="E19" s="279"/>
      <x:c r="F19" s="279"/>
      <x:c r="G19" s="279"/>
      <x:c r="H19" s="279"/>
      <x:c r="I19" s="279"/>
      <x:c r="J19" s="279"/>
    </x:row>
    <x:row r="20">
      <x:c r="A20" s="1202" t="str">
        <x:v>2</x:v>
      </x:c>
      <x:c r="B20" s="1203" t="str">
        <x:v>Complete existing HumanOS AI Orchestrator capability inventory.</x:v>
      </x:c>
      <x:c r="C20" s="279"/>
      <x:c r="D20" s="279"/>
      <x:c r="E20" s="279"/>
      <x:c r="F20" s="279"/>
      <x:c r="G20" s="279"/>
      <x:c r="H20" s="279"/>
      <x:c r="I20" s="279"/>
      <x:c r="J20" s="279"/>
    </x:row>
    <x:row r="21">
      <x:c r="A21" s="1202" t="str">
        <x:v>3</x:v>
      </x:c>
      <x:c r="B21" s="1203" t="str">
        <x:v>Provision and qualify the Fable 5 / Opus 4.8 / GPT-5.6 Sol development workflow.</x:v>
      </x:c>
      <x:c r="C21" s="279"/>
      <x:c r="D21" s="279"/>
      <x:c r="E21" s="279"/>
      <x:c r="F21" s="279"/>
      <x:c r="G21" s="279"/>
      <x:c r="H21" s="279"/>
      <x:c r="I21" s="279"/>
      <x:c r="J21" s="279"/>
    </x:row>
    <x:row r="22">
      <x:c r="A22" s="1202" t="str">
        <x:v>4</x:v>
      </x:c>
      <x:c r="B22" s="1203" t="str">
        <x:v>Implement shared contracts, endpoint broker, connectors, registry, qualification, routing and lineage.</x:v>
      </x:c>
      <x:c r="C22" s="279"/>
      <x:c r="D22" s="279"/>
      <x:c r="E22" s="279"/>
      <x:c r="F22" s="279"/>
      <x:c r="G22" s="279"/>
      <x:c r="H22" s="279"/>
      <x:c r="I22" s="279"/>
      <x:c r="J22" s="279"/>
    </x:row>
    <x:row r="23">
      <x:c r="A23" s="1202" t="str">
        <x:v>5</x:v>
      </x:c>
      <x:c r="B23" s="1203" t="str">
        <x:v>Run security, privacy, legal, endpoint, data, AI, fairness and accessibility hardening.</x:v>
      </x:c>
      <x:c r="C23" s="279"/>
      <x:c r="D23" s="279"/>
      <x:c r="E23" s="279"/>
      <x:c r="F23" s="279"/>
      <x:c r="G23" s="279"/>
      <x:c r="H23" s="279"/>
      <x:c r="I23" s="279"/>
      <x:c r="J23" s="279"/>
    </x:row>
    <x:row r="24">
      <x:c r="A24" s="1202" t="str">
        <x:v>6</x:v>
      </x:c>
      <x:c r="B24" s="1203" t="str">
        <x:v>Pass Stage 12A or restrict/stop.</x:v>
      </x:c>
      <x:c r="C24" s="279"/>
      <x:c r="D24" s="279"/>
      <x:c r="E24" s="279"/>
      <x:c r="F24" s="279"/>
      <x:c r="G24" s="279"/>
      <x:c r="H24" s="279"/>
      <x:c r="I24" s="279"/>
      <x:c r="J24" s="279"/>
    </x:row>
    <x:row r="25">
      <x:c r="A25" s="1202" t="str">
        <x:v>7</x:v>
      </x:c>
      <x:c r="B25" s="1203" t="str">
        <x:v>Run staged internal pilot under participant protections.</x:v>
      </x:c>
      <x:c r="C25" s="279"/>
      <x:c r="D25" s="279"/>
      <x:c r="E25" s="279"/>
      <x:c r="F25" s="279"/>
      <x:c r="G25" s="279"/>
      <x:c r="H25" s="279"/>
      <x:c r="I25" s="279"/>
      <x:c r="J25" s="279"/>
    </x:row>
    <x:row r="26">
      <x:c r="A26" s="1204" t="str">
        <x:v>8</x:v>
      </x:c>
      <x:c r="B26" s="1206" t="str">
        <x:v>Pass Stage 12B and record final rollout decision.</x:v>
      </x:c>
      <x:c r="C26" s="279"/>
      <x:c r="D26" s="279"/>
      <x:c r="E26" s="279"/>
      <x:c r="F26" s="279"/>
      <x:c r="G26" s="279"/>
      <x:c r="H26" s="279"/>
      <x:c r="I26" s="279"/>
      <x:c r="J26" s="279"/>
    </x:row>
  </x:sheetData>
  <x:mergeCells>
    <x:mergeCell ref="A1:J1"/>
    <x:mergeCell ref="A2:J2"/>
    <x:mergeCell ref="D4:J4"/>
    <x:mergeCell ref="E6:J6"/>
    <x:mergeCell ref="E7:J7"/>
    <x:mergeCell ref="E8:J8"/>
    <x:mergeCell ref="E9:J9"/>
    <x:mergeCell ref="E10:J10"/>
    <x:mergeCell ref="A17:J17"/>
    <x:mergeCell ref="B19:J19"/>
    <x:mergeCell ref="B20:J20"/>
    <x:mergeCell ref="B21:J21"/>
    <x:mergeCell ref="B22:J22"/>
    <x:mergeCell ref="B23:J23"/>
    <x:mergeCell ref="B24:J24"/>
    <x:mergeCell ref="B25:J25"/>
    <x:mergeCell ref="B26:J26"/>
  </x:mergeCells>
  <x:pageMargins left="0.7" right="0.7" top="0.75" bottom="0.75" header="0.3" footer="0.3"/>
</x:worksheet>
</file>