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hidePivotFieldList="1"/>
  <mc:AlternateContent xmlns:mc="http://schemas.openxmlformats.org/markup-compatibility/2006">
    <mc:Choice Requires="x15">
      <x15ac:absPath xmlns:x15ac="http://schemas.microsoft.com/office/spreadsheetml/2010/11/ac" url="C:\Users\bbs1\Downloads\"/>
    </mc:Choice>
  </mc:AlternateContent>
  <bookViews>
    <workbookView xWindow="390" yWindow="525" windowWidth="19815" windowHeight="7365" activeTab="8"/>
  </bookViews>
  <sheets>
    <sheet name="Combo chart" sheetId="4" r:id="rId1"/>
    <sheet name="WATERFALL" sheetId="5" r:id="rId2"/>
    <sheet name="PIE" sheetId="6" r:id="rId3"/>
    <sheet name="MAP" sheetId="9" r:id="rId4"/>
    <sheet name="top 5" sheetId="10" r:id="rId5"/>
    <sheet name="KPI" sheetId="11" r:id="rId6"/>
    <sheet name="KPI OYO" sheetId="12" r:id="rId7"/>
    <sheet name="Data" sheetId="1" r:id="rId8"/>
    <sheet name="Sheet10" sheetId="13" r:id="rId9"/>
  </sheets>
  <definedNames>
    <definedName name="_xlnm._FilterDatabase" localSheetId="1" hidden="1">WATERFALL!$D$3:$E$7</definedName>
    <definedName name="_xlchart.v1.0" hidden="1">WATERFALL!$D$4:$D$7</definedName>
    <definedName name="_xlchart.v1.1" hidden="1">WATERFALL!$E$3</definedName>
    <definedName name="_xlchart.v1.10" hidden="1">MAP!$E$3</definedName>
    <definedName name="_xlchart.v1.11" hidden="1">MAP!$E$4:$E$52</definedName>
    <definedName name="_xlchart.v1.12" hidden="1">MAP!$D$4:$D$52</definedName>
    <definedName name="_xlchart.v1.13" hidden="1">MAP!$E$3</definedName>
    <definedName name="_xlchart.v1.14" hidden="1">MAP!$E$4:$E$52</definedName>
    <definedName name="_xlchart.v1.2" hidden="1">WATERFALL!$E$4:$E$7</definedName>
    <definedName name="_xlchart.v1.3" hidden="1">MAP!$D$4:$D$52</definedName>
    <definedName name="_xlchart.v1.4" hidden="1">MAP!$E$3</definedName>
    <definedName name="_xlchart.v1.5" hidden="1">MAP!$E$4:$E$52</definedName>
    <definedName name="_xlchart.v1.6" hidden="1">WATERFALL!$D$4:$D$7</definedName>
    <definedName name="_xlchart.v1.7" hidden="1">WATERFALL!$E$3</definedName>
    <definedName name="_xlchart.v1.8" hidden="1">WATERFALL!$E$4:$E$7</definedName>
    <definedName name="_xlchart.v1.9" hidden="1">MAP!$D$4:$D$52</definedName>
    <definedName name="Slicer_Region">#N/A</definedName>
    <definedName name="Slicer_Segment">#N/A</definedName>
    <definedName name="Slicer_Year">#N/A</definedName>
  </definedNames>
  <calcPr calcId="162913"/>
  <pivotCaches>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E5" i="9"/>
  <c r="E9" i="9"/>
  <c r="E13" i="9"/>
  <c r="E17" i="9"/>
  <c r="E21" i="9"/>
  <c r="E25" i="9"/>
  <c r="E29" i="9"/>
  <c r="E33" i="9"/>
  <c r="E37" i="9"/>
  <c r="E41" i="9"/>
  <c r="E45" i="9"/>
  <c r="E49" i="9"/>
  <c r="E16" i="9"/>
  <c r="E28" i="9"/>
  <c r="E40" i="9"/>
  <c r="E52" i="9"/>
  <c r="E6" i="9"/>
  <c r="E10" i="9"/>
  <c r="E14" i="9"/>
  <c r="E18" i="9"/>
  <c r="E22" i="9"/>
  <c r="E26" i="9"/>
  <c r="E30" i="9"/>
  <c r="E34" i="9"/>
  <c r="E38" i="9"/>
  <c r="E42" i="9"/>
  <c r="E46" i="9"/>
  <c r="E50" i="9"/>
  <c r="E12" i="9"/>
  <c r="E24" i="9"/>
  <c r="E32" i="9"/>
  <c r="E44" i="9"/>
  <c r="E7" i="9"/>
  <c r="E11" i="9"/>
  <c r="E15" i="9"/>
  <c r="E19" i="9"/>
  <c r="E23" i="9"/>
  <c r="E27" i="9"/>
  <c r="E31" i="9"/>
  <c r="E35" i="9"/>
  <c r="E39" i="9"/>
  <c r="E43" i="9"/>
  <c r="E47" i="9"/>
  <c r="E51" i="9"/>
  <c r="E8" i="9"/>
  <c r="E20" i="9"/>
  <c r="E36" i="9"/>
  <c r="E48" i="9"/>
  <c r="E4" i="9"/>
  <c r="E5" i="6" l="1"/>
  <c r="E6" i="6"/>
  <c r="E7" i="6"/>
  <c r="E4" i="6"/>
  <c r="D5" i="6"/>
  <c r="D6" i="6"/>
  <c r="D7" i="6"/>
  <c r="D4" i="6"/>
  <c r="D7" i="5"/>
  <c r="D5" i="5"/>
  <c r="D6"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2"/>
  <c r="J9" i="12"/>
  <c r="L9" i="12"/>
  <c r="H9" i="12"/>
  <c r="I9" i="12"/>
  <c r="K17" i="11"/>
  <c r="B17" i="11"/>
  <c r="E17" i="11"/>
  <c r="H17" i="11"/>
  <c r="N17" i="11"/>
  <c r="E5" i="5"/>
  <c r="E7" i="5"/>
  <c r="E4" i="5"/>
  <c r="E6" i="5"/>
</calcChain>
</file>

<file path=xl/sharedStrings.xml><?xml version="1.0" encoding="utf-8"?>
<sst xmlns="http://schemas.openxmlformats.org/spreadsheetml/2006/main" count="130131" uniqueCount="10954">
  <si>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</si>
  <si>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</si>
  <si>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</si>
  <si>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</si>
  <si>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</si>
  <si>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</si>
  <si>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</si>
  <si>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</si>
  <si>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</si>
  <si>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</si>
  <si>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</si>
  <si>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</si>
  <si>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</si>
  <si>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</si>
  <si>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</si>
  <si>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</si>
  <si>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</si>
  <si>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</si>
  <si>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</si>
  <si>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</si>
  <si>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</si>
  <si>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</si>
  <si>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</si>
  <si>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</si>
  <si>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</si>
  <si>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</si>
  <si>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</si>
  <si>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</si>
  <si>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</si>
  <si>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</si>
  <si>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</si>
  <si>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</si>
  <si>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</si>
  <si>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</si>
  <si>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</si>
  <si>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</si>
  <si>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</si>
  <si>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</si>
  <si>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</si>
  <si>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</si>
  <si>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</si>
  <si>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</si>
  <si>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</si>
  <si>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</si>
  <si>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</si>
  <si>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</si>
  <si>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</si>
  <si>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</si>
  <si>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</si>
  <si>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</si>
  <si>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</si>
  <si>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</si>
  <si>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</si>
  <si>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</si>
  <si>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</si>
  <si>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</si>
  <si>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</si>
  <si>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</si>
  <si>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</si>
  <si>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</si>
  <si>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</si>
  <si>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</si>
  <si>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</si>
  <si>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</si>
  <si>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</si>
  <si>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</si>
  <si>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</si>
  <si>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</si>
  <si>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</si>
  <si>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</si>
  <si>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</si>
  <si>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</si>
  <si>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</si>
  <si>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</si>
  <si>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</si>
  <si>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</si>
  <si>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</si>
  <si>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</si>
  <si>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</si>
  <si>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</si>
  <si>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</si>
  <si>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</si>
  <si>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</si>
  <si>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</si>
  <si>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</si>
  <si>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</si>
  <si>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</si>
  <si>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</si>
  <si>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</si>
  <si>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</si>
  <si>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</si>
  <si>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</si>
  <si>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</si>
  <si>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</si>
  <si>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</si>
  <si>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</si>
  <si>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</si>
  <si>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</si>
  <si>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</si>
  <si>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</si>
  <si>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</si>
  <si>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</si>
  <si>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</si>
  <si>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</si>
  <si>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</si>
  <si>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</si>
  <si>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</si>
  <si>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</si>
  <si>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</si>
  <si>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</si>
  <si>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</si>
  <si>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</si>
  <si>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</si>
  <si>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</si>
  <si>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</si>
  <si>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</si>
  <si>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</si>
  <si>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</si>
  <si>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</si>
  <si>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</si>
  <si>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</si>
  <si>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</si>
  <si>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</si>
  <si>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</si>
  <si>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</si>
  <si>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</si>
  <si>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</si>
  <si>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</si>
  <si>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</si>
  <si>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</si>
  <si>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</si>
  <si>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</si>
  <si>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</si>
  <si>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</si>
  <si>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</si>
  <si>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</si>
  <si>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</si>
  <si>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</si>
  <si>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</si>
  <si>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</si>
  <si>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</si>
  <si>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</si>
  <si>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</si>
  <si>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</si>
  <si>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</si>
  <si>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</si>
  <si>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</si>
  <si>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</si>
  <si>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</si>
  <si>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</si>
  <si>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</si>
  <si>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</si>
  <si>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</si>
  <si>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</si>
  <si>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</si>
  <si>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</si>
  <si>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</si>
  <si>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</si>
  <si>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</si>
  <si>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</si>
  <si>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</si>
  <si>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</si>
  <si>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</si>
  <si>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</si>
  <si>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</si>
  <si>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</si>
  <si>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</si>
  <si>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</si>
  <si>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</si>
  <si>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</si>
  <si>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</si>
  <si>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</si>
  <si>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</si>
  <si>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</si>
  <si>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</si>
  <si>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</si>
  <si>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</si>
  <si>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</si>
  <si>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</si>
  <si>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</si>
  <si>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</si>
  <si>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</si>
  <si>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</si>
  <si>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</si>
  <si>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</si>
  <si>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</si>
  <si>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</si>
  <si>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</si>
  <si>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</si>
  <si>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</si>
  <si>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</si>
  <si>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</si>
  <si>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</si>
  <si>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</si>
  <si>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</si>
  <si>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</si>
  <si>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</si>
  <si>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</si>
  <si>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</si>
  <si>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</si>
  <si>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</si>
  <si>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</si>
  <si>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</si>
  <si>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</si>
  <si>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</si>
  <si>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</si>
  <si>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</si>
  <si>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</si>
  <si>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</si>
  <si>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</si>
  <si>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</si>
  <si>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</si>
  <si>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</si>
  <si>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</si>
  <si>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</si>
  <si>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</si>
  <si>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</si>
  <si>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</si>
  <si>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</si>
  <si>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</si>
  <si>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</si>
  <si>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</si>
  <si>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</si>
  <si>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</si>
  <si>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</si>
  <si>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</si>
  <si>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</si>
  <si>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</si>
  <si>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</si>
  <si>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</si>
  <si>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</si>
  <si>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</si>
  <si>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</si>
  <si>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</si>
  <si>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</si>
  <si>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</si>
  <si>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</si>
  <si>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</si>
  <si>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</si>
  <si>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</si>
  <si>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</si>
  <si>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</si>
  <si>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</si>
  <si>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</si>
  <si>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</si>
  <si>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</si>
  <si>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</si>
  <si>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</si>
  <si>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</si>
  <si>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</si>
  <si>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</si>
  <si>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</si>
  <si>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</si>
  <si>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</si>
  <si>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</si>
  <si>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</si>
  <si>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</si>
  <si>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</si>
  <si>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</si>
  <si>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</si>
  <si>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</si>
  <si>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</si>
  <si>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</si>
  <si>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</si>
  <si>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</si>
  <si>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</si>
  <si>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</si>
  <si>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</si>
  <si>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</si>
  <si>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</si>
  <si>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</si>
  <si>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</si>
  <si>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</si>
  <si>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</si>
  <si>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</si>
  <si>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</si>
  <si>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</si>
  <si>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</si>
  <si>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</si>
  <si>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</si>
  <si>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</si>
  <si>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</si>
  <si>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</si>
  <si>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</si>
  <si>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</si>
  <si>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</si>
  <si>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</si>
  <si>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</si>
  <si>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</si>
  <si>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</si>
  <si>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</si>
  <si>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</si>
  <si>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</si>
  <si>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</si>
  <si>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</si>
  <si>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</si>
  <si>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</si>
  <si>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</si>
  <si>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</si>
  <si>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</si>
  <si>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</si>
  <si>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</si>
  <si>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</si>
  <si>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</si>
  <si>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</si>
  <si>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</si>
  <si>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</si>
  <si>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</si>
  <si>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</si>
  <si>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</si>
  <si>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</si>
  <si>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</si>
  <si>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</si>
  <si>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</si>
  <si>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</si>
  <si>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</si>
  <si>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</si>
  <si>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</si>
  <si>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</si>
  <si>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</si>
  <si>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</si>
  <si>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</si>
  <si>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</si>
  <si>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</si>
  <si>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</si>
  <si>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</si>
  <si>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</si>
  <si>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</si>
  <si>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</si>
  <si>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</si>
  <si>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</si>
  <si>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</si>
  <si>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</si>
  <si>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</si>
  <si>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</si>
  <si>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</si>
  <si>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</si>
  <si>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</si>
  <si>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</si>
  <si>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</si>
  <si>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</si>
  <si>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</si>
  <si>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</si>
  <si>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</si>
  <si>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</si>
  <si>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</si>
  <si>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</si>
  <si>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</si>
  <si>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</si>
  <si>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</si>
  <si>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</si>
  <si>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</si>
  <si>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</si>
  <si>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</si>
  <si>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</si>
  <si>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</si>
  <si>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</si>
  <si>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</si>
  <si>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</si>
  <si>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</si>
  <si>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</si>
  <si>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</si>
  <si>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</si>
  <si>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</si>
  <si>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</si>
  <si>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</si>
  <si>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</si>
  <si>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</si>
  <si>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</si>
  <si>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</si>
  <si>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</si>
  <si>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</si>
  <si>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</si>
  <si>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</si>
  <si>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</si>
  <si>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</si>
  <si>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</si>
  <si>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</si>
  <si>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</si>
  <si>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</si>
  <si>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</si>
  <si>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</si>
  <si>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</si>
  <si>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</si>
  <si>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</si>
  <si>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</si>
  <si>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</si>
  <si>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</si>
  <si>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</si>
  <si>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</si>
  <si>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</si>
  <si>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</si>
  <si>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</si>
  <si>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</si>
  <si>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</si>
  <si>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</si>
  <si>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</si>
  <si>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</si>
  <si>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</si>
  <si>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</si>
  <si>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</si>
  <si>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</si>
  <si>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</si>
  <si>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</si>
  <si>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</si>
  <si>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</si>
  <si>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</si>
  <si>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</si>
  <si>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</si>
  <si>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</si>
  <si>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</si>
  <si>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</si>
  <si>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</si>
  <si>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</si>
  <si>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</si>
  <si>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</si>
  <si>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</si>
  <si>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</si>
  <si>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</si>
  <si>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</si>
  <si>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</si>
  <si>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</si>
  <si>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</si>
  <si>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</si>
  <si>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</si>
  <si>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</si>
  <si>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</si>
  <si>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</si>
  <si>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</si>
  <si>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</si>
  <si>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</si>
  <si>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</si>
  <si>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</si>
  <si>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</si>
  <si>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</si>
  <si>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</si>
  <si>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</si>
  <si>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</si>
  <si>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</si>
  <si>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</si>
  <si>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</si>
  <si>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</si>
  <si>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</si>
  <si>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</si>
  <si>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</si>
  <si>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</si>
  <si>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</si>
  <si>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</si>
  <si>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</si>
  <si>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</si>
  <si>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</si>
  <si>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</si>
  <si>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</si>
  <si>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</si>
  <si>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</si>
  <si>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</si>
  <si>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</si>
  <si>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</si>
  <si>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</si>
  <si>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</si>
  <si>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</si>
  <si>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</si>
  <si>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</si>
  <si>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</si>
  <si>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</si>
  <si>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</si>
  <si>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</si>
  <si>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</si>
  <si>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</si>
  <si>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</si>
  <si>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</si>
  <si>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</si>
  <si>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</si>
  <si>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</si>
  <si>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</si>
  <si>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</si>
  <si>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</si>
  <si>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</si>
  <si>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</si>
  <si>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</si>
  <si>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</si>
  <si>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</si>
  <si>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</si>
  <si>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</si>
  <si>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</si>
  <si>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</si>
  <si>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</si>
  <si>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</si>
  <si>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</si>
  <si>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</si>
  <si>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</si>
  <si>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</si>
  <si>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</si>
  <si>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</si>
  <si>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</si>
  <si>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</si>
  <si>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</si>
  <si>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</si>
  <si>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</si>
  <si>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</si>
  <si>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</si>
  <si>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</si>
  <si>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</si>
  <si>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</si>
  <si>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</si>
  <si>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</si>
  <si>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</si>
  <si>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</si>
  <si>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</si>
  <si>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</si>
  <si>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</si>
  <si>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</si>
  <si>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</si>
  <si>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</si>
  <si>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</si>
  <si>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</si>
  <si>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</si>
  <si>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</si>
  <si>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</si>
  <si>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</si>
  <si>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</si>
  <si>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</si>
  <si>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</si>
  <si>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</si>
  <si>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</si>
  <si>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</si>
  <si>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</si>
  <si>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</si>
  <si>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</si>
  <si>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</si>
  <si>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</si>
  <si>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</si>
  <si>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</si>
  <si>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</si>
  <si>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</si>
  <si>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</si>
  <si>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</si>
  <si>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</si>
  <si>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</si>
  <si>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</si>
  <si>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</si>
  <si>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</si>
  <si>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</si>
  <si>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</si>
  <si>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</si>
  <si>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</si>
  <si>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</si>
  <si>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</si>
  <si>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</si>
  <si>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</si>
  <si>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</si>
  <si>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</si>
  <si>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</si>
  <si>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</si>
  <si>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</si>
  <si>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</si>
  <si>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</si>
  <si>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</si>
  <si>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</si>
  <si>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</si>
  <si>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</si>
  <si>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</si>
  <si>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</si>
  <si>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</si>
  <si>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</si>
  <si>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</si>
  <si>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</si>
  <si>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</si>
  <si>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</si>
  <si>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</si>
  <si>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</si>
  <si>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</si>
  <si>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</si>
  <si>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</si>
  <si>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</si>
  <si>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</si>
  <si>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</si>
  <si>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</si>
  <si>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</si>
  <si>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</si>
  <si>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</si>
  <si>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</si>
  <si>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</si>
  <si>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</si>
  <si>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</si>
  <si>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</si>
  <si>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</si>
  <si>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</si>
  <si>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</si>
  <si>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</si>
  <si>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</si>
  <si>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</si>
  <si>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</si>
  <si>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</si>
  <si>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</si>
  <si>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</si>
  <si>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</si>
  <si>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</si>
  <si>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</si>
  <si>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</si>
  <si>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</si>
  <si>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</si>
  <si>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</si>
  <si>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</si>
  <si>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</si>
  <si>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</si>
  <si>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</si>
  <si>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</si>
  <si>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</si>
  <si>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</si>
  <si>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</si>
  <si>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</si>
  <si>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</si>
  <si>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</si>
  <si>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</si>
  <si>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</si>
  <si>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</si>
  <si>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</si>
  <si>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</si>
  <si>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</si>
  <si>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</si>
  <si>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</si>
  <si>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</si>
  <si>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</si>
  <si>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</si>
  <si>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</si>
  <si>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</si>
  <si>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</si>
  <si>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</si>
  <si>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</si>
  <si>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</si>
  <si>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</si>
  <si>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</si>
  <si>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</si>
  <si>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</si>
  <si>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</si>
  <si>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</si>
  <si>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</si>
  <si>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</si>
  <si>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</si>
  <si>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</si>
  <si>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</si>
  <si>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</si>
  <si>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</si>
  <si>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</si>
  <si>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</si>
  <si>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</si>
  <si>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</si>
  <si>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</si>
  <si>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</si>
  <si>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</si>
  <si>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</si>
  <si>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</si>
  <si>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</si>
  <si>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</si>
  <si>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</si>
  <si>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</si>
  <si>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</si>
  <si>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</si>
  <si>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</si>
  <si>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</si>
  <si>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</si>
  <si>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</si>
  <si>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</si>
  <si>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</si>
  <si>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</si>
  <si>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</si>
  <si>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</si>
  <si>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</si>
  <si>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</si>
  <si>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</si>
  <si>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</si>
  <si>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</si>
  <si>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</si>
  <si>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</si>
  <si>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</si>
  <si>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</si>
  <si>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</si>
  <si>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</si>
  <si>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</si>
  <si>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</si>
  <si>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</si>
  <si>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</si>
  <si>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</si>
  <si>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</si>
  <si>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</si>
  <si>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</si>
  <si>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</si>
  <si>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</si>
  <si>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</si>
  <si>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</si>
  <si>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</si>
  <si>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</si>
  <si>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</si>
  <si>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</si>
  <si>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</si>
  <si>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</si>
  <si>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</si>
  <si>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</si>
  <si>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</si>
  <si>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</si>
  <si>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</si>
  <si>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</si>
  <si>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</si>
  <si>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</si>
  <si>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</si>
  <si>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</si>
  <si>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</si>
  <si>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</si>
  <si>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</si>
  <si>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</si>
  <si>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</si>
  <si>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</si>
  <si>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</si>
  <si>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</si>
  <si>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</si>
  <si>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</si>
  <si>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</si>
  <si>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</si>
  <si>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</si>
  <si>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</si>
  <si>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</si>
  <si>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</si>
  <si>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</si>
  <si>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</si>
  <si>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</si>
  <si>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</si>
  <si>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</si>
  <si>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</si>
  <si>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</si>
  <si>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</si>
  <si>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</si>
  <si>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</si>
  <si>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</si>
  <si>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</si>
  <si>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</si>
  <si>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</si>
  <si>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</si>
  <si>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</si>
  <si>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</si>
  <si>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</si>
  <si>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</si>
  <si>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</si>
  <si>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</si>
  <si>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</si>
  <si>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</si>
  <si>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</si>
  <si>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</si>
  <si>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</si>
  <si>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</si>
  <si>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</si>
  <si>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</si>
  <si>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</si>
  <si>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</si>
  <si>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</si>
  <si>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</si>
  <si>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</si>
  <si>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</si>
  <si>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</si>
  <si>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</si>
  <si>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</si>
  <si>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</si>
  <si>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</si>
  <si>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</si>
  <si>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</si>
  <si>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</si>
  <si>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</si>
  <si>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</si>
  <si>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</si>
  <si>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</si>
  <si>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</si>
  <si>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</si>
  <si>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</si>
  <si>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</si>
  <si>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</si>
  <si>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</si>
  <si>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</si>
  <si>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</si>
  <si>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</si>
  <si>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</si>
  <si>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</si>
  <si>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</si>
  <si>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</si>
  <si>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</si>
  <si>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</si>
  <si>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</si>
  <si>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</si>
  <si>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</si>
  <si>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</si>
  <si>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</si>
  <si>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</si>
  <si>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</si>
  <si>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</si>
  <si>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</si>
  <si>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</si>
  <si>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</si>
  <si>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</si>
  <si>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</si>
  <si>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</si>
  <si>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</si>
  <si>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</si>
  <si>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</si>
  <si>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</si>
  <si>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</si>
  <si>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</si>
  <si>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</si>
  <si>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</si>
  <si>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</si>
  <si>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</si>
  <si>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</si>
  <si>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</si>
  <si>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</si>
  <si>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</si>
  <si>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</si>
  <si>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</si>
  <si>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</si>
  <si>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</si>
  <si>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</si>
  <si>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</si>
  <si>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</si>
  <si>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</si>
  <si>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</si>
  <si>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</si>
  <si>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</si>
  <si>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</si>
  <si>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</si>
  <si>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</si>
  <si>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</si>
  <si>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</si>
  <si>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</si>
  <si>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</si>
  <si>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</si>
  <si>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</si>
  <si>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</si>
  <si>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</si>
  <si>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</si>
  <si>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</si>
  <si>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</si>
  <si>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</si>
  <si>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</si>
  <si>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</si>
  <si>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</si>
  <si>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</si>
  <si>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</si>
  <si>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</si>
  <si>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</si>
  <si>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</si>
  <si>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</si>
  <si>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</si>
  <si>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</si>
  <si>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</si>
  <si>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</si>
  <si>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</si>
  <si>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</si>
  <si>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</si>
  <si>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</si>
  <si>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</si>
  <si>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</si>
  <si>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</si>
  <si>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</si>
  <si>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</si>
  <si>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</si>
  <si>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</si>
  <si>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</si>
  <si>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</si>
  <si>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</si>
  <si>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</si>
  <si>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</si>
  <si>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</si>
  <si>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</si>
  <si>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</si>
  <si>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</si>
  <si>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</si>
  <si>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</si>
  <si>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</si>
  <si>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</si>
  <si>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</si>
  <si>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</si>
  <si>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</si>
  <si>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</si>
  <si>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</si>
  <si>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</si>
  <si>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</si>
  <si>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</si>
  <si>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</si>
  <si>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</si>
  <si>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</si>
  <si>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</si>
  <si>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</si>
  <si>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</si>
  <si>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</si>
  <si>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</si>
  <si>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</si>
  <si>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</si>
  <si>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</si>
  <si>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</si>
  <si>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</si>
  <si>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</si>
  <si>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</si>
  <si>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</si>
  <si>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</si>
  <si>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</si>
  <si>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</si>
  <si>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</si>
  <si>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</si>
  <si>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</si>
  <si>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</si>
  <si>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</si>
  <si>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</si>
  <si>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</si>
  <si>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</si>
  <si>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</si>
  <si>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</si>
  <si>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</si>
  <si>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</si>
  <si>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</si>
  <si>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</si>
  <si>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</si>
  <si>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</si>
  <si>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</si>
  <si>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</si>
  <si>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</si>
  <si>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</si>
  <si>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</si>
  <si>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</si>
  <si>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</si>
  <si>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</si>
  <si>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</si>
  <si>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</si>
  <si>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</si>
  <si>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</si>
  <si>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</si>
  <si>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</si>
  <si>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</si>
  <si>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</si>
  <si>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</si>
  <si>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</si>
  <si>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</si>
  <si>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</si>
  <si>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</si>
  <si>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</si>
  <si>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</si>
  <si>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</si>
  <si>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</si>
  <si>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</si>
  <si>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</si>
  <si>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</si>
  <si>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</si>
  <si>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</si>
  <si>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</si>
  <si>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</si>
  <si>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</si>
  <si>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</si>
  <si>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</si>
  <si>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</si>
  <si>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</si>
  <si>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</si>
  <si>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</si>
  <si>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</si>
  <si>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</si>
  <si>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</si>
  <si>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</si>
  <si>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</si>
  <si>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</si>
  <si>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</si>
  <si>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</si>
  <si>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</si>
  <si>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</si>
  <si>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</si>
  <si>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</si>
  <si>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</si>
  <si>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</si>
  <si>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</si>
  <si>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</si>
  <si>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</si>
  <si>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</si>
  <si>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</si>
  <si>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</si>
  <si>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</si>
  <si>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</si>
  <si>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</si>
  <si>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</si>
  <si>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</si>
  <si>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</si>
  <si>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</si>
  <si>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</si>
  <si>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</si>
  <si>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</si>
  <si>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</si>
  <si>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</si>
  <si>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</si>
  <si>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</si>
  <si>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</si>
  <si>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</si>
  <si>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</si>
  <si>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</si>
  <si>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</si>
  <si>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</si>
  <si>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</si>
  <si>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</si>
  <si>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</si>
  <si>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</si>
  <si>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</si>
  <si>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</si>
  <si>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</si>
  <si>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</si>
  <si>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</si>
  <si>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</si>
  <si>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</si>
  <si>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</si>
  <si>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</si>
  <si>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</si>
  <si>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</si>
  <si>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</si>
  <si>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</si>
  <si>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</si>
  <si>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</si>
  <si>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</si>
  <si>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</si>
  <si>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</si>
  <si>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</si>
  <si>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</si>
  <si>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</si>
  <si>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</si>
  <si>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</si>
  <si>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</si>
  <si>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</si>
  <si>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</si>
  <si>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</si>
  <si>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</si>
  <si>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</si>
  <si>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</si>
  <si>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</si>
  <si>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</si>
  <si>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</si>
  <si>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</si>
  <si>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</si>
  <si>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</si>
  <si>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</si>
  <si>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</si>
  <si>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</si>
  <si>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</si>
  <si>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</si>
  <si>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</si>
  <si>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</si>
  <si>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</si>
  <si>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</si>
  <si>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</si>
  <si>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</si>
  <si>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</si>
  <si>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</si>
  <si>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</si>
  <si>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</si>
  <si>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</si>
  <si>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</si>
  <si>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</si>
  <si>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</si>
  <si>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</si>
  <si>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</si>
  <si>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</si>
  <si>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</si>
  <si>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</si>
  <si>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</si>
  <si>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</si>
  <si>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</si>
  <si>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</si>
  <si>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</si>
  <si>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</si>
  <si>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</si>
  <si>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</si>
  <si>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</si>
  <si>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</si>
  <si>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</si>
  <si>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</si>
  <si>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</si>
  <si>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</si>
  <si>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</si>
  <si>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</si>
  <si>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</si>
  <si>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</si>
  <si>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</si>
  <si>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</si>
  <si>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</si>
  <si>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</si>
  <si>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</si>
  <si>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</si>
  <si>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</si>
  <si>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</si>
  <si>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</si>
  <si>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</si>
  <si>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</si>
  <si>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</si>
  <si>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</si>
  <si>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</si>
  <si>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</si>
  <si>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</si>
  <si>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</si>
  <si>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</si>
  <si>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</si>
  <si>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</si>
  <si>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</si>
  <si>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</si>
  <si>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</si>
  <si>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</si>
  <si>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</si>
  <si>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</si>
  <si>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</si>
  <si>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</si>
  <si>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</si>
  <si>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</si>
  <si>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</si>
  <si>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</si>
  <si>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</si>
  <si>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</si>
  <si>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</si>
  <si>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</si>
  <si>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</si>
  <si>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</si>
  <si>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</si>
  <si>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</si>
  <si>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</si>
  <si>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</si>
  <si>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</si>
  <si>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</si>
  <si>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</si>
  <si>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</si>
  <si>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</si>
  <si>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</si>
  <si>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</si>
  <si>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</si>
  <si>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</si>
  <si>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</si>
  <si>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</si>
  <si>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</si>
  <si>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</si>
  <si>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</si>
  <si>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</si>
  <si>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</si>
  <si>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</si>
  <si>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</si>
  <si>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</si>
  <si>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</si>
  <si>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</si>
  <si>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</si>
  <si>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</si>
  <si>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</si>
  <si>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</si>
  <si>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</si>
  <si>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</si>
  <si>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</si>
  <si>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</si>
  <si>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</si>
  <si>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</si>
  <si>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</si>
  <si>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</si>
  <si>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</si>
  <si>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</si>
  <si>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</si>
  <si>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</si>
  <si>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</si>
  <si>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</si>
  <si>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</si>
  <si>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</si>
  <si>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</si>
  <si>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</si>
  <si>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</si>
  <si>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</si>
  <si>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</si>
  <si>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</si>
  <si>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</si>
  <si>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</si>
  <si>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</si>
  <si>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</si>
  <si>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</si>
  <si>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</si>
  <si>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</si>
  <si>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</si>
  <si>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</si>
  <si>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</si>
  <si>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</si>
  <si>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</si>
  <si>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</si>
  <si>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</si>
  <si>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</si>
  <si>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</si>
  <si>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</si>
  <si>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</si>
  <si>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</si>
  <si>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</si>
  <si>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</si>
  <si>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</si>
  <si>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</si>
  <si>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</si>
  <si>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</si>
  <si>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</si>
  <si>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</si>
  <si>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</si>
  <si>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</si>
  <si>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</si>
  <si>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</si>
  <si>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</si>
  <si>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</si>
  <si>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</si>
  <si>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</si>
  <si>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</si>
  <si>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</si>
  <si>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</si>
  <si>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</si>
  <si>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</si>
  <si>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</si>
  <si>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</si>
  <si>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</si>
  <si>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</si>
  <si>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</si>
  <si>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</si>
  <si>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</si>
  <si>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</si>
  <si>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</si>
  <si>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</si>
  <si>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</si>
  <si>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</si>
  <si>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</si>
  <si>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</si>
  <si>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</si>
  <si>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</si>
  <si>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</si>
  <si>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</si>
  <si>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</si>
  <si>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</si>
  <si>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</si>
  <si>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</si>
  <si>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</si>
  <si>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</si>
  <si>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</si>
  <si>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</si>
  <si>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</si>
  <si>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</si>
  <si>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</si>
  <si>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</si>
  <si>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</si>
  <si>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</si>
  <si>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</si>
  <si>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</si>
  <si>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</si>
  <si>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</si>
  <si>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</si>
  <si>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</si>
  <si>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</si>
  <si>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</si>
  <si>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</si>
  <si>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</si>
  <si>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</si>
  <si>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</si>
  <si>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</si>
  <si>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</si>
  <si>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</si>
  <si>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</si>
  <si>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</si>
  <si>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</si>
  <si>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</si>
  <si>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</si>
  <si>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</si>
  <si>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</si>
  <si>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</si>
  <si>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</si>
  <si>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</si>
  <si>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</si>
  <si>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</si>
  <si>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</si>
  <si>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</si>
  <si>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</si>
  <si>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</si>
  <si>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</si>
  <si>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</si>
  <si>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</si>
  <si>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</si>
  <si>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</si>
  <si>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</si>
  <si>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</si>
  <si>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</si>
  <si>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</si>
  <si>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</si>
  <si>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</si>
  <si>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</si>
  <si>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</si>
  <si>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</si>
  <si>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</si>
  <si>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</si>
  <si>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</si>
  <si>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</si>
  <si>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</si>
  <si>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</si>
  <si>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</si>
  <si>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</si>
  <si>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</si>
  <si>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</si>
  <si>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</si>
  <si>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</si>
  <si>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</si>
  <si>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</si>
  <si>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</si>
  <si>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</si>
  <si>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</si>
  <si>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</si>
  <si>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</si>
  <si>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</si>
  <si>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</si>
  <si>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</si>
  <si>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</si>
  <si>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</si>
  <si>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</si>
  <si>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</si>
  <si>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</si>
  <si>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</si>
  <si>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</si>
  <si>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</si>
  <si>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</si>
  <si>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</si>
  <si>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</si>
  <si>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</si>
  <si>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</si>
  <si>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</si>
  <si>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</si>
  <si>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</si>
  <si>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</si>
  <si>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</si>
  <si>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</si>
  <si>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</si>
  <si>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</si>
  <si>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</si>
  <si>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</si>
  <si>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</si>
  <si>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</si>
  <si>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</si>
  <si>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</si>
  <si>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</si>
  <si>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</si>
  <si>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</si>
  <si>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</si>
  <si>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</si>
  <si>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</si>
  <si>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</si>
  <si>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</si>
  <si>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</si>
  <si>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</si>
  <si>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</si>
  <si>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</si>
  <si>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</si>
  <si>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</si>
  <si>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</si>
  <si>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</si>
  <si>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</si>
  <si>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</si>
  <si>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</si>
  <si>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</si>
  <si>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</si>
  <si>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</si>
  <si>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</si>
  <si>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</si>
  <si>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</si>
  <si>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</si>
  <si>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</si>
  <si>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</si>
  <si>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</si>
  <si>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</si>
  <si>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</si>
  <si>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</si>
  <si>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</si>
  <si>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</si>
  <si>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</si>
  <si>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</si>
  <si>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</si>
  <si>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</si>
  <si>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</si>
  <si>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</si>
  <si>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</si>
  <si>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</si>
  <si>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</si>
  <si>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</si>
  <si>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</si>
  <si>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</si>
  <si>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</si>
  <si>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</si>
  <si>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</si>
  <si>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</si>
  <si>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</si>
  <si>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</si>
  <si>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</si>
  <si>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</si>
  <si>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</si>
  <si>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</si>
  <si>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</si>
  <si>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</si>
  <si>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</si>
  <si>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</si>
  <si>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</si>
  <si>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</si>
  <si>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</si>
  <si>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</si>
  <si>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</si>
  <si>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</si>
  <si>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</si>
  <si>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</si>
  <si>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</si>
  <si>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</si>
  <si>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</si>
  <si>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</si>
  <si>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</si>
  <si>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</si>
  <si>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</si>
  <si>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</si>
  <si>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</si>
  <si>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</si>
  <si>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</si>
  <si>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</si>
  <si>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</si>
  <si>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</si>
  <si>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</si>
  <si>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</si>
  <si>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</si>
  <si>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</si>
  <si>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</si>
  <si>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</si>
  <si>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</si>
  <si>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</si>
  <si>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</si>
  <si>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</si>
  <si>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</si>
  <si>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</si>
  <si>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</si>
  <si>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</si>
  <si>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</si>
  <si>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</si>
  <si>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</si>
  <si>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</si>
  <si>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</si>
  <si>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</si>
  <si>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</si>
  <si>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</si>
  <si>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</si>
  <si>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</si>
  <si>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</si>
  <si>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</si>
  <si>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</si>
  <si>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</si>
  <si>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</si>
  <si>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</si>
  <si>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</si>
  <si>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</si>
  <si>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</si>
  <si>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</si>
  <si>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</si>
  <si>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</si>
  <si>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</si>
  <si>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</si>
  <si>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</si>
  <si>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</si>
  <si>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</si>
  <si>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</si>
  <si>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</si>
  <si>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</si>
  <si>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</si>
  <si>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</si>
  <si>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</si>
  <si>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</si>
  <si>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</si>
  <si>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</si>
  <si>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</si>
  <si>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</si>
  <si>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</si>
  <si>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</si>
  <si>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</si>
  <si>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</si>
  <si>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</si>
  <si>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</si>
  <si>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</si>
  <si>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</si>
  <si>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</si>
  <si>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</si>
  <si>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</si>
  <si>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</si>
  <si>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</si>
  <si>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</si>
  <si>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</si>
  <si>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</si>
  <si>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</si>
  <si>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</si>
  <si>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</si>
  <si>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</si>
  <si>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</si>
  <si>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</si>
  <si>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</si>
  <si>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</si>
  <si>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</si>
  <si>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</si>
  <si>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</si>
  <si>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</si>
  <si>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</si>
  <si>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</si>
  <si>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</si>
  <si>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</si>
  <si>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</si>
  <si>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</si>
  <si>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</si>
  <si>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</si>
  <si>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</si>
  <si>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</si>
  <si>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</si>
  <si>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</si>
  <si>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</si>
  <si>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</si>
  <si>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</si>
  <si>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</si>
  <si>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</si>
  <si>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</si>
  <si>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</si>
  <si>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</si>
  <si>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</si>
  <si>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</si>
  <si>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</si>
  <si>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</si>
  <si>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</si>
  <si>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</si>
  <si>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</si>
  <si>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</si>
  <si>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</si>
  <si>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</si>
  <si>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</si>
  <si>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</si>
  <si>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</si>
  <si>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</si>
  <si>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</si>
  <si>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</si>
  <si>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</si>
  <si>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</si>
  <si>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</si>
  <si>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</si>
  <si>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</si>
  <si>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</si>
  <si>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</si>
  <si>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</si>
  <si>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</si>
  <si>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</si>
  <si>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</si>
  <si>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</si>
  <si>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</si>
  <si>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</si>
  <si>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</si>
  <si>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</si>
  <si>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</si>
  <si>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</si>
  <si>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</si>
  <si>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</si>
  <si>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</si>
  <si>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</si>
  <si>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</si>
  <si>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</si>
  <si>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</si>
  <si>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</si>
  <si>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</si>
  <si>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</si>
  <si>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</si>
  <si>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</si>
  <si>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</si>
  <si>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</si>
  <si>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</si>
  <si>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</si>
  <si>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</si>
  <si>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</si>
  <si>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</si>
  <si>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</si>
  <si>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</si>
  <si>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</si>
  <si>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</si>
  <si>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</si>
  <si>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</si>
  <si>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</si>
  <si>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</si>
  <si>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</si>
  <si>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</si>
  <si>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</si>
  <si>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</si>
  <si>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</si>
  <si>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</si>
  <si>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</si>
  <si>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</si>
  <si>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</si>
  <si>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</si>
  <si>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</si>
  <si>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</si>
  <si>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</si>
  <si>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</si>
  <si>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</si>
  <si>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</si>
  <si>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</si>
  <si>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</si>
  <si>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</si>
  <si>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</si>
  <si>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</si>
  <si>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</si>
  <si>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</si>
  <si>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</si>
  <si>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</si>
  <si>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</si>
  <si>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</si>
  <si>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</si>
  <si>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</si>
  <si>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</si>
  <si>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</si>
  <si>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</si>
  <si>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</si>
  <si>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</si>
  <si>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</si>
  <si>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</si>
  <si>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</si>
  <si>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</si>
  <si>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</si>
  <si>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</si>
  <si>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</si>
  <si>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</si>
  <si>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</si>
  <si>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</si>
  <si>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</si>
  <si>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</si>
  <si>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</si>
  <si>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</si>
  <si>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</si>
  <si>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</si>
  <si>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</si>
  <si>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</si>
  <si>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</si>
  <si>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</si>
  <si>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</si>
  <si>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</si>
  <si>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</si>
  <si>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</si>
  <si>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</si>
  <si>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</si>
  <si>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</si>
  <si>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</si>
  <si>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</si>
  <si>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</si>
  <si>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</si>
  <si>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</si>
  <si>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</si>
  <si>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</si>
  <si>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</si>
  <si>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</si>
  <si>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</si>
  <si>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</si>
  <si>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</si>
  <si>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</si>
  <si>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</si>
  <si>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</si>
  <si>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</si>
  <si>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</si>
  <si>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</si>
  <si>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</si>
  <si>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</si>
  <si>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</si>
  <si>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</si>
  <si>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</si>
  <si>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</si>
  <si>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</si>
  <si>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</si>
  <si>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</si>
  <si>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</si>
  <si>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</si>
  <si>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</si>
  <si>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</si>
  <si>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</si>
  <si>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</si>
  <si>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</si>
  <si>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</si>
  <si>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</si>
  <si>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</si>
  <si>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</si>
  <si>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</si>
  <si>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</si>
  <si>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</si>
  <si>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</si>
  <si>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</si>
  <si>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</si>
  <si>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</si>
  <si>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</si>
  <si>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</si>
  <si>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</si>
  <si>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</si>
  <si>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</si>
  <si>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</si>
  <si>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</si>
  <si>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</si>
  <si>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</si>
  <si>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</si>
  <si>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</si>
  <si>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</si>
  <si>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</si>
  <si>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</si>
  <si>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</si>
  <si>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</si>
  <si>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</si>
  <si>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</si>
  <si>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</si>
  <si>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</si>
  <si>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</si>
  <si>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</si>
  <si>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</si>
  <si>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</si>
  <si>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</si>
  <si>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</si>
  <si>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</si>
  <si>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</si>
  <si>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</si>
  <si>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</si>
  <si>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</si>
  <si>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</si>
  <si>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</si>
  <si>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</si>
  <si>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</si>
  <si>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</si>
  <si>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</si>
  <si>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</si>
  <si>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</si>
  <si>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</si>
  <si>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</si>
  <si>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</si>
  <si>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</si>
  <si>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</si>
  <si>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</si>
  <si>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</si>
  <si>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</si>
  <si>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</si>
  <si>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</si>
  <si>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</si>
  <si>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</si>
  <si>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</si>
  <si>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</si>
  <si>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</si>
  <si>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</si>
  <si>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</si>
  <si>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</si>
  <si>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</si>
  <si>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</si>
  <si>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</si>
  <si>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</si>
  <si>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</si>
  <si>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</si>
  <si>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</si>
  <si>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</si>
  <si>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</si>
  <si>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</si>
  <si>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</si>
  <si>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</si>
  <si>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</si>
  <si>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</si>
  <si>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</si>
  <si>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</si>
  <si>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</si>
  <si>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</si>
  <si>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</si>
  <si>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</si>
  <si>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</si>
  <si>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</si>
  <si>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</si>
  <si>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</si>
  <si>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</si>
  <si>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</si>
  <si>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</si>
  <si>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</si>
  <si>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</si>
  <si>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</si>
  <si>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</si>
  <si>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</si>
  <si>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</si>
  <si>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</si>
  <si>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</si>
  <si>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</si>
  <si>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</si>
  <si>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</si>
  <si>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</si>
  <si>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</si>
  <si>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</si>
  <si>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</si>
  <si>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</si>
  <si>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</si>
  <si>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</si>
  <si>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</si>
  <si>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</si>
  <si>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</si>
  <si>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</si>
  <si>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</si>
  <si>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</si>
  <si>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</si>
  <si>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</si>
  <si>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</si>
  <si>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</si>
  <si>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</si>
  <si>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</si>
  <si>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</si>
  <si>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</si>
  <si>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</si>
  <si>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</si>
  <si>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</si>
  <si>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</si>
  <si>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</si>
  <si>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</si>
  <si>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</si>
  <si>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</si>
  <si>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</si>
  <si>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</si>
  <si>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</si>
  <si>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</si>
  <si>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</si>
  <si>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</si>
  <si>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</si>
  <si>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</si>
  <si>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</si>
  <si>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</si>
  <si>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</si>
  <si>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</si>
  <si>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</si>
  <si>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</si>
  <si>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</si>
  <si>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</si>
  <si>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</si>
  <si>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</si>
  <si>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</si>
  <si>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</si>
  <si>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</si>
  <si>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</si>
  <si>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</si>
  <si>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</si>
  <si>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</si>
  <si>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</si>
  <si>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</si>
  <si>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</si>
  <si>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</si>
  <si>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</si>
  <si>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</si>
  <si>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</si>
  <si>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</si>
  <si>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</si>
  <si>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</si>
  <si>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</si>
  <si>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</si>
  <si>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</si>
  <si>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</si>
  <si>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</si>
  <si>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</si>
  <si>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</si>
  <si>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</si>
  <si>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</si>
  <si>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</si>
  <si>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</si>
  <si>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</si>
  <si>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</si>
  <si>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</si>
  <si>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</si>
  <si>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</si>
  <si>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</si>
  <si>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</si>
  <si>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</si>
  <si>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</si>
  <si>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</si>
  <si>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</si>
  <si>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</si>
  <si>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</si>
  <si>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</si>
  <si>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</si>
  <si>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</si>
  <si>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</si>
  <si>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</si>
  <si>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</si>
  <si>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</si>
  <si>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</si>
  <si>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</si>
  <si>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</si>
  <si>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</si>
  <si>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</si>
  <si>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</si>
  <si>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</si>
  <si>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</si>
  <si>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</si>
  <si>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</si>
  <si>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</si>
  <si>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</si>
  <si>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</si>
  <si>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</si>
  <si>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</si>
  <si>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</si>
  <si>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</si>
  <si>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</si>
  <si>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</si>
  <si>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</si>
  <si>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</si>
  <si>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</si>
  <si>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</si>
  <si>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</si>
  <si>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</si>
  <si>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</si>
  <si>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</si>
  <si>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</si>
  <si>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</si>
  <si>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</si>
  <si>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</si>
  <si>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</si>
  <si>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</si>
  <si>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</si>
  <si>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</si>
  <si>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</si>
  <si>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</si>
  <si>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</si>
  <si>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</si>
  <si>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</si>
  <si>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</si>
  <si>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</si>
  <si>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</si>
  <si>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</si>
  <si>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</si>
  <si>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</si>
  <si>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</si>
  <si>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</si>
  <si>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</si>
  <si>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</si>
  <si>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</si>
  <si>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</si>
  <si>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</si>
  <si>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</si>
  <si>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</si>
  <si>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</si>
  <si>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</si>
  <si>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</si>
  <si>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</si>
  <si>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</si>
  <si>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</si>
  <si>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</si>
  <si>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</si>
  <si>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</si>
  <si>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</si>
  <si>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</si>
  <si>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</si>
  <si>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</si>
  <si>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</si>
  <si>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</si>
  <si>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</si>
  <si>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</si>
  <si>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</si>
  <si>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</si>
  <si>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</si>
  <si>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</si>
  <si>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</si>
  <si>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</si>
  <si>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</si>
  <si>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</si>
  <si>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</si>
  <si>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</si>
  <si>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</si>
  <si>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</si>
  <si>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</si>
  <si>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</si>
  <si>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</si>
  <si>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</si>
  <si>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</si>
  <si>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</si>
  <si>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</si>
  <si>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</si>
  <si>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</si>
  <si>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</si>
  <si>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</si>
  <si>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</si>
  <si>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</si>
  <si>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</si>
  <si>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</si>
  <si>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</si>
  <si>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</si>
  <si>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</si>
  <si>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</si>
  <si>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</si>
  <si>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</si>
  <si>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</si>
  <si>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</si>
  <si>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</si>
  <si>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</si>
  <si>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</si>
  <si>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</si>
  <si>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</si>
  <si>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</si>
  <si>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</si>
  <si>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</si>
  <si>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</si>
  <si>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</si>
  <si>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</si>
  <si>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</si>
  <si>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</si>
  <si>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</si>
  <si>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</si>
  <si>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</si>
  <si>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</si>
  <si>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</si>
  <si>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</si>
  <si>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</si>
  <si>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</si>
  <si>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</si>
  <si>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</si>
  <si>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</si>
  <si>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</si>
  <si>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</si>
  <si>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</si>
  <si>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</si>
  <si>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</si>
  <si>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</si>
  <si>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</si>
  <si>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</si>
  <si>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</si>
  <si>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</si>
  <si>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</si>
  <si>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</si>
  <si>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</si>
  <si>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</si>
  <si>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</si>
  <si>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</si>
  <si>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</si>
  <si>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</si>
  <si>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</si>
  <si>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</si>
  <si>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</si>
  <si>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</si>
  <si>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</si>
  <si>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</si>
  <si>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</si>
  <si>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</si>
  <si>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</si>
  <si>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</si>
  <si>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</si>
  <si>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</si>
  <si>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</si>
  <si>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</si>
  <si>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</si>
  <si>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</si>
  <si>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</si>
  <si>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</si>
  <si>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</si>
  <si>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</si>
  <si>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</si>
  <si>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</si>
  <si>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</si>
  <si>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</si>
  <si>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</si>
  <si>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</si>
  <si>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</si>
  <si>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</si>
  <si>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</si>
  <si>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</si>
  <si>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</si>
  <si>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</si>
  <si>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</si>
  <si>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</si>
  <si>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</si>
  <si>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</si>
  <si>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</si>
  <si>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</si>
  <si>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</si>
  <si>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</si>
  <si>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</si>
  <si>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</si>
  <si>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</si>
  <si>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</si>
  <si>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</si>
  <si>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</si>
  <si>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</si>
  <si>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</si>
  <si>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</si>
  <si>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</si>
  <si>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</si>
  <si>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</si>
  <si>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</si>
  <si>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</si>
  <si>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</si>
  <si>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</si>
  <si>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</si>
  <si>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</si>
  <si>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</si>
  <si>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</si>
  <si>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</si>
  <si>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</si>
  <si>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</si>
  <si>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</si>
  <si>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</si>
  <si>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</si>
  <si>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</si>
  <si>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</si>
  <si>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</si>
  <si>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</si>
  <si>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</si>
  <si>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</si>
  <si>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</si>
  <si>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</si>
  <si>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</si>
  <si>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</si>
  <si>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</si>
  <si>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</si>
  <si>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</si>
  <si>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</si>
  <si>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</si>
  <si>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</si>
  <si>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</si>
  <si>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</si>
  <si>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</si>
  <si>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</si>
  <si>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</si>
  <si>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</si>
  <si>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</si>
  <si>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</si>
  <si>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</si>
  <si>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</si>
  <si>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</si>
  <si>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</si>
  <si>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</si>
  <si>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</si>
  <si>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</si>
  <si>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</si>
  <si>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</si>
  <si>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</si>
  <si>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</si>
  <si>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</si>
  <si>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</si>
  <si>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</si>
  <si>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</si>
  <si>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</si>
  <si>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</si>
  <si>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</si>
  <si>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</si>
  <si>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</si>
  <si>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</si>
  <si>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</si>
  <si>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</si>
  <si>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</si>
  <si>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</si>
  <si>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</si>
  <si>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</si>
  <si>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</si>
  <si>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</si>
  <si>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</si>
  <si>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</si>
  <si>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</si>
  <si>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</si>
  <si>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</si>
  <si>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</si>
  <si>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</si>
  <si>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</si>
  <si>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</si>
  <si>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</si>
  <si>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</si>
  <si>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</si>
  <si>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</si>
  <si>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</si>
  <si>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</si>
  <si>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</si>
  <si>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</si>
  <si>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</si>
  <si>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</si>
  <si>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</si>
  <si>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</si>
  <si>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</si>
  <si>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</si>
  <si>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</si>
  <si>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</si>
  <si>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</si>
  <si>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</si>
  <si>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</si>
  <si>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</si>
  <si>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</si>
  <si>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</si>
  <si>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</si>
  <si>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</si>
  <si>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</si>
  <si>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</si>
  <si>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</si>
  <si>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</si>
  <si>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</si>
  <si>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</si>
  <si>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</si>
  <si>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</si>
  <si>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</si>
  <si>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</si>
  <si>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</si>
  <si>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</si>
  <si>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</si>
  <si>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</si>
  <si>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</si>
  <si>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</si>
  <si>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</si>
  <si>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</si>
  <si>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</si>
  <si>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</si>
  <si>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</si>
  <si>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</si>
  <si>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</si>
  <si>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</si>
  <si>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</si>
  <si>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</si>
  <si>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</si>
  <si>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</si>
  <si>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</si>
  <si>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</si>
  <si>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</si>
  <si>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</si>
  <si>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</si>
  <si>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</si>
  <si>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</si>
  <si>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</si>
  <si>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</si>
  <si>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</si>
  <si>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</si>
  <si>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</si>
  <si>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</si>
  <si>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</si>
  <si>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</si>
  <si>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</si>
  <si>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</si>
  <si>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</si>
  <si>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</si>
  <si>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</si>
  <si>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</si>
  <si>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</si>
  <si>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</si>
  <si>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</si>
  <si>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</si>
  <si>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</si>
  <si>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</si>
  <si>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</si>
  <si>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</si>
  <si>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</si>
  <si>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</si>
  <si>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</si>
  <si>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</si>
  <si>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</si>
  <si>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</si>
  <si>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</si>
  <si>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</si>
  <si>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</si>
  <si>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</si>
  <si>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</si>
  <si>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</si>
  <si>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</si>
  <si>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</si>
  <si>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</si>
  <si>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</si>
  <si>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</si>
  <si>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</si>
  <si>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</si>
  <si>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</si>
  <si>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</si>
  <si>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</si>
  <si>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</si>
  <si>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</si>
  <si>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</si>
  <si>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</si>
  <si>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</si>
  <si>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</si>
  <si>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</si>
  <si>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</si>
  <si>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</si>
  <si>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</si>
  <si>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</si>
  <si>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</si>
  <si>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</si>
  <si>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</si>
  <si>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</si>
  <si>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</si>
  <si>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</si>
  <si>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</si>
  <si>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</si>
  <si>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</si>
  <si>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</si>
  <si>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</si>
  <si>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</si>
  <si>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</si>
  <si>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</si>
  <si>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</si>
  <si>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</si>
  <si>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</si>
  <si>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</si>
  <si>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</si>
  <si>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</si>
  <si>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</si>
  <si>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</si>
  <si>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</si>
  <si>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</si>
  <si>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</si>
  <si>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</si>
  <si>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</si>
  <si>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</si>
  <si>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</si>
  <si>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</si>
  <si>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</si>
  <si>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</si>
  <si>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</si>
  <si>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</si>
  <si>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</si>
  <si>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</si>
  <si>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</si>
  <si>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</si>
  <si>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</si>
  <si>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</si>
  <si>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</si>
  <si>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</si>
  <si>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</si>
  <si>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</si>
  <si>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</si>
  <si>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</si>
  <si>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</si>
  <si>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</si>
  <si>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</si>
  <si>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</si>
  <si>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</si>
  <si>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</si>
  <si>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</si>
  <si>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</si>
  <si>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</si>
  <si>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</si>
  <si>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</si>
  <si>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</si>
  <si>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</si>
  <si>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</si>
  <si>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</si>
  <si>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</si>
  <si>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</si>
  <si>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</si>
  <si>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</si>
  <si>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</si>
  <si>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</si>
  <si>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</si>
  <si>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</si>
  <si>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</si>
  <si>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</si>
  <si>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</si>
  <si>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</si>
  <si>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</si>
  <si>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</si>
  <si>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</si>
  <si>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</si>
  <si>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</si>
  <si>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</si>
  <si>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</si>
  <si>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</si>
  <si>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</si>
  <si>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</si>
  <si>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</si>
  <si>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</si>
  <si>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</si>
  <si>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</si>
  <si>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</si>
  <si>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</si>
  <si>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</si>
  <si>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</si>
  <si>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</si>
  <si>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</si>
  <si>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</si>
  <si>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</si>
  <si>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</si>
  <si>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</si>
  <si>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</si>
  <si>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</si>
  <si>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</si>
  <si>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</si>
  <si>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</si>
  <si>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</si>
  <si>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</si>
  <si>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</si>
  <si>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</si>
  <si>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</si>
  <si>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</si>
  <si>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</si>
  <si>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</si>
  <si>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</si>
  <si>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</si>
  <si>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</si>
  <si>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</si>
  <si>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</si>
  <si>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</si>
  <si>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</si>
  <si>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</si>
  <si>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</si>
  <si>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</si>
  <si>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</si>
  <si>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</si>
  <si>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</si>
  <si>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</si>
  <si>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</si>
  <si>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</si>
  <si>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</si>
  <si>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</si>
  <si>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</si>
  <si>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</si>
  <si>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</si>
  <si>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</si>
  <si>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</si>
  <si>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</si>
  <si>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</si>
  <si>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</si>
  <si>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</si>
  <si>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</si>
  <si>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</si>
  <si>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</si>
  <si>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</si>
  <si>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</si>
  <si>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</si>
  <si>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</si>
  <si>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</si>
  <si>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</si>
  <si>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</si>
  <si>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</si>
  <si>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</si>
  <si>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</si>
  <si>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</si>
  <si>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</si>
  <si>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</si>
  <si>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</si>
  <si>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</si>
  <si>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</si>
  <si>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</si>
  <si>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</si>
  <si>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</si>
  <si>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</si>
  <si>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</si>
  <si>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</si>
  <si>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</si>
  <si>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</si>
  <si>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</si>
  <si>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</si>
  <si>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</si>
  <si>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</si>
  <si>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</si>
  <si>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</si>
  <si>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</si>
  <si>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</si>
  <si>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</si>
  <si>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</si>
  <si>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</si>
  <si>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</si>
  <si>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</si>
  <si>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</si>
  <si>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</si>
  <si>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</si>
  <si>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</si>
  <si>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</si>
  <si>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</si>
  <si>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</si>
  <si>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</si>
  <si>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</si>
  <si>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</si>
  <si>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</si>
  <si>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</si>
  <si>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</si>
  <si>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</si>
  <si>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</si>
  <si>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</si>
  <si>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</si>
  <si>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</si>
  <si>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</si>
  <si>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</si>
  <si>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</si>
  <si>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</si>
  <si>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</si>
  <si>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</si>
  <si>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</si>
  <si>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</si>
  <si>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</si>
  <si>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</si>
  <si>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</si>
  <si>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</si>
  <si>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</si>
  <si>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</si>
  <si>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</si>
  <si>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</si>
  <si>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</si>
  <si>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</si>
  <si>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</si>
  <si>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</si>
  <si>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</si>
  <si>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</si>
  <si>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</si>
  <si>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</si>
  <si>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</si>
  <si>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</si>
  <si>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</si>
  <si>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</si>
  <si>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</si>
  <si>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</si>
  <si>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</si>
  <si>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</si>
  <si>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</si>
  <si>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</si>
  <si>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</si>
  <si>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</si>
  <si>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</si>
  <si>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</si>
  <si>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</si>
  <si>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</si>
  <si>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</si>
  <si>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</si>
  <si>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</si>
  <si>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</si>
  <si>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</si>
  <si>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</si>
  <si>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</si>
  <si>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</si>
  <si>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</si>
  <si>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</si>
  <si>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</si>
  <si>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</si>
  <si>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</si>
  <si>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</si>
  <si>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</si>
  <si>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</si>
  <si>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</si>
  <si>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</si>
  <si>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</si>
  <si>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</si>
  <si>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</si>
  <si>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</si>
  <si>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</si>
  <si>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</si>
  <si>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</si>
  <si>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</si>
  <si>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</si>
  <si>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</si>
  <si>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</si>
  <si>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</si>
  <si>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</si>
  <si>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</si>
  <si>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</si>
  <si>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</si>
  <si>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</si>
  <si>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</si>
  <si>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</si>
  <si>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</si>
  <si>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</si>
  <si>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</si>
  <si>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</si>
  <si>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</si>
  <si>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</si>
  <si>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</si>
  <si>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</si>
  <si>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</si>
  <si>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</si>
  <si>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</si>
  <si>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</si>
  <si>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</si>
  <si>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</si>
  <si>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</si>
  <si>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</si>
  <si>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</si>
  <si>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</si>
  <si>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</si>
  <si>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</si>
  <si>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</si>
  <si>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</si>
  <si>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</si>
  <si>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</si>
  <si>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</si>
  <si>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</si>
  <si>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</si>
  <si>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</si>
  <si>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</si>
  <si>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</si>
  <si>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</si>
  <si>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</si>
  <si>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</si>
  <si>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</si>
  <si>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</si>
  <si>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</si>
  <si>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</si>
  <si>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</si>
  <si>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</si>
  <si>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</si>
  <si>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</si>
  <si>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</si>
  <si>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</si>
  <si>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</si>
  <si>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</si>
  <si>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</si>
  <si>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</si>
  <si>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</si>
  <si>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</si>
  <si>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</si>
  <si>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</si>
  <si>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</si>
  <si>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</si>
  <si>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</si>
  <si>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</si>
  <si>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</si>
  <si>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</si>
  <si>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</si>
  <si>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</si>
  <si>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</si>
  <si>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</si>
  <si>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</si>
  <si>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</si>
  <si>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</si>
  <si>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</si>
  <si>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</si>
  <si>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</si>
  <si>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</si>
  <si>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</si>
  <si>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</si>
  <si>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</si>
  <si>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</si>
  <si>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</si>
  <si>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</si>
  <si>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</si>
  <si>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</si>
  <si>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</si>
  <si>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</si>
  <si>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</si>
  <si>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</si>
  <si>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</si>
  <si>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</si>
  <si>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</si>
  <si>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</si>
  <si>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</si>
  <si>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</si>
  <si>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</si>
  <si>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</si>
  <si>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</si>
  <si>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</si>
  <si>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</si>
  <si>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</si>
  <si>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</si>
  <si>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</si>
  <si>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</si>
  <si>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</si>
  <si>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</si>
  <si>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</si>
  <si>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</si>
  <si>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</si>
  <si>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</si>
  <si>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</si>
  <si>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</si>
  <si>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</si>
  <si>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</si>
  <si>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</si>
  <si>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</si>
  <si>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</si>
  <si>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</si>
  <si>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</si>
  <si>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</si>
  <si>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</si>
  <si>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</si>
  <si>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</si>
  <si>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</si>
  <si>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</si>
  <si>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</si>
  <si>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</si>
  <si>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</si>
  <si>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</si>
  <si>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</si>
  <si>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</si>
  <si>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</si>
  <si>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</si>
  <si>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</si>
  <si>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</si>
  <si>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</si>
  <si>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</si>
  <si>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</si>
  <si>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</si>
  <si>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</si>
  <si>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</si>
  <si>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</si>
  <si>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</si>
  <si>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</si>
  <si>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</si>
  <si>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</si>
  <si>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</si>
  <si>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</si>
  <si>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</si>
  <si>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</si>
  <si>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</si>
  <si>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</si>
  <si>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</si>
  <si>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</si>
  <si>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</si>
  <si>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</si>
  <si>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</si>
  <si>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</si>
  <si>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</si>
  <si>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</si>
  <si>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</si>
  <si>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</si>
  <si>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</si>
  <si>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</si>
  <si>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</si>
  <si>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</si>
  <si>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</si>
  <si>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</si>
  <si>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</si>
  <si>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</si>
  <si>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</si>
  <si>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</si>
  <si>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</si>
  <si>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</si>
  <si>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</si>
  <si>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</si>
  <si>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</si>
  <si>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</si>
  <si>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</si>
  <si>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</si>
  <si>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</si>
  <si>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</si>
  <si>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</si>
  <si>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</si>
  <si>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</si>
  <si>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</si>
  <si>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</si>
  <si>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</si>
  <si>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</si>
  <si>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</si>
  <si>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</si>
  <si>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</si>
  <si>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</si>
  <si>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</si>
  <si>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</si>
  <si>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</si>
  <si>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</si>
  <si>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</si>
  <si>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</si>
  <si>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</si>
  <si>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</si>
  <si>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</si>
  <si>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</si>
  <si>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</si>
  <si>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</si>
  <si>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</si>
  <si>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</si>
  <si>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</si>
  <si>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</si>
  <si>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</si>
  <si>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</si>
  <si>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</si>
  <si>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</si>
  <si>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</si>
  <si>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</si>
  <si>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</si>
  <si>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</si>
  <si>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</si>
  <si>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</si>
  <si>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</si>
  <si>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</si>
  <si>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</si>
  <si>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</si>
  <si>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</si>
  <si>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</si>
  <si>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</si>
  <si>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</si>
  <si>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</si>
  <si>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</si>
  <si>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</si>
  <si>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</si>
  <si>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</si>
  <si>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</si>
  <si>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</si>
  <si>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</si>
  <si>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</si>
  <si>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</si>
  <si>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</si>
  <si>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</si>
  <si>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</si>
  <si>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</si>
  <si>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</si>
  <si>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</si>
  <si>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</si>
  <si>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</si>
  <si>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</si>
  <si>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</si>
  <si>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</si>
  <si>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</si>
  <si>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</si>
  <si>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</si>
  <si>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</si>
  <si>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</si>
  <si>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</si>
  <si>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</si>
  <si>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</si>
  <si>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</si>
  <si>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</si>
  <si>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</si>
  <si>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</si>
  <si>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</si>
  <si>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</si>
  <si>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</si>
  <si>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</si>
  <si>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</si>
  <si>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</si>
  <si>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</si>
  <si>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</si>
  <si>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</si>
  <si>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</si>
  <si>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</si>
  <si>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</si>
  <si>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</si>
  <si>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</si>
  <si>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</si>
  <si>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</si>
  <si>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</si>
  <si>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</si>
  <si>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</si>
  <si>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</si>
  <si>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</si>
  <si>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</si>
  <si>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</si>
  <si>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</si>
  <si>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</si>
  <si>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</si>
  <si>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</si>
  <si>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</si>
  <si>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</si>
  <si>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</si>
  <si>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</si>
  <si>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</si>
  <si>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</si>
  <si>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</si>
  <si>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</si>
  <si>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</si>
  <si>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</si>
  <si>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</si>
  <si>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</si>
  <si>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</si>
  <si>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</si>
  <si>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</si>
  <si>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</si>
  <si>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</si>
  <si>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</si>
  <si>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</si>
  <si>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</si>
  <si>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</si>
  <si>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</si>
  <si>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</si>
  <si>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</si>
  <si>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</si>
  <si>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</si>
  <si>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</si>
  <si>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</si>
  <si>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</si>
  <si>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</si>
  <si>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</si>
  <si>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</si>
  <si>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</si>
  <si>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</si>
  <si>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</si>
  <si>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</si>
  <si>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</si>
  <si>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</si>
  <si>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</si>
  <si>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</si>
  <si>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</si>
  <si>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</si>
  <si>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</si>
  <si>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</si>
  <si>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</si>
  <si>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</si>
  <si>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</si>
  <si>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</si>
  <si>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</si>
  <si>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</si>
  <si>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</si>
  <si>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</si>
  <si>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</si>
  <si>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</si>
  <si>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</si>
  <si>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</si>
  <si>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</si>
  <si>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</si>
  <si>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</si>
  <si>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</si>
  <si>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</si>
  <si>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</si>
  <si>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</si>
  <si>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</si>
  <si>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</si>
  <si>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</si>
  <si>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</si>
  <si>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</si>
  <si>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</si>
  <si>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</si>
  <si>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</si>
  <si>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</si>
  <si>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</si>
  <si>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</si>
  <si>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</si>
  <si>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</si>
  <si>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</si>
  <si>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</si>
  <si>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</si>
  <si>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</si>
  <si>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</si>
  <si>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</si>
  <si>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</si>
  <si>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</si>
  <si>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</si>
  <si>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</si>
  <si>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</si>
  <si>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</si>
  <si>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</si>
  <si>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</si>
  <si>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</si>
  <si>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</si>
  <si>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</si>
  <si>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</si>
  <si>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</si>
  <si>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</si>
  <si>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</si>
  <si>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</si>
  <si>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</si>
  <si>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</si>
  <si>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</si>
  <si>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</si>
  <si>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</si>
  <si>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</si>
  <si>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</si>
  <si>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</si>
  <si>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</si>
  <si>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</si>
  <si>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</si>
  <si>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</si>
  <si>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</si>
  <si>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</si>
  <si>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</si>
  <si>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</si>
  <si>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</si>
  <si>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</si>
  <si>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</si>
  <si>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</si>
  <si>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</si>
  <si>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</si>
  <si>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</si>
  <si>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</si>
  <si>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</si>
  <si>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</si>
  <si>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</si>
  <si>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</si>
  <si>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</si>
  <si>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</si>
  <si>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</si>
  <si>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</si>
  <si>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</si>
  <si>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</si>
  <si>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</si>
  <si>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</si>
  <si>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</si>
  <si>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</si>
  <si>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</si>
  <si>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</si>
  <si>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</si>
  <si>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</si>
  <si>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</si>
  <si>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</si>
  <si>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</si>
  <si>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</si>
  <si>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</si>
  <si>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</si>
  <si>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</si>
  <si>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</si>
  <si>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</si>
  <si>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</si>
  <si>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</si>
  <si>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</si>
  <si>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</si>
  <si>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</si>
  <si>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</si>
  <si>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</si>
  <si>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</si>
  <si>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</si>
  <si>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</si>
  <si>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</si>
  <si>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</si>
  <si>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</si>
  <si>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</si>
  <si>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</si>
  <si>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</si>
  <si>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</si>
  <si>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</si>
  <si>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</si>
  <si>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</si>
  <si>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</si>
  <si>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</si>
  <si>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</si>
  <si>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</si>
  <si>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</si>
  <si>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</si>
  <si>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</si>
  <si>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</si>
  <si>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</si>
  <si>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</si>
  <si>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</si>
  <si>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</si>
  <si>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</si>
  <si>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</si>
  <si>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</si>
  <si>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</si>
  <si>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</si>
  <si>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</si>
  <si>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</si>
  <si>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</si>
  <si>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</si>
  <si>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</si>
  <si>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</si>
  <si>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</si>
  <si>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</si>
  <si>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</si>
  <si>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</si>
  <si>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</si>
  <si>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</si>
  <si>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</si>
  <si>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</si>
  <si>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</si>
  <si>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</si>
  <si>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</si>
  <si>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</si>
  <si>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</si>
  <si>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</si>
  <si>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</si>
  <si>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</si>
  <si>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</si>
  <si>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</si>
  <si>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</si>
  <si>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</si>
  <si>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</si>
  <si>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</si>
  <si>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</si>
  <si>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</si>
  <si>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</si>
  <si>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</si>
  <si>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</si>
  <si>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</si>
  <si>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</si>
  <si>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</si>
  <si>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</si>
  <si>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</si>
  <si>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</si>
  <si>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</si>
  <si>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</si>
  <si>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</si>
  <si>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</si>
  <si>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</si>
  <si>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</si>
  <si>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</si>
  <si>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</si>
  <si>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</si>
  <si>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</si>
  <si>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</si>
  <si>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</si>
  <si>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</si>
  <si>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</si>
  <si>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</si>
  <si>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</si>
  <si>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</si>
  <si>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</si>
  <si>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</si>
  <si>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</si>
  <si>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</si>
  <si>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</si>
  <si>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</si>
  <si>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</si>
  <si>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</si>
  <si>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</si>
  <si>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</si>
  <si>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</si>
  <si>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</si>
  <si>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</si>
  <si>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</si>
  <si>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</si>
  <si>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</si>
  <si>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</si>
  <si>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</si>
  <si>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</si>
  <si>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</si>
  <si>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</si>
  <si>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</si>
  <si>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</si>
  <si>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</si>
  <si>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</si>
  <si>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</si>
  <si>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</si>
  <si>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</si>
  <si>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</si>
  <si>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</si>
  <si>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</si>
  <si>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</si>
  <si>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</si>
  <si>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</si>
  <si>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</si>
  <si>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</si>
  <si>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</si>
  <si>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</si>
  <si>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</si>
  <si>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</si>
  <si>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</si>
  <si>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</si>
  <si>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</si>
  <si>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</si>
  <si>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</si>
  <si>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</si>
  <si>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</si>
  <si>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</si>
  <si>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</si>
  <si>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</si>
  <si>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</si>
  <si>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</si>
  <si>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</si>
  <si>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</si>
  <si>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</si>
  <si>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</si>
  <si>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</si>
  <si>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</si>
  <si>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</si>
  <si>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</si>
  <si>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</si>
  <si>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</si>
  <si>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</si>
  <si>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</si>
  <si>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</si>
  <si>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</si>
  <si>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</si>
  <si>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</si>
  <si>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</si>
  <si>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</si>
  <si>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</si>
  <si>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</si>
  <si>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</si>
  <si>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</si>
  <si>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</si>
  <si>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</si>
  <si>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</si>
  <si>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</si>
  <si>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</si>
  <si>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</si>
  <si>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</si>
  <si>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</si>
  <si>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</si>
  <si>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</si>
  <si>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</si>
  <si>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</si>
  <si>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</si>
  <si>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</si>
  <si>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</si>
  <si>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</si>
  <si>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</si>
  <si>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</si>
  <si>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</si>
  <si>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</si>
  <si>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</si>
  <si>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</si>
  <si>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</si>
  <si>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</si>
  <si>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</si>
  <si>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</si>
  <si>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</si>
  <si>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</si>
  <si>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</si>
  <si>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</si>
  <si>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</si>
  <si>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</si>
  <si>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</si>
  <si>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</si>
  <si>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</si>
  <si>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</si>
  <si>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</si>
  <si>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</si>
  <si>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</si>
  <si>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</si>
  <si>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</si>
  <si>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</si>
  <si>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</si>
  <si>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</si>
  <si>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</si>
  <si>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</si>
  <si>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</si>
  <si>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</si>
  <si>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</si>
  <si>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</si>
  <si>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</si>
  <si>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</si>
  <si>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</si>
  <si>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</si>
  <si>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</si>
  <si>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</si>
  <si>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</si>
  <si>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</si>
  <si>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</si>
  <si>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</si>
  <si>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</si>
  <si>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</si>
  <si>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</si>
  <si>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</si>
  <si>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</si>
  <si>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</si>
  <si>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</si>
  <si>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</si>
  <si>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</si>
  <si>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</si>
  <si>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</si>
  <si>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</si>
  <si>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</si>
  <si>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</si>
  <si>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</si>
  <si>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</si>
  <si>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</si>
  <si>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</si>
  <si>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</si>
  <si>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</si>
  <si>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</si>
  <si>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</si>
  <si>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</si>
  <si>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</si>
  <si>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</si>
  <si>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</si>
  <si>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</si>
  <si>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</si>
  <si>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</si>
  <si>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</si>
  <si>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</si>
  <si>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</si>
  <si>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</si>
  <si>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</si>
  <si>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</si>
  <si>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</si>
  <si>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</si>
  <si>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</si>
  <si>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</si>
  <si>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</si>
  <si>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</si>
  <si>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</si>
  <si>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</si>
  <si>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</si>
  <si>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</si>
  <si>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</si>
  <si>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</si>
  <si>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</si>
  <si>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</si>
  <si>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</si>
  <si>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</si>
  <si>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</si>
  <si>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</si>
  <si>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</si>
  <si>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</si>
  <si>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</si>
  <si>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</si>
  <si>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</si>
  <si>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</si>
  <si>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</si>
  <si>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</si>
  <si>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</si>
  <si>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</si>
  <si>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</si>
  <si>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</si>
  <si>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</si>
  <si>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</si>
  <si>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</si>
  <si>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</si>
  <si>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</si>
  <si>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</si>
  <si>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</si>
  <si>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</si>
  <si>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</si>
  <si>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</si>
  <si>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</si>
  <si>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</si>
  <si>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</si>
  <si>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</si>
  <si>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</si>
  <si>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</si>
  <si>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</si>
  <si>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</si>
  <si>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</si>
  <si>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</si>
  <si>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</si>
  <si>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</si>
  <si>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</si>
  <si>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</si>
  <si>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</si>
  <si>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</si>
  <si>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</si>
  <si>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</si>
  <si>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</si>
  <si>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</si>
  <si>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</si>
  <si>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</si>
  <si>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</si>
  <si>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</si>
  <si>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</si>
  <si>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</si>
  <si>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</si>
  <si>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</si>
  <si>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</si>
  <si>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</si>
  <si>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</si>
  <si>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</si>
  <si>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</si>
  <si>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</si>
  <si>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</si>
  <si>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</si>
  <si>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</si>
  <si>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</si>
  <si>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</si>
  <si>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</si>
  <si>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</si>
  <si>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</si>
  <si>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</si>
  <si>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</si>
  <si>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</si>
  <si>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</si>
  <si>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</si>
  <si>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</si>
  <si>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</si>
  <si>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</si>
  <si>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</si>
  <si>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</si>
  <si>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</si>
  <si>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</si>
  <si>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</si>
  <si>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</si>
  <si>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</si>
  <si>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</si>
  <si>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</si>
  <si>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</si>
  <si>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</si>
  <si>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</si>
  <si>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</si>
  <si>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</si>
  <si>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</si>
  <si>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</si>
  <si>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</si>
  <si>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</si>
  <si>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</si>
  <si>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</si>
  <si>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</si>
  <si>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</si>
  <si>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</si>
  <si>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</si>
  <si>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</si>
  <si>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</si>
  <si>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</si>
  <si>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</si>
  <si>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</si>
  <si>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</si>
  <si>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</si>
  <si>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</si>
  <si>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</si>
  <si>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</si>
  <si>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</si>
  <si>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</si>
  <si>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</si>
  <si>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</si>
  <si>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</si>
  <si>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</si>
  <si>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</si>
  <si>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</si>
  <si>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</si>
  <si>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</si>
  <si>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</si>
  <si>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</si>
  <si>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</si>
  <si>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</si>
  <si>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</si>
  <si>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</si>
  <si>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</si>
  <si>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</si>
  <si>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</si>
  <si>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</si>
  <si>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</si>
  <si>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</si>
  <si>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</si>
  <si>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</si>
  <si>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</si>
  <si>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</si>
  <si>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</si>
  <si>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</si>
  <si>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</si>
  <si>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</si>
  <si>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</si>
  <si>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</si>
  <si>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</si>
  <si>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</si>
  <si>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</si>
  <si>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</si>
  <si>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</si>
  <si>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</si>
  <si>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</si>
  <si>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</si>
  <si>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</si>
  <si>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</si>
  <si>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</si>
  <si>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</si>
  <si>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</si>
  <si>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</si>
  <si>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</si>
  <si>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</si>
  <si>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</si>
  <si>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</si>
  <si>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</si>
  <si>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</si>
  <si>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</si>
  <si>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</si>
  <si>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</si>
  <si>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</si>
  <si>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</si>
  <si>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</si>
  <si>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</si>
  <si>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</si>
  <si>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</si>
  <si>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</si>
  <si>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</si>
  <si>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</si>
  <si>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</si>
  <si>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</si>
  <si>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</si>
  <si>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</si>
  <si>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</si>
  <si>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</si>
  <si>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</si>
  <si>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</si>
  <si>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</si>
  <si>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</si>
  <si>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</si>
  <si>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</si>
  <si>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</si>
  <si>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</si>
  <si>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</si>
  <si>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</si>
  <si>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</si>
  <si>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</si>
  <si>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</si>
  <si>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</si>
  <si>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</si>
  <si>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</si>
  <si>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</si>
  <si>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</si>
  <si>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</si>
  <si>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</si>
  <si>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</si>
  <si>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</si>
  <si>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</si>
  <si>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</si>
  <si>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</si>
  <si>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</si>
  <si>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</si>
  <si>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</si>
  <si>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</si>
  <si>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</si>
  <si>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</si>
  <si>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</si>
  <si>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</si>
  <si>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</si>
  <si>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</si>
  <si>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</si>
  <si>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</si>
  <si>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</si>
  <si>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</si>
  <si>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</si>
  <si>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</si>
  <si>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</si>
  <si>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</si>
  <si>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</si>
  <si>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</si>
  <si>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</si>
  <si>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</si>
  <si>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</si>
  <si>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</si>
  <si>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</si>
  <si>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</si>
  <si>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</si>
  <si>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</si>
  <si>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</si>
  <si>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</si>
  <si>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</si>
  <si>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</si>
  <si>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</si>
  <si>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</si>
  <si>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</si>
  <si>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</si>
  <si>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</si>
  <si>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</si>
  <si>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</si>
  <si>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</si>
  <si>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</si>
  <si>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</si>
  <si>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</si>
  <si>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</si>
  <si>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</si>
  <si>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</si>
  <si>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</si>
  <si>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</si>
  <si>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</si>
  <si>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</si>
  <si>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</si>
  <si>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</si>
  <si>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</si>
  <si>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</si>
  <si>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</si>
  <si>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</si>
  <si>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</si>
  <si>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</si>
  <si>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</si>
  <si>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</si>
  <si>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</si>
  <si>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</si>
  <si>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</si>
  <si>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</si>
  <si>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</si>
  <si>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</si>
  <si>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</si>
  <si>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</si>
  <si>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</si>
  <si>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</si>
  <si>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</si>
  <si>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</si>
  <si>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</si>
  <si>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</si>
  <si>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</si>
  <si>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</si>
  <si>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</si>
  <si>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</si>
  <si>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</si>
  <si>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</si>
  <si>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</si>
  <si>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</si>
  <si>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</si>
  <si>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</si>
  <si>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</si>
  <si>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</si>
  <si>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</si>
  <si>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</si>
  <si>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</si>
  <si>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</si>
  <si>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</si>
  <si>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</si>
  <si>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</si>
  <si>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</si>
  <si>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</si>
  <si>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</si>
  <si>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</si>
  <si>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</si>
  <si>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</si>
  <si>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</si>
  <si>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</si>
  <si>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</si>
  <si>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</si>
  <si>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</si>
  <si>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</si>
  <si>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</si>
  <si>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</si>
  <si>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</si>
  <si>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</si>
  <si>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</si>
  <si>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</si>
  <si>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</si>
  <si>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</si>
  <si>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</si>
  <si>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</si>
  <si>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</si>
  <si>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</si>
  <si>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</si>
  <si>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</si>
  <si>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</si>
  <si>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</si>
  <si>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</si>
  <si>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</si>
  <si>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</si>
  <si>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</si>
  <si>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</si>
  <si>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</si>
  <si>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</si>
  <si>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</si>
  <si>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</si>
  <si>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</si>
  <si>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</si>
  <si>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</si>
  <si>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</si>
  <si>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</si>
  <si>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</si>
  <si>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</si>
  <si>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</si>
  <si>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</si>
  <si>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</si>
  <si>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</si>
  <si>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</si>
  <si>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</si>
  <si>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</si>
  <si>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</si>
  <si>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</si>
  <si>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</si>
  <si>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</si>
  <si>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</si>
  <si>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</si>
  <si>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</si>
  <si>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</si>
  <si>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</si>
  <si>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</si>
  <si>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</si>
  <si>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</si>
  <si>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</si>
  <si>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</si>
  <si>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</si>
  <si>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</si>
  <si>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</si>
  <si>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</si>
  <si>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</si>
  <si>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</si>
  <si>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</si>
  <si>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</si>
  <si>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</si>
  <si>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</si>
  <si>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</si>
  <si>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</si>
  <si>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</si>
  <si>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</si>
  <si>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</si>
  <si>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</si>
  <si>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</si>
  <si>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</si>
  <si>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</si>
  <si>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</si>
  <si>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</si>
  <si>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</si>
  <si>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</si>
  <si>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</si>
  <si>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</si>
  <si>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</si>
  <si>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</si>
  <si>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</si>
  <si>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</si>
  <si>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</si>
  <si>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</si>
  <si>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</si>
  <si>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</si>
  <si>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</si>
  <si>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</si>
  <si>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</si>
  <si>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</si>
  <si>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</si>
  <si>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</si>
  <si>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</si>
  <si>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</si>
  <si>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</si>
  <si>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</si>
  <si>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</si>
  <si>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</si>
  <si>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</si>
  <si>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</si>
  <si>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</si>
  <si>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</si>
  <si>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</si>
  <si>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</si>
  <si>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</si>
  <si>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</si>
  <si>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</si>
  <si>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</si>
  <si>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</si>
  <si>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</si>
  <si>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</si>
  <si>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</si>
  <si>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</si>
  <si>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</si>
  <si>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</si>
  <si>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</si>
  <si>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</si>
  <si>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</si>
  <si>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</si>
  <si>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</si>
  <si>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</si>
  <si>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</si>
  <si>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</si>
  <si>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</si>
  <si>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</si>
  <si>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</si>
  <si>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</si>
  <si>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</si>
  <si>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</si>
  <si>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</si>
  <si>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</si>
  <si>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</si>
  <si>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</si>
  <si>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</si>
  <si>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</si>
  <si>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</si>
  <si>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</si>
  <si>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</si>
  <si>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</si>
  <si>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</si>
  <si>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</si>
  <si>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</si>
  <si>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</si>
  <si>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</si>
  <si>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</si>
  <si>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</si>
  <si>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</si>
  <si>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</si>
  <si>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</si>
  <si>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</si>
  <si>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</si>
  <si>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</si>
  <si>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</si>
  <si>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</si>
  <si>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</si>
  <si>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</si>
  <si>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</si>
  <si>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</si>
  <si>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</si>
  <si>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</si>
  <si>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</si>
  <si>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</si>
  <si>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</si>
  <si>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</si>
  <si>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</si>
  <si>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</si>
  <si>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</si>
  <si>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</si>
  <si>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</si>
  <si>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</si>
  <si>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</si>
  <si>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</si>
  <si>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</si>
  <si>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</si>
  <si>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</si>
  <si>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</si>
  <si>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</si>
  <si>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</si>
  <si>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</si>
  <si>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</si>
  <si>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</si>
  <si>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</si>
  <si>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</si>
  <si>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</si>
  <si>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</si>
  <si>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</si>
  <si>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</si>
  <si>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</si>
  <si>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</si>
  <si>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</si>
  <si>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</si>
  <si>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</si>
  <si>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</si>
  <si>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</si>
  <si>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</si>
  <si>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</si>
  <si>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</si>
  <si>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</si>
  <si>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</si>
  <si>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</si>
  <si>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</si>
  <si>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</si>
  <si>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</si>
  <si>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</si>
  <si>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</si>
  <si>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</si>
  <si>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</si>
  <si>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</si>
  <si>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</si>
  <si>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</si>
  <si>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</si>
  <si>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</si>
  <si>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</si>
  <si>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</si>
  <si>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</si>
  <si>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</si>
  <si>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</si>
  <si>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</si>
  <si>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</si>
  <si>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</si>
  <si>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</si>
  <si>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</si>
  <si>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</si>
  <si>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</si>
  <si>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</si>
  <si>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</si>
  <si>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</si>
  <si>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</si>
  <si>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</si>
  <si>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</si>
  <si>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</si>
  <si>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</si>
  <si>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</si>
  <si>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</si>
  <si>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</si>
  <si>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</si>
  <si>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</si>
  <si>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</si>
  <si>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</si>
  <si>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</si>
  <si>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</si>
  <si>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</si>
  <si>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</si>
  <si>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</si>
  <si>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</si>
  <si>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</si>
  <si>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</si>
  <si>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</si>
  <si>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</si>
  <si>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</si>
  <si>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</si>
  <si>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</si>
  <si>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</si>
  <si>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</si>
  <si>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</si>
  <si>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</si>
  <si>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</si>
  <si>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</si>
  <si>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</si>
  <si>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</si>
  <si>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</si>
  <si>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</si>
  <si>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</si>
  <si>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</si>
  <si>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</si>
  <si>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</si>
  <si>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</si>
  <si>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</si>
  <si>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</si>
  <si>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</si>
  <si>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</si>
  <si>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</si>
  <si>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</si>
  <si>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</si>
  <si>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</si>
  <si>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</si>
  <si>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</si>
  <si>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</si>
  <si>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</si>
  <si>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</si>
  <si>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</si>
  <si>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</si>
  <si>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</si>
  <si>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</si>
  <si>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</si>
  <si>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</si>
  <si>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</si>
  <si>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</si>
  <si>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</si>
  <si>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</si>
  <si>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</si>
  <si>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</si>
  <si>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</si>
  <si>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</si>
  <si>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</si>
  <si>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</si>
  <si>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</si>
  <si>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</si>
  <si>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</si>
  <si>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</si>
  <si>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</si>
  <si>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</si>
  <si>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</si>
  <si>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</si>
  <si>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</si>
  <si>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</si>
  <si>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</si>
  <si>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</si>
  <si>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</si>
  <si>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</si>
  <si>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</si>
  <si>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</si>
  <si>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</si>
  <si>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</si>
  <si>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</si>
  <si>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</si>
  <si>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</si>
  <si>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</si>
  <si>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</si>
  <si>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</si>
  <si>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</si>
  <si>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</si>
  <si>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</si>
  <si>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</si>
  <si>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</si>
  <si>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</si>
  <si>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</si>
  <si>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</si>
  <si>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</si>
  <si>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</si>
  <si>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</si>
  <si>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</si>
  <si>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</si>
  <si>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</si>
  <si>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</si>
  <si>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</si>
  <si>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</si>
  <si>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</si>
  <si>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</si>
  <si>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</si>
  <si>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</si>
  <si>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</si>
  <si>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</si>
  <si>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</si>
  <si>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</si>
  <si>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</si>
  <si>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</si>
  <si>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</si>
  <si>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</si>
  <si>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</si>
  <si>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</si>
  <si>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</si>
  <si>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</si>
  <si>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</si>
  <si>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</si>
  <si>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</si>
  <si>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</si>
  <si>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</si>
  <si>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</si>
  <si>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</si>
  <si>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</si>
  <si>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</si>
  <si>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</si>
  <si>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</si>
  <si>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</si>
  <si>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</si>
  <si>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</si>
  <si>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</si>
  <si>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</si>
  <si>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</si>
  <si>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</si>
  <si>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</si>
  <si>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</si>
  <si>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</si>
  <si>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</si>
  <si>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</si>
  <si>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</si>
  <si>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</si>
  <si>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</si>
  <si>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</si>
  <si>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</si>
  <si>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</si>
  <si>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</si>
  <si>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</si>
  <si>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</si>
  <si>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</si>
  <si>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</si>
  <si>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</si>
  <si>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</si>
  <si>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</si>
  <si>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</si>
  <si>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</si>
  <si>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</si>
  <si>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</si>
  <si>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</si>
  <si>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</si>
  <si>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</si>
  <si>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</si>
  <si>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</si>
  <si>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</si>
  <si>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</si>
  <si>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</si>
  <si>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</si>
  <si>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</si>
  <si>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</si>
  <si>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</si>
  <si>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</si>
  <si>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</si>
  <si>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</si>
  <si>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</si>
  <si>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</si>
  <si>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</si>
  <si>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</si>
  <si>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</si>
  <si>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</si>
  <si>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</si>
  <si>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</si>
  <si>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</si>
  <si>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</si>
  <si>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</si>
  <si>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</si>
  <si>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</si>
  <si>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</si>
  <si>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</si>
  <si>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</si>
  <si>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</si>
  <si>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</si>
  <si>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</si>
  <si>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</si>
  <si>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</si>
  <si>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</si>
  <si>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</si>
  <si>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</si>
  <si>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</si>
  <si>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</si>
  <si>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</si>
  <si>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</si>
  <si>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</si>
  <si>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</si>
  <si>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</si>
  <si>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</si>
  <si>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</si>
  <si>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</si>
  <si>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</si>
  <si>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</si>
  <si>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</si>
  <si>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</si>
  <si>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</si>
  <si>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</si>
  <si>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</si>
  <si>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</si>
  <si>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</si>
  <si>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</si>
  <si>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</si>
  <si>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</si>
  <si>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</si>
  <si>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</si>
  <si>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</si>
  <si>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</si>
  <si>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</si>
  <si>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</si>
  <si>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</si>
  <si>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</si>
  <si>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</si>
  <si>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</si>
  <si>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</si>
  <si>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</si>
  <si>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</si>
  <si>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</si>
  <si>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</si>
  <si>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</si>
  <si>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</si>
  <si>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</si>
  <si>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</si>
  <si>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</si>
  <si>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</si>
  <si>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</si>
  <si>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</si>
  <si>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</si>
  <si>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</si>
  <si>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</si>
  <si>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</si>
  <si>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</si>
  <si>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</si>
  <si>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</si>
  <si>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</si>
  <si>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</si>
  <si>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</si>
  <si>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</si>
  <si>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</si>
  <si>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</si>
  <si>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</si>
  <si>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</si>
  <si>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</si>
  <si>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</si>
  <si>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</si>
  <si>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</si>
  <si>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</si>
  <si>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</si>
  <si>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</si>
  <si>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</si>
  <si>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</si>
  <si>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</si>
  <si>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</si>
  <si>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</si>
  <si>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</si>
  <si>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</si>
  <si>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</si>
  <si>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</si>
  <si>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</si>
  <si>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</si>
  <si>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</si>
  <si>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</si>
  <si>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</si>
  <si>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</si>
  <si>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</si>
  <si>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</si>
  <si>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</si>
  <si>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</si>
  <si>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</si>
  <si>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</si>
  <si>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</si>
  <si>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</si>
  <si>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</si>
  <si>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</si>
  <si>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</si>
  <si>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</si>
  <si>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</si>
  <si>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</si>
  <si>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</si>
  <si>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</si>
  <si>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</si>
  <si>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</si>
  <si>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</si>
  <si>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</si>
  <si>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</si>
  <si>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</si>
  <si>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</si>
  <si>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</si>
  <si>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</si>
  <si>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</si>
  <si>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</si>
  <si>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</si>
  <si>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</si>
  <si>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</si>
  <si>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</si>
  <si>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</si>
  <si>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</si>
  <si>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</si>
  <si>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</si>
  <si>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</si>
  <si>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</si>
  <si>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</si>
  <si>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</si>
  <si>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</si>
  <si>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</si>
  <si>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</si>
  <si>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</si>
  <si>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</si>
  <si>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</si>
  <si>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</si>
  <si>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</si>
  <si>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</si>
  <si>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</si>
  <si>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</si>
  <si>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</si>
  <si>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</si>
  <si>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</si>
  <si>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</si>
  <si>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</si>
  <si>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</si>
  <si>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</si>
  <si>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</si>
  <si>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</si>
  <si>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</si>
  <si>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</si>
  <si>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</si>
  <si>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</si>
  <si>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</si>
  <si>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</si>
  <si>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</si>
  <si>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</si>
  <si>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</si>
  <si>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</si>
  <si>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</si>
  <si>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</si>
  <si>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</si>
  <si>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</si>
  <si>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</si>
  <si>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</si>
  <si>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</si>
  <si>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</si>
  <si>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</si>
  <si>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</si>
  <si>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</si>
  <si>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</si>
  <si>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</si>
  <si>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</si>
  <si>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</si>
  <si>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</si>
  <si>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</si>
  <si>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</si>
  <si>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</si>
  <si>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</si>
  <si>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</si>
  <si>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</si>
  <si>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</si>
  <si>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</si>
  <si>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</si>
  <si>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</si>
  <si>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</si>
  <si>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</si>
  <si>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</si>
  <si>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</si>
  <si>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</si>
  <si>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</si>
  <si>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</si>
  <si>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</si>
  <si>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</si>
  <si>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</si>
  <si>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</si>
  <si>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</si>
  <si>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</si>
  <si>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</si>
  <si>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</si>
  <si>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</si>
  <si>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</si>
  <si>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</si>
  <si>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</si>
  <si>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</si>
  <si>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</si>
  <si>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</si>
  <si>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</si>
  <si>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</si>
  <si>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</si>
  <si>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</si>
  <si>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</si>
  <si>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</si>
  <si>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</si>
  <si>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</si>
  <si>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</si>
  <si>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</si>
  <si>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</si>
  <si>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</si>
  <si>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</si>
  <si>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</si>
  <si>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</si>
  <si>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</si>
  <si>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</si>
  <si>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</si>
  <si>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</si>
  <si>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</si>
  <si>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</si>
  <si>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</si>
  <si>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</si>
  <si>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</si>
  <si>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</si>
  <si>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</si>
  <si>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</si>
  <si>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</si>
  <si>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</si>
  <si>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</si>
  <si>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</si>
  <si>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</si>
  <si>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</si>
  <si>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</si>
  <si>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</si>
  <si>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</si>
  <si>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</si>
  <si>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</si>
  <si>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</si>
  <si>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</si>
  <si>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</si>
  <si>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</si>
  <si>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</si>
  <si>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</si>
  <si>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</si>
  <si>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</si>
  <si>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</si>
  <si>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</si>
  <si>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</si>
  <si>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</si>
  <si>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</si>
  <si>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</si>
  <si>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</si>
  <si>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</si>
  <si>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</si>
  <si>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</si>
  <si>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</si>
  <si>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</si>
  <si>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</si>
  <si>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</si>
  <si>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</si>
  <si>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</si>
  <si>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</si>
  <si>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</si>
  <si>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</si>
  <si>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</si>
  <si>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</si>
  <si>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</si>
  <si>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</si>
  <si>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</si>
  <si>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</si>
  <si>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</si>
  <si>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</si>
  <si>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</si>
  <si>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</si>
  <si>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</si>
  <si>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</si>
  <si>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</si>
  <si>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</si>
  <si>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</si>
  <si>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</si>
  <si>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</si>
  <si>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</si>
  <si>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</si>
  <si>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</si>
  <si>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</si>
  <si>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</si>
  <si>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</si>
  <si>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</si>
  <si>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</si>
  <si>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</si>
  <si>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</si>
  <si>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</si>
  <si>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</si>
  <si>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</si>
  <si>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</si>
  <si>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</si>
  <si>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</si>
  <si>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</si>
  <si>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</si>
  <si>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</si>
  <si>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</si>
  <si>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</si>
  <si>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</si>
  <si>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</si>
  <si>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</si>
  <si>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</si>
  <si>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</si>
  <si>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</si>
  <si>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</si>
  <si>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</si>
  <si>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</si>
  <si>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</si>
  <si>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</si>
  <si>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</si>
  <si>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</si>
  <si>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</si>
  <si>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</si>
  <si>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</si>
  <si>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</si>
  <si>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</si>
  <si>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</si>
  <si>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</si>
  <si>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</si>
  <si>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</si>
  <si>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</si>
  <si>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</si>
  <si>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</si>
  <si>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</si>
  <si>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</si>
  <si>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</si>
  <si>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</si>
  <si>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</si>
  <si>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</si>
  <si>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</si>
  <si>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</si>
  <si>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</si>
  <si>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</si>
  <si>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</si>
  <si>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</si>
  <si>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</si>
  <si>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</si>
  <si>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</si>
  <si>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</si>
  <si>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</si>
  <si>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</si>
  <si>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</si>
  <si>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</si>
  <si>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</si>
  <si>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</si>
  <si>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</si>
  <si>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</si>
  <si>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</si>
  <si>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</si>
  <si>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</si>
  <si>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</si>
  <si>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</si>
  <si>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</si>
  <si>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</si>
  <si>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</si>
  <si>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</si>
  <si>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</si>
  <si>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</si>
  <si>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</si>
  <si>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</si>
  <si>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</si>
  <si>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</si>
  <si>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</si>
  <si>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</si>
  <si>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</si>
  <si>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</si>
  <si>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</si>
  <si>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</si>
  <si>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</si>
  <si>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</si>
  <si>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</si>
  <si>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</si>
  <si>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</si>
  <si>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</si>
  <si>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</si>
  <si>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</si>
  <si>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</si>
  <si>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</si>
  <si>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</si>
  <si>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</si>
  <si>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</si>
  <si>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</si>
  <si>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</si>
  <si>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</si>
  <si>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</si>
  <si>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</si>
  <si>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</si>
  <si>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</si>
  <si>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</si>
  <si>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</si>
  <si>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</si>
  <si>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</si>
  <si>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</si>
  <si>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</si>
  <si>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</si>
  <si>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</si>
  <si>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</si>
  <si>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</si>
  <si>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</si>
  <si>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</si>
  <si>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</si>
  <si>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</si>
  <si>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</si>
  <si>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</si>
  <si>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</si>
  <si>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</si>
  <si>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</si>
  <si>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</si>
  <si>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</si>
  <si>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</si>
  <si>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</si>
  <si>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</si>
  <si>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</si>
  <si>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</si>
  <si>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</si>
  <si>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</si>
  <si>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</si>
  <si>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</si>
  <si>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</si>
  <si>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</si>
  <si>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</si>
  <si>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</si>
  <si>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</si>
  <si>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</si>
  <si>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</si>
  <si>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</si>
  <si>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</si>
  <si>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</si>
  <si>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</si>
  <si>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</si>
  <si>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</si>
  <si>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</si>
  <si>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</si>
  <si>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</si>
  <si>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</si>
  <si>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</si>
  <si>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</si>
  <si>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</si>
  <si>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</si>
  <si>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</si>
  <si>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</si>
  <si>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</si>
  <si>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</si>
  <si>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</si>
  <si>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</si>
  <si>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</si>
  <si>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</si>
  <si>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</si>
  <si>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</si>
  <si>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</si>
  <si>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</si>
  <si>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</si>
  <si>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</si>
  <si>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</si>
  <si>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</si>
  <si>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</si>
  <si>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</si>
  <si>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</si>
  <si>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</si>
  <si>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</si>
  <si>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</si>
  <si>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</si>
  <si>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</si>
  <si>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</si>
  <si>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</si>
  <si>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</si>
  <si>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</si>
  <si>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</si>
  <si>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</si>
  <si>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</si>
  <si>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</si>
  <si>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</si>
  <si>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</si>
  <si>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</si>
  <si>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</si>
  <si>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</si>
  <si>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</si>
  <si>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</si>
  <si>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</si>
  <si>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</si>
  <si>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</si>
  <si>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</si>
  <si>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</si>
  <si>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</si>
  <si>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</si>
  <si>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</si>
  <si>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</si>
  <si>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</si>
  <si>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</si>
  <si>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</si>
  <si>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</si>
  <si>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</si>
  <si>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</si>
  <si>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</si>
  <si>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</si>
  <si>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</si>
  <si>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</si>
  <si>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</si>
  <si>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</si>
  <si>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</si>
  <si>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</si>
  <si>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</si>
  <si>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</si>
  <si>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</si>
  <si>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</si>
  <si>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</si>
  <si>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</si>
  <si>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</si>
  <si>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</si>
  <si>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</si>
  <si>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</si>
  <si>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</si>
  <si>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</si>
  <si>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</si>
  <si>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</si>
  <si>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</si>
  <si>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</si>
  <si>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</si>
  <si>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</si>
  <si>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</si>
  <si>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</si>
  <si>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</si>
  <si>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</si>
  <si>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</si>
  <si>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</si>
  <si>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</si>
  <si>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</si>
  <si>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</si>
  <si>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</si>
  <si>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</si>
  <si>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</si>
  <si>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</si>
  <si>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</si>
  <si>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</si>
  <si>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</si>
  <si>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</si>
  <si>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</si>
  <si>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</si>
  <si>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</si>
  <si>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</si>
  <si>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</si>
  <si>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</si>
  <si>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</si>
  <si>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</si>
  <si>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</si>
  <si>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</si>
  <si>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</si>
  <si>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</si>
  <si>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</si>
  <si>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</si>
  <si>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</si>
  <si>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</si>
  <si>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</si>
  <si>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</si>
  <si>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</si>
  <si>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</si>
  <si>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</si>
  <si>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</si>
  <si>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</si>
  <si>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</si>
  <si>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</si>
  <si>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</si>
  <si>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</si>
  <si>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</si>
  <si>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</si>
  <si>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</si>
  <si>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</si>
  <si>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</si>
  <si>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</si>
  <si>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</si>
  <si>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</si>
  <si>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</si>
  <si>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</si>
  <si>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</si>
  <si>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</si>
  <si>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</si>
  <si>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</si>
  <si>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</si>
  <si>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</si>
  <si>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</si>
  <si>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</si>
  <si>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</si>
  <si>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</si>
  <si>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</si>
  <si>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</si>
  <si>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</si>
  <si>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</si>
  <si>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</si>
  <si>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</si>
  <si>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</si>
  <si>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</si>
  <si>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</si>
  <si>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</si>
  <si>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</si>
  <si>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</si>
  <si>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</si>
  <si>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</si>
  <si>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</si>
  <si>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</si>
  <si>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</si>
  <si>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</si>
  <si>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</si>
  <si>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</si>
  <si>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</si>
  <si>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</si>
  <si>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</si>
  <si>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</si>
  <si>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</si>
  <si>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</si>
  <si>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</si>
  <si>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</si>
  <si>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</si>
  <si>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</si>
  <si>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</si>
  <si>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</si>
  <si>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</si>
  <si>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</si>
  <si>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</si>
  <si>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</si>
  <si>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</si>
  <si>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</si>
  <si>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</si>
  <si>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</si>
  <si>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</si>
  <si>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</si>
  <si>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</si>
  <si>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</si>
  <si>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</si>
  <si>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</si>
  <si>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</si>
  <si>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</si>
  <si>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</si>
  <si>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</si>
  <si>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</si>
  <si>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</si>
  <si>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</si>
  <si>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</si>
  <si>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</si>
  <si>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</si>
  <si>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</si>
  <si>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</si>
  <si>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</si>
  <si>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</si>
  <si>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</si>
  <si>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</si>
  <si>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</si>
  <si>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</si>
  <si>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</si>
  <si>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</si>
  <si>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</si>
  <si>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</si>
  <si>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</si>
  <si>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</si>
  <si>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</si>
  <si>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</si>
  <si>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</si>
  <si>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</si>
  <si>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</si>
  <si>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</si>
  <si>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</si>
  <si>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</si>
  <si>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</si>
  <si>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</si>
  <si>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</si>
  <si>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</si>
  <si>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</si>
  <si>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</si>
  <si>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</si>
  <si>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</si>
  <si>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</si>
  <si>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</si>
  <si>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</si>
  <si>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</si>
  <si>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</si>
  <si>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</si>
  <si>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</si>
  <si>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</si>
  <si>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</si>
  <si>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</si>
  <si>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</si>
  <si>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</si>
  <si>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</si>
  <si>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</si>
  <si>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</si>
  <si>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</si>
  <si>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</si>
  <si>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</si>
  <si>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</si>
  <si>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</si>
  <si>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</si>
  <si>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</si>
  <si>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</si>
  <si>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</si>
  <si>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</si>
  <si>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</si>
  <si>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</si>
  <si>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</si>
  <si>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</si>
  <si>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</si>
  <si>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</si>
  <si>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</si>
  <si>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</si>
  <si>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</si>
  <si>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</si>
  <si>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</si>
  <si>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</si>
  <si>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</si>
  <si>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</si>
  <si>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</si>
  <si>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</si>
  <si>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</si>
  <si>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</si>
  <si>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</si>
  <si>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</si>
  <si>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</si>
  <si>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</si>
  <si>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</si>
  <si>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</si>
  <si>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</si>
  <si>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</si>
  <si>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</si>
  <si>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</si>
  <si>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</si>
  <si>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</si>
  <si>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</si>
  <si>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</si>
  <si>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</si>
  <si>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</si>
  <si>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</si>
  <si>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</si>
  <si>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</si>
  <si>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</si>
  <si>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</si>
  <si>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</si>
  <si>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</si>
  <si>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</si>
  <si>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</si>
  <si>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</si>
  <si>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</si>
  <si>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</si>
  <si>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</si>
  <si>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</si>
  <si>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</si>
  <si>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</si>
  <si>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</si>
  <si>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</si>
  <si>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</si>
  <si>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</si>
  <si>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</si>
  <si>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</si>
  <si>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</si>
  <si>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</si>
  <si>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</si>
  <si>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</si>
  <si>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</si>
  <si>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</si>
  <si>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</si>
  <si>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</si>
  <si>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</si>
  <si>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</si>
  <si>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</si>
  <si>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</si>
  <si>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</si>
  <si>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</si>
  <si>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</si>
  <si>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</si>
  <si>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</si>
  <si>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</si>
  <si>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</si>
  <si>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</si>
  <si>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</si>
  <si>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</si>
  <si>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</si>
  <si>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</si>
  <si>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</si>
  <si>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</si>
  <si>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</si>
  <si>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</si>
  <si>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</si>
  <si>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</si>
  <si>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</si>
  <si>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</si>
  <si>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</si>
  <si>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</si>
  <si>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</si>
  <si>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</si>
  <si>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</si>
  <si>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</si>
  <si>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</si>
  <si>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</si>
  <si>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</si>
  <si>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</si>
  <si>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</si>
  <si>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</si>
  <si>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</si>
  <si>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</si>
  <si>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</si>
  <si>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</si>
  <si>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</si>
  <si>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</si>
  <si>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</si>
  <si>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</si>
  <si>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</si>
  <si>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</si>
  <si>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</si>
  <si>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</si>
  <si>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</si>
  <si>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</si>
  <si>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</si>
  <si>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</si>
  <si>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</si>
  <si>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</si>
  <si>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</si>
  <si>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</si>
  <si>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</si>
  <si>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</si>
  <si>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</si>
  <si>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</si>
  <si>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</si>
  <si>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</si>
  <si>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</si>
  <si>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</si>
  <si>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</si>
  <si>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</si>
  <si>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</si>
  <si>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</si>
  <si>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</si>
  <si>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</si>
  <si>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</si>
  <si>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</si>
  <si>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</si>
  <si>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</si>
  <si>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</si>
  <si>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</si>
  <si>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</si>
  <si>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</si>
  <si>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</si>
  <si>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</si>
  <si>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</si>
  <si>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</si>
  <si>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</si>
  <si>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</si>
  <si>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</si>
  <si>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</si>
  <si>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</si>
  <si>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</si>
  <si>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</si>
  <si>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</si>
  <si>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</si>
  <si>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</si>
  <si>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</si>
  <si>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</si>
  <si>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</si>
  <si>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</si>
  <si>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</si>
  <si>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</si>
  <si>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</si>
  <si>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</si>
  <si>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</si>
  <si>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</si>
  <si>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</si>
  <si>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</si>
  <si>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</si>
  <si>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</si>
  <si>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</si>
  <si>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</si>
  <si>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</si>
  <si>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</si>
  <si>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</si>
  <si>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</si>
  <si>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</si>
  <si>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</si>
  <si>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</si>
  <si>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</si>
  <si>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</si>
  <si>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</si>
  <si>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</si>
  <si>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</si>
  <si>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</si>
  <si>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</si>
  <si>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</si>
  <si>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</si>
  <si>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</si>
  <si>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</si>
  <si>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</si>
  <si>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</si>
  <si>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</si>
  <si>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</si>
  <si>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</si>
  <si>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</si>
  <si>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</si>
  <si>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</si>
  <si>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</si>
  <si>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</si>
  <si>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</si>
  <si>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</si>
  <si>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</si>
  <si>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</si>
  <si>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</si>
  <si>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</si>
  <si>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</si>
  <si>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</si>
  <si>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</si>
  <si>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</si>
  <si>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</si>
  <si>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</si>
  <si>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</si>
  <si>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</si>
  <si>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</si>
  <si>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</si>
  <si>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</si>
  <si>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</si>
  <si>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</si>
  <si>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</si>
  <si>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</si>
  <si>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</si>
  <si>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</si>
  <si>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</si>
  <si>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</si>
  <si>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</si>
  <si>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</si>
  <si>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</si>
  <si>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</si>
  <si>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</si>
  <si>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</si>
  <si>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</si>
  <si>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</si>
  <si>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</si>
  <si>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</si>
  <si>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</si>
  <si>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</si>
  <si>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</si>
  <si>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</si>
  <si>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</si>
  <si>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</si>
  <si>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</si>
  <si>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</si>
  <si>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</si>
  <si>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</si>
  <si>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</si>
  <si>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</si>
  <si>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</si>
  <si>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</si>
  <si>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</si>
  <si>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</si>
  <si>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</si>
  <si>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</si>
  <si>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</si>
  <si>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</si>
  <si>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</si>
  <si>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</si>
  <si>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</si>
  <si>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</si>
  <si>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</si>
  <si>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</si>
  <si>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</si>
  <si>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</si>
  <si>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</si>
  <si>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</si>
  <si>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</si>
  <si>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</si>
  <si>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</si>
  <si>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</si>
  <si>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</si>
  <si>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</si>
  <si>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</si>
  <si>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</si>
  <si>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</si>
  <si>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</si>
  <si>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</si>
  <si>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</si>
  <si>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</si>
  <si>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</si>
  <si>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</si>
  <si>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</si>
  <si>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</si>
  <si>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</si>
  <si>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</si>
  <si>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</si>
  <si>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</si>
  <si>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</si>
  <si>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</si>
  <si>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</si>
  <si>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</si>
  <si>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</si>
  <si>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</si>
  <si>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</si>
  <si>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</si>
  <si>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</si>
  <si>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</si>
  <si>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</si>
  <si>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</si>
  <si>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</si>
  <si>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</si>
  <si>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</si>
  <si>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</si>
  <si>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</si>
  <si>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</si>
  <si>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</si>
  <si>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</si>
  <si>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</si>
  <si>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</si>
  <si>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</si>
  <si>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</si>
  <si>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</si>
  <si>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</si>
  <si>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</si>
  <si>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</si>
  <si>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</si>
  <si>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</si>
  <si>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</si>
  <si>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</si>
  <si>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</si>
  <si>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</si>
  <si>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</si>
  <si>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</si>
  <si>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</si>
  <si>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</si>
  <si>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</si>
  <si>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</si>
  <si>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</si>
  <si>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</si>
  <si>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</si>
  <si>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</si>
  <si>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</si>
  <si>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</si>
  <si>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</si>
  <si>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</si>
  <si>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</si>
  <si>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</si>
  <si>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</si>
  <si>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</si>
  <si>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</si>
  <si>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</si>
  <si>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</si>
  <si>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</si>
  <si>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</si>
  <si>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</si>
  <si>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</si>
  <si>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</si>
  <si>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</si>
  <si>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</si>
  <si>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</si>
  <si>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</si>
  <si>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</si>
  <si>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</si>
  <si>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</si>
  <si>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</si>
  <si>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</si>
  <si>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</si>
  <si>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</si>
  <si>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</si>
  <si>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</si>
  <si>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</si>
  <si>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</si>
  <si>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</si>
  <si>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</si>
  <si>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</si>
  <si>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</si>
  <si>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</si>
  <si>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</si>
  <si>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</si>
  <si>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</si>
  <si>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</si>
  <si>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</si>
  <si>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</si>
  <si>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</si>
  <si>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</si>
  <si>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</si>
  <si>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</si>
  <si>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</si>
  <si>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</si>
  <si>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</si>
  <si>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</si>
  <si>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</si>
  <si>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</si>
  <si>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</si>
  <si>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</si>
  <si>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</si>
  <si>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</si>
  <si>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</si>
  <si>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</si>
  <si>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</si>
  <si>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</si>
  <si>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</si>
  <si>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</si>
  <si>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</si>
  <si>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</si>
  <si>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</si>
  <si>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</si>
  <si>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</si>
  <si>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</si>
  <si>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</si>
  <si>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</si>
  <si>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</si>
  <si>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</si>
  <si>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</si>
  <si>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</si>
  <si>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</si>
  <si>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</si>
  <si>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</si>
  <si>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</si>
  <si>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</si>
  <si>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</si>
  <si>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</si>
  <si>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</si>
  <si>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</si>
  <si>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</si>
  <si>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</si>
  <si>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</si>
  <si>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</si>
  <si>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</si>
  <si>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</si>
  <si>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</si>
  <si>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</si>
  <si>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</si>
  <si>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</si>
  <si>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</si>
  <si>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</si>
  <si>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</si>
  <si>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</si>
  <si>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</si>
  <si>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</si>
  <si>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</si>
  <si>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</si>
  <si>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</si>
  <si>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</si>
  <si>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</si>
  <si>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</si>
  <si>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</si>
  <si>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</si>
  <si>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</si>
  <si>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</si>
  <si>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</si>
  <si>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</si>
  <si>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</si>
  <si>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</si>
  <si>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</si>
  <si>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</si>
  <si>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</si>
  <si>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</si>
  <si>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</si>
  <si>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</si>
  <si>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</si>
  <si>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</si>
  <si>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</si>
  <si>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</si>
  <si>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</si>
  <si>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</si>
  <si>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</si>
  <si>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</si>
  <si>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</si>
  <si>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</si>
  <si>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</si>
  <si>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</si>
  <si>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</si>
  <si>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</si>
  <si>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</si>
  <si>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</si>
  <si>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</si>
  <si>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</si>
  <si>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</si>
  <si>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</si>
  <si>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</si>
  <si>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</si>
  <si>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</si>
  <si>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</si>
  <si>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</si>
  <si>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</si>
  <si>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</si>
  <si>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</si>
  <si>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</si>
  <si>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</si>
  <si>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</si>
  <si>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</si>
  <si>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</si>
  <si>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</si>
  <si>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</si>
  <si>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</si>
  <si>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</si>
  <si>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</si>
  <si>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</si>
  <si>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</si>
  <si>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</si>
  <si>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</si>
  <si>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</si>
  <si>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</si>
  <si>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</si>
  <si>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</si>
  <si>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</si>
  <si>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</si>
  <si>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</si>
  <si>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</si>
  <si>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</si>
  <si>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</si>
  <si>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</si>
  <si>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</si>
  <si>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</si>
  <si>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</si>
  <si>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</si>
  <si>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</si>
  <si>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</si>
  <si>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</si>
  <si>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</si>
  <si>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</si>
  <si>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</si>
  <si>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</si>
  <si>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</si>
  <si>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</si>
  <si>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</si>
  <si>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</si>
  <si>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</si>
  <si>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</si>
  <si>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</si>
  <si>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</si>
  <si>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</si>
  <si>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</si>
  <si>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</si>
  <si>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</si>
  <si>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</si>
  <si>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</si>
  <si>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</si>
  <si>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</si>
  <si>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</si>
  <si>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</si>
  <si>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</si>
  <si>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</si>
  <si>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</si>
  <si>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</si>
  <si>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</si>
  <si>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</si>
  <si>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</si>
  <si>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</si>
  <si>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</si>
  <si>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</si>
  <si>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</si>
  <si>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</si>
  <si>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</si>
  <si>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</si>
  <si>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</si>
  <si>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</si>
  <si>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</si>
  <si>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</si>
  <si>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</si>
  <si>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</si>
  <si>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</si>
  <si>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</si>
  <si>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</si>
  <si>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</si>
  <si>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</si>
  <si>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</si>
  <si>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</si>
  <si>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</si>
  <si>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</si>
  <si>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</si>
  <si>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</si>
  <si>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</si>
  <si>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</si>
  <si>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</si>
  <si>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</si>
  <si>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</si>
  <si>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</si>
  <si>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</si>
  <si>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</si>
  <si>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</si>
  <si>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</si>
  <si>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</si>
  <si>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</si>
  <si>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</si>
  <si>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</si>
  <si>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</si>
  <si>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</si>
  <si>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</si>
  <si>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</si>
  <si>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</si>
  <si>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</si>
  <si>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</si>
  <si>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</si>
  <si>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</si>
  <si>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</si>
  <si>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</si>
  <si>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</si>
  <si>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</si>
  <si>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</si>
  <si>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</si>
  <si>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</si>
  <si>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</si>
  <si>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</si>
  <si>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</si>
  <si>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</si>
  <si>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</si>
  <si>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</si>
  <si>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</si>
  <si>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</si>
  <si>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</si>
  <si>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</si>
  <si>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</si>
  <si>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</si>
  <si>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</si>
  <si>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</si>
  <si>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</si>
  <si>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</si>
  <si>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</si>
  <si>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</si>
  <si>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</si>
  <si>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</si>
  <si>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</si>
  <si>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</si>
  <si>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</si>
  <si>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</si>
  <si>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</si>
  <si>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</si>
  <si>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</si>
  <si>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</si>
  <si>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</si>
  <si>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</si>
  <si>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</si>
  <si>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</si>
  <si>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</si>
  <si>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</si>
  <si>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</si>
  <si>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</si>
  <si>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</si>
  <si>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</si>
  <si>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</si>
  <si>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</si>
  <si>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</si>
  <si>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</si>
  <si>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</si>
  <si>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</si>
  <si>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</si>
  <si>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</si>
  <si>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</si>
  <si>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</si>
  <si>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</si>
  <si>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</si>
  <si>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</si>
  <si>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</si>
  <si>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</si>
  <si>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</si>
  <si>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</si>
  <si>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</si>
  <si>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</si>
  <si>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</si>
  <si>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</si>
  <si>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</si>
  <si>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</si>
  <si>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</si>
  <si>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</si>
  <si>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</si>
  <si>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</si>
  <si>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</si>
  <si>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</si>
  <si>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</si>
  <si>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</si>
  <si>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</si>
  <si>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</si>
  <si>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</si>
  <si>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</si>
  <si>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</si>
  <si>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</si>
  <si>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</si>
  <si>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</si>
  <si>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</si>
  <si>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</si>
  <si>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</si>
  <si>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</si>
  <si>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</si>
  <si>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</si>
  <si>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</si>
  <si>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</si>
  <si>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</si>
  <si>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</si>
  <si>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</si>
  <si>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</si>
  <si>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</si>
  <si>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</si>
  <si>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</si>
  <si>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</si>
  <si>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</si>
  <si>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</si>
  <si>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</si>
  <si>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</si>
  <si>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</si>
  <si>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</si>
  <si>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</si>
  <si>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</si>
  <si>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</si>
  <si>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</si>
  <si>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</si>
  <si>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</si>
  <si>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</si>
  <si>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</si>
  <si>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</si>
  <si>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</si>
  <si>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</si>
  <si>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</si>
  <si>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</si>
  <si>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</si>
  <si>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</si>
  <si>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</si>
  <si>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</si>
  <si>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</si>
  <si>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</si>
  <si>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</si>
  <si>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</si>
  <si>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</si>
  <si>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</si>
  <si>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</si>
  <si>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</si>
  <si>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</si>
  <si>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</si>
  <si>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</si>
  <si>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</si>
  <si>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</si>
  <si>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</si>
  <si>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</si>
  <si>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</si>
  <si>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</si>
  <si>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</si>
  <si>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</si>
  <si>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</si>
  <si>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</si>
  <si>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</si>
  <si>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</si>
  <si>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</si>
  <si>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</si>
  <si>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</si>
  <si>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</si>
  <si>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</si>
  <si>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</si>
  <si>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</si>
  <si>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</si>
  <si>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</si>
  <si>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</si>
  <si>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</si>
  <si>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</si>
  <si>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</si>
  <si>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</si>
  <si>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</si>
  <si>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</si>
  <si>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</si>
  <si>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</si>
  <si>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</si>
  <si>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</si>
  <si>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</si>
  <si>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</si>
  <si>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</si>
  <si>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</si>
  <si>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</si>
  <si>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</si>
  <si>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</si>
  <si>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</si>
  <si>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</si>
  <si>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</si>
  <si>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</si>
  <si>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</si>
  <si>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</si>
  <si>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</si>
  <si>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</si>
  <si>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</si>
  <si>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</si>
  <si>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</si>
  <si>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</si>
  <si>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</si>
  <si>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</si>
  <si>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</si>
  <si>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</si>
  <si>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</si>
  <si>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</si>
  <si>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</si>
  <si>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</si>
  <si>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</si>
  <si>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</si>
  <si>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</si>
  <si>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</si>
  <si>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</si>
  <si>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</si>
  <si>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</si>
  <si>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</si>
  <si>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</si>
  <si>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</si>
  <si>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</si>
  <si>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</si>
  <si>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</si>
  <si>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</si>
  <si>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</si>
  <si>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</si>
  <si>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</si>
  <si>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</si>
  <si>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</si>
  <si>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</si>
  <si>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</si>
  <si>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</si>
  <si>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</si>
  <si>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</si>
  <si>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</si>
  <si>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</si>
  <si>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</si>
  <si>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</si>
  <si>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</si>
  <si>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</si>
  <si>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</si>
  <si>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</si>
  <si>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</si>
  <si>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</si>
  <si>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</si>
  <si>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</si>
  <si>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</si>
  <si>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</si>
  <si>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</si>
  <si>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</si>
  <si>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</si>
  <si>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</si>
  <si>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</si>
  <si>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</si>
  <si>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</si>
  <si>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</si>
  <si>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</si>
  <si>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</si>
  <si>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</si>
  <si>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</si>
  <si>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</si>
  <si>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</si>
  <si>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</si>
  <si>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</si>
  <si>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</si>
  <si>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</si>
  <si>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</si>
  <si>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</si>
  <si>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</si>
  <si>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</si>
  <si>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</si>
  <si>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</si>
  <si>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</si>
  <si>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</si>
  <si>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</si>
  <si>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</si>
  <si>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</si>
  <si>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</si>
  <si>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</si>
  <si>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</si>
  <si>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</si>
  <si>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</si>
  <si>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</si>
  <si>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</si>
  <si>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</si>
  <si>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</si>
  <si>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</si>
  <si>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</si>
  <si>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</si>
  <si>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</si>
  <si>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</si>
  <si>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</si>
  <si>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</si>
  <si>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</si>
  <si>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</si>
  <si>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</si>
  <si>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</si>
  <si>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</si>
  <si>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</si>
  <si>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</si>
  <si>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</si>
  <si>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</si>
  <si>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</si>
  <si>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</si>
  <si>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</si>
  <si>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</si>
  <si>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</si>
  <si>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</si>
  <si>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</si>
  <si>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</si>
  <si>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</si>
  <si>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</si>
  <si>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</si>
  <si>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</si>
  <si>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</si>
  <si>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</si>
  <si>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</si>
  <si>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</si>
  <si>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</si>
  <si>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</si>
  <si>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</si>
  <si>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</si>
  <si>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</si>
  <si>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</si>
  <si>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</si>
  <si>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</si>
  <si>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</si>
  <si>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</si>
  <si>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</si>
  <si>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</si>
  <si>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</si>
  <si>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</si>
  <si>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</si>
  <si>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</si>
  <si>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</si>
  <si>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</si>
  <si>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</si>
  <si>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</si>
  <si>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</si>
  <si>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</si>
  <si>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</si>
  <si>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</si>
  <si>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</si>
  <si>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</si>
  <si>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</si>
  <si>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</si>
  <si>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</si>
  <si>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</si>
  <si>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</si>
  <si>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</si>
  <si>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</si>
  <si>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</si>
  <si>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</si>
  <si>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</si>
  <si>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</si>
  <si>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</si>
  <si>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</si>
  <si>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</si>
  <si>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</si>
  <si>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</si>
  <si>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</si>
  <si>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</si>
  <si>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</si>
  <si>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</si>
  <si>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</si>
  <si>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</si>
  <si>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</si>
  <si>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</si>
  <si>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</si>
  <si>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</si>
  <si>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</si>
  <si>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</si>
  <si>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</si>
  <si>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</si>
  <si>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</si>
  <si>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</si>
  <si>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</si>
  <si>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</si>
  <si>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</si>
  <si>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</si>
  <si>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</si>
  <si>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</si>
  <si>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</si>
  <si>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</si>
  <si>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</si>
  <si>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</si>
  <si>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</si>
  <si>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</si>
  <si>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</si>
  <si>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</si>
  <si>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</si>
  <si>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</si>
  <si>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</si>
  <si>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</si>
  <si>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</si>
  <si>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</si>
  <si>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</si>
  <si>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</si>
  <si>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</si>
  <si>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</si>
  <si>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</si>
  <si>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</si>
  <si>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</si>
  <si>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</si>
  <si>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</si>
  <si>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</si>
  <si>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</si>
  <si>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</si>
  <si>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</si>
  <si>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</si>
  <si>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</si>
  <si>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</si>
  <si>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</si>
  <si>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</si>
  <si>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</si>
  <si>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</si>
  <si>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</si>
  <si>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</si>
  <si>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</si>
  <si>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</si>
  <si>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</si>
  <si>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</si>
  <si>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</si>
  <si>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</si>
  <si>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</si>
  <si>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</si>
  <si>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</si>
  <si>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</si>
  <si>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</si>
  <si>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</si>
  <si>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</si>
  <si>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</si>
  <si>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</si>
  <si>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</si>
  <si>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</si>
  <si>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</si>
  <si>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</si>
  <si>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</si>
  <si>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</si>
  <si>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</si>
  <si>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</si>
  <si>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</si>
  <si>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</si>
  <si>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</si>
  <si>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</si>
  <si>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</si>
  <si>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</si>
  <si>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</si>
  <si>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</si>
  <si>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</si>
  <si>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</si>
  <si>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</si>
  <si>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</si>
  <si>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</si>
  <si>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</si>
  <si>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</si>
  <si>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</si>
  <si>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</si>
  <si>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</si>
  <si>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</si>
  <si>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</si>
  <si>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</si>
  <si>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</si>
  <si>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</si>
  <si>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</si>
  <si>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</si>
  <si>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</si>
  <si>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</si>
  <si>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</si>
  <si>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</si>
  <si>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</si>
  <si>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</si>
  <si>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</si>
  <si>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</si>
  <si>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</si>
  <si>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</si>
  <si>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</si>
  <si>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</si>
  <si>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</si>
  <si>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</si>
  <si>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</si>
  <si>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</si>
  <si>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</si>
  <si>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</si>
  <si>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</si>
  <si>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</si>
  <si>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</si>
  <si>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</si>
  <si>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</si>
  <si>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</si>
  <si>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</si>
  <si>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</si>
  <si>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</si>
  <si>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</si>
  <si>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</si>
  <si>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</si>
  <si>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</si>
  <si>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</si>
  <si>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</si>
  <si>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</si>
  <si>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</si>
  <si>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</si>
  <si>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</si>
  <si>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</si>
  <si>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</si>
  <si>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</si>
  <si>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</si>
  <si>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</si>
  <si>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</si>
  <si>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</si>
  <si>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</si>
  <si>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</si>
  <si>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</si>
  <si>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</si>
  <si>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</si>
  <si>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</si>
  <si>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</si>
  <si>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</si>
  <si>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</si>
  <si>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</si>
  <si>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</si>
  <si>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</si>
  <si>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</si>
  <si>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</si>
  <si>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</si>
  <si>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</si>
  <si>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</si>
  <si>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</si>
  <si>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</si>
  <si>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</si>
  <si>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</si>
  <si>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</si>
  <si>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</si>
  <si>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</si>
  <si>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</si>
  <si>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</si>
  <si>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</si>
  <si>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</si>
  <si>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</si>
  <si>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</si>
  <si>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</si>
  <si>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</si>
  <si>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</si>
  <si>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</si>
  <si>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</si>
  <si>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</si>
  <si>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</si>
  <si>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</si>
  <si>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</si>
  <si>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</si>
  <si>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</si>
  <si>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</si>
  <si>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</si>
  <si>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</si>
  <si>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</si>
  <si>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</si>
  <si>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</si>
  <si>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</si>
  <si>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</si>
  <si>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</si>
  <si>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</si>
  <si>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</si>
  <si>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</si>
  <si>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</si>
  <si>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</si>
  <si>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</si>
  <si>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</si>
  <si>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</si>
  <si>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</si>
  <si>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</si>
  <si>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</si>
  <si>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</si>
  <si>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</si>
  <si>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</si>
  <si>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</si>
  <si>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</si>
  <si>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</si>
  <si>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</si>
  <si>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</si>
  <si>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</si>
  <si>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</si>
  <si>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</si>
  <si>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</si>
  <si>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</si>
  <si>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</si>
  <si>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</si>
  <si>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</si>
  <si>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</si>
  <si>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</si>
  <si>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</si>
  <si>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</si>
  <si>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</si>
  <si>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</si>
  <si>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</si>
  <si>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</si>
  <si>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</si>
  <si>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</si>
  <si>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</si>
  <si>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</si>
  <si>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</si>
  <si>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</si>
  <si>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</si>
  <si>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</si>
  <si>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</si>
  <si>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</si>
  <si>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</si>
  <si>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</si>
  <si>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</si>
  <si>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</si>
  <si>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</si>
  <si>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</si>
  <si>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</si>
  <si>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</si>
  <si>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</si>
  <si>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</si>
  <si>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</si>
  <si>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</si>
  <si>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</si>
  <si>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</si>
  <si>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</si>
  <si>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</si>
  <si>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</si>
  <si>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</si>
  <si>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</si>
  <si>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</si>
  <si>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</si>
  <si>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</si>
  <si>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</si>
  <si>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</si>
  <si>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</si>
  <si>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</si>
  <si>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</si>
  <si>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</si>
  <si>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</si>
  <si>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</si>
  <si>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</si>
  <si>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</si>
  <si>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</si>
  <si>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</si>
  <si>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</si>
  <si>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</si>
  <si>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</si>
  <si>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</si>
  <si>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</si>
  <si>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</si>
  <si>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</si>
  <si>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</si>
  <si>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</si>
  <si>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</si>
  <si>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</si>
  <si>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</si>
  <si>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</si>
  <si>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</si>
  <si>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</si>
  <si>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</si>
  <si>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</si>
  <si>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</si>
  <si>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</si>
  <si>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</si>
  <si>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</si>
  <si>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</si>
  <si>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</si>
  <si>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</si>
  <si>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</si>
  <si>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</si>
  <si>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</si>
  <si>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</si>
  <si>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</si>
  <si>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</si>
  <si>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</si>
  <si>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</si>
  <si>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</si>
  <si>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</si>
  <si>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</si>
  <si>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</si>
  <si>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</si>
  <si>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</si>
  <si>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</si>
  <si>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</si>
  <si>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</si>
  <si>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</si>
  <si>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</si>
  <si>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</si>
  <si>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</si>
  <si>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</si>
  <si>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</si>
  <si>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</si>
  <si>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</si>
  <si>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</si>
  <si>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</si>
  <si>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</si>
  <si>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</si>
  <si>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</si>
  <si>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</si>
  <si>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</si>
  <si>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</si>
  <si>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</si>
  <si>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</si>
  <si>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</si>
  <si>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</si>
  <si>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</si>
  <si>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</si>
  <si>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</si>
  <si>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</si>
  <si>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</si>
  <si>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</si>
  <si>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</si>
  <si>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</si>
  <si>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</si>
  <si>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</si>
  <si>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</si>
  <si>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</si>
  <si>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</si>
  <si>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</si>
  <si>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</si>
  <si>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</si>
  <si>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</si>
  <si>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</si>
  <si>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</si>
  <si>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</si>
  <si>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</si>
  <si>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</si>
  <si>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</si>
  <si>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</si>
  <si>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</si>
  <si>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</si>
  <si>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</si>
  <si>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</si>
  <si>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</si>
  <si>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</si>
  <si>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</si>
  <si>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</si>
  <si>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</si>
  <si>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</si>
  <si>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</si>
  <si>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</si>
  <si>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</si>
  <si>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</si>
  <si>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</si>
  <si>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</si>
  <si>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</si>
  <si>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</si>
  <si>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</si>
  <si>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</si>
  <si>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</si>
  <si>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</si>
  <si>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</si>
  <si>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</si>
  <si>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</si>
  <si>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</si>
  <si>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</si>
  <si>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</si>
  <si>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</si>
  <si>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</si>
  <si>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</si>
  <si>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</si>
  <si>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</si>
  <si>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</si>
  <si>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</si>
  <si>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</si>
  <si>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</si>
  <si>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</si>
  <si>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</si>
  <si>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</si>
  <si>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</si>
  <si>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</si>
  <si>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</si>
  <si>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</si>
  <si>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</si>
  <si>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</si>
  <si>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</si>
  <si>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</si>
  <si>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</si>
  <si>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</si>
  <si>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</si>
  <si>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</si>
  <si>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</si>
  <si>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</si>
  <si>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</si>
  <si>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</si>
  <si>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</si>
  <si>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</si>
  <si>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</si>
  <si>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</si>
  <si>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</si>
  <si>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</si>
  <si>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</si>
  <si>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</si>
  <si>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</si>
  <si>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</si>
  <si>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</si>
  <si>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</si>
  <si>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</si>
  <si>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</si>
  <si>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</si>
  <si>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</si>
  <si>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</si>
  <si>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</si>
  <si>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</si>
  <si>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</si>
  <si>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</si>
  <si>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</si>
  <si>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</si>
  <si>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</si>
  <si>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</si>
  <si>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</si>
  <si>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</si>
  <si>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</si>
  <si>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</si>
  <si>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</si>
  <si>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</si>
  <si>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</si>
  <si>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</si>
  <si>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</si>
  <si>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</si>
  <si>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</si>
  <si>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</si>
  <si>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</si>
  <si>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</si>
  <si>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</si>
  <si>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</si>
  <si>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</si>
  <si>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</si>
  <si>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</si>
  <si>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</si>
  <si>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</si>
  <si>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</si>
  <si>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</si>
  <si>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</si>
  <si>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</si>
  <si>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</si>
  <si>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</si>
  <si>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</si>
  <si>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</si>
  <si>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</si>
  <si>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</si>
  <si>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</si>
  <si>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</si>
  <si>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</si>
  <si>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</si>
  <si>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</si>
  <si>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</si>
  <si>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</si>
  <si>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</si>
  <si>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</si>
  <si>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</si>
  <si>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</si>
  <si>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</si>
  <si>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</si>
  <si>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</si>
  <si>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</si>
  <si>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</si>
  <si>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</si>
  <si>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</si>
  <si>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</si>
  <si>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</si>
  <si>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</si>
  <si>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</si>
  <si>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</si>
  <si>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</si>
  <si>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</si>
  <si>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</si>
  <si>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</si>
  <si>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</si>
  <si>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</si>
  <si>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</si>
  <si>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</si>
  <si>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</si>
  <si>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</si>
  <si>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</si>
  <si>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</si>
  <si>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</si>
  <si>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</si>
  <si>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</si>
  <si>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</si>
  <si>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</si>
  <si>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</si>
  <si>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</si>
  <si>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</si>
  <si>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</si>
  <si>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</si>
  <si>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</si>
  <si>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</si>
  <si>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</si>
  <si>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</si>
  <si>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</si>
  <si>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</si>
  <si>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</si>
  <si>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</si>
  <si>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</si>
  <si>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</si>
  <si>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</si>
  <si>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</si>
  <si>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</si>
  <si>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</si>
  <si>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</si>
  <si>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</si>
  <si>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</si>
  <si>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</si>
  <si>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</si>
  <si>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</si>
  <si>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</si>
  <si>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</si>
  <si>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</si>
  <si>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</si>
  <si>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</si>
  <si>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</si>
  <si>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</si>
  <si>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</si>
  <si>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</si>
  <si>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</si>
  <si>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</si>
  <si>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</si>
  <si>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</si>
  <si>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</si>
  <si>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</si>
  <si>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</si>
  <si>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</si>
  <si>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</si>
  <si>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</si>
  <si>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</si>
  <si>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</si>
  <si>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</si>
  <si>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</si>
  <si>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</si>
  <si>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</si>
  <si>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</si>
  <si>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</si>
  <si>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</si>
  <si>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</si>
  <si>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</si>
  <si>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</si>
  <si>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</si>
  <si>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</si>
  <si>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</si>
  <si>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</si>
  <si>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</si>
  <si>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</si>
  <si>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</si>
  <si>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</si>
  <si>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</si>
  <si>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</si>
  <si>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</si>
  <si>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</si>
  <si>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</si>
  <si>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</si>
  <si>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</si>
  <si>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</si>
  <si>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</si>
  <si>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</si>
  <si>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</si>
  <si>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</si>
  <si>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</si>
  <si>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</si>
  <si>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</si>
  <si>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</si>
  <si>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</si>
  <si>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</si>
  <si>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</si>
  <si>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</si>
  <si>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</si>
  <si>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</si>
  <si>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</si>
  <si>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</si>
  <si>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</si>
  <si>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</si>
  <si>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</si>
  <si>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</si>
  <si>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</si>
  <si>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</si>
  <si>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</si>
  <si>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</si>
  <si>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</si>
  <si>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</si>
  <si>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</si>
  <si>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</si>
  <si>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</si>
  <si>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</si>
  <si>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</si>
  <si>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</si>
  <si>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</si>
  <si>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</si>
  <si>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</si>
  <si>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</si>
  <si>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</si>
  <si>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</si>
  <si>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</si>
  <si>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</si>
  <si>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</si>
  <si>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</si>
  <si>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</si>
  <si>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</si>
  <si>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</si>
  <si>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</si>
  <si>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</si>
  <si>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</si>
  <si>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</si>
  <si>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</si>
  <si>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</si>
  <si>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</si>
  <si>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</si>
  <si>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</si>
  <si>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</si>
  <si>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</si>
  <si>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</si>
  <si>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</si>
  <si>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</si>
  <si>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</si>
  <si>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</si>
  <si>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</si>
  <si>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</si>
  <si>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</si>
  <si>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</si>
  <si>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</si>
  <si>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</si>
  <si>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</si>
  <si>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</si>
  <si>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</si>
  <si>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</si>
  <si>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</si>
  <si>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</si>
  <si>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</si>
  <si>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</si>
  <si>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</si>
  <si>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</si>
  <si>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</si>
  <si>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</si>
  <si>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</si>
  <si>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</si>
  <si>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</si>
  <si>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</si>
  <si>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</si>
  <si>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</si>
  <si>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</si>
  <si>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</si>
  <si>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</si>
  <si>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</si>
  <si>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</si>
  <si>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</si>
  <si>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</si>
  <si>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</si>
  <si>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</si>
  <si>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</si>
  <si>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</si>
  <si>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</si>
  <si>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</si>
  <si>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</si>
  <si>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</si>
  <si>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</si>
  <si>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</si>
  <si>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</si>
  <si>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</si>
  <si>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</si>
  <si>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</si>
  <si>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</si>
  <si>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</si>
  <si>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</si>
  <si>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</si>
  <si>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</si>
  <si>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</si>
  <si>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</si>
  <si>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</si>
  <si>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</si>
  <si>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</si>
  <si>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</si>
  <si>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</si>
  <si>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</si>
  <si>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</si>
  <si>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</si>
  <si>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</si>
  <si>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</si>
  <si>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</si>
  <si>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</si>
  <si>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</si>
  <si>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</si>
  <si>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</si>
  <si>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</si>
  <si>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</si>
  <si>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</si>
  <si>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</si>
  <si>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</si>
  <si>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</si>
  <si>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</si>
  <si>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</si>
  <si>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</si>
  <si>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</si>
  <si>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</si>
  <si>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</si>
  <si>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</si>
  <si>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</si>
  <si>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</si>
  <si>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</si>
  <si>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</si>
  <si>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</si>
  <si>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</si>
  <si>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</si>
  <si>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</si>
  <si>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</si>
  <si>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</si>
  <si>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</si>
  <si>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</si>
  <si>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</si>
  <si>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</si>
  <si>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</si>
  <si>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</si>
  <si>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</si>
  <si>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</si>
  <si>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</si>
  <si>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</si>
  <si>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</si>
  <si>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</si>
  <si>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</si>
  <si>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</si>
  <si>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</si>
  <si>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</si>
  <si>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</si>
  <si>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</si>
  <si>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</si>
  <si>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</si>
  <si>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</si>
  <si>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</si>
  <si>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</si>
  <si>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</si>
  <si>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</si>
  <si>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</si>
  <si>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</si>
  <si>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</si>
  <si>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</si>
  <si>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</si>
  <si>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</si>
  <si>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</si>
  <si>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</si>
  <si>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</si>
  <si>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</si>
  <si>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</si>
  <si>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</si>
  <si>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</si>
  <si>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</si>
  <si>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</si>
  <si>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</si>
  <si>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</si>
  <si>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</si>
  <si>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</si>
  <si>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</si>
  <si>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</si>
  <si>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</si>
  <si>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</si>
  <si>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</si>
  <si>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</si>
  <si>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</si>
  <si>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</si>
  <si>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</si>
  <si>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</si>
  <si>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</si>
  <si>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</si>
  <si>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</si>
  <si>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</si>
  <si>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</si>
  <si>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</si>
  <si>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</si>
  <si>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</si>
  <si>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</si>
  <si>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</si>
  <si>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</si>
  <si>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</si>
  <si>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</si>
  <si>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</si>
  <si>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</si>
  <si>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</si>
  <si>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</si>
  <si>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</si>
  <si>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</si>
  <si>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</si>
  <si>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</si>
  <si>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</si>
  <si>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</si>
  <si>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</si>
  <si>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</si>
  <si>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</si>
  <si>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</si>
  <si>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</si>
  <si>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</si>
  <si>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</si>
  <si>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</si>
  <si>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</si>
  <si>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</si>
  <si>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</si>
  <si>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</si>
  <si>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</si>
  <si>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</si>
  <si>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</si>
  <si>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</si>
  <si>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</si>
  <si>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</si>
  <si>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</si>
  <si>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</si>
  <si>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</si>
  <si>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</si>
  <si>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</si>
  <si>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</si>
  <si>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</si>
  <si>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</si>
  <si>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</si>
  <si>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</si>
  <si>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</si>
  <si>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</si>
  <si>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</si>
  <si>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</si>
  <si>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</si>
  <si>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</si>
  <si>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</si>
  <si>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</si>
  <si>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</si>
  <si>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</si>
  <si>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</si>
  <si>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</si>
  <si>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</si>
  <si>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</si>
  <si>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</si>
  <si>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</si>
  <si>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</si>
  <si>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</si>
  <si>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</si>
  <si>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</si>
  <si>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</si>
  <si>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</si>
  <si>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</si>
  <si>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</si>
  <si>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</si>
  <si>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</si>
  <si>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</si>
  <si>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</si>
  <si>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</si>
  <si>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</si>
  <si>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</si>
  <si>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</si>
  <si>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</si>
  <si>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</si>
  <si>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</si>
  <si>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</si>
  <si>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</si>
  <si>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</si>
  <si>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</si>
  <si>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</si>
  <si>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</si>
  <si>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</si>
  <si>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</si>
  <si>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</si>
  <si>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</si>
  <si>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</si>
  <si>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</si>
  <si>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</si>
  <si>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</si>
  <si>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</si>
  <si>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</si>
  <si>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</si>
  <si>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</si>
  <si>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</si>
  <si>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</si>
  <si>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</si>
  <si>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</si>
  <si>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</si>
  <si>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</si>
  <si>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</si>
  <si>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</si>
  <si>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</si>
  <si>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</si>
  <si>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</si>
  <si>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</si>
  <si>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</si>
  <si>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</si>
  <si>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</si>
  <si>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</si>
  <si>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</si>
  <si>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</si>
  <si>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</si>
  <si>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</si>
  <si>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</si>
  <si>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</si>
  <si>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</si>
  <si>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</si>
  <si>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</si>
  <si>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</si>
  <si>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</si>
  <si>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</si>
  <si>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</si>
  <si>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</si>
  <si>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</si>
  <si>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</si>
  <si>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</si>
  <si>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</si>
  <si>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</si>
  <si>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</si>
  <si>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</si>
  <si>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</si>
  <si>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</si>
  <si>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</si>
  <si>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</si>
  <si>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</si>
  <si>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</si>
  <si>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</si>
  <si>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</si>
  <si>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</si>
  <si>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</si>
  <si>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</si>
  <si>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</si>
  <si>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</si>
  <si>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</si>
  <si>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</si>
  <si>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</si>
  <si>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</si>
  <si>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</si>
  <si>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</si>
  <si>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</si>
  <si>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</si>
  <si>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</si>
  <si>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</si>
  <si>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</si>
  <si>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</si>
  <si>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</si>
  <si>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</si>
  <si>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</si>
  <si>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</si>
  <si>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</si>
  <si>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</si>
  <si>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</si>
  <si>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</si>
  <si>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</si>
  <si>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</si>
  <si>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</si>
  <si>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</si>
  <si>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</si>
  <si>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</si>
  <si>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</si>
  <si>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</si>
  <si>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</si>
  <si>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</si>
  <si>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</si>
  <si>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</si>
  <si>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</si>
  <si>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</si>
  <si>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</si>
  <si>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</si>
  <si>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</si>
  <si>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</si>
  <si>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</si>
  <si>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</si>
  <si>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</si>
  <si>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</si>
  <si>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</si>
  <si>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</si>
  <si>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</si>
  <si>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</si>
  <si>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</si>
  <si>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</si>
  <si>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</si>
  <si>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</si>
  <si>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</si>
  <si>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</si>
  <si>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</si>
  <si>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</si>
  <si>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</si>
  <si>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</si>
  <si>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</si>
  <si>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</si>
  <si>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</si>
  <si>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</si>
  <si>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</si>
  <si>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</si>
  <si>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</si>
  <si>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</si>
  <si>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</si>
  <si>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</si>
  <si>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</si>
  <si>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</si>
  <si>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</si>
  <si>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</si>
  <si>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</si>
  <si>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</si>
  <si>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</si>
  <si>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</si>
  <si>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</si>
  <si>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</si>
  <si>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</si>
  <si>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</si>
  <si>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</si>
  <si>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</si>
  <si>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</si>
  <si>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</si>
  <si>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</si>
  <si>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</si>
  <si>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</si>
  <si>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</si>
  <si>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</si>
  <si>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</si>
  <si>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</si>
  <si>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</si>
  <si>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</si>
  <si>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</si>
  <si>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</si>
  <si>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</si>
  <si>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</si>
  <si>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</si>
  <si>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</si>
  <si>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</si>
  <si>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</si>
  <si>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</si>
  <si>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</si>
  <si>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</si>
  <si>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</si>
  <si>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</si>
  <si>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</si>
  <si>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</si>
  <si>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</si>
  <si>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</si>
  <si>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</si>
  <si>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</si>
  <si>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</si>
  <si>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</si>
  <si>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</si>
  <si>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</si>
  <si>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</si>
  <si>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</si>
  <si>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</si>
  <si>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</si>
  <si>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</si>
  <si>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</si>
  <si>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</si>
  <si>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</si>
  <si>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</si>
  <si>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</si>
  <si>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</si>
  <si>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</si>
  <si>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</si>
  <si>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</si>
  <si>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</si>
  <si>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</si>
  <si>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</si>
  <si>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</si>
  <si>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</si>
  <si>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</si>
  <si>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</si>
  <si>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</si>
  <si>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</si>
  <si>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</si>
  <si>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</si>
  <si>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</si>
  <si>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</si>
  <si>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</si>
  <si>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</si>
  <si>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</si>
  <si>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</si>
  <si>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</si>
  <si>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</si>
  <si>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</si>
  <si>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</si>
  <si>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</si>
  <si>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</si>
  <si>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</si>
  <si>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</si>
  <si>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</si>
  <si>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</si>
  <si>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</si>
  <si>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</si>
  <si>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</si>
  <si>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</si>
  <si>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</si>
  <si>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</si>
  <si>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</si>
  <si>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</si>
  <si>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</si>
  <si>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</si>
  <si>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</si>
  <si>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</si>
  <si>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</si>
  <si>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</si>
  <si>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</si>
  <si>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</si>
  <si>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</si>
  <si>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</si>
  <si>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</si>
  <si>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</si>
  <si>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</si>
  <si>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</si>
  <si>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</si>
  <si>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</si>
  <si>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</si>
  <si>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</si>
  <si>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</si>
  <si>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</si>
  <si>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</si>
  <si>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</si>
  <si>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</si>
  <si>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</si>
  <si>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</si>
  <si>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</si>
  <si>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</si>
  <si>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</si>
  <si>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</si>
  <si>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</si>
  <si>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</si>
  <si>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</si>
  <si>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</si>
  <si>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</si>
  <si>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</si>
  <si>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</si>
  <si>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</si>
  <si>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</si>
  <si>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</si>
  <si>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</si>
  <si>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</si>
  <si>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</si>
  <si>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</si>
  <si>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</si>
  <si>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</si>
  <si>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</si>
  <si>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</si>
  <si>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</si>
  <si>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</si>
  <si>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</si>
  <si>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</si>
  <si>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</si>
  <si>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</si>
  <si>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</si>
  <si>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</si>
  <si>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</si>
  <si>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</si>
  <si>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</si>
  <si>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</si>
  <si>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</si>
  <si>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</si>
  <si>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</si>
  <si>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</si>
  <si>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</si>
  <si>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</si>
  <si>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</si>
  <si>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</si>
  <si>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</si>
  <si>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</si>
  <si>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</si>
  <si>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</si>
  <si>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</si>
  <si>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</si>
  <si>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</si>
  <si>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</si>
  <si>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</si>
  <si>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</si>
  <si>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</si>
  <si>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</si>
  <si>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</si>
  <si>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</si>
  <si>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</si>
  <si>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</si>
  <si>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</si>
  <si>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</si>
  <si>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</si>
  <si>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</si>
  <si>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</si>
  <si>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</si>
  <si>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</si>
  <si>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</si>
  <si>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</si>
  <si>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</si>
  <si>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</si>
  <si>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</si>
  <si>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</si>
  <si>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</si>
  <si>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</si>
  <si>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</si>
  <si>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</si>
  <si>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</si>
  <si>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</si>
  <si>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</si>
  <si>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</si>
  <si>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</si>
  <si>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</si>
  <si>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</si>
  <si>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</si>
  <si>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</si>
  <si>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</si>
  <si>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</si>
  <si>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</si>
  <si>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</si>
  <si>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</si>
  <si>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</si>
  <si>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</si>
  <si>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</si>
  <si>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</si>
  <si>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</si>
  <si>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</si>
  <si>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</si>
  <si>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</si>
  <si>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</si>
  <si>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</si>
  <si>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</si>
  <si>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</si>
  <si>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</si>
  <si>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</si>
  <si>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</si>
  <si>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</si>
  <si>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</si>
  <si>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</si>
  <si>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</si>
  <si>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</si>
  <si>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</si>
  <si>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</si>
  <si>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</si>
  <si>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</si>
  <si>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</si>
  <si>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</si>
  <si>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</si>
  <si>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</si>
  <si>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</si>
  <si>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</si>
  <si>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</si>
  <si>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</si>
  <si>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</si>
  <si>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</si>
  <si>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</si>
  <si>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</si>
  <si>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</si>
  <si>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</si>
  <si>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</si>
  <si>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</si>
  <si>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</si>
  <si>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</si>
  <si>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</si>
  <si>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</si>
  <si>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</si>
  <si>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</si>
  <si>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</si>
  <si>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</si>
  <si>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</si>
  <si>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</si>
  <si>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</si>
  <si>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</si>
  <si>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</si>
  <si>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</si>
  <si>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</si>
  <si>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</si>
  <si>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</si>
  <si>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</si>
  <si>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</si>
  <si>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</si>
  <si>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</si>
  <si>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</si>
  <si>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</si>
  <si>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</si>
  <si>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</si>
  <si>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</si>
  <si>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</si>
  <si>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</si>
  <si>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</si>
  <si>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</si>
  <si>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</si>
  <si>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</si>
  <si>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</si>
  <si>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</si>
  <si>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</si>
  <si>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</si>
  <si>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</si>
  <si>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</si>
  <si>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</si>
  <si>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</si>
  <si>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</si>
  <si>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</si>
  <si>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</si>
  <si>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</si>
  <si>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</si>
  <si>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</si>
  <si>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</si>
  <si>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</si>
  <si>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</si>
  <si>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</si>
  <si>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</si>
  <si>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</si>
  <si>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</si>
  <si>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</si>
  <si>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</si>
  <si>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</si>
  <si>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</si>
  <si>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</si>
  <si>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</si>
  <si>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</si>
  <si>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</si>
  <si>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</si>
  <si>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</si>
  <si>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</si>
  <si>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</si>
  <si>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</si>
  <si>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</si>
  <si>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</si>
  <si>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</si>
  <si>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</si>
  <si>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</si>
  <si>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</si>
  <si>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</si>
  <si>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</si>
  <si>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</si>
  <si>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</si>
  <si>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</si>
  <si>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</si>
  <si>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</si>
  <si>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</si>
  <si>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</si>
  <si>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</si>
  <si>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</si>
  <si>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</si>
  <si>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</si>
  <si>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</si>
  <si>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</si>
  <si>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</si>
  <si>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</si>
  <si>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</si>
  <si>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</si>
  <si>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</si>
  <si>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</si>
  <si>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</si>
  <si>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</si>
  <si>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</si>
  <si>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</si>
  <si>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</si>
  <si>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</si>
  <si>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</si>
  <si>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</si>
  <si>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</si>
  <si>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</si>
  <si>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</si>
  <si>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</si>
  <si>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</si>
  <si>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</si>
  <si>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</si>
  <si>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</si>
  <si>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</si>
  <si>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</si>
  <si>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</si>
  <si>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</si>
  <si>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</si>
  <si>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</si>
  <si>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</si>
  <si>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</si>
  <si>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</si>
  <si>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</si>
  <si>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</si>
  <si>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</si>
  <si>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</si>
  <si>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</si>
  <si>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</si>
  <si>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</si>
  <si>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</si>
  <si>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</si>
  <si>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</si>
  <si>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</si>
  <si>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</si>
  <si>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</si>
  <si>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</si>
  <si>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</si>
  <si>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</si>
  <si>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</si>
  <si>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</si>
  <si>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</si>
  <si>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</si>
  <si>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</si>
  <si>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</si>
  <si>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</si>
  <si>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</si>
  <si>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</si>
  <si>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</si>
  <si>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</si>
  <si>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</si>
  <si>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</si>
  <si>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</si>
  <si>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</si>
  <si>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</si>
  <si>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</si>
  <si>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</si>
  <si>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</si>
  <si>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</si>
  <si>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</si>
  <si>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</si>
  <si>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</si>
  <si>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</si>
  <si>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</si>
  <si>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</si>
  <si>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</si>
  <si>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</si>
  <si>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</si>
  <si>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</si>
  <si>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</si>
  <si>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</si>
  <si>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</si>
  <si>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</si>
  <si>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</si>
  <si>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</si>
  <si>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</si>
  <si>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</si>
  <si>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</si>
  <si>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</si>
  <si>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</si>
  <si>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</si>
  <si>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</si>
  <si>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</si>
  <si>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</si>
  <si>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</si>
  <si>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</si>
  <si>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</si>
  <si>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</si>
  <si>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</si>
  <si>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</si>
  <si>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</si>
  <si>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</si>
  <si>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</si>
  <si>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</si>
  <si>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</si>
  <si>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</si>
  <si>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</si>
  <si>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</si>
  <si>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</si>
  <si>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</si>
  <si>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</si>
  <si>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</si>
  <si>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</si>
  <si>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</si>
  <si>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</si>
  <si>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</si>
  <si>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</si>
  <si>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</si>
  <si>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</si>
  <si>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</si>
  <si>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</si>
  <si>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</si>
  <si>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</si>
  <si>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</si>
  <si>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</si>
  <si>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</si>
  <si>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</si>
  <si>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</si>
  <si>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</si>
  <si>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</si>
  <si>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</si>
  <si>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</si>
  <si>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</si>
  <si>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</si>
  <si>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</si>
  <si>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</si>
  <si>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</si>
  <si>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</si>
  <si>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</si>
  <si>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</si>
  <si>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</si>
  <si>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</si>
  <si>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</si>
  <si>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</si>
  <si>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</si>
  <si>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</si>
  <si>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</si>
  <si>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</si>
  <si>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</si>
  <si>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</si>
  <si>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</si>
  <si>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</si>
  <si>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</si>
  <si>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</si>
  <si>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</si>
  <si>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</si>
  <si>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</si>
  <si>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</si>
  <si>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</si>
  <si>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</si>
  <si>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</si>
  <si>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</si>
  <si>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</si>
  <si>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</si>
  <si>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</si>
  <si>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</si>
  <si>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</si>
  <si>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</si>
  <si>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</si>
  <si>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</si>
  <si>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</si>
  <si>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</si>
  <si>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</si>
  <si>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</si>
  <si>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</si>
  <si>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</si>
  <si>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</si>
  <si>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</si>
  <si>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</si>
  <si>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</si>
  <si>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</si>
  <si>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</si>
  <si>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</si>
  <si>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</si>
  <si>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</si>
  <si>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</si>
  <si>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</si>
  <si>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</si>
  <si>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</si>
  <si>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</si>
  <si>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</si>
  <si>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</si>
  <si>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</si>
  <si>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</si>
  <si>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</si>
  <si>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</si>
  <si>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</si>
  <si>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</si>
  <si>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</si>
  <si>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</si>
  <si>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</si>
  <si>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</si>
  <si>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</si>
  <si>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</si>
  <si>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</si>
  <si>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</si>
  <si>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</si>
  <si>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</si>
  <si>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</si>
  <si>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</si>
  <si>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</si>
  <si>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</si>
  <si>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</si>
  <si>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</si>
  <si>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</si>
  <si>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</si>
  <si>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</si>
  <si>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</si>
  <si>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</si>
  <si>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</si>
  <si>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</si>
  <si>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</si>
  <si>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</si>
  <si>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</si>
  <si>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</si>
  <si>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</si>
  <si>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</si>
  <si>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</si>
  <si>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</si>
  <si>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</si>
  <si>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</si>
  <si>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</si>
  <si>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</si>
  <si>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</si>
  <si>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</si>
  <si>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</si>
  <si>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</si>
  <si>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</si>
  <si>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</si>
  <si>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</si>
  <si>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</si>
  <si>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</si>
  <si>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</si>
  <si>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</si>
  <si>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</si>
  <si>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</si>
  <si>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</si>
  <si>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</si>
  <si>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</si>
  <si>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</si>
  <si>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</si>
  <si>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</si>
  <si>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</si>
  <si>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</si>
  <si>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</si>
  <si>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</si>
  <si>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</si>
  <si>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</si>
  <si>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</si>
  <si>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</si>
  <si>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</si>
  <si>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</si>
  <si>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</si>
  <si>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</si>
  <si>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</si>
  <si>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</si>
  <si>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</si>
  <si>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</si>
  <si>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</si>
  <si>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</si>
  <si>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</si>
  <si>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</si>
  <si>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</si>
  <si>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</si>
  <si>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</si>
  <si>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</si>
  <si>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</si>
  <si>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</si>
  <si>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</si>
  <si>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</si>
  <si>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</si>
  <si>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</si>
  <si>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</si>
  <si>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</si>
  <si>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</si>
  <si>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</si>
  <si>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</si>
  <si>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</si>
  <si>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</si>
  <si>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</si>
  <si>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</si>
  <si>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</si>
  <si>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</si>
  <si>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</si>
  <si>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</si>
  <si>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</si>
  <si>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</si>
  <si>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</si>
  <si>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</si>
  <si>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</si>
  <si>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</si>
  <si>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</si>
  <si>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</si>
  <si>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</si>
  <si>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</si>
  <si>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</si>
  <si>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</si>
  <si>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</si>
  <si>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</si>
  <si>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</si>
  <si>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</si>
  <si>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</si>
  <si>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</si>
  <si>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</si>
  <si>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</si>
  <si>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</si>
  <si>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</si>
  <si>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</si>
  <si>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</si>
  <si>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</si>
  <si>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</si>
  <si>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</si>
  <si>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</si>
  <si>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</si>
  <si>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</si>
  <si>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</si>
  <si>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</si>
  <si>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</si>
  <si>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</si>
  <si>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</si>
  <si>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</si>
  <si>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</si>
  <si>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</si>
  <si>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</si>
  <si>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</si>
  <si>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</si>
  <si>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</si>
  <si>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</si>
  <si>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</si>
  <si>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</si>
  <si>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</si>
  <si>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</si>
  <si>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</si>
  <si>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</si>
  <si>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</si>
  <si>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</si>
  <si>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</si>
  <si>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</si>
  <si>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</si>
  <si>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</si>
  <si>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</si>
  <si>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</si>
  <si>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</si>
  <si>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</si>
  <si>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</si>
  <si>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</si>
  <si>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</si>
  <si>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</si>
  <si>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</si>
  <si>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</si>
  <si>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</si>
  <si>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</si>
  <si>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</si>
  <si>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</si>
  <si>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</si>
  <si>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</si>
  <si>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</si>
  <si>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</si>
  <si>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</si>
  <si>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</si>
  <si>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</si>
  <si>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</si>
  <si>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</si>
  <si>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</si>
  <si>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</si>
  <si>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</si>
  <si>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</si>
  <si>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</si>
  <si>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</si>
  <si>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</si>
  <si>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</si>
  <si>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</si>
  <si>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</si>
  <si>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</si>
  <si>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</si>
  <si>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</si>
  <si>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</si>
  <si>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</si>
  <si>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</si>
  <si>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</si>
  <si>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</si>
  <si>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</si>
  <si>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</si>
  <si>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</si>
  <si>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</si>
  <si>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</si>
  <si>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</si>
  <si>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</si>
  <si>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</si>
  <si>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</si>
  <si>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</si>
  <si>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</si>
  <si>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</si>
  <si>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</si>
  <si>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</si>
  <si>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</si>
  <si>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</si>
  <si>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</si>
  <si>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</si>
  <si>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</si>
  <si>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</si>
  <si>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</si>
  <si>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</si>
  <si>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</si>
  <si>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</si>
  <si>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</si>
  <si>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</si>
  <si>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</si>
  <si>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</si>
  <si>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</si>
  <si>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</si>
  <si>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</si>
  <si>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</si>
  <si>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</si>
  <si>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</si>
  <si>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</si>
  <si>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</si>
  <si>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</si>
  <si>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</si>
  <si>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</si>
  <si>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</si>
  <si>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</si>
  <si>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</si>
  <si>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</si>
  <si>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</si>
  <si>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</si>
  <si>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</si>
  <si>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</si>
  <si>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</si>
  <si>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</si>
  <si>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</si>
  <si>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</si>
  <si>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</si>
  <si>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</si>
  <si>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</si>
  <si>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</si>
  <si>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</si>
  <si>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</si>
  <si>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</si>
  <si>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</si>
  <si>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</si>
  <si>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</si>
  <si>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</si>
  <si>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</si>
  <si>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</si>
  <si>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</si>
  <si>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</si>
  <si>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</si>
  <si>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</si>
  <si>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</si>
  <si>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</si>
  <si>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</si>
  <si>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</si>
  <si>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</si>
  <si>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</si>
  <si>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</si>
  <si>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</si>
  <si>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</si>
  <si>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</si>
  <si>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</si>
  <si>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</si>
  <si>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</si>
  <si>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</si>
  <si>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</si>
  <si>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</si>
  <si>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</si>
  <si>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</si>
  <si>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</si>
  <si>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</si>
  <si>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</si>
  <si>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</si>
  <si>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</si>
  <si>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</si>
  <si>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</si>
  <si>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</si>
  <si>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</si>
  <si>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</si>
  <si>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</si>
  <si>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</si>
  <si>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</si>
  <si>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</si>
  <si>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</si>
  <si>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</si>
  <si>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</si>
  <si>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</si>
  <si>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</si>
  <si>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</si>
  <si>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</si>
  <si>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</si>
  <si>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</si>
  <si>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</si>
  <si>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</si>
  <si>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</si>
  <si>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</si>
  <si>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</si>
  <si>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</si>
  <si>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</si>
  <si>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</si>
  <si>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</si>
  <si>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</si>
  <si>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</si>
  <si>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</si>
  <si>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</si>
  <si>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</si>
  <si>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</si>
  <si>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</si>
  <si>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</si>
  <si>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</si>
  <si>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</si>
  <si>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</si>
  <si>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</si>
  <si>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</si>
  <si>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</si>
  <si>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</si>
  <si>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</si>
  <si>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</si>
  <si>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</si>
  <si>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</si>
  <si>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</si>
  <si>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</si>
  <si>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</si>
  <si>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</si>
  <si>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</si>
  <si>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</si>
  <si>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</si>
  <si>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</si>
  <si>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</si>
  <si>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</si>
  <si>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</si>
  <si>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</si>
  <si>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</si>
  <si>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</si>
  <si>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</si>
  <si>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</si>
  <si>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</si>
  <si>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</si>
  <si>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</si>
  <si>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</si>
  <si>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</si>
  <si>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</si>
  <si>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</si>
  <si>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</si>
  <si>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</si>
  <si>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</si>
  <si>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</si>
  <si>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</si>
  <si>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</si>
  <si>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</si>
  <si>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</si>
  <si>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</si>
  <si>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</si>
  <si>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</si>
  <si>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</si>
  <si>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</si>
  <si>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</si>
  <si>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</si>
  <si>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</si>
  <si>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</si>
  <si>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</si>
  <si>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</si>
  <si>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</si>
  <si>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</si>
  <si>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</si>
  <si>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</si>
  <si>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</si>
  <si>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</si>
  <si>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</si>
  <si>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</si>
  <si>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</si>
  <si>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</si>
  <si>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</si>
  <si>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</si>
  <si>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</si>
  <si>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</si>
  <si>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</si>
  <si>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</si>
  <si>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</si>
  <si>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</si>
  <si>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</si>
  <si>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</si>
  <si>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</si>
  <si>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</si>
  <si>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</si>
  <si>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</si>
  <si>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</si>
  <si>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</si>
  <si>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</si>
  <si>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</si>
  <si>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</si>
  <si>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</si>
  <si>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</si>
  <si>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</si>
  <si>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</si>
  <si>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</si>
  <si>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</si>
  <si>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</si>
  <si>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</si>
  <si>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</si>
  <si>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</si>
  <si>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</si>
  <si>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</si>
  <si>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</si>
  <si>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</si>
  <si>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</si>
  <si>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</si>
  <si>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</si>
  <si>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</si>
  <si>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</si>
  <si>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</si>
  <si>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</si>
  <si>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</si>
  <si>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</si>
  <si>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</si>
  <si>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</si>
  <si>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</si>
  <si>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</si>
  <si>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</si>
  <si>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</si>
  <si>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</si>
  <si>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</si>
  <si>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</si>
  <si>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</si>
  <si>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</si>
  <si>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</si>
  <si>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</si>
  <si>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</si>
  <si>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</si>
  <si>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</si>
  <si>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</si>
  <si>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</si>
  <si>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</si>
  <si>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</si>
  <si>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</si>
  <si>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</si>
  <si>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</si>
  <si>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</si>
  <si>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</si>
  <si>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</si>
  <si>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</si>
  <si>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</si>
  <si>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</si>
  <si>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</si>
  <si>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</si>
  <si>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</si>
  <si>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</si>
  <si>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</si>
  <si>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</si>
  <si>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</si>
  <si>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</si>
  <si>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</si>
  <si>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</si>
  <si>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</si>
  <si>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</si>
  <si>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</si>
  <si>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</si>
  <si>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</si>
  <si>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</si>
  <si>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</si>
  <si>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</si>
  <si>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</si>
  <si>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</si>
  <si>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</si>
  <si>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</si>
  <si>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</si>
  <si>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</si>
  <si>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</si>
  <si>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</si>
  <si>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</si>
  <si>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</si>
  <si>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</si>
  <si>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</si>
  <si>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</si>
  <si>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</si>
  <si>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</si>
  <si>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</si>
  <si>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</si>
  <si>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</si>
  <si>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</si>
  <si>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</si>
  <si>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</si>
  <si>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</si>
  <si>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</si>
  <si>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</si>
  <si>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</si>
  <si>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</si>
  <si>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</si>
  <si>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</si>
  <si>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</si>
  <si>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</si>
  <si>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</si>
  <si>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</si>
  <si>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</si>
  <si>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</si>
  <si>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</si>
  <si>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</si>
  <si>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</si>
  <si>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</si>
  <si>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</si>
  <si>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</si>
  <si>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</si>
  <si>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</si>
  <si>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</si>
  <si>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</si>
  <si>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</si>
  <si>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</si>
  <si>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</si>
  <si>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</si>
  <si>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</si>
  <si>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</si>
  <si>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</si>
  <si>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</si>
  <si>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</si>
  <si>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</si>
  <si>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</si>
  <si>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</si>
  <si>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</si>
  <si>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</si>
  <si>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</si>
  <si>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</si>
  <si>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</si>
  <si>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</si>
  <si>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</si>
  <si>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</si>
  <si>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</si>
  <si>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</si>
  <si>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</si>
  <si>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</si>
  <si>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</si>
  <si>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</si>
  <si>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</si>
  <si>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</si>
  <si>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</si>
  <si>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</si>
  <si>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</si>
  <si>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</si>
  <si>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</si>
  <si>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</si>
  <si>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</si>
  <si>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</si>
  <si>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</si>
  <si>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</si>
  <si>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</si>
  <si>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</si>
  <si>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</si>
  <si>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</si>
  <si>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</si>
  <si>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</si>
  <si>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</si>
  <si>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</si>
  <si>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</si>
  <si>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</si>
  <si>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</si>
  <si>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</si>
  <si>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</si>
  <si>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</si>
  <si>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</si>
  <si>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</si>
  <si>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</si>
  <si>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</si>
  <si>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</si>
  <si>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</si>
  <si>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</si>
  <si>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</si>
  <si>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</si>
  <si>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</si>
  <si>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</si>
  <si>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</si>
  <si>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</si>
  <si>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</si>
  <si>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</si>
  <si>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</si>
  <si>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</si>
  <si>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</si>
  <si>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</si>
  <si>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</si>
  <si>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</si>
  <si>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</si>
  <si>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</si>
  <si>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</si>
  <si>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</si>
  <si>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</si>
  <si>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</si>
  <si>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</si>
  <si>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</si>
  <si>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</si>
  <si>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</si>
  <si>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</si>
  <si>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</si>
  <si>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</si>
  <si>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</si>
  <si>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</si>
  <si>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</si>
  <si>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</si>
  <si>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</si>
  <si>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</si>
  <si>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</si>
  <si>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</si>
  <si>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</si>
  <si>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</si>
  <si>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</si>
  <si>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</si>
  <si>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</si>
  <si>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</si>
  <si>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</si>
  <si>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</si>
  <si>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</si>
  <si>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</si>
  <si>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</si>
  <si>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</si>
  <si>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</si>
  <si>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</si>
  <si>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</si>
  <si>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</si>
  <si>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</si>
  <si>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</si>
  <si>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</si>
  <si>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</si>
  <si>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</si>
  <si>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</si>
  <si>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</si>
  <si>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</si>
  <si>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</si>
  <si>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</si>
  <si>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</si>
  <si>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</si>
  <si>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</si>
  <si>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</si>
  <si>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</si>
  <si>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</si>
  <si>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</si>
  <si>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</si>
  <si>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</si>
  <si>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</si>
  <si>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</si>
  <si>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</si>
  <si>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</si>
  <si>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</si>
  <si>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</si>
  <si>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</si>
  <si>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</si>
  <si>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</si>
  <si>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</si>
  <si>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</si>
  <si>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</si>
  <si>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</si>
  <si>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</si>
  <si>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</si>
  <si>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</si>
  <si>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</si>
  <si>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</si>
  <si>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</si>
  <si>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</si>
  <si>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</si>
  <si>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</si>
  <si>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</si>
  <si>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</si>
  <si>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</si>
  <si>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</si>
  <si>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</si>
  <si>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</si>
  <si>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</si>
  <si>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</si>
  <si>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</si>
  <si>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</si>
  <si>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</si>
  <si>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</si>
  <si>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</si>
  <si>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</si>
  <si>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</si>
  <si>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</si>
  <si>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</si>
  <si>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</si>
  <si>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</si>
  <si>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</si>
  <si>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</si>
  <si>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</si>
  <si>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</si>
  <si>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</si>
  <si>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</si>
  <si>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</si>
  <si>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</si>
  <si>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</si>
  <si>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</si>
  <si>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</si>
  <si>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</si>
  <si>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</si>
  <si>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</si>
  <si>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</si>
  <si>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</si>
  <si>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</si>
  <si>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</si>
  <si>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</si>
  <si>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</si>
  <si>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</si>
  <si>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</si>
  <si>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</si>
  <si>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</si>
  <si>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</si>
  <si>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</si>
  <si>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</si>
  <si>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</si>
  <si>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</si>
  <si>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</si>
  <si>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</si>
  <si>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</si>
  <si>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</si>
  <si>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</si>
  <si>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</si>
  <si>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</si>
  <si>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</si>
  <si>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</si>
  <si>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</si>
  <si>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</si>
  <si>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</si>
  <si>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</si>
  <si>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</si>
  <si>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</si>
  <si>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</si>
  <si>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</si>
  <si>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</si>
  <si>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</si>
  <si>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</si>
  <si>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</si>
  <si>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</si>
  <si>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</si>
  <si>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</si>
  <si>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</si>
  <si>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</si>
  <si>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</si>
  <si>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</si>
  <si>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</si>
  <si>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</si>
  <si>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</si>
  <si>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</si>
  <si>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</si>
  <si>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</si>
  <si>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</si>
  <si>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</si>
  <si>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</si>
  <si>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</si>
  <si>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</si>
  <si>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</si>
  <si>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</si>
  <si>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</si>
  <si>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</si>
  <si>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</si>
  <si>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</si>
  <si>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</si>
  <si>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</si>
  <si>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</si>
  <si>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</si>
  <si>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</si>
  <si>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</si>
  <si>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</si>
  <si>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</si>
  <si>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</si>
  <si>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</si>
  <si>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</si>
  <si>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</si>
  <si>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</si>
  <si>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</si>
  <si>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</si>
  <si>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</si>
  <si>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</si>
  <si>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</si>
  <si>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</si>
  <si>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</si>
  <si>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</si>
  <si>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</si>
  <si>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</si>
  <si>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</si>
  <si>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</si>
  <si>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</si>
  <si>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</si>
  <si>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</si>
  <si>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</si>
  <si>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</si>
  <si>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</si>
  <si>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</si>
  <si>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</si>
  <si>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</si>
  <si>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</si>
  <si>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</si>
  <si>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</si>
  <si>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</si>
  <si>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</si>
  <si>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</si>
  <si>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</si>
  <si>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</si>
  <si>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</si>
  <si>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</si>
  <si>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</si>
  <si>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</si>
  <si>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</si>
  <si>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</si>
  <si>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</si>
  <si>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</si>
  <si>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</si>
  <si>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</si>
  <si>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</si>
  <si>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</si>
  <si>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</si>
  <si>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</si>
  <si>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</si>
  <si>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</si>
  <si>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</si>
  <si>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</si>
  <si>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</si>
  <si>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</si>
  <si>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</si>
  <si>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</si>
  <si>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</si>
  <si>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</si>
  <si>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</si>
  <si>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</si>
  <si>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</si>
  <si>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</si>
  <si>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</si>
  <si>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</si>
  <si>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</si>
  <si>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</si>
  <si>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</si>
  <si>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</si>
  <si>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</si>
  <si>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</si>
  <si>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</si>
  <si>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</si>
  <si>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</si>
  <si>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</si>
  <si>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</si>
  <si>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</si>
  <si>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</si>
  <si>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</si>
  <si>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</si>
  <si>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</si>
  <si>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</si>
  <si>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</si>
  <si>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</si>
  <si>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</si>
  <si>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</si>
  <si>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</si>
  <si>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</si>
  <si>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</si>
  <si>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</si>
  <si>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</si>
  <si>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</si>
  <si>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</si>
  <si>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</si>
  <si>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</si>
  <si>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</si>
  <si>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</si>
  <si>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</si>
  <si>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</si>
  <si>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</si>
  <si>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</si>
  <si>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</si>
  <si>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</si>
  <si>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</si>
  <si>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</si>
  <si>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</si>
  <si>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</si>
  <si>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</si>
  <si>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</si>
  <si>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</si>
  <si>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</si>
  <si>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</si>
  <si>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</si>
  <si>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</si>
  <si>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</si>
  <si>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</si>
  <si>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</si>
  <si>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</si>
  <si>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</si>
  <si>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</si>
  <si>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</si>
  <si>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</si>
  <si>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</si>
  <si>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</si>
  <si>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</si>
  <si>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</si>
  <si>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</si>
  <si>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</si>
  <si>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</si>
  <si>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</si>
  <si>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</si>
  <si>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</si>
  <si>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</si>
  <si>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</si>
  <si>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</si>
  <si>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</si>
  <si>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</si>
  <si>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</si>
  <si>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</si>
  <si>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</si>
  <si>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</si>
  <si>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</si>
  <si>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</si>
  <si>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</si>
  <si>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</si>
  <si>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</si>
  <si>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</si>
  <si>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</si>
  <si>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</si>
  <si>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</si>
  <si>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</si>
  <si>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</si>
  <si>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</si>
  <si>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</si>
  <si>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</si>
  <si>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</si>
  <si>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</si>
  <si>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</si>
  <si>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</si>
  <si>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</si>
  <si>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</si>
  <si>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</si>
  <si>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</si>
  <si>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</si>
  <si>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</si>
  <si>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</si>
  <si>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</si>
  <si>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</si>
  <si>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</si>
  <si>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</si>
  <si>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</si>
  <si>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</si>
  <si>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</si>
  <si>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</si>
  <si>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</si>
  <si>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</si>
  <si>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</si>
  <si>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</si>
  <si>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</si>
  <si>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</si>
  <si>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</si>
  <si>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</si>
  <si>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</si>
  <si>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</si>
  <si>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</si>
  <si>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</si>
  <si>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</si>
  <si>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</si>
  <si>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</si>
  <si>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</si>
  <si>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</si>
  <si>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</si>
  <si>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</si>
  <si>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</si>
  <si>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</si>
  <si>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</si>
  <si>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</si>
  <si>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</si>
  <si>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</si>
  <si>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</si>
  <si>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</si>
  <si>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</si>
  <si>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</si>
  <si>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</si>
  <si>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</si>
  <si>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</si>
  <si>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</si>
  <si>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</si>
  <si>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</si>
  <si>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</si>
  <si>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</si>
  <si>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</si>
  <si>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</si>
  <si>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</si>
  <si>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</si>
  <si>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</si>
  <si>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</si>
  <si>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</si>
  <si>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</si>
  <si>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</si>
  <si>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</si>
  <si>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</si>
  <si>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</si>
  <si>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</si>
  <si>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</si>
  <si>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</si>
  <si>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</si>
  <si>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</si>
  <si>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</si>
  <si>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</si>
  <si>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</si>
  <si>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</si>
  <si>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</si>
  <si>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</si>
  <si>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</si>
  <si>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</si>
  <si>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</si>
  <si>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</si>
  <si>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</si>
  <si>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</si>
  <si>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</si>
  <si>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</si>
  <si>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</si>
  <si>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</si>
  <si>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</si>
  <si>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</si>
  <si>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</si>
  <si>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</si>
  <si>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</si>
  <si>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</si>
  <si>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</si>
  <si>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</si>
  <si>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</si>
  <si>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</si>
  <si>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</si>
  <si>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</si>
  <si>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</si>
  <si>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</si>
  <si>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</si>
  <si>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</si>
  <si>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</si>
  <si>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</si>
  <si>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</si>
  <si>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</si>
  <si>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</si>
  <si>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</si>
  <si>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</si>
  <si>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</si>
  <si>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</si>
  <si>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</si>
  <si>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</si>
  <si>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</si>
  <si>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</si>
  <si>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</si>
  <si>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</si>
  <si>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</si>
  <si>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</si>
  <si>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</si>
  <si>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</si>
  <si>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</si>
  <si>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</si>
  <si>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</si>
  <si>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</si>
  <si>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</si>
  <si>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</si>
  <si>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</si>
  <si>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</si>
  <si>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</si>
  <si>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</si>
  <si>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</si>
  <si>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</si>
  <si>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</si>
  <si>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</si>
  <si>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</si>
  <si>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</si>
  <si>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</si>
  <si>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</si>
  <si>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</si>
  <si>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</si>
  <si>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</si>
  <si>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</si>
  <si>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</si>
  <si>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</si>
  <si>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</si>
  <si>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</si>
  <si>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</si>
  <si>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</si>
  <si>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</si>
  <si>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</si>
  <si>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</si>
  <si>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</si>
  <si>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</si>
  <si>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</si>
  <si>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</si>
  <si>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</si>
  <si>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</si>
  <si>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</si>
  <si>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</si>
  <si>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</si>
  <si>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</si>
  <si>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</si>
  <si>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</si>
  <si>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</si>
  <si>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</si>
  <si>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</si>
  <si>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</si>
  <si>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</si>
  <si>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</si>
  <si>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</si>
  <si>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</si>
  <si>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</si>
  <si>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</si>
  <si>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</si>
  <si>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</si>
  <si>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</si>
  <si>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</si>
  <si>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</si>
  <si>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</si>
  <si>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</si>
  <si>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</si>
  <si>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</si>
  <si>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</si>
  <si>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</si>
  <si>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</si>
  <si>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</si>
  <si>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</si>
  <si>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</si>
  <si>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</si>
  <si>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</si>
  <si>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</si>
  <si>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</si>
  <si>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</si>
  <si>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</si>
  <si>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</si>
  <si>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</si>
  <si>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</si>
  <si>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</si>
  <si>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</si>
  <si>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</si>
  <si>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</si>
  <si>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</si>
  <si>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</si>
  <si>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</si>
  <si>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</si>
  <si>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</si>
  <si>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</si>
  <si>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</si>
  <si>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</si>
  <si>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</si>
  <si>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</si>
  <si>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</si>
  <si>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</si>
  <si>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</si>
  <si>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</si>
  <si>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</si>
  <si>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</si>
  <si>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</si>
  <si>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</si>
  <si>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</si>
  <si>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</si>
  <si>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</si>
  <si>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</si>
  <si>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</si>
  <si>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</si>
  <si>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</si>
  <si>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</si>
  <si>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</si>
  <si>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</si>
  <si>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</si>
  <si>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</si>
  <si>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</si>
  <si>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</si>
  <si>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</si>
  <si>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</si>
  <si>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</si>
  <si>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</si>
  <si>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</si>
  <si>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</si>
  <si>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</si>
  <si>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</si>
  <si>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</si>
  <si>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</si>
  <si>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</si>
  <si>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</si>
  <si>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</si>
  <si>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</si>
  <si>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</si>
  <si>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</si>
  <si>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</si>
  <si>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</si>
  <si>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</si>
  <si>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</si>
  <si>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</si>
  <si>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</si>
  <si>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</si>
  <si>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</si>
  <si>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</si>
  <si>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</si>
  <si>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</si>
  <si>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</si>
  <si>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</si>
  <si>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</si>
  <si>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</si>
  <si>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</si>
  <si>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</si>
  <si>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</si>
  <si>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</si>
  <si>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</si>
  <si>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</si>
  <si>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</si>
  <si>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</si>
  <si>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</si>
  <si>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</si>
  <si>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</si>
  <si>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</si>
  <si>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</si>
  <si>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</si>
  <si>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</si>
  <si>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</si>
  <si>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</si>
  <si>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</si>
  <si>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</si>
  <si>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</si>
  <si>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</si>
  <si>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</si>
  <si>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</si>
  <si>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</si>
  <si>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</si>
  <si>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</si>
  <si>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</si>
  <si>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</si>
  <si>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</si>
  <si>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</si>
  <si>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</si>
  <si>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</si>
  <si>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</si>
  <si>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</si>
  <si>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</si>
  <si>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</si>
  <si>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</si>
  <si>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</si>
  <si>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</si>
  <si>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</si>
  <si>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</si>
  <si>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</si>
  <si>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</si>
  <si>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</si>
  <si>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</si>
  <si>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</si>
  <si>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</si>
  <si>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</si>
  <si>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</si>
  <si>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</si>
  <si>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</si>
  <si>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</si>
  <si>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</si>
  <si>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</si>
  <si>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</si>
  <si>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</si>
  <si>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</si>
  <si>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</si>
  <si>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</si>
  <si>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</si>
  <si>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</si>
  <si>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</si>
  <si>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</si>
  <si>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</si>
  <si>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</si>
  <si>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</si>
  <si>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</si>
  <si>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</si>
  <si>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</si>
  <si>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</si>
  <si>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</si>
  <si>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</si>
  <si>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</si>
  <si>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</si>
  <si>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</si>
  <si>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</si>
  <si>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</si>
  <si>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</si>
  <si>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</si>
  <si>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</si>
  <si>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</si>
  <si>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</si>
  <si>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</si>
  <si>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</si>
  <si>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</si>
  <si>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</si>
  <si>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</si>
  <si>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</si>
  <si>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</si>
  <si>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</si>
  <si>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</si>
  <si>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</si>
  <si>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</si>
  <si>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</si>
  <si>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</si>
  <si>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</si>
  <si>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</si>
  <si>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</si>
  <si>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</si>
  <si>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</si>
  <si>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</si>
  <si>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</si>
  <si>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</si>
  <si>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</si>
  <si>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</si>
  <si>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</si>
  <si>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</si>
  <si>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</si>
  <si>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</si>
  <si>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</si>
  <si>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</si>
  <si>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</si>
  <si>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</si>
  <si>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</si>
  <si>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</si>
  <si>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</si>
  <si>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</si>
  <si>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</si>
  <si>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</si>
  <si>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</si>
  <si>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</si>
  <si>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</si>
  <si>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</si>
  <si>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</si>
  <si>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</si>
  <si>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</si>
  <si>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</si>
  <si>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</si>
  <si>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</si>
  <si>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</si>
  <si>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</si>
  <si>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</si>
  <si>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</si>
  <si>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</si>
  <si>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</si>
  <si>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</si>
  <si>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</si>
  <si>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</si>
  <si>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</si>
  <si>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</si>
  <si>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</si>
  <si>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</si>
  <si>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</si>
  <si>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</si>
  <si>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</si>
  <si>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</si>
  <si>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</si>
  <si>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</si>
  <si>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</si>
  <si>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</si>
  <si>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</si>
  <si>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</si>
  <si>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</si>
  <si>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</si>
  <si>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</si>
  <si>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</si>
  <si>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</si>
  <si>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</si>
  <si>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</si>
  <si>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</si>
  <si>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</si>
  <si>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</si>
  <si>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</si>
  <si>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</si>
  <si>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</si>
  <si>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</si>
  <si>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</si>
  <si>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</si>
  <si>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</si>
  <si>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</si>
  <si>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</si>
  <si>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</si>
  <si>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</si>
  <si>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</si>
  <si>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</si>
  <si>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</si>
  <si>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</si>
  <si>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</si>
  <si>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</si>
  <si>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</si>
  <si>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</si>
  <si>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</si>
  <si>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</si>
  <si>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</si>
  <si>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</si>
  <si>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</si>
  <si>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</si>
  <si>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</si>
  <si>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</si>
  <si>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</si>
  <si>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</si>
  <si>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</si>
  <si>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</si>
  <si>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</si>
  <si>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</si>
  <si>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</si>
  <si>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</si>
  <si>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</si>
  <si>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</si>
  <si>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</si>
  <si>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</si>
  <si>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</si>
  <si>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</si>
  <si>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</si>
  <si>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</si>
  <si>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</si>
  <si>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</si>
  <si>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</si>
  <si>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</si>
  <si>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</si>
  <si>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</si>
  <si>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</si>
  <si>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</si>
  <si>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</si>
  <si>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</si>
  <si>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</si>
  <si>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</si>
  <si>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</si>
  <si>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</si>
  <si>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</si>
  <si>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</si>
  <si>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</si>
  <si>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</si>
  <si>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</si>
  <si>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</si>
  <si>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</si>
  <si>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</si>
  <si>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</si>
  <si>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</si>
  <si>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</si>
  <si>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</si>
  <si>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</si>
  <si>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</si>
  <si>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</si>
  <si>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</si>
  <si>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</si>
  <si>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</si>
  <si>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</si>
  <si>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</si>
  <si>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</si>
  <si>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</si>
  <si>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</si>
  <si>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</si>
  <si>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</si>
  <si>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</si>
  <si>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</si>
  <si>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</si>
  <si>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</si>
  <si>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</si>
  <si>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</si>
  <si>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</si>
  <si>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</si>
  <si>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</si>
  <si>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</si>
  <si>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</si>
  <si>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</si>
  <si>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</si>
  <si>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</si>
  <si>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</si>
  <si>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</si>
  <si>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</si>
  <si>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</si>
  <si>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</si>
  <si>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</si>
  <si>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</si>
  <si>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</si>
  <si>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</si>
  <si>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</si>
  <si>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</si>
  <si>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</si>
  <si>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</si>
  <si>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</si>
  <si>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</si>
  <si>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</si>
  <si>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</si>
  <si>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</si>
  <si>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</si>
  <si>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</si>
  <si>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</si>
  <si>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</si>
  <si>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</si>
  <si>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</si>
  <si>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</si>
  <si>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</si>
  <si>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</si>
  <si>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</si>
  <si>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</si>
  <si>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</si>
  <si>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</si>
  <si>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</si>
  <si>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</si>
  <si>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</si>
  <si>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</si>
  <si>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</si>
  <si>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</si>
  <si>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</si>
  <si>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</si>
  <si>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</si>
  <si>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</si>
  <si>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</si>
  <si>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</si>
  <si>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</si>
  <si>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</si>
  <si>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</si>
  <si>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</si>
  <si>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</si>
  <si>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</si>
  <si>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</si>
  <si>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</si>
  <si>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</si>
  <si>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</si>
  <si>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</si>
  <si>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</si>
  <si>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</si>
  <si>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</si>
  <si>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</si>
  <si>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</si>
  <si>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</si>
  <si>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</si>
  <si>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</si>
  <si>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</si>
  <si>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</si>
  <si>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</si>
  <si>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</si>
  <si>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</si>
  <si>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</si>
  <si>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</si>
  <si>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</si>
  <si>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</si>
  <si>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</si>
  <si>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</si>
  <si>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</si>
  <si>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</si>
  <si>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</si>
  <si>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</si>
  <si>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</si>
  <si>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</si>
  <si>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</si>
  <si>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</si>
  <si>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</si>
  <si>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</si>
  <si>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</si>
  <si>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</si>
  <si>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</si>
  <si>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</si>
  <si>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</si>
  <si>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</si>
  <si>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</si>
  <si>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</si>
  <si>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</si>
  <si>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</si>
  <si>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</si>
  <si>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</si>
  <si>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</si>
  <si>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</si>
  <si>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</si>
  <si>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</si>
  <si>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</si>
  <si>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</si>
  <si>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</si>
  <si>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</si>
  <si>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</si>
  <si>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</si>
  <si>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</si>
  <si>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</si>
  <si>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</si>
  <si>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</si>
  <si>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</si>
  <si>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</si>
  <si>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</si>
  <si>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</si>
  <si>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</si>
  <si>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</si>
  <si>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</si>
  <si>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</si>
  <si>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</si>
  <si>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</si>
  <si>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</si>
  <si>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</si>
  <si>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</si>
  <si>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</si>
  <si>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</si>
  <si>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</si>
  <si>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</si>
  <si>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</si>
  <si>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</si>
  <si>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</si>
  <si>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</si>
  <si>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</si>
  <si>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</si>
  <si>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</si>
  <si>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</si>
  <si>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</si>
  <si>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</si>
  <si>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</si>
  <si>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</si>
  <si>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</si>
  <si>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</si>
  <si>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</si>
  <si>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</si>
  <si>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</si>
  <si>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</si>
  <si>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</si>
  <si>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</si>
  <si>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</si>
  <si>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</si>
  <si>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</si>
  <si>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</si>
  <si>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</si>
  <si>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</si>
  <si>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</si>
  <si>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</si>
  <si>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</si>
  <si>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</si>
  <si>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</si>
  <si>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</si>
  <si>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</si>
  <si>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</si>
  <si>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</si>
  <si>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</si>
  <si>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</si>
  <si>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</si>
  <si>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</si>
  <si>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</si>
  <si>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</si>
  <si>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</si>
  <si>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</si>
  <si>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</si>
  <si>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</si>
  <si>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</si>
  <si>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</si>
  <si>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</si>
  <si>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</si>
  <si>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</si>
  <si>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</si>
  <si>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</si>
  <si>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</si>
  <si>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</si>
  <si>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</si>
  <si>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</si>
  <si>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</si>
  <si>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</si>
  <si>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</si>
  <si>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</si>
  <si>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</si>
  <si>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</si>
  <si>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</si>
  <si>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</si>
  <si>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</si>
  <si>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</si>
  <si>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</si>
  <si>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</si>
  <si>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</si>
  <si>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</si>
  <si>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</si>
  <si>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</si>
  <si>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</si>
  <si>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</si>
  <si>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</si>
  <si>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</si>
  <si>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</si>
  <si>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</si>
  <si>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</si>
  <si>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</si>
  <si>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</si>
  <si>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</si>
  <si>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</si>
  <si>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</si>
  <si>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</si>
  <si>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</si>
  <si>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</si>
  <si>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</si>
  <si>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</si>
  <si>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</si>
  <si>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</si>
  <si>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</si>
  <si>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</si>
  <si>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</si>
  <si>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</si>
  <si>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</si>
  <si>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</si>
  <si>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</si>
  <si>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</si>
  <si>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</si>
  <si>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</si>
  <si>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</si>
  <si>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</si>
  <si>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</si>
  <si>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</si>
  <si>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</si>
  <si>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</si>
  <si>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</si>
  <si>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</si>
  <si>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</si>
  <si>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</si>
  <si>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</si>
  <si>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</si>
  <si>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</si>
  <si>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</si>
  <si>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</si>
  <si>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</si>
  <si>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</si>
  <si>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</si>
  <si>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</si>
  <si>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</si>
  <si>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</si>
  <si>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</si>
  <si>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</si>
  <si>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</si>
  <si>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</si>
  <si>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</si>
  <si>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</si>
  <si>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</si>
  <si>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</si>
  <si>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</si>
  <si>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</si>
  <si>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</si>
  <si>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</si>
  <si>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</si>
  <si>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</si>
  <si>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</si>
  <si>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</si>
  <si>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</si>
  <si>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</si>
  <si>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</si>
  <si>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</si>
  <si>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</si>
  <si>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</si>
  <si>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</si>
  <si>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</si>
  <si>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</si>
  <si>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</si>
  <si>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</si>
  <si>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</si>
  <si>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</si>
  <si>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</si>
  <si>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</si>
  <si>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</si>
  <si>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</si>
  <si>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</si>
  <si>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</si>
  <si>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</si>
  <si>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</si>
  <si>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</si>
  <si>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</si>
  <si>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</si>
  <si>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</si>
  <si>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</si>
  <si>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</si>
  <si>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</si>
  <si>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</si>
  <si>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</si>
  <si>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</si>
  <si>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</si>
  <si>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</si>
  <si>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</si>
  <si>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</si>
  <si>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</si>
  <si>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</si>
  <si>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</si>
  <si>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</si>
  <si>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</si>
  <si>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</si>
  <si>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</si>
  <si>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</si>
  <si>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</si>
  <si>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</si>
  <si>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</si>
  <si>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</si>
  <si>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</si>
  <si>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</si>
  <si>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</si>
  <si>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</si>
  <si>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</si>
  <si>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</si>
  <si>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</si>
  <si>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</si>
  <si>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</si>
  <si>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</si>
  <si>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</si>
  <si>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</si>
  <si>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</si>
  <si>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</si>
  <si>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</si>
  <si>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</si>
  <si>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</si>
  <si>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</si>
  <si>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</si>
  <si>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</si>
  <si>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</si>
  <si>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</si>
  <si>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</si>
  <si>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</si>
  <si>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</si>
  <si>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</si>
  <si>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</si>
  <si>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</si>
  <si>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</si>
  <si>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</si>
  <si>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</si>
  <si>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</si>
  <si>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</si>
  <si>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</si>
  <si>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</si>
  <si>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</si>
  <si>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</si>
  <si>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</si>
  <si>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</si>
  <si>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</si>
  <si>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</si>
  <si>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</si>
  <si>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</si>
  <si>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</si>
  <si>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</si>
  <si>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</si>
  <si>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</si>
  <si>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</si>
  <si>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</si>
  <si>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</si>
  <si>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</si>
  <si>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</si>
  <si>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</si>
  <si>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</si>
  <si>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</si>
  <si>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</si>
  <si>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</si>
  <si>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</si>
  <si>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</si>
  <si>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</si>
  <si>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</si>
  <si>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</si>
  <si>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</si>
  <si>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</si>
  <si>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</si>
  <si>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</si>
  <si>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</si>
  <si>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</si>
  <si>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</si>
  <si>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</si>
  <si>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</si>
  <si>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</si>
  <si>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</si>
  <si>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</si>
  <si>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</si>
  <si>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</si>
  <si>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</si>
  <si>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</si>
  <si>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</si>
  <si>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</si>
  <si>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</si>
  <si>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</si>
  <si>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</si>
  <si>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</si>
  <si>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</si>
  <si>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</si>
  <si>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</si>
  <si>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</si>
  <si>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</si>
  <si>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</si>
  <si>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</si>
  <si>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</si>
  <si>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</si>
  <si>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</si>
  <si>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</si>
  <si>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</si>
  <si>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</si>
  <si>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</si>
  <si>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</si>
  <si>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</si>
  <si>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</si>
  <si>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</si>
  <si>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</si>
  <si>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</si>
  <si>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</si>
  <si>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</si>
  <si>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</si>
  <si>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</si>
  <si>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</si>
  <si>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</si>
  <si>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</si>
  <si>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</si>
  <si>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</si>
  <si>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</si>
  <si>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</si>
  <si>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</si>
  <si>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</si>
  <si>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</si>
  <si>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</si>
  <si>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</si>
  <si>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</si>
  <si>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</si>
  <si>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</si>
  <si>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</si>
  <si>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</si>
  <si>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</si>
  <si>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</si>
  <si>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</si>
  <si>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</si>
  <si>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</si>
  <si>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</si>
  <si>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</si>
  <si>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</si>
  <si>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</si>
  <si>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</si>
  <si>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</si>
  <si>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</si>
  <si>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</si>
  <si>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</si>
  <si>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</si>
  <si>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</si>
  <si>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</si>
  <si>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</si>
  <si>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</si>
  <si>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</si>
  <si>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</si>
  <si>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</si>
  <si>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</si>
  <si>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</si>
  <si>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</si>
  <si>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</si>
  <si>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</si>
  <si>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</si>
  <si>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</si>
  <si>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</si>
  <si>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</si>
  <si>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</si>
  <si>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</si>
  <si>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</si>
  <si>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</si>
  <si>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</si>
  <si>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</si>
  <si>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</si>
  <si>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</si>
  <si>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</si>
  <si>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</si>
  <si>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</si>
  <si>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</si>
  <si>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</si>
  <si>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</si>
  <si>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</si>
  <si>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</si>
  <si>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</si>
  <si>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</si>
  <si>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</si>
  <si>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</si>
  <si>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</si>
  <si>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</si>
  <si>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</si>
  <si>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</si>
  <si>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</si>
  <si>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</si>
  <si>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</si>
  <si>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</si>
  <si>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</si>
  <si>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</si>
  <si>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</si>
  <si>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</si>
  <si>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</si>
  <si>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</si>
  <si>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</si>
  <si>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</si>
  <si>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</si>
  <si>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</si>
  <si>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</si>
  <si>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</si>
  <si>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</si>
  <si>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</si>
  <si>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</si>
  <si>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</si>
  <si>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</si>
  <si>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</si>
  <si>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</si>
  <si>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</si>
  <si>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</si>
  <si>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</si>
  <si>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</si>
  <si>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</si>
  <si>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</si>
  <si>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</si>
  <si>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</si>
  <si>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</si>
  <si>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</si>
  <si>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</si>
  <si>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</si>
  <si>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</si>
  <si>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</si>
  <si>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</si>
  <si>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</si>
  <si>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</si>
  <si>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</si>
  <si>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</si>
  <si>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</si>
  <si>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</si>
  <si>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</si>
  <si>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</si>
  <si>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</si>
  <si>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</si>
  <si>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</si>
  <si>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</si>
  <si>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</si>
  <si>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</si>
  <si>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</si>
  <si>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</si>
  <si>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</si>
  <si>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</si>
  <si>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</si>
  <si>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</si>
  <si>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</si>
  <si>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</si>
  <si>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</si>
  <si>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</si>
  <si>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</si>
  <si>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</si>
  <si>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</si>
  <si>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</si>
  <si>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</si>
  <si>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</si>
  <si>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</si>
  <si>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</si>
  <si>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</si>
  <si>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</si>
  <si>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</si>
  <si>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</si>
  <si>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</si>
  <si>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</si>
  <si>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</si>
  <si>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</si>
  <si>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</si>
  <si>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</si>
  <si>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</si>
  <si>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</si>
  <si>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</si>
  <si>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</si>
  <si>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</si>
  <si>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</si>
  <si>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</si>
  <si>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</si>
  <si>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</si>
  <si>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</si>
  <si>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</si>
  <si>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</si>
  <si>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</si>
  <si>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</si>
  <si>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</si>
  <si>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</si>
  <si>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</si>
  <si>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</si>
  <si>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</si>
  <si>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</si>
  <si>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</si>
  <si>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</si>
  <si>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</si>
  <si>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</si>
  <si>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</si>
  <si>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</si>
  <si>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</si>
  <si>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</si>
  <si>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</si>
  <si>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</si>
  <si>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</si>
  <si>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</si>
  <si>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</si>
  <si>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</si>
  <si>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</si>
  <si>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</si>
  <si>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</si>
  <si>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</si>
  <si>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</si>
  <si>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</si>
  <si>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</si>
  <si>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</si>
  <si>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</si>
  <si>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</si>
  <si>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</si>
  <si>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</si>
  <si>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</si>
  <si>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</si>
  <si>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</si>
  <si>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</si>
  <si>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</si>
  <si>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</si>
  <si>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</si>
  <si>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</si>
  <si>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</si>
  <si>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</si>
  <si>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</si>
  <si>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</si>
  <si>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</si>
  <si>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</si>
  <si>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</si>
  <si>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</si>
  <si>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</si>
  <si>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</si>
  <si>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</si>
  <si>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</si>
  <si>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</si>
  <si>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</si>
  <si>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</si>
  <si>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</si>
  <si>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</si>
  <si>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</si>
  <si>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</si>
  <si>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</si>
  <si>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</si>
  <si>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</si>
  <si>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</si>
  <si>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</si>
  <si>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</si>
  <si>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</si>
  <si>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</si>
  <si>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</si>
  <si>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</si>
  <si>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</si>
  <si>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</si>
  <si>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</si>
  <si>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</si>
  <si>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</si>
  <si>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</si>
  <si>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</si>
  <si>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</si>
  <si>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</si>
  <si>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</si>
  <si>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</si>
  <si>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</si>
  <si>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</si>
  <si>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</si>
  <si>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</si>
  <si>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</si>
  <si>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</si>
  <si>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</si>
  <si>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</si>
  <si>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</si>
  <si>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</si>
  <si>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</si>
  <si>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</si>
  <si>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</si>
  <si>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</si>
  <si>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</si>
  <si>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</si>
  <si>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</si>
  <si>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</si>
  <si>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</si>
  <si>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</si>
  <si>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</si>
  <si>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</si>
  <si>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</si>
  <si>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</si>
  <si>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</si>
  <si>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</si>
  <si>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</si>
  <si>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</si>
  <si>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</si>
  <si>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</si>
  <si>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</si>
  <si>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</si>
  <si>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</si>
  <si>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</si>
  <si>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</si>
  <si>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</si>
  <si>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</si>
  <si>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</si>
  <si>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</si>
  <si>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</si>
  <si>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</si>
  <si>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</si>
  <si>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</si>
  <si>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</si>
  <si>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</si>
  <si>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</si>
  <si>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</si>
  <si>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</si>
  <si>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</si>
  <si>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</si>
  <si>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</si>
  <si>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</si>
  <si>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</si>
  <si>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</si>
  <si>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</si>
  <si>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</si>
  <si>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</si>
  <si>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</si>
  <si>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</si>
  <si>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</si>
  <si>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</si>
  <si>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</si>
  <si>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</si>
  <si>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</si>
  <si>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</si>
  <si>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</si>
  <si>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</si>
  <si>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</si>
  <si>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</si>
  <si>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</si>
  <si>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</si>
  <si>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</si>
  <si>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</si>
  <si>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</si>
  <si>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</si>
  <si>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</si>
  <si>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</si>
  <si>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</si>
  <si>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</si>
  <si>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</si>
  <si>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</si>
  <si>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</si>
  <si>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</si>
  <si>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</si>
  <si>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</si>
  <si>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</si>
  <si>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</si>
  <si>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</si>
  <si>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</si>
  <si>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</si>
  <si>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</si>
  <si>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</si>
  <si>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</si>
  <si>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</si>
  <si>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</si>
  <si>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</si>
  <si>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</si>
  <si>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</si>
  <si>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</si>
  <si>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</si>
  <si>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</si>
  <si>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</si>
  <si>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</si>
  <si>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</si>
  <si>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</si>
  <si>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</si>
  <si>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</si>
  <si>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</si>
  <si>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</si>
  <si>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</si>
  <si>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</si>
  <si>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</si>
  <si>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</si>
  <si>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</si>
  <si>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</si>
  <si>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</si>
  <si>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</si>
  <si>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</si>
  <si>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</si>
  <si>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</si>
  <si>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</si>
  <si>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</si>
  <si>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</si>
  <si>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</si>
  <si>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</si>
  <si>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</si>
  <si>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</si>
  <si>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</si>
  <si>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</si>
  <si>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</si>
  <si>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</si>
  <si>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</si>
  <si>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</si>
  <si>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</si>
  <si>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</si>
  <si>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</si>
  <si>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</si>
  <si>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</si>
  <si>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</si>
  <si>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</si>
  <si>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</si>
  <si>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</si>
  <si>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</si>
  <si>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</si>
  <si>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</si>
  <si>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</si>
  <si>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</si>
  <si>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</si>
  <si>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</si>
  <si>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</si>
  <si>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</si>
  <si>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</si>
  <si>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</si>
  <si>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</si>
  <si>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</si>
  <si>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</si>
  <si>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</si>
  <si>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</si>
  <si>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</si>
  <si>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</si>
  <si>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</si>
  <si>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</si>
  <si>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</si>
  <si>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</si>
  <si>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</si>
  <si>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</si>
  <si>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</si>
  <si>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</si>
  <si>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</si>
  <si>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</si>
  <si>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</si>
  <si>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</si>
  <si>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</si>
  <si>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</si>
  <si>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</si>
  <si>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</si>
  <si>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</si>
  <si>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</si>
  <si>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</si>
  <si>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</si>
  <si>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</si>
  <si>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</si>
  <si>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</si>
  <si>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</si>
  <si>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</si>
  <si>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</si>
  <si>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</si>
  <si>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</si>
  <si>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</si>
  <si>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</si>
  <si>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</si>
  <si>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</si>
  <si>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</si>
  <si>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</si>
  <si>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</si>
  <si>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</si>
  <si>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</si>
  <si>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</si>
  <si>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</si>
  <si>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</si>
  <si>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</si>
  <si>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</si>
  <si>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</si>
  <si>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</si>
  <si>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</si>
  <si>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</si>
  <si>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</si>
  <si>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</si>
  <si>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</si>
  <si>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</si>
  <si>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</si>
  <si>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</si>
  <si>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</si>
  <si>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</si>
  <si>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</si>
  <si>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</si>
  <si>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</si>
  <si>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</si>
  <si>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</si>
  <si>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</si>
  <si>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</si>
  <si>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</si>
  <si>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</si>
  <si>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</si>
  <si>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</si>
  <si>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</si>
  <si>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</si>
  <si>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</si>
  <si>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</si>
  <si>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</si>
  <si>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</si>
  <si>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</si>
  <si>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</si>
  <si>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</si>
  <si>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</si>
  <si>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</si>
  <si>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</si>
  <si>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</si>
  <si>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</si>
  <si>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</si>
  <si>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</si>
  <si>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</si>
  <si>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</si>
  <si>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</si>
  <si>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</si>
  <si>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</si>
  <si>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</si>
  <si>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</si>
  <si>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</si>
  <si>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</si>
  <si>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</si>
  <si>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</si>
  <si>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</si>
  <si>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</si>
  <si>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</si>
  <si>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</si>
  <si>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</si>
  <si>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</si>
  <si>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</si>
  <si>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</si>
  <si>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</si>
  <si>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</si>
  <si>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</si>
  <si>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</si>
  <si>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</si>
  <si>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</si>
  <si>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</si>
  <si>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</si>
  <si>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</si>
  <si>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</si>
  <si>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</si>
  <si>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</si>
  <si>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</si>
  <si>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</si>
  <si>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</si>
  <si>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</si>
  <si>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</si>
  <si>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</si>
  <si>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</si>
  <si>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</si>
  <si>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</si>
  <si>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</si>
  <si>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</si>
  <si>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</si>
  <si>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</si>
  <si>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</si>
  <si>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</si>
  <si>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</si>
  <si>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</si>
  <si>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</si>
  <si>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</si>
  <si>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</si>
  <si>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</si>
  <si>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</si>
  <si>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</si>
  <si>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</si>
  <si>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</si>
  <si>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</si>
  <si>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</si>
  <si>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</si>
  <si>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</si>
  <si>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</si>
  <si>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</si>
  <si>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</si>
  <si>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</si>
  <si>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</si>
  <si>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</si>
  <si>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</si>
  <si>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</si>
  <si>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</si>
  <si>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</si>
  <si>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</si>
  <si>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</si>
  <si>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</si>
  <si>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</si>
  <si>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</si>
  <si>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</si>
  <si>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</si>
  <si>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</si>
  <si>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</si>
  <si>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</si>
  <si>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</si>
  <si>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</si>
  <si>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</si>
  <si>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</si>
  <si>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</si>
  <si>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</si>
  <si>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</si>
  <si>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</si>
  <si>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</si>
  <si>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</si>
  <si>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</si>
  <si>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</si>
  <si>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</si>
  <si>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</si>
  <si>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</si>
  <si>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</si>
  <si>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</si>
  <si>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</si>
  <si>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</si>
  <si>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</si>
  <si>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</si>
  <si>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</si>
  <si>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</si>
  <si>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</si>
  <si>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</si>
  <si>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</si>
  <si>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</si>
  <si>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</si>
  <si>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</si>
  <si>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</si>
  <si>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</si>
  <si>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</si>
  <si>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</si>
  <si>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</si>
  <si>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</si>
  <si>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</si>
  <si>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</si>
  <si>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</si>
  <si>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</si>
  <si>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</si>
  <si>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</si>
  <si>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</si>
  <si>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</si>
  <si>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</si>
  <si>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</si>
  <si>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</si>
  <si>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</si>
  <si>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</si>
  <si>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</si>
  <si>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</si>
  <si>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</si>
  <si>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</si>
  <si>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</si>
  <si>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</si>
  <si>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</si>
  <si>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</si>
  <si>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</si>
  <si>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</si>
  <si>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</si>
  <si>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</si>
  <si>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</si>
  <si>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</si>
  <si>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</si>
  <si>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</si>
  <si>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</si>
  <si>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</si>
  <si>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</si>
  <si>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</si>
  <si>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</si>
  <si>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</si>
  <si>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</si>
  <si>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</si>
  <si>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</si>
  <si>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</si>
  <si>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</si>
  <si>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</si>
  <si>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</si>
  <si>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</si>
  <si>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</si>
  <si>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</si>
  <si>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</si>
  <si>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</si>
  <si>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</si>
  <si>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</si>
  <si>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</si>
  <si>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</si>
  <si>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</si>
  <si>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</si>
  <si>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</si>
  <si>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</si>
  <si>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</si>
  <si>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</si>
  <si>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</si>
  <si>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</si>
  <si>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</si>
  <si>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</si>
  <si>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</si>
  <si>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</si>
  <si>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</si>
  <si>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</si>
  <si>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</si>
  <si>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</si>
  <si>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</si>
  <si>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</si>
  <si>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</si>
  <si>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</si>
  <si>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</si>
  <si>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</si>
  <si>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</si>
  <si>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</si>
  <si>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</si>
  <si>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</si>
  <si>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</si>
  <si>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</si>
  <si>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</si>
  <si>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</si>
  <si>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</si>
  <si>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</si>
  <si>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</si>
  <si>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</si>
  <si>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</si>
  <si>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</si>
  <si>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</si>
  <si>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</si>
  <si>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</si>
  <si>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</si>
  <si>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</si>
  <si>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</si>
  <si>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</si>
  <si>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</si>
  <si>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</si>
  <si>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</si>
  <si>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</si>
  <si>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</si>
  <si>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</si>
  <si>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</si>
  <si>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</si>
  <si>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</si>
  <si>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</si>
  <si>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</si>
  <si>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</si>
  <si>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</si>
  <si>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</si>
  <si>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</si>
  <si>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</si>
  <si>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</si>
  <si>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</si>
  <si>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</si>
  <si>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</si>
  <si>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</si>
  <si>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</si>
  <si>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</si>
  <si>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</si>
  <si>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</si>
  <si>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</si>
  <si>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</si>
  <si>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</si>
  <si>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</si>
  <si>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</si>
  <si>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</si>
  <si>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</si>
  <si>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</si>
  <si>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</si>
  <si>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</si>
  <si>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</si>
  <si>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</si>
  <si>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</si>
  <si>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</si>
  <si>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</si>
  <si>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</si>
  <si>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</si>
  <si>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</si>
  <si>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</si>
  <si>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</si>
  <si>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</si>
  <si>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</si>
  <si>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</si>
  <si>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</si>
  <si>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</si>
  <si>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</si>
  <si>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</si>
  <si>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</si>
  <si>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</si>
  <si>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</si>
  <si>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</si>
  <si>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</si>
  <si>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</si>
  <si>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</si>
  <si>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</si>
  <si>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</si>
  <si>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</si>
  <si>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</si>
  <si>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</si>
  <si>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</si>
  <si>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</si>
  <si>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</si>
  <si>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</si>
  <si>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</si>
  <si>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</si>
  <si>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</si>
  <si>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</si>
  <si>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</si>
  <si>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</si>
  <si>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</si>
  <si>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</si>
  <si>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</si>
  <si>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</si>
  <si>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</si>
  <si>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</si>
  <si>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</si>
  <si>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</si>
  <si>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</si>
  <si>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</si>
  <si>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</si>
  <si>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</si>
  <si>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</si>
  <si>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</si>
  <si>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</si>
  <si>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</si>
  <si>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</si>
  <si>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</si>
  <si>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</si>
  <si>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</si>
  <si>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</si>
  <si>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</si>
  <si>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</si>
  <si>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</si>
  <si>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</si>
  <si>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</si>
  <si>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</si>
  <si>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</si>
  <si>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</si>
  <si>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</si>
  <si>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</si>
  <si>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</si>
  <si>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</si>
  <si>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</si>
  <si>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</si>
  <si>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</si>
  <si>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</si>
  <si>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</si>
  <si>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</si>
  <si>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</si>
  <si>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</si>
  <si>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</si>
  <si>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</si>
  <si>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</si>
  <si>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</si>
  <si>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</si>
  <si>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</si>
  <si>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</si>
  <si>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</si>
  <si>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</si>
  <si>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</si>
  <si>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</si>
  <si>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</si>
  <si>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</si>
  <si>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</si>
  <si>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</si>
  <si>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</si>
  <si>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</si>
  <si>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</si>
  <si>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</si>
  <si>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</si>
  <si>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</si>
  <si>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</si>
  <si>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</si>
  <si>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</si>
  <si>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</si>
  <si>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</si>
  <si>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</si>
  <si>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</si>
  <si>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</si>
  <si>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</si>
  <si>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</si>
  <si>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</si>
  <si>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</si>
  <si>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</si>
  <si>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</si>
  <si>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</si>
  <si>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</si>
  <si>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</si>
  <si>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</si>
  <si>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</si>
  <si>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</si>
  <si>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</si>
  <si>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</si>
  <si>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</si>
  <si>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</si>
  <si>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</si>
  <si>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</si>
  <si>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</si>
  <si>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</si>
  <si>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</si>
  <si>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</si>
  <si>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</si>
  <si>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</si>
  <si>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</si>
  <si>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</si>
  <si>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</si>
  <si>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</si>
  <si>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</si>
  <si>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</si>
  <si>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</si>
  <si>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</si>
  <si>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</si>
  <si>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</si>
  <si>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</si>
  <si>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</si>
  <si>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</si>
  <si>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</si>
  <si>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</si>
  <si>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</si>
  <si>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</si>
  <si>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</si>
  <si>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</si>
  <si>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</si>
  <si>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</si>
  <si>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</si>
  <si>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</si>
  <si>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</si>
  <si>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</si>
  <si>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</si>
  <si>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</si>
  <si>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</si>
  <si>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</si>
  <si>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</si>
  <si>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</si>
  <si>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</si>
  <si>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</si>
  <si>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</si>
  <si>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</si>
  <si>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</si>
  <si>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</si>
  <si>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</si>
  <si>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</si>
  <si>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</si>
  <si>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</si>
  <si>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</si>
  <si>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</si>
  <si>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</si>
  <si>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</si>
  <si>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</si>
  <si>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</si>
  <si>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</si>
  <si>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</si>
  <si>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</si>
  <si>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</si>
  <si>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</si>
  <si>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</si>
  <si>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</si>
  <si>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</si>
  <si>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</si>
  <si>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</si>
  <si>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</si>
  <si>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</si>
  <si>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</si>
  <si>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</si>
  <si>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</si>
  <si>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</si>
  <si>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</si>
  <si>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</si>
  <si>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</si>
  <si>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</si>
  <si>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</si>
  <si>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</si>
  <si>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</si>
  <si>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</si>
  <si>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</si>
  <si>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</si>
  <si>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</si>
  <si>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</si>
  <si>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</si>
  <si>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</si>
  <si>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</si>
  <si>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</si>
  <si>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</si>
  <si>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</si>
  <si>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</si>
  <si>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</si>
  <si>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</si>
  <si>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</si>
  <si>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</si>
  <si>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</si>
  <si>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</si>
  <si>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</si>
  <si>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</si>
  <si>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</si>
  <si>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</si>
  <si>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</si>
  <si>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</si>
  <si>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</si>
  <si>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</si>
  <si>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</si>
  <si>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</si>
  <si>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</si>
  <si>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</si>
  <si>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</si>
  <si>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</si>
  <si>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</si>
  <si>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</si>
  <si>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</si>
  <si>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</si>
  <si>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</si>
  <si>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</si>
  <si>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</si>
  <si>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</si>
  <si>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</si>
  <si>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</si>
  <si>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</si>
  <si>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</si>
  <si>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</si>
  <si>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</si>
  <si>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</si>
  <si>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</si>
  <si>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</si>
  <si>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</si>
  <si>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</si>
  <si>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</si>
  <si>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</si>
  <si>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</si>
  <si>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</si>
  <si>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</si>
  <si>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</si>
  <si>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</si>
  <si>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</si>
  <si>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</si>
  <si>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</si>
  <si>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</si>
  <si>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</si>
  <si>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</si>
  <si>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</si>
  <si>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</si>
  <si>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</si>
  <si>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</si>
  <si>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</si>
  <si>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</si>
  <si>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</si>
  <si>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</si>
  <si>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</si>
  <si>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</si>
  <si>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</si>
  <si>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</si>
  <si>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</si>
  <si>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</si>
  <si>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</si>
  <si>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</si>
  <si>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</si>
  <si>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</si>
  <si>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</si>
  <si>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</si>
  <si>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</si>
  <si>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</si>
  <si>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</si>
  <si>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</si>
  <si>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</si>
  <si>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</si>
  <si>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</si>
  <si>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</si>
  <si>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</si>
  <si>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</si>
  <si>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</si>
  <si>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</si>
  <si>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</si>
  <si>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</si>
  <si>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</si>
  <si>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</si>
  <si>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</si>
  <si>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</si>
  <si>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</si>
  <si>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</si>
  <si>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</si>
  <si>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</si>
  <si>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</si>
  <si>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</si>
  <si>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</si>
  <si>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</si>
  <si>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</si>
  <si>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</si>
  <si>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</si>
  <si>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</si>
  <si>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</si>
  <si>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</si>
  <si>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</si>
  <si>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</si>
  <si>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</si>
  <si>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</si>
  <si>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</si>
  <si>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</si>
  <si>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</si>
  <si>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</si>
  <si>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</si>
  <si>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</si>
  <si>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</si>
  <si>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</si>
  <si>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</si>
  <si>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</si>
  <si>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</si>
  <si>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</si>
  <si>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</si>
  <si>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</si>
  <si>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</si>
  <si>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</si>
  <si>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</si>
  <si>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</si>
  <si>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</si>
  <si>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</si>
  <si>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</si>
  <si>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</si>
  <si>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</si>
  <si>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</si>
  <si>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</si>
  <si>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</si>
  <si>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</si>
  <si>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</si>
  <si>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</si>
  <si>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</si>
  <si>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</si>
  <si>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</si>
  <si>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</si>
  <si>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</si>
  <si>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</si>
  <si>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</si>
  <si>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</si>
  <si>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</si>
  <si>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</si>
  <si>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</si>
  <si>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</si>
  <si>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</si>
  <si>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</si>
  <si>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</si>
  <si>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</si>
  <si>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</si>
  <si>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</si>
  <si>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</si>
  <si>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</si>
  <si>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</si>
  <si>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</si>
  <si>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</si>
  <si>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</si>
  <si>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</si>
  <si>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</si>
  <si>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</si>
  <si>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</si>
  <si>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</si>
  <si>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</si>
  <si>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</si>
  <si>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</si>
  <si>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</si>
  <si>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</si>
  <si>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</si>
  <si>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</si>
  <si>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</si>
  <si>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</si>
  <si>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</si>
  <si>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</si>
  <si>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</si>
  <si>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</si>
  <si>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</si>
  <si>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</si>
  <si>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</si>
  <si>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</si>
  <si>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</si>
  <si>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</si>
  <si>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</si>
  <si>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</si>
  <si>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</si>
  <si>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</si>
  <si>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</si>
  <si>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</si>
  <si>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</si>
  <si>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</si>
  <si>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</si>
  <si>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</si>
  <si>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</si>
  <si>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</si>
  <si>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</si>
  <si>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</si>
  <si>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</si>
  <si>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</si>
  <si>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</si>
  <si>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</si>
  <si>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</si>
  <si>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</si>
  <si>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</si>
  <si>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</si>
  <si>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</si>
  <si>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</si>
  <si>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</si>
  <si>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</si>
  <si>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</si>
  <si>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</si>
  <si>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</si>
  <si>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</si>
  <si>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</si>
  <si>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</si>
  <si>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</si>
  <si>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</si>
  <si>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</si>
  <si>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</si>
  <si>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</si>
  <si>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</si>
  <si>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</si>
  <si>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</si>
  <si>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</si>
  <si>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</si>
  <si>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</si>
  <si>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</si>
  <si>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</si>
  <si>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</si>
  <si>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</si>
  <si>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</si>
  <si>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</si>
  <si>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</si>
  <si>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</si>
  <si>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</si>
  <si>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</si>
  <si>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</si>
  <si>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</si>
  <si>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</si>
  <si>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</si>
  <si>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</si>
  <si>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</si>
  <si>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</si>
  <si>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</si>
  <si>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</si>
  <si>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</si>
  <si>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</si>
  <si>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</si>
  <si>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</si>
  <si>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</si>
  <si>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</si>
  <si>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</si>
  <si>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</si>
  <si>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</si>
  <si>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</si>
  <si>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</si>
  <si>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</si>
  <si>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</si>
  <si>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</si>
  <si>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</si>
  <si>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</si>
  <si>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</si>
  <si>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</si>
  <si>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</si>
  <si>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</si>
  <si>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</si>
  <si>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</si>
  <si>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</si>
  <si>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</si>
  <si>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</si>
  <si>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</si>
  <si>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</si>
  <si>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</si>
  <si>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</si>
  <si>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</si>
  <si>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</si>
  <si>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</si>
  <si>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</si>
  <si>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</si>
  <si>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</si>
  <si>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</si>
  <si>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</si>
  <si>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</si>
  <si>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</si>
  <si>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</si>
  <si>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</si>
  <si>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</si>
  <si>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</si>
  <si>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</si>
  <si>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</si>
  <si>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</si>
  <si>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</si>
  <si>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</si>
  <si>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</si>
  <si>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</si>
  <si>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</si>
  <si>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</si>
  <si>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</si>
  <si>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</si>
  <si>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</si>
  <si>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</si>
  <si>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</si>
  <si>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</si>
  <si>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</si>
  <si>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</si>
  <si>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</si>
  <si>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</si>
  <si>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</si>
  <si>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</si>
  <si>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</si>
  <si>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</si>
  <si>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</si>
  <si>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</si>
  <si>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</si>
  <si>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</si>
  <si>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</si>
  <si>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</si>
  <si>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</si>
  <si>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</si>
  <si>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</si>
  <si>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</si>
  <si>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</si>
  <si>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</si>
  <si>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</si>
  <si>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</si>
  <si>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</si>
  <si>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</si>
  <si>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</si>
  <si>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</si>
  <si>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</si>
  <si>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</si>
  <si>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</si>
  <si>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</si>
  <si>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</si>
  <si>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</si>
  <si>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</si>
  <si>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</si>
  <si>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</si>
  <si>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</si>
  <si>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</si>
  <si>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</si>
  <si>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</si>
  <si>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</si>
  <si>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</si>
  <si>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</si>
  <si>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</si>
  <si>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</si>
  <si>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</si>
  <si>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</si>
  <si>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</si>
  <si>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</si>
  <si>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</si>
  <si>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</si>
  <si>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</si>
  <si>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</si>
  <si>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</si>
  <si>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</si>
  <si>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</si>
  <si>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</si>
  <si>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</si>
  <si>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</si>
  <si>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</si>
  <si>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</si>
  <si>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</si>
  <si>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</si>
  <si>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</si>
  <si>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</si>
  <si>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</si>
  <si>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</si>
  <si>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</si>
  <si>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</si>
  <si>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</si>
  <si>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</si>
  <si>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</si>
  <si>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</si>
  <si>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</si>
  <si>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</si>
  <si>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</si>
  <si>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</si>
  <si>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</si>
  <si>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</si>
  <si>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</si>
  <si>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</si>
  <si>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</si>
  <si>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</si>
  <si>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</si>
  <si>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</si>
  <si>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</si>
  <si>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</si>
  <si>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</si>
  <si>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</si>
  <si>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</si>
  <si>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</si>
  <si>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</si>
  <si>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</si>
  <si>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</si>
  <si>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</si>
  <si>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</si>
  <si>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</si>
  <si>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</si>
  <si>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</si>
  <si>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</si>
  <si>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</si>
  <si>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</si>
  <si>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</si>
  <si>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</si>
  <si>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</si>
  <si>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</si>
  <si>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</si>
  <si>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</si>
  <si>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</si>
  <si>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</si>
  <si>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</si>
  <si>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</si>
  <si>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</si>
  <si>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</si>
  <si>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</si>
  <si>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</si>
  <si>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</si>
  <si>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</si>
  <si>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</si>
  <si>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</si>
  <si>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</si>
  <si>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</si>
  <si>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</si>
  <si>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</si>
  <si>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</si>
  <si>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</si>
  <si>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</si>
  <si>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</si>
  <si>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</si>
  <si>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</si>
  <si>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</si>
  <si>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</si>
  <si>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</si>
  <si>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</si>
  <si>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</si>
  <si>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</si>
  <si>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</si>
  <si>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</si>
  <si>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</si>
  <si>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</si>
  <si>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</si>
  <si>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</si>
  <si>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</si>
  <si>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</si>
  <si>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</si>
  <si>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</si>
  <si>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</si>
  <si>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</si>
  <si>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</si>
  <si>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</si>
  <si>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</si>
  <si>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</si>
  <si>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</si>
  <si>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</si>
  <si>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</si>
  <si>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</si>
  <si>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</si>
  <si>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</si>
  <si>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</si>
  <si>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</si>
  <si>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</si>
  <si>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</si>
  <si>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</si>
  <si>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</si>
  <si>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</si>
  <si>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</si>
  <si>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</si>
  <si>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</si>
  <si>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</si>
  <si>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</si>
  <si>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</si>
  <si>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</si>
  <si>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</si>
  <si>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</si>
  <si>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</si>
  <si>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</si>
  <si>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</si>
  <si>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</si>
  <si>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</si>
  <si>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</si>
  <si>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</si>
  <si>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</si>
  <si>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</si>
  <si>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</si>
  <si>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</si>
  <si>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</si>
  <si>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</si>
  <si>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</si>
  <si>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</si>
  <si>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</si>
  <si>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</si>
  <si>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</si>
  <si>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</si>
  <si>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</si>
  <si>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</si>
  <si>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</si>
  <si>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</si>
  <si>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</si>
  <si>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</si>
  <si>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</si>
  <si>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</si>
  <si>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</si>
  <si>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</si>
  <si>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</si>
  <si>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</si>
  <si>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</si>
  <si>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</si>
  <si>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</si>
  <si>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</si>
  <si>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</si>
  <si>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</si>
  <si>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</si>
  <si>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</si>
  <si>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</si>
  <si>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</si>
  <si>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</si>
  <si>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</si>
  <si>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</si>
  <si>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</si>
  <si>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</si>
  <si>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</si>
  <si>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</si>
  <si>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</si>
  <si>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</si>
  <si>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</si>
  <si>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</si>
  <si>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</si>
  <si>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</si>
  <si>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</si>
  <si>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</si>
  <si>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</si>
  <si>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</si>
  <si>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</si>
  <si>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</si>
  <si>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</si>
  <si>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</si>
  <si>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</si>
  <si>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</si>
  <si>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</si>
  <si>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</si>
  <si>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</si>
  <si>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</si>
  <si>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</si>
  <si>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</si>
  <si>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</si>
  <si>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</si>
  <si>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</si>
  <si>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</si>
  <si>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</si>
  <si>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</si>
  <si>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</si>
  <si>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</si>
  <si>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</si>
  <si>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</si>
  <si>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</si>
  <si>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</si>
  <si>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</si>
  <si>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</si>
  <si>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</si>
  <si>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</si>
  <si>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</si>
  <si>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</si>
  <si>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</si>
  <si>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</si>
  <si>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</si>
  <si>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</si>
  <si>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</si>
  <si>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</si>
  <si>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</si>
  <si>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</si>
  <si>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</si>
  <si>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</si>
  <si>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</si>
  <si>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</si>
  <si>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</si>
  <si>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</si>
  <si>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</si>
  <si>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</si>
  <si>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</si>
  <si>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</si>
  <si>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</si>
  <si>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</si>
  <si>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</si>
  <si>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</si>
  <si>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</si>
  <si>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</si>
  <si>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</si>
  <si>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</si>
  <si>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</si>
  <si>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</si>
  <si>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</si>
  <si>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</si>
  <si>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</si>
  <si>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</si>
  <si>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</si>
  <si>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</si>
  <si>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</si>
  <si>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</si>
  <si>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</si>
  <si>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</si>
  <si>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</si>
  <si>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</si>
  <si>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</si>
  <si>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</si>
  <si>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</si>
  <si>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</si>
  <si>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</si>
  <si>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</si>
  <si>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</si>
  <si>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</si>
  <si>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</si>
  <si>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</si>
  <si>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</si>
  <si>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</si>
  <si>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</si>
  <si>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</si>
  <si>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</si>
  <si>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</si>
  <si>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</si>
  <si>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</si>
  <si>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</si>
  <si>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</si>
  <si>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</si>
  <si>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</si>
  <si>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</si>
  <si>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</si>
  <si>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</si>
  <si>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</si>
  <si>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</si>
  <si>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</si>
  <si>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</si>
  <si>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</si>
  <si>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</si>
  <si>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</si>
  <si>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</si>
  <si>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</si>
  <si>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</si>
  <si>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</si>
  <si>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</si>
  <si>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</si>
  <si>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</si>
  <si>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</si>
  <si>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</si>
  <si>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</si>
  <si>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</si>
  <si>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</si>
  <si>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</si>
  <si>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</si>
  <si>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</si>
  <si>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</si>
  <si>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</si>
  <si>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</si>
  <si>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</si>
  <si>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</si>
  <si>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</si>
  <si>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</si>
  <si>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</si>
  <si>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</si>
  <si>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</si>
  <si>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</si>
  <si>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</si>
  <si>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</si>
  <si>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</si>
  <si>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</si>
  <si>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</si>
  <si>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</si>
  <si>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</si>
  <si>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</si>
  <si>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</si>
  <si>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</si>
  <si>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</si>
  <si>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</si>
  <si>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</si>
  <si>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</si>
  <si>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</si>
  <si>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</si>
  <si>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</si>
  <si>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</si>
  <si>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</si>
  <si>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</si>
  <si>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</si>
  <si>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</si>
  <si>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</si>
  <si>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</si>
  <si>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</si>
  <si>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</si>
  <si>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</si>
  <si>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</si>
  <si>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</si>
  <si>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</si>
  <si>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</si>
  <si>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</si>
  <si>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</si>
  <si>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</si>
  <si>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</si>
  <si>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</si>
  <si>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</si>
  <si>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</si>
  <si>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</si>
  <si>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</si>
  <si>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</si>
  <si>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</si>
  <si>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</si>
  <si>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</si>
  <si>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</si>
  <si>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</si>
  <si>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</si>
  <si>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</si>
  <si>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</si>
  <si>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</si>
  <si>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</si>
  <si>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</si>
  <si>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</si>
  <si>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</si>
  <si>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</si>
  <si>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</si>
  <si>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</si>
  <si>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</si>
  <si>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</si>
  <si>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</si>
  <si>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</si>
  <si>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</si>
  <si>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</si>
  <si>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</si>
  <si>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</si>
  <si>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</si>
  <si>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</si>
  <si>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</si>
  <si>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</si>
  <si>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</si>
  <si>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</si>
  <si>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</si>
  <si>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</si>
  <si>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</si>
  <si>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</si>
  <si>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</si>
  <si>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</si>
  <si>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</si>
  <si>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</si>
  <si>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</si>
  <si>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</si>
  <si>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</si>
  <si>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</si>
  <si>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</si>
  <si>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</si>
  <si>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</si>
  <si>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</si>
  <si>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</si>
  <si>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</si>
  <si>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</si>
  <si>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</si>
  <si>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</si>
  <si>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</si>
  <si>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</si>
  <si>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</si>
  <si>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</si>
  <si>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</si>
  <si>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</si>
  <si>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</si>
  <si>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</si>
  <si>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</si>
  <si>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</si>
  <si>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</si>
  <si>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</si>
  <si>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</si>
  <si>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</si>
  <si>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</si>
  <si>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</si>
  <si>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</si>
  <si>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</si>
  <si>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</si>
  <si>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</si>
  <si>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</si>
  <si>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</si>
  <si>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</si>
  <si>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</si>
  <si>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</si>
  <si>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</si>
  <si>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</si>
  <si>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</si>
  <si>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</si>
  <si>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</si>
  <si>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</si>
  <si>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</si>
  <si>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</si>
  <si>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</si>
  <si>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</si>
  <si>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</si>
  <si>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</si>
  <si>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</si>
  <si>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</si>
  <si>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</si>
  <si>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</si>
  <si>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</si>
  <si>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</si>
  <si>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</si>
  <si>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</si>
  <si>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</si>
  <si>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</si>
  <si>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</si>
  <si>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</si>
  <si>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</si>
  <si>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</si>
  <si>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</si>
  <si>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</si>
  <si>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</si>
  <si>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</si>
  <si>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</si>
  <si>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</si>
  <si>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</si>
  <si>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</si>
  <si>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</si>
  <si>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</si>
  <si>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</si>
  <si>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</si>
  <si>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</si>
  <si>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</si>
  <si>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</si>
  <si>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</si>
  <si>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</si>
  <si>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</si>
  <si>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</si>
  <si>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</si>
  <si>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</si>
  <si>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</si>
  <si>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</si>
  <si>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</si>
  <si>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</si>
  <si>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</si>
  <si>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</si>
  <si>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</si>
  <si>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</si>
  <si>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</si>
  <si>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</si>
  <si>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</si>
  <si>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</si>
  <si>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</si>
  <si>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</si>
  <si>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</si>
  <si>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</si>
  <si>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</si>
  <si>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</si>
  <si>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</si>
  <si>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</si>
  <si>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</si>
  <si>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</si>
  <si>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</si>
  <si>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</si>
  <si>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</si>
  <si>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</si>
  <si>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</si>
  <si>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</si>
  <si>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</si>
  <si>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</si>
  <si>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</si>
  <si>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</si>
  <si>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</si>
  <si>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</si>
  <si>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</si>
  <si>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</si>
  <si>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</si>
  <si>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</si>
  <si>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</si>
  <si>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</si>
  <si>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</si>
  <si>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</si>
  <si>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</si>
  <si>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</si>
  <si>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</si>
  <si>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</si>
  <si>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</si>
  <si>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</si>
  <si>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</si>
  <si>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</si>
  <si>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</si>
  <si>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</si>
  <si>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</si>
  <si>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</si>
  <si>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</si>
  <si>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</si>
  <si>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</si>
  <si>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</si>
  <si>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</si>
  <si>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</si>
  <si>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</si>
  <si>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</si>
  <si>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</si>
  <si>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</si>
  <si>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</si>
  <si>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</si>
  <si>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</si>
  <si>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</si>
  <si>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</si>
  <si>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</si>
  <si>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</si>
  <si>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</si>
  <si>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</si>
  <si>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</si>
  <si>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</si>
  <si>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</si>
  <si>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</si>
  <si>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</si>
  <si>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</si>
  <si>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</si>
  <si>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</si>
  <si>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</si>
  <si>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</si>
  <si>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</si>
  <si>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</si>
  <si>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</si>
  <si>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</si>
  <si>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</si>
  <si>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</si>
  <si>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</si>
  <si>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</si>
  <si>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</si>
  <si>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</si>
  <si>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</si>
  <si>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</si>
  <si>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</si>
  <si>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</si>
  <si>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</si>
  <si>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</si>
  <si>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</si>
  <si>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</si>
  <si>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</si>
  <si>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</si>
  <si>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</si>
  <si>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</si>
  <si>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</si>
  <si>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</si>
  <si>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</si>
  <si>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</si>
  <si>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</si>
  <si>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</si>
  <si>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</si>
  <si>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</si>
  <si>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</si>
  <si>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</si>
  <si>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</si>
  <si>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</si>
  <si>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</si>
  <si>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</si>
  <si>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</si>
  <si>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</si>
  <si>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</si>
  <si>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</si>
  <si>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</si>
  <si>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</si>
  <si>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</si>
  <si>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</si>
  <si>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</si>
  <si>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</si>
  <si>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</si>
  <si>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</si>
  <si>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</si>
  <si>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</si>
  <si>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</si>
  <si>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</si>
  <si>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</si>
  <si>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</si>
  <si>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</si>
  <si>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</si>
  <si>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Values</t>
  </si>
  <si>
    <t>Sum of Profit</t>
  </si>
  <si>
    <t>PROFIT</t>
  </si>
  <si>
    <t>Sum of Quantity</t>
  </si>
  <si>
    <t>Count of Order ID</t>
  </si>
  <si>
    <t>Sum of Profit Margin</t>
  </si>
  <si>
    <t>Jan</t>
  </si>
  <si>
    <t>Feb</t>
  </si>
  <si>
    <t>Mar</t>
  </si>
  <si>
    <t>Apr</t>
  </si>
  <si>
    <t>May</t>
  </si>
  <si>
    <t>Jun</t>
  </si>
  <si>
    <t>Jul</t>
  </si>
  <si>
    <t>Aug</t>
  </si>
  <si>
    <t>Sep</t>
  </si>
  <si>
    <t>Oct</t>
  </si>
  <si>
    <t>Nov</t>
  </si>
  <si>
    <t>Dec</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</si>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</sst>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164" formatCode="[Green]\▲0.00%;[Red]\ \▼0.00%"/>
    <numFmt numFmtId="165" formatCode="[$-409]mmmmm;@"/>
    <numFmt numFmtId="166" formatCode="0.0%"/>
    <numFmt numFmtId="167" formatCode="&quot;#&quot;\ 0"/>
    <numFmt numFmtId="168" formatCode="&quot;$&quot;#,##0.00"/>
    <numFmt numFmtId="170" formatCode="&quot;$&quot;\ 0.00,\ &quot;K&quot;"/>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Lato black"/>
    </font>
  </fonts>
  <fills count="2">
    <fill>
      <patternFill patternType="none"/>
    </fill>
    <fill>
      <patternFill patternType="gray125"/>
    </fill>
  </fills>
  <borders count="17">
    <border>
      <left/>
      <right/>
      <top/>
      <bottom/>
      <diagonal/>
    </border>
    <border>
      <left/>
      <right/>
      <top style="thin">
        <color indexed="65"/>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5"/>
      </left>
      <right/>
      <top style="thin">
        <color rgb="FF999999"/>
      </top>
      <bottom/>
      <diagonal/>
    </border>
    <border>
      <left/>
      <right/>
      <top style="thin">
        <color rgb="FF999999"/>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5" fillId="0" borderId="0" xfId="0" applyFont="1" applyAlignment="1"/>
    <xf numFmtId="166" fontId="0" fillId="0" borderId="0" xfId="0" applyNumberFormat="1" applyFont="1" applyAlignment="1"/>
    <xf numFmtId="167" fontId="0" fillId="0" borderId="0" xfId="0" applyNumberFormat="1" applyFont="1" applyAlignment="1"/>
    <xf numFmtId="10" fontId="0" fillId="0" borderId="0" xfId="2" applyNumberFormat="1" applyFont="1" applyAlignment="1"/>
    <xf numFmtId="44" fontId="0" fillId="0" borderId="0" xfId="1" applyFont="1" applyAlignment="1"/>
    <xf numFmtId="0" fontId="0" fillId="0" borderId="1" xfId="0" applyNumberFormat="1" applyFont="1" applyBorder="1" applyAlignment="1"/>
    <xf numFmtId="164" fontId="6" fillId="0" borderId="0" xfId="0" applyNumberFormat="1" applyFont="1" applyAlignment="1"/>
    <xf numFmtId="168" fontId="0" fillId="0" borderId="0" xfId="0" applyNumberFormat="1" applyFont="1" applyAlignment="1"/>
    <xf numFmtId="170" fontId="0" fillId="0" borderId="0" xfId="0" applyNumberFormat="1" applyFont="1" applyAlignment="1"/>
    <xf numFmtId="0" fontId="0" fillId="0" borderId="2" xfId="0" pivotButton="1" applyFont="1" applyBorder="1" applyAlignment="1"/>
    <xf numFmtId="0" fontId="0" fillId="0" borderId="3" xfId="0" applyFont="1" applyBorder="1" applyAlignment="1"/>
    <xf numFmtId="0" fontId="0" fillId="0" borderId="2" xfId="0" applyFont="1" applyBorder="1" applyAlignment="1">
      <alignment horizontal="left"/>
    </xf>
    <xf numFmtId="0" fontId="0" fillId="0" borderId="3" xfId="0" applyNumberFormat="1" applyFont="1" applyBorder="1" applyAlignment="1"/>
    <xf numFmtId="0" fontId="0" fillId="0" borderId="4" xfId="0" applyFont="1" applyBorder="1" applyAlignment="1">
      <alignment horizontal="left"/>
    </xf>
    <xf numFmtId="0" fontId="0" fillId="0" borderId="5" xfId="0" applyNumberFormat="1" applyFont="1" applyBorder="1" applyAlignment="1"/>
    <xf numFmtId="0" fontId="0" fillId="0" borderId="6" xfId="0" applyFont="1" applyBorder="1" applyAlignment="1">
      <alignment horizontal="left"/>
    </xf>
    <xf numFmtId="0" fontId="0" fillId="0" borderId="7" xfId="0" applyNumberFormat="1" applyFont="1" applyBorder="1" applyAlignment="1"/>
    <xf numFmtId="0" fontId="0" fillId="0" borderId="2" xfId="0" applyFont="1" applyBorder="1" applyAlignment="1"/>
    <xf numFmtId="0" fontId="0" fillId="0" borderId="8" xfId="0" applyFont="1" applyBorder="1" applyAlignment="1"/>
    <xf numFmtId="0" fontId="0" fillId="0" borderId="9" xfId="0" applyFont="1" applyBorder="1" applyAlignment="1"/>
    <xf numFmtId="165" fontId="0" fillId="0" borderId="2" xfId="0" applyNumberFormat="1" applyFont="1" applyBorder="1" applyAlignment="1">
      <alignment horizontal="left"/>
    </xf>
    <xf numFmtId="0" fontId="0" fillId="0" borderId="2" xfId="0" applyNumberFormat="1" applyFont="1" applyBorder="1" applyAlignment="1"/>
    <xf numFmtId="0" fontId="0" fillId="0" borderId="9" xfId="0" applyNumberFormat="1" applyFont="1" applyBorder="1" applyAlignment="1"/>
    <xf numFmtId="165" fontId="0" fillId="0" borderId="4" xfId="0" applyNumberFormat="1" applyFont="1" applyBorder="1" applyAlignment="1">
      <alignment horizontal="left"/>
    </xf>
    <xf numFmtId="0" fontId="0" fillId="0" borderId="4" xfId="0" applyNumberFormat="1" applyFont="1" applyBorder="1" applyAlignment="1"/>
    <xf numFmtId="0" fontId="0" fillId="0" borderId="10" xfId="0" applyNumberFormat="1" applyFont="1" applyBorder="1" applyAlignment="1"/>
    <xf numFmtId="165" fontId="0" fillId="0" borderId="6" xfId="0" applyNumberFormat="1" applyFont="1" applyBorder="1" applyAlignment="1">
      <alignment horizontal="left"/>
    </xf>
    <xf numFmtId="0" fontId="0" fillId="0" borderId="6" xfId="0" applyNumberFormat="1" applyFont="1" applyBorder="1" applyAlignment="1"/>
    <xf numFmtId="0" fontId="0" fillId="0" borderId="11" xfId="0" applyNumberFormat="1" applyFont="1" applyBorder="1" applyAlignment="1"/>
    <xf numFmtId="14" fontId="0" fillId="0" borderId="2" xfId="0" applyNumberFormat="1" applyFont="1" applyBorder="1" applyAlignment="1">
      <alignment horizontal="left"/>
    </xf>
    <xf numFmtId="14" fontId="0" fillId="0" borderId="4" xfId="0" applyNumberFormat="1" applyFont="1" applyBorder="1" applyAlignment="1">
      <alignment horizontal="left"/>
    </xf>
    <xf numFmtId="14" fontId="0" fillId="0" borderId="6" xfId="0" applyNumberFormat="1" applyFont="1" applyBorder="1" applyAlignment="1">
      <alignment horizontal="left"/>
    </xf>
    <xf numFmtId="0" fontId="0" fillId="0" borderId="12" xfId="0" applyFont="1" applyBorder="1" applyAlignment="1"/>
    <xf numFmtId="0" fontId="0" fillId="0" borderId="13" xfId="0" applyFont="1" applyBorder="1" applyAlignment="1"/>
    <xf numFmtId="0" fontId="0" fillId="0" borderId="13" xfId="0" applyNumberFormat="1" applyFont="1" applyBorder="1" applyAlignment="1"/>
    <xf numFmtId="0" fontId="0" fillId="0" borderId="14" xfId="0" applyFont="1" applyBorder="1" applyAlignment="1">
      <alignment horizontal="left"/>
    </xf>
    <xf numFmtId="0" fontId="0" fillId="0" borderId="14" xfId="0" applyNumberFormat="1" applyFont="1" applyBorder="1" applyAlignment="1"/>
    <xf numFmtId="0" fontId="0" fillId="0" borderId="15" xfId="0" applyNumberFormat="1" applyFont="1" applyBorder="1" applyAlignment="1"/>
    <xf numFmtId="0" fontId="0" fillId="0" borderId="16" xfId="0" applyNumberFormat="1" applyFont="1" applyBorder="1" applyAlignment="1"/>
    <xf numFmtId="0" fontId="1" fillId="0" borderId="0" xfId="0" applyFont="1" applyAlignment="1"/>
  </cellXfs>
  <cellStyles count="3">
    <cellStyle name="Currency" xfId="1" builtinId="4"/>
    <cellStyle name="Normal" xfId="0" builtinId="0"/>
    <cellStyle name="Percent" xfId="2" builtinId="5"/>
  </cellStyles>
  <dxfs count="5">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s" pivot="0" table="0" count="10">
      <tableStyleElement type="wholeTable" dxfId="1"/>
      <tableStyleElement type="headerRow" dxfId="0"/>
    </tableStyle>
    <tableStyle name="Data-style" pivot="0" count="3">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marker>
          <c:symbol val="none"/>
        </c:marker>
      </c:pivotFmt>
      <c:pivotFmt>
        <c:idx val="1"/>
        <c:marker>
          <c:symbol val="none"/>
        </c:marker>
      </c:pivotFmt>
    </c:pivotFmts>
    <c:plotArea>
      <c:layout/>
      <c:areaChart>
        <c:grouping val="standard"/>
        <c:varyColors val="0"/>
        <c:ser>
          <c:idx val="1"/>
          <c:order val="1"/>
          <c:tx>
            <c:strRef>
              <c:f>'Combo chart'!$C$3:$C$4</c:f>
              <c:strCache>
                <c:ptCount val="1"/>
                <c:pt idx="0">
                  <c:v>Sum of Profit</c:v>
                </c:pt>
              </c:strCache>
            </c:strRef>
          </c:tx>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A7C-42EA-8B9D-A145292D28C2}"/>
            </c:ext>
          </c:extLst>
        </c:ser>
        <c:dLbls>
          <c:showLegendKey val="0"/>
          <c:showVal val="0"/>
          <c:showCatName val="0"/>
          <c:showSerName val="0"/>
          <c:showPercent val="0"/>
          <c:showBubbleSize val="0"/>
        </c:dLbls>
        <c:axId val="97233920"/>
        <c:axId val="97232384"/>
      </c:areaChart>
      <c:barChart>
        <c:barDir val="col"/>
        <c:grouping val="clustered"/>
        <c:varyColors val="0"/>
        <c:ser>
          <c:idx val="0"/>
          <c:order val="0"/>
          <c:tx>
            <c:strRef>
              <c:f>'Combo chart'!$B$3:$B$4</c:f>
              <c:strCache>
                <c:ptCount val="1"/>
                <c:pt idx="0">
                  <c:v>Sum of Sales</c:v>
                </c:pt>
              </c:strCache>
            </c:strRef>
          </c:tx>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A7C-42EA-8B9D-A145292D28C2}"/>
            </c:ext>
          </c:extLst>
        </c:ser>
        <c:dLbls>
          <c:showLegendKey val="0"/>
          <c:showVal val="0"/>
          <c:showCatName val="0"/>
          <c:showSerName val="0"/>
          <c:showPercent val="0"/>
          <c:showBubbleSize val="0"/>
        </c:dLbls>
        <c:gapWidth val="150"/>
        <c:axId val="97220864"/>
        <c:axId val="97230848"/>
      </c:barChart>
      <c:catAx>
        <c:axId val="97220864"/>
        <c:scaling>
          <c:orientation val="minMax"/>
        </c:scaling>
        <c:delete val="0"/>
        <c:axPos val="b"/>
        <c:numFmt formatCode="General" sourceLinked="0"/>
        <c:majorTickMark val="out"/>
        <c:minorTickMark val="none"/>
        <c:tickLblPos val="nextTo"/>
        <c:crossAx val="97230848"/>
        <c:crosses val="autoZero"/>
        <c:auto val="1"/>
        <c:lblAlgn val="ctr"/>
        <c:lblOffset val="100"/>
        <c:noMultiLvlLbl val="0"/>
      </c:catAx>
      <c:valAx>
        <c:axId val="97230848"/>
        <c:scaling>
          <c:orientation val="minMax"/>
        </c:scaling>
        <c:delete val="0"/>
        <c:axPos val="l"/>
        <c:majorGridlines/>
        <c:numFmt formatCode="General" sourceLinked="1"/>
        <c:majorTickMark val="out"/>
        <c:minorTickMark val="none"/>
        <c:tickLblPos val="nextTo"/>
        <c:crossAx val="97220864"/>
        <c:crosses val="autoZero"/>
        <c:crossBetween val="between"/>
      </c:valAx>
      <c:valAx>
        <c:axId val="97232384"/>
        <c:scaling>
          <c:orientation val="minMax"/>
        </c:scaling>
        <c:delete val="0"/>
        <c:axPos val="r"/>
        <c:numFmt formatCode="General" sourceLinked="1"/>
        <c:majorTickMark val="out"/>
        <c:minorTickMark val="none"/>
        <c:tickLblPos val="nextTo"/>
        <c:crossAx val="97233920"/>
        <c:crosses val="max"/>
        <c:crossBetween val="between"/>
      </c:valAx>
      <c:catAx>
        <c:axId val="97233920"/>
        <c:scaling>
          <c:orientation val="minMax"/>
        </c:scaling>
        <c:delete val="1"/>
        <c:axPos val="b"/>
        <c:numFmt formatCode="General" sourceLinked="1"/>
        <c:majorTickMark val="out"/>
        <c:minorTickMark val="none"/>
        <c:tickLblPos val="none"/>
        <c:crossAx val="97232384"/>
        <c:crosses val="autoZero"/>
        <c:auto val="1"/>
        <c:lblAlgn val="ctr"/>
        <c:lblOffset val="100"/>
        <c:noMultiLvlLbl val="0"/>
      </c:catAx>
    </c:plotArea>
    <c:legend>
      <c:legendPos val="b"/>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explosion val="3"/>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PIE!$D$4:$D$6</c:f>
              <c:strCache>
                <c:ptCount val="3"/>
                <c:pt idx="0">
                  <c:v>Furniture</c:v>
                </c:pt>
                <c:pt idx="1">
                  <c:v>Office Supplies</c:v>
                </c:pt>
                <c:pt idx="2">
                  <c:v>Technology</c:v>
                </c:pt>
              </c:strCache>
            </c:strRef>
          </c:cat>
          <c:val>
            <c:numRef>
              <c:f>PIE!$E$4:$E$6</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EE6-4E84-94E4-E9B474841849}"/>
            </c:ext>
          </c:extLst>
        </c:ser>
        <c:dLbls>
          <c:showLegendKey val="0"/>
          <c:showVal val="1"/>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title>
    <c:autoTitleDeleted val="0"/>
    <c:pivotFmts>
      <c:pivotFmt>
        <c:idx val="0"/>
        <c:marker>
          <c:symbol val="none"/>
        </c:marker>
      </c:pivotFmt>
    </c:pivotFmts>
    <c:plotArea>
      <c:layout/>
      <c:barChart>
        <c:barDir val="bar"/>
        <c:grouping val="clustered"/>
        <c:varyColors val="0"/>
        <c:ser>
          <c:idx val="0"/>
          <c:order val="0"/>
          <c:tx>
            <c:strRef>
              <c:f>'top 5'!$B$3</c:f>
              <c:strCache>
                <c:ptCount val="1"/>
                <c:pt idx="0">
                  <c:v>Total</c:v>
                </c:pt>
              </c:strCache>
            </c:strRef>
          </c:tx>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82E-4F0D-9001-0E25C6EB795E}"/>
            </c:ext>
          </c:extLst>
        </c:ser>
        <c:dLbls>
          <c:showLegendKey val="0"/>
          <c:showVal val="0"/>
          <c:showCatName val="0"/>
          <c:showSerName val="0"/>
          <c:showPercent val="0"/>
          <c:showBubbleSize val="0"/>
        </c:dLbls>
        <c:gapWidth val="150"/>
        <c:axId val="97764096"/>
        <c:axId val="97765632"/>
      </c:barChart>
      <c:catAx>
        <c:axId val="97764096"/>
        <c:scaling>
          <c:orientation val="minMax"/>
        </c:scaling>
        <c:delete val="0"/>
        <c:axPos val="l"/>
        <c:numFmt formatCode="General" sourceLinked="0"/>
        <c:majorTickMark val="out"/>
        <c:minorTickMark val="none"/>
        <c:tickLblPos val="nextTo"/>
        <c:crossAx val="97765632"/>
        <c:crosses val="autoZero"/>
        <c:auto val="1"/>
        <c:lblAlgn val="ctr"/>
        <c:lblOffset val="100"/>
        <c:noMultiLvlLbl val="0"/>
      </c:catAx>
      <c:valAx>
        <c:axId val="97765632"/>
        <c:scaling>
          <c:orientation val="minMax"/>
        </c:scaling>
        <c:delete val="0"/>
        <c:axPos val="b"/>
        <c:majorGridlines/>
        <c:numFmt formatCode="General" sourceLinked="1"/>
        <c:majorTickMark val="out"/>
        <c:minorTickMark val="none"/>
        <c:tickLblPos val="nextTo"/>
        <c:crossAx val="97764096"/>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pivotFmt>
    </c:pivotFmts>
    <c:plotArea>
      <c:layout>
        <c:manualLayout>
          <c:layoutTarget val="inner"/>
          <c:xMode val="edge"/>
          <c:yMode val="edge"/>
          <c:x val="4.8527878989722363E-2"/>
          <c:y val="0.10958333333333339"/>
          <c:w val="0.85550082101806235"/>
          <c:h val="0.69759450171821258"/>
        </c:manualLayout>
      </c:layout>
      <c:lineChart>
        <c:grouping val="standard"/>
        <c:varyColors val="0"/>
        <c:ser>
          <c:idx val="0"/>
          <c:order val="0"/>
          <c:tx>
            <c:strRef>
              <c:f>KPI!$B$3</c:f>
              <c:strCache>
                <c:ptCount val="1"/>
                <c:pt idx="0">
                  <c:v>Total</c:v>
                </c:pt>
              </c:strCache>
            </c:strRef>
          </c:tx>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08-4D47-B5FC-3184DA7565F5}"/>
            </c:ext>
          </c:extLst>
        </c:ser>
        <c:dLbls>
          <c:showLegendKey val="0"/>
          <c:showVal val="0"/>
          <c:showCatName val="0"/>
          <c:showSerName val="0"/>
          <c:showPercent val="0"/>
          <c:showBubbleSize val="0"/>
        </c:dLbls>
        <c:marker val="1"/>
        <c:smooth val="0"/>
        <c:axId val="97886592"/>
        <c:axId val="97888128"/>
      </c:lineChart>
      <c:catAx>
        <c:axId val="97886592"/>
        <c:scaling>
          <c:orientation val="minMax"/>
        </c:scaling>
        <c:delete val="1"/>
        <c:axPos val="b"/>
        <c:numFmt formatCode="General" sourceLinked="0"/>
        <c:majorTickMark val="out"/>
        <c:minorTickMark val="none"/>
        <c:tickLblPos val="none"/>
        <c:crossAx val="97888128"/>
        <c:crosses val="autoZero"/>
        <c:auto val="1"/>
        <c:lblAlgn val="ctr"/>
        <c:lblOffset val="100"/>
        <c:noMultiLvlLbl val="0"/>
      </c:catAx>
      <c:valAx>
        <c:axId val="97888128"/>
        <c:scaling>
          <c:orientation val="minMax"/>
        </c:scaling>
        <c:delete val="1"/>
        <c:axPos val="l"/>
        <c:numFmt formatCode="General" sourceLinked="1"/>
        <c:majorTickMark val="out"/>
        <c:minorTickMark val="none"/>
        <c:tickLblPos val="none"/>
        <c:crossAx val="97886592"/>
        <c:crosses val="autoZero"/>
        <c:crossBetween val="between"/>
      </c:valAx>
    </c:plotArea>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pivotFmt>
    </c:pivotFmts>
    <c:plotArea>
      <c:layout/>
      <c:lineChart>
        <c:grouping val="standard"/>
        <c:varyColors val="0"/>
        <c:ser>
          <c:idx val="0"/>
          <c:order val="0"/>
          <c:tx>
            <c:strRef>
              <c:f>KPI!$E$3</c:f>
              <c:strCache>
                <c:ptCount val="1"/>
                <c:pt idx="0">
                  <c:v>Total</c:v>
                </c:pt>
              </c:strCache>
            </c:strRef>
          </c:tx>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61F-412A-B94D-747CFF49998D}"/>
            </c:ext>
          </c:extLst>
        </c:ser>
        <c:dLbls>
          <c:showLegendKey val="0"/>
          <c:showVal val="0"/>
          <c:showCatName val="0"/>
          <c:showSerName val="0"/>
          <c:showPercent val="0"/>
          <c:showBubbleSize val="0"/>
        </c:dLbls>
        <c:marker val="1"/>
        <c:smooth val="0"/>
        <c:axId val="97915648"/>
        <c:axId val="97917184"/>
      </c:lineChart>
      <c:catAx>
        <c:axId val="97915648"/>
        <c:scaling>
          <c:orientation val="minMax"/>
        </c:scaling>
        <c:delete val="1"/>
        <c:axPos val="b"/>
        <c:numFmt formatCode="General" sourceLinked="0"/>
        <c:majorTickMark val="out"/>
        <c:minorTickMark val="none"/>
        <c:tickLblPos val="none"/>
        <c:crossAx val="97917184"/>
        <c:crosses val="autoZero"/>
        <c:auto val="1"/>
        <c:lblAlgn val="ctr"/>
        <c:lblOffset val="100"/>
        <c:noMultiLvlLbl val="0"/>
      </c:catAx>
      <c:valAx>
        <c:axId val="97917184"/>
        <c:scaling>
          <c:orientation val="minMax"/>
        </c:scaling>
        <c:delete val="1"/>
        <c:axPos val="l"/>
        <c:numFmt formatCode="General" sourceLinked="1"/>
        <c:majorTickMark val="out"/>
        <c:minorTickMark val="none"/>
        <c:tickLblPos val="none"/>
        <c:crossAx val="97915648"/>
        <c:crosses val="autoZero"/>
        <c:crossBetween val="between"/>
      </c:valAx>
      <c:spPr>
        <a:noFill/>
        <a:ln w="25400">
          <a:noFill/>
        </a:ln>
      </c:spPr>
    </c:plotArea>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pivotFmt>
    </c:pivotFmts>
    <c:plotArea>
      <c:layout/>
      <c:lineChart>
        <c:grouping val="standard"/>
        <c:varyColors val="0"/>
        <c:ser>
          <c:idx val="0"/>
          <c:order val="0"/>
          <c:tx>
            <c:strRef>
              <c:f>KPI!$H$3</c:f>
              <c:strCache>
                <c:ptCount val="1"/>
                <c:pt idx="0">
                  <c:v>Total</c:v>
                </c:pt>
              </c:strCache>
            </c:strRef>
          </c:tx>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949-4846-8C70-17FDC756A773}"/>
            </c:ext>
          </c:extLst>
        </c:ser>
        <c:dLbls>
          <c:showLegendKey val="0"/>
          <c:showVal val="0"/>
          <c:showCatName val="0"/>
          <c:showSerName val="0"/>
          <c:showPercent val="0"/>
          <c:showBubbleSize val="0"/>
        </c:dLbls>
        <c:marker val="1"/>
        <c:smooth val="0"/>
        <c:axId val="97932416"/>
        <c:axId val="97933952"/>
      </c:lineChart>
      <c:catAx>
        <c:axId val="97932416"/>
        <c:scaling>
          <c:orientation val="minMax"/>
        </c:scaling>
        <c:delete val="1"/>
        <c:axPos val="b"/>
        <c:numFmt formatCode="General" sourceLinked="0"/>
        <c:majorTickMark val="out"/>
        <c:minorTickMark val="none"/>
        <c:tickLblPos val="none"/>
        <c:crossAx val="97933952"/>
        <c:crosses val="autoZero"/>
        <c:auto val="1"/>
        <c:lblAlgn val="ctr"/>
        <c:lblOffset val="100"/>
        <c:noMultiLvlLbl val="0"/>
      </c:catAx>
      <c:valAx>
        <c:axId val="97933952"/>
        <c:scaling>
          <c:orientation val="minMax"/>
        </c:scaling>
        <c:delete val="1"/>
        <c:axPos val="l"/>
        <c:numFmt formatCode="General" sourceLinked="1"/>
        <c:majorTickMark val="out"/>
        <c:minorTickMark val="none"/>
        <c:tickLblPos val="none"/>
        <c:crossAx val="97932416"/>
        <c:crosses val="autoZero"/>
        <c:crossBetween val="between"/>
      </c:valAx>
    </c:plotArea>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pivotFmt>
    </c:pivotFmts>
    <c:plotArea>
      <c:layout>
        <c:manualLayout>
          <c:layoutTarget val="inner"/>
          <c:xMode val="edge"/>
          <c:yMode val="edge"/>
          <c:x val="0.11582411749093162"/>
          <c:y val="0.2525812142334668"/>
          <c:w val="0.81666666666666654"/>
          <c:h val="0.45679012345678988"/>
        </c:manualLayout>
      </c:layout>
      <c:lineChart>
        <c:grouping val="standard"/>
        <c:varyColors val="0"/>
        <c:ser>
          <c:idx val="0"/>
          <c:order val="0"/>
          <c:tx>
            <c:strRef>
              <c:f>KPI!$K$3</c:f>
              <c:strCache>
                <c:ptCount val="1"/>
                <c:pt idx="0">
                  <c:v>Total</c:v>
                </c:pt>
              </c:strCache>
            </c:strRef>
          </c:tx>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E69-422D-B67F-8FA83F5221D3}"/>
            </c:ext>
          </c:extLst>
        </c:ser>
        <c:dLbls>
          <c:showLegendKey val="0"/>
          <c:showVal val="0"/>
          <c:showCatName val="0"/>
          <c:showSerName val="0"/>
          <c:showPercent val="0"/>
          <c:showBubbleSize val="0"/>
        </c:dLbls>
        <c:marker val="1"/>
        <c:smooth val="0"/>
        <c:axId val="97973760"/>
        <c:axId val="97975296"/>
      </c:lineChart>
      <c:catAx>
        <c:axId val="97973760"/>
        <c:scaling>
          <c:orientation val="minMax"/>
        </c:scaling>
        <c:delete val="1"/>
        <c:axPos val="b"/>
        <c:numFmt formatCode="General" sourceLinked="0"/>
        <c:majorTickMark val="out"/>
        <c:minorTickMark val="none"/>
        <c:tickLblPos val="none"/>
        <c:crossAx val="97975296"/>
        <c:crosses val="autoZero"/>
        <c:auto val="1"/>
        <c:lblAlgn val="ctr"/>
        <c:lblOffset val="100"/>
        <c:noMultiLvlLbl val="0"/>
      </c:catAx>
      <c:valAx>
        <c:axId val="97975296"/>
        <c:scaling>
          <c:orientation val="minMax"/>
        </c:scaling>
        <c:delete val="1"/>
        <c:axPos val="l"/>
        <c:numFmt formatCode="General" sourceLinked="1"/>
        <c:majorTickMark val="out"/>
        <c:minorTickMark val="none"/>
        <c:tickLblPos val="none"/>
        <c:crossAx val="97973760"/>
        <c:crosses val="autoZero"/>
        <c:crossBetween val="between"/>
      </c:valAx>
    </c:plotArea>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pivotFmt>
    </c:pivotFmts>
    <c:plotArea>
      <c:layout/>
      <c:lineChart>
        <c:grouping val="standard"/>
        <c:varyColors val="0"/>
        <c:ser>
          <c:idx val="0"/>
          <c:order val="0"/>
          <c:tx>
            <c:strRef>
              <c:f>KPI!$N$3</c:f>
              <c:strCache>
                <c:ptCount val="1"/>
                <c:pt idx="0">
                  <c:v>Total</c:v>
                </c:pt>
              </c:strCache>
            </c:strRef>
          </c:tx>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8CB-46FC-B923-E719FC598E8C}"/>
            </c:ext>
          </c:extLst>
        </c:ser>
        <c:dLbls>
          <c:showLegendKey val="0"/>
          <c:showVal val="0"/>
          <c:showCatName val="0"/>
          <c:showSerName val="0"/>
          <c:showPercent val="0"/>
          <c:showBubbleSize val="0"/>
        </c:dLbls>
        <c:marker val="1"/>
        <c:smooth val="0"/>
        <c:axId val="54871936"/>
        <c:axId val="54873472"/>
      </c:lineChart>
      <c:catAx>
        <c:axId val="54871936"/>
        <c:scaling>
          <c:orientation val="minMax"/>
        </c:scaling>
        <c:delete val="1"/>
        <c:axPos val="b"/>
        <c:numFmt formatCode="General" sourceLinked="0"/>
        <c:majorTickMark val="out"/>
        <c:minorTickMark val="none"/>
        <c:tickLblPos val="none"/>
        <c:crossAx val="54873472"/>
        <c:crosses val="autoZero"/>
        <c:auto val="1"/>
        <c:lblAlgn val="ctr"/>
        <c:lblOffset val="100"/>
        <c:noMultiLvlLbl val="0"/>
      </c:catAx>
      <c:valAx>
        <c:axId val="54873472"/>
        <c:scaling>
          <c:orientation val="minMax"/>
        </c:scaling>
        <c:delete val="1"/>
        <c:axPos val="l"/>
        <c:numFmt formatCode="General" sourceLinked="1"/>
        <c:majorTickMark val="out"/>
        <c:minorTickMark val="none"/>
        <c:tickLblPos val="none"/>
        <c:crossAx val="54871936"/>
        <c:crosses val="autoZero"/>
        <c:crossBetween val="between"/>
      </c:valAx>
    </c:plotArea>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pivotFmt>
      <c:pivotFmt>
        <c:idx val="1"/>
      </c:pivotFmt>
      <c:pivotFmt>
        <c:idx val="2"/>
      </c:pivotFmt>
      <c:pivotFmt>
        <c:idx val="3"/>
      </c:pivotFmt>
      <c:pivotFmt>
        <c:idx val="4"/>
        <c:spPr>
          <a:ln>
            <a:gradFill>
              <a:gsLst>
                <a:gs pos="0">
                  <a:srgbClr val="FFFFFF">
                    <a:lumMod val="85000"/>
                  </a:srgbClr>
                </a:gs>
                <a:gs pos="50000">
                  <a:srgbClr val="FFFFFF">
                    <a:lumMod val="95000"/>
                  </a:srgbClr>
                </a:gs>
                <a:gs pos="100000">
                  <a:srgbClr val="FFFFFF">
                    <a:lumMod val="95000"/>
                  </a:srgbClr>
                </a:gs>
              </a:gsLst>
              <a:lin ang="5400000" scaled="0"/>
            </a:gradFill>
          </a:ln>
        </c:spPr>
        <c:marker>
          <c:symbol val="none"/>
        </c:marker>
      </c:pivotFmt>
    </c:pivotFmts>
    <c:plotArea>
      <c:layout>
        <c:manualLayout>
          <c:layoutTarget val="inner"/>
          <c:xMode val="edge"/>
          <c:yMode val="edge"/>
          <c:x val="5.6860929698772773E-2"/>
          <c:y val="0.10958342939955865"/>
          <c:w val="0.85550082101806235"/>
          <c:h val="0.69759450171821258"/>
        </c:manualLayout>
      </c:layout>
      <c:lineChart>
        <c:grouping val="standard"/>
        <c:varyColors val="0"/>
        <c:ser>
          <c:idx val="0"/>
          <c:order val="0"/>
          <c:tx>
            <c:strRef>
              <c:f>KPI!$B$3</c:f>
              <c:strCache>
                <c:ptCount val="1"/>
                <c:pt idx="0">
                  <c:v>Total</c:v>
                </c:pt>
              </c:strCache>
            </c:strRef>
          </c:tx>
          <c:spPr>
            <a:ln>
              <a:gradFill>
                <a:gsLst>
                  <a:gs pos="0">
                    <a:srgbClr val="FFFFFF">
                      <a:lumMod val="85000"/>
                    </a:srgbClr>
                  </a:gs>
                  <a:gs pos="50000">
                    <a:srgbClr val="FFFFFF">
                      <a:lumMod val="95000"/>
                    </a:srgbClr>
                  </a:gs>
                  <a:gs pos="100000">
                    <a:srgbClr val="FFFFFF">
                      <a:lumMod val="95000"/>
                    </a:srgbClr>
                  </a:gs>
                </a:gsLst>
                <a:lin ang="5400000" scaled="0"/>
              </a:gradFill>
            </a:ln>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9AF-4F88-A563-4C62821AFBB6}"/>
            </c:ext>
          </c:extLst>
        </c:ser>
        <c:dLbls>
          <c:showLegendKey val="0"/>
          <c:showVal val="0"/>
          <c:showCatName val="0"/>
          <c:showSerName val="0"/>
          <c:showPercent val="0"/>
          <c:showBubbleSize val="0"/>
        </c:dLbls>
        <c:smooth val="0"/>
        <c:axId val="98571776"/>
        <c:axId val="98573312"/>
      </c:lineChart>
      <c:catAx>
        <c:axId val="98571776"/>
        <c:scaling>
          <c:orientation val="minMax"/>
        </c:scaling>
        <c:delete val="1"/>
        <c:axPos val="b"/>
        <c:numFmt formatCode="General" sourceLinked="0"/>
        <c:majorTickMark val="out"/>
        <c:minorTickMark val="none"/>
        <c:tickLblPos val="none"/>
        <c:crossAx val="98573312"/>
        <c:crosses val="autoZero"/>
        <c:auto val="1"/>
        <c:lblAlgn val="ctr"/>
        <c:lblOffset val="100"/>
        <c:noMultiLvlLbl val="0"/>
      </c:catAx>
      <c:valAx>
        <c:axId val="98573312"/>
        <c:scaling>
          <c:orientation val="minMax"/>
        </c:scaling>
        <c:delete val="1"/>
        <c:axPos val="l"/>
        <c:numFmt formatCode="General" sourceLinked="1"/>
        <c:majorTickMark val="out"/>
        <c:minorTickMark val="none"/>
        <c:tickLblPos val="none"/>
        <c:crossAx val="98571776"/>
        <c:crosses val="autoZero"/>
        <c:crossBetween val="between"/>
      </c:valAx>
      <c:spPr>
        <a:noFill/>
      </c:spPr>
    </c:plotArea>
    <c:plotVisOnly val="1"/>
    <c:dispBlanksAs val="gap"/>
    <c:showDLblsOverMax val="0"/>
  </c:chart>
  <c:spPr>
    <a:noFill/>
    <a:ln>
      <a:noFill/>
    </a:ln>
  </c:spPr>
  <c:printSettings>
    <c:headerFooter/>
    <c:pageMargins b="0.750000000000001" l="0.70000000000000062" r="0.70000000000000062" t="0.75000000000000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pivotFmt>
      <c:pivotFmt>
        <c:idx val="1"/>
      </c:pivotFmt>
      <c:pivotFmt>
        <c:idx val="2"/>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pivotFmt>
    </c:pivotFmts>
    <c:plotArea>
      <c:layout/>
      <c:lineChart>
        <c:grouping val="standard"/>
        <c:varyColors val="0"/>
        <c:ser>
          <c:idx val="0"/>
          <c:order val="0"/>
          <c:tx>
            <c:strRef>
              <c:f>KPI!$E$3</c:f>
              <c:strCache>
                <c:ptCount val="1"/>
                <c:pt idx="0">
                  <c:v>Total</c:v>
                </c:pt>
              </c:strCache>
            </c:strRef>
          </c:tx>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93-4C68-BFDF-7EB04754B603}"/>
            </c:ext>
          </c:extLst>
        </c:ser>
        <c:dLbls>
          <c:showLegendKey val="0"/>
          <c:showVal val="0"/>
          <c:showCatName val="0"/>
          <c:showSerName val="0"/>
          <c:showPercent val="0"/>
          <c:showBubbleSize val="0"/>
        </c:dLbls>
        <c:smooth val="0"/>
        <c:axId val="98613504"/>
        <c:axId val="98623488"/>
      </c:lineChart>
      <c:catAx>
        <c:axId val="98613504"/>
        <c:scaling>
          <c:orientation val="minMax"/>
        </c:scaling>
        <c:delete val="1"/>
        <c:axPos val="b"/>
        <c:numFmt formatCode="General" sourceLinked="0"/>
        <c:majorTickMark val="out"/>
        <c:minorTickMark val="none"/>
        <c:tickLblPos val="none"/>
        <c:crossAx val="98623488"/>
        <c:crosses val="autoZero"/>
        <c:auto val="1"/>
        <c:lblAlgn val="ctr"/>
        <c:lblOffset val="100"/>
        <c:noMultiLvlLbl val="0"/>
      </c:catAx>
      <c:valAx>
        <c:axId val="98623488"/>
        <c:scaling>
          <c:orientation val="minMax"/>
        </c:scaling>
        <c:delete val="1"/>
        <c:axPos val="l"/>
        <c:numFmt formatCode="General" sourceLinked="1"/>
        <c:majorTickMark val="out"/>
        <c:minorTickMark val="none"/>
        <c:tickLblPos val="none"/>
        <c:crossAx val="98613504"/>
        <c:crosses val="autoZero"/>
        <c:crossBetween val="between"/>
      </c:valAx>
      <c:spPr>
        <a:noFill/>
        <a:ln w="25400">
          <a:noFill/>
        </a:ln>
      </c:spPr>
    </c:plotArea>
    <c:plotVisOnly val="1"/>
    <c:dispBlanksAs val="gap"/>
    <c:showDLblsOverMax val="0"/>
  </c:chart>
  <c:spPr>
    <a:noFill/>
    <a:ln>
      <a:noFill/>
    </a:ln>
  </c:spPr>
  <c:printSettings>
    <c:headerFooter/>
    <c:pageMargins b="0.75000000000000078" l="0.70000000000000062" r="0.70000000000000062" t="0.7500000000000007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pivotFmt>
      <c:pivotFmt>
        <c:idx val="1"/>
      </c:pivotFmt>
      <c:pivotFmt>
        <c:idx val="2"/>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pivotFmt>
    </c:pivotFmts>
    <c:plotArea>
      <c:layout/>
      <c:lineChart>
        <c:grouping val="standard"/>
        <c:varyColors val="0"/>
        <c:ser>
          <c:idx val="0"/>
          <c:order val="0"/>
          <c:tx>
            <c:strRef>
              <c:f>KPI!$H$3</c:f>
              <c:strCache>
                <c:ptCount val="1"/>
                <c:pt idx="0">
                  <c:v>Total</c:v>
                </c:pt>
              </c:strCache>
            </c:strRef>
          </c:tx>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AB2-411D-8478-DA03973A9BFB}"/>
            </c:ext>
          </c:extLst>
        </c:ser>
        <c:dLbls>
          <c:showLegendKey val="0"/>
          <c:showVal val="0"/>
          <c:showCatName val="0"/>
          <c:showSerName val="0"/>
          <c:showPercent val="0"/>
          <c:showBubbleSize val="0"/>
        </c:dLbls>
        <c:smooth val="0"/>
        <c:axId val="98647040"/>
        <c:axId val="98652928"/>
      </c:lineChart>
      <c:catAx>
        <c:axId val="98647040"/>
        <c:scaling>
          <c:orientation val="minMax"/>
        </c:scaling>
        <c:delete val="1"/>
        <c:axPos val="b"/>
        <c:numFmt formatCode="General" sourceLinked="0"/>
        <c:majorTickMark val="out"/>
        <c:minorTickMark val="none"/>
        <c:tickLblPos val="none"/>
        <c:crossAx val="98652928"/>
        <c:crosses val="autoZero"/>
        <c:auto val="1"/>
        <c:lblAlgn val="ctr"/>
        <c:lblOffset val="100"/>
        <c:noMultiLvlLbl val="0"/>
      </c:catAx>
      <c:valAx>
        <c:axId val="98652928"/>
        <c:scaling>
          <c:orientation val="minMax"/>
        </c:scaling>
        <c:delete val="1"/>
        <c:axPos val="l"/>
        <c:numFmt formatCode="General" sourceLinked="1"/>
        <c:majorTickMark val="out"/>
        <c:minorTickMark val="none"/>
        <c:tickLblPos val="none"/>
        <c:crossAx val="98647040"/>
        <c:crosses val="autoZero"/>
        <c:crossBetween val="between"/>
      </c:valAx>
      <c:spPr>
        <a:noFill/>
        <a:ln>
          <a:noFill/>
        </a:ln>
      </c:spPr>
    </c:plotArea>
    <c:plotVisOnly val="1"/>
    <c:dispBlanksAs val="gap"/>
    <c:showDLblsOverMax val="0"/>
  </c:chart>
  <c:spPr>
    <a:noFill/>
    <a:ln>
      <a:noFill/>
    </a:ln>
  </c:spPr>
  <c:printSettings>
    <c:headerFooter/>
    <c:pageMargins b="0.75000000000000078" l="0.70000000000000062" r="0.70000000000000062" t="0.7500000000000007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pivotFmt>
      <c:pivotFmt>
        <c:idx val="1"/>
      </c:pivotFmt>
      <c:pivotFmt>
        <c:idx val="2"/>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pivotFmt>
    </c:pivotFmts>
    <c:plotArea>
      <c:layout>
        <c:manualLayout>
          <c:layoutTarget val="inner"/>
          <c:xMode val="edge"/>
          <c:yMode val="edge"/>
          <c:x val="0.11582411749093162"/>
          <c:y val="0.2525812142334668"/>
          <c:w val="0.81666666666666654"/>
          <c:h val="0.45679012345678971"/>
        </c:manualLayout>
      </c:layout>
      <c:lineChart>
        <c:grouping val="standard"/>
        <c:varyColors val="0"/>
        <c:ser>
          <c:idx val="0"/>
          <c:order val="0"/>
          <c:tx>
            <c:strRef>
              <c:f>KPI!$K$3</c:f>
              <c:strCache>
                <c:ptCount val="1"/>
                <c:pt idx="0">
                  <c:v>Total</c:v>
                </c:pt>
              </c:strCache>
            </c:strRef>
          </c:tx>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FFF-4465-B597-A57DDCC8420C}"/>
            </c:ext>
          </c:extLst>
        </c:ser>
        <c:dLbls>
          <c:showLegendKey val="0"/>
          <c:showVal val="0"/>
          <c:showCatName val="0"/>
          <c:showSerName val="0"/>
          <c:showPercent val="0"/>
          <c:showBubbleSize val="0"/>
        </c:dLbls>
        <c:smooth val="0"/>
        <c:axId val="98689024"/>
        <c:axId val="98690560"/>
      </c:lineChart>
      <c:catAx>
        <c:axId val="98689024"/>
        <c:scaling>
          <c:orientation val="minMax"/>
        </c:scaling>
        <c:delete val="1"/>
        <c:axPos val="b"/>
        <c:numFmt formatCode="General" sourceLinked="0"/>
        <c:majorTickMark val="out"/>
        <c:minorTickMark val="none"/>
        <c:tickLblPos val="none"/>
        <c:crossAx val="98690560"/>
        <c:crosses val="autoZero"/>
        <c:auto val="1"/>
        <c:lblAlgn val="ctr"/>
        <c:lblOffset val="100"/>
        <c:noMultiLvlLbl val="0"/>
      </c:catAx>
      <c:valAx>
        <c:axId val="98690560"/>
        <c:scaling>
          <c:orientation val="minMax"/>
        </c:scaling>
        <c:delete val="1"/>
        <c:axPos val="l"/>
        <c:numFmt formatCode="General" sourceLinked="1"/>
        <c:majorTickMark val="out"/>
        <c:minorTickMark val="none"/>
        <c:tickLblPos val="none"/>
        <c:crossAx val="98689024"/>
        <c:crosses val="autoZero"/>
        <c:crossBetween val="between"/>
      </c:valAx>
      <c:spPr>
        <a:noFill/>
        <a:ln>
          <a:noFill/>
        </a:ln>
      </c:spPr>
    </c:plotArea>
    <c:plotVisOnly val="1"/>
    <c:dispBlanksAs val="gap"/>
    <c:showDLblsOverMax val="0"/>
  </c:chart>
  <c:spPr>
    <a:noFill/>
    <a:ln>
      <a:noFill/>
    </a:ln>
  </c:spPr>
  <c:printSettings>
    <c:headerFooter/>
    <c:pageMargins b="0.75000000000000078" l="0.70000000000000062" r="0.70000000000000062" t="0.7500000000000007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pivotFmt>
      <c:pivotFmt>
        <c:idx val="1"/>
      </c:pivotFmt>
      <c:pivotFmt>
        <c:idx val="2"/>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pivotFmt>
    </c:pivotFmts>
    <c:plotArea>
      <c:layout/>
      <c:lineChart>
        <c:grouping val="standard"/>
        <c:varyColors val="0"/>
        <c:ser>
          <c:idx val="0"/>
          <c:order val="0"/>
          <c:tx>
            <c:strRef>
              <c:f>KPI!$N$3</c:f>
              <c:strCache>
                <c:ptCount val="1"/>
                <c:pt idx="0">
                  <c:v>Total</c:v>
                </c:pt>
              </c:strCache>
            </c:strRef>
          </c:tx>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A33-43A4-AE46-27C6ADA50513}"/>
            </c:ext>
          </c:extLst>
        </c:ser>
        <c:dLbls>
          <c:showLegendKey val="0"/>
          <c:showVal val="0"/>
          <c:showCatName val="0"/>
          <c:showSerName val="0"/>
          <c:showPercent val="0"/>
          <c:showBubbleSize val="0"/>
        </c:dLbls>
        <c:smooth val="0"/>
        <c:axId val="98714368"/>
        <c:axId val="98715904"/>
      </c:lineChart>
      <c:catAx>
        <c:axId val="98714368"/>
        <c:scaling>
          <c:orientation val="minMax"/>
        </c:scaling>
        <c:delete val="1"/>
        <c:axPos val="b"/>
        <c:numFmt formatCode="General" sourceLinked="0"/>
        <c:majorTickMark val="out"/>
        <c:minorTickMark val="none"/>
        <c:tickLblPos val="none"/>
        <c:crossAx val="98715904"/>
        <c:crosses val="autoZero"/>
        <c:auto val="1"/>
        <c:lblAlgn val="ctr"/>
        <c:lblOffset val="100"/>
        <c:noMultiLvlLbl val="0"/>
      </c:catAx>
      <c:valAx>
        <c:axId val="98715904"/>
        <c:scaling>
          <c:orientation val="minMax"/>
        </c:scaling>
        <c:delete val="1"/>
        <c:axPos val="l"/>
        <c:numFmt formatCode="General" sourceLinked="1"/>
        <c:majorTickMark val="out"/>
        <c:minorTickMark val="none"/>
        <c:tickLblPos val="none"/>
        <c:crossAx val="98714368"/>
        <c:crosses val="autoZero"/>
        <c:crossBetween val="between"/>
      </c:valAx>
      <c:spPr>
        <a:noFill/>
        <a:ln>
          <a:noFill/>
        </a:ln>
      </c:spPr>
    </c:plotArea>
    <c:plotVisOnly val="1"/>
    <c:dispBlanksAs val="gap"/>
    <c:showDLblsOverMax val="0"/>
  </c:chart>
  <c:spPr>
    <a:noFill/>
    <a:ln>
      <a:noFill/>
    </a:ln>
  </c:spPr>
  <c:printSettings>
    <c:headerFooter/>
    <c:pageMargins b="0.75000000000000078" l="0.70000000000000062" r="0.70000000000000062" t="0.75000000000000078"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gradFill>
            <a:gsLst>
              <a:gs pos="0">
                <a:srgbClr val="FFEFD1"/>
              </a:gs>
              <a:gs pos="64999">
                <a:srgbClr val="F0EBD5"/>
              </a:gs>
              <a:gs pos="100000">
                <a:srgbClr val="D1C39F"/>
              </a:gs>
            </a:gsLst>
            <a:lin ang="5400000" scaled="0"/>
          </a:gradFill>
        </c:spPr>
        <c:marker>
          <c:symbol val="none"/>
        </c:marker>
      </c:pivotFmt>
      <c:pivotFmt>
        <c:idx val="5"/>
        <c:spPr>
          <a:gradFill>
            <a:gsLst>
              <a:gs pos="0">
                <a:srgbClr val="03D4A8"/>
              </a:gs>
              <a:gs pos="25000">
                <a:srgbClr val="21D6E0"/>
              </a:gs>
              <a:gs pos="75000">
                <a:srgbClr val="0087E6"/>
              </a:gs>
              <a:gs pos="100000">
                <a:srgbClr val="005CBF"/>
              </a:gs>
            </a:gsLst>
            <a:lin ang="5400000" scaled="0"/>
          </a:gradFill>
        </c:spPr>
        <c:marker>
          <c:symbol val="none"/>
        </c:marker>
      </c:pivotFmt>
    </c:pivotFmts>
    <c:plotArea>
      <c:layout>
        <c:manualLayout>
          <c:layoutTarget val="inner"/>
          <c:xMode val="edge"/>
          <c:yMode val="edge"/>
          <c:x val="0.13189383693450973"/>
          <c:y val="0.27828437030365638"/>
          <c:w val="0.75068769760908793"/>
          <c:h val="0.51163900913583338"/>
        </c:manualLayout>
      </c:layout>
      <c:areaChart>
        <c:grouping val="standard"/>
        <c:varyColors val="0"/>
        <c:ser>
          <c:idx val="1"/>
          <c:order val="1"/>
          <c:tx>
            <c:strRef>
              <c:f>'Combo chart'!$C$3:$C$4</c:f>
              <c:strCache>
                <c:ptCount val="1"/>
                <c:pt idx="0">
                  <c:v>Sum of Profit</c:v>
                </c:pt>
              </c:strCache>
            </c:strRef>
          </c:tx>
          <c:spPr>
            <a:gradFill>
              <a:gsLst>
                <a:gs pos="0">
                  <a:srgbClr val="FFEFD1"/>
                </a:gs>
                <a:gs pos="64999">
                  <a:srgbClr val="F0EBD5"/>
                </a:gs>
                <a:gs pos="100000">
                  <a:srgbClr val="D1C39F"/>
                </a:gs>
              </a:gsLst>
              <a:lin ang="5400000" scaled="0"/>
            </a:gradFill>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9C2-46F4-B2BC-620E42D68E72}"/>
            </c:ext>
          </c:extLst>
        </c:ser>
        <c:dLbls>
          <c:showLegendKey val="0"/>
          <c:showVal val="0"/>
          <c:showCatName val="0"/>
          <c:showSerName val="0"/>
          <c:showPercent val="0"/>
          <c:showBubbleSize val="0"/>
        </c:dLbls>
        <c:axId val="98841344"/>
        <c:axId val="98368512"/>
      </c:areaChart>
      <c:barChart>
        <c:barDir val="col"/>
        <c:grouping val="clustered"/>
        <c:varyColors val="0"/>
        <c:ser>
          <c:idx val="0"/>
          <c:order val="0"/>
          <c:tx>
            <c:strRef>
              <c:f>'Combo chart'!$B$3:$B$4</c:f>
              <c:strCache>
                <c:ptCount val="1"/>
                <c:pt idx="0">
                  <c:v>Sum of Sales</c:v>
                </c:pt>
              </c:strCache>
            </c:strRef>
          </c:tx>
          <c:spPr>
            <a:gradFill>
              <a:gsLst>
                <a:gs pos="0">
                  <a:srgbClr val="03D4A8"/>
                </a:gs>
                <a:gs pos="25000">
                  <a:srgbClr val="21D6E0"/>
                </a:gs>
                <a:gs pos="75000">
                  <a:srgbClr val="0087E6"/>
                </a:gs>
                <a:gs pos="100000">
                  <a:srgbClr val="005CBF"/>
                </a:gs>
              </a:gsLst>
              <a:lin ang="5400000" scaled="0"/>
            </a:gradFill>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9C2-46F4-B2BC-620E42D68E72}"/>
            </c:ext>
          </c:extLst>
        </c:ser>
        <c:dLbls>
          <c:showLegendKey val="0"/>
          <c:showVal val="0"/>
          <c:showCatName val="0"/>
          <c:showSerName val="0"/>
          <c:showPercent val="0"/>
          <c:showBubbleSize val="0"/>
        </c:dLbls>
        <c:gapWidth val="129"/>
        <c:axId val="98365440"/>
        <c:axId val="98366976"/>
      </c:barChart>
      <c:catAx>
        <c:axId val="98365440"/>
        <c:scaling>
          <c:orientation val="minMax"/>
        </c:scaling>
        <c:delete val="0"/>
        <c:axPos val="b"/>
        <c:numFmt formatCode="General" sourceLinked="0"/>
        <c:majorTickMark val="out"/>
        <c:minorTickMark val="none"/>
        <c:tickLblPos val="nextTo"/>
        <c:txPr>
          <a:bodyPr/>
          <a:lstStyle/>
          <a:p>
            <a:pPr>
              <a:defRPr>
                <a:solidFill>
                  <a:schemeClr val="bg1"/>
                </a:solidFill>
              </a:defRPr>
            </a:pPr>
            <a:endParaRPr lang="en-US"/>
          </a:p>
        </c:txPr>
        <c:crossAx val="98366976"/>
        <c:crosses val="autoZero"/>
        <c:auto val="1"/>
        <c:lblAlgn val="ctr"/>
        <c:lblOffset val="100"/>
        <c:noMultiLvlLbl val="0"/>
      </c:catAx>
      <c:valAx>
        <c:axId val="98366976"/>
        <c:scaling>
          <c:orientation val="minMax"/>
        </c:scaling>
        <c:delete val="0"/>
        <c:axPos val="l"/>
        <c:numFmt formatCode="&quot;$&quot;\ 0,\ &quot;K&quot;" sourceLinked="0"/>
        <c:majorTickMark val="out"/>
        <c:minorTickMark val="none"/>
        <c:tickLblPos val="nextTo"/>
        <c:txPr>
          <a:bodyPr/>
          <a:lstStyle/>
          <a:p>
            <a:pPr>
              <a:defRPr>
                <a:solidFill>
                  <a:schemeClr val="bg1"/>
                </a:solidFill>
              </a:defRPr>
            </a:pPr>
            <a:endParaRPr lang="en-US"/>
          </a:p>
        </c:txPr>
        <c:crossAx val="98365440"/>
        <c:crosses val="autoZero"/>
        <c:crossBetween val="between"/>
      </c:valAx>
      <c:valAx>
        <c:axId val="98368512"/>
        <c:scaling>
          <c:orientation val="minMax"/>
        </c:scaling>
        <c:delete val="0"/>
        <c:axPos val="r"/>
        <c:numFmt formatCode="&quot;$&quot;\ 0,\ &quot;K&quot;" sourceLinked="0"/>
        <c:majorTickMark val="out"/>
        <c:minorTickMark val="none"/>
        <c:tickLblPos val="nextTo"/>
        <c:txPr>
          <a:bodyPr/>
          <a:lstStyle/>
          <a:p>
            <a:pPr>
              <a:defRPr>
                <a:solidFill>
                  <a:schemeClr val="bg1"/>
                </a:solidFill>
              </a:defRPr>
            </a:pPr>
            <a:endParaRPr lang="en-US"/>
          </a:p>
        </c:txPr>
        <c:crossAx val="98841344"/>
        <c:crosses val="max"/>
        <c:crossBetween val="between"/>
      </c:valAx>
      <c:catAx>
        <c:axId val="98841344"/>
        <c:scaling>
          <c:orientation val="minMax"/>
        </c:scaling>
        <c:delete val="1"/>
        <c:axPos val="b"/>
        <c:numFmt formatCode="General" sourceLinked="1"/>
        <c:majorTickMark val="out"/>
        <c:minorTickMark val="none"/>
        <c:tickLblPos val="none"/>
        <c:crossAx val="98368512"/>
        <c:crosses val="autoZero"/>
        <c:auto val="1"/>
        <c:lblAlgn val="ctr"/>
        <c:lblOffset val="100"/>
        <c:noMultiLvlLbl val="0"/>
      </c:catAx>
      <c:spPr>
        <a:noFill/>
        <a:ln w="25400">
          <a:noFill/>
        </a:ln>
      </c:spPr>
    </c:plotArea>
    <c:legend>
      <c:legendPos val="t"/>
      <c:overlay val="0"/>
      <c:txPr>
        <a:bodyPr/>
        <a:lstStyle/>
        <a:p>
          <a:pPr>
            <a:defRPr>
              <a:solidFill>
                <a:schemeClr val="bg1"/>
              </a:solidFill>
            </a:defRPr>
          </a:pPr>
          <a:endParaRPr lang="en-US"/>
        </a:p>
      </c:txPr>
    </c:legend>
    <c:plotVisOnly val="1"/>
    <c:dispBlanksAs val="gap"/>
    <c:showDLblsOverMax val="0"/>
  </c:chart>
  <c:spPr>
    <a:noFill/>
  </c:spPr>
  <c:printSettings>
    <c:headerFooter/>
    <c:pageMargins b="0.75000000000000078" l="0.70000000000000062" r="0.70000000000000062" t="0.75000000000000078"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971700020997387"/>
          <c:y val="0.17918664661299363"/>
          <c:w val="0.51453197142186369"/>
          <c:h val="0.78336016986640689"/>
        </c:manualLayout>
      </c:layout>
      <c:doughnutChart>
        <c:varyColors val="1"/>
        <c:ser>
          <c:idx val="0"/>
          <c:order val="0"/>
          <c:explosion val="3"/>
          <c:dPt>
            <c:idx val="0"/>
            <c:bubble3D val="0"/>
            <c:spPr>
              <a:gradFill>
                <a:gsLst>
                  <a:gs pos="0">
                    <a:srgbClr val="4472C4">
                      <a:lumMod val="60000"/>
                      <a:lumOff val="40000"/>
                    </a:srgbClr>
                  </a:gs>
                  <a:gs pos="100000">
                    <a:schemeClr val="accent1">
                      <a:lumMod val="40000"/>
                      <a:lumOff val="60000"/>
                    </a:schemeClr>
                  </a:gs>
                </a:gsLst>
                <a:lin ang="1200000" scaled="0"/>
              </a:gradFill>
            </c:spPr>
            <c:extLst>
              <c:ext xmlns:c16="http://schemas.microsoft.com/office/drawing/2014/chart" uri="{C3380CC4-5D6E-409C-BE32-E72D297353CC}">
                <c16:uniqueId val="{00000000-A01B-440A-BE05-5F94DFA6024E}"/>
              </c:ext>
            </c:extLst>
          </c:dPt>
          <c:dPt>
            <c:idx val="1"/>
            <c:bubble3D val="0"/>
            <c:spPr>
              <a:gradFill>
                <a:gsLst>
                  <a:gs pos="0">
                    <a:srgbClr val="ED7D31">
                      <a:lumMod val="60000"/>
                      <a:lumOff val="40000"/>
                    </a:srgbClr>
                  </a:gs>
                  <a:gs pos="100000">
                    <a:schemeClr val="accent2">
                      <a:lumMod val="75000"/>
                    </a:schemeClr>
                  </a:gs>
                </a:gsLst>
                <a:lin ang="1200000" scaled="0"/>
              </a:gradFill>
            </c:spPr>
            <c:extLst>
              <c:ext xmlns:c16="http://schemas.microsoft.com/office/drawing/2014/chart" uri="{C3380CC4-5D6E-409C-BE32-E72D297353CC}">
                <c16:uniqueId val="{00000001-A01B-440A-BE05-5F94DFA6024E}"/>
              </c:ext>
            </c:extLst>
          </c:dPt>
          <c:dPt>
            <c:idx val="2"/>
            <c:bubble3D val="0"/>
            <c:spPr>
              <a:gradFill>
                <a:gsLst>
                  <a:gs pos="0">
                    <a:srgbClr val="70AD47">
                      <a:lumMod val="60000"/>
                      <a:lumOff val="40000"/>
                    </a:srgbClr>
                  </a:gs>
                  <a:gs pos="100000">
                    <a:schemeClr val="accent6">
                      <a:lumMod val="50000"/>
                    </a:schemeClr>
                  </a:gs>
                </a:gsLst>
                <a:lin ang="1200000" scaled="0"/>
              </a:gradFill>
            </c:spPr>
            <c:extLst>
              <c:ext xmlns:c16="http://schemas.microsoft.com/office/drawing/2014/chart" uri="{C3380CC4-5D6E-409C-BE32-E72D297353CC}">
                <c16:uniqueId val="{00000002-A01B-440A-BE05-5F94DFA6024E}"/>
              </c:ext>
            </c:extLst>
          </c:dPt>
          <c:dLbls>
            <c:spPr>
              <a:noFill/>
              <a:ln>
                <a:noFill/>
              </a:ln>
              <a:effectLst/>
            </c:spPr>
            <c:txPr>
              <a:bodyPr/>
              <a:lstStyle/>
              <a:p>
                <a:pPr>
                  <a:defRPr sz="1050" b="1"/>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PIE!$D$4:$D$6</c:f>
              <c:strCache>
                <c:ptCount val="3"/>
                <c:pt idx="0">
                  <c:v>Furniture</c:v>
                </c:pt>
                <c:pt idx="1">
                  <c:v>Office Supplies</c:v>
                </c:pt>
                <c:pt idx="2">
                  <c:v>Technology</c:v>
                </c:pt>
              </c:strCache>
            </c:strRef>
          </c:cat>
          <c:val>
            <c:numRef>
              <c:f>PIE!$E$4:$E$6</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3-A01B-440A-BE05-5F94DFA6024E}"/>
            </c:ext>
          </c:extLst>
        </c:ser>
        <c:dLbls>
          <c:showLegendKey val="0"/>
          <c:showVal val="1"/>
          <c:showCatName val="0"/>
          <c:showSerName val="0"/>
          <c:showPercent val="0"/>
          <c:showBubbleSize val="0"/>
          <c:showLeaderLines val="1"/>
        </c:dLbls>
        <c:firstSliceAng val="0"/>
        <c:holeSize val="41"/>
      </c:doughnutChart>
    </c:plotArea>
    <c:legend>
      <c:legendPos val="t"/>
      <c:overlay val="0"/>
      <c:txPr>
        <a:bodyPr/>
        <a:lstStyle/>
        <a:p>
          <a:pPr rtl="0">
            <a:defRPr>
              <a:solidFill>
                <a:schemeClr val="bg2"/>
              </a:solidFill>
            </a:defRPr>
          </a:pPr>
          <a:endParaRPr lang="en-US"/>
        </a:p>
      </c:txPr>
    </c:legend>
    <c:plotVisOnly val="1"/>
    <c:dispBlanksAs val="gap"/>
    <c:showDLblsOverMax val="0"/>
  </c:chart>
  <c:spPr>
    <a:gradFill>
      <a:gsLst>
        <a:gs pos="0">
          <a:srgbClr val="000000">
            <a:lumMod val="85000"/>
            <a:lumOff val="15000"/>
            <a:alpha val="80000"/>
          </a:srgbClr>
        </a:gs>
        <a:gs pos="100000">
          <a:srgbClr val="000000">
            <a:lumMod val="65000"/>
            <a:lumOff val="35000"/>
            <a:alpha val="75000"/>
          </a:srgbClr>
        </a:gs>
      </a:gsLst>
      <a:lin ang="1200000" scaled="0"/>
    </a:gradFill>
    <a:ln>
      <a:noFill/>
    </a:ln>
  </c:spPr>
  <c:printSettings>
    <c:headerFooter/>
    <c:pageMargins b="0.75000000000000078" l="0.70000000000000062" r="0.70000000000000062" t="0.7500000000000007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marker>
          <c:symbol val="none"/>
        </c:marker>
      </c:pivotFmt>
      <c:pivotFmt>
        <c:idx val="1"/>
        <c:marker>
          <c:symbol val="none"/>
        </c:marker>
      </c:pivotFmt>
      <c:pivotFmt>
        <c:idx val="2"/>
        <c:spPr>
          <a:gradFill>
            <a:gsLst>
              <a:gs pos="0">
                <a:srgbClr val="FFEFD1"/>
              </a:gs>
              <a:gs pos="64999">
                <a:srgbClr val="F0EBD5"/>
              </a:gs>
              <a:gs pos="100000">
                <a:srgbClr val="D1C39F"/>
              </a:gs>
            </a:gsLst>
            <a:lin ang="5400000" scaled="0"/>
          </a:gradFill>
        </c:spPr>
        <c:marker>
          <c:symbol val="none"/>
        </c:marker>
        <c:dLbl>
          <c:idx val="0"/>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8187950995921434"/>
              <c:y val="-7.366300780288622E-3"/>
            </c:manualLayout>
          </c:layout>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817971733125196"/>
              <c:y val="-7.3663007802886055E-3"/>
            </c:manualLayout>
          </c:layout>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21504832304125249"/>
              <c:y val="0"/>
            </c:manualLayout>
          </c:layout>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9685284237429512"/>
              <c:y val="0"/>
            </c:manualLayout>
          </c:layout>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20206331351438214"/>
              <c:y val="0"/>
            </c:manualLayout>
          </c:layout>
          <c:numFmt formatCode="&quot;$&quot;\ 0.00,\ &quot;K&quot;" sourceLinked="0"/>
          <c:spPr/>
          <c:txPr>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28580611097082"/>
          <c:y val="8.0145811449090193E-2"/>
          <c:w val="0.77472877114850436"/>
          <c:h val="0.83970837710181956"/>
        </c:manualLayout>
      </c:layout>
      <c:barChart>
        <c:barDir val="bar"/>
        <c:grouping val="clustered"/>
        <c:varyColors val="0"/>
        <c:ser>
          <c:idx val="0"/>
          <c:order val="0"/>
          <c:tx>
            <c:strRef>
              <c:f>'top 5'!$B$3</c:f>
              <c:strCache>
                <c:ptCount val="1"/>
                <c:pt idx="0">
                  <c:v>Total</c:v>
                </c:pt>
              </c:strCache>
            </c:strRef>
          </c:tx>
          <c:spPr>
            <a:gradFill>
              <a:gsLst>
                <a:gs pos="0">
                  <a:srgbClr val="FFEFD1"/>
                </a:gs>
                <a:gs pos="64999">
                  <a:srgbClr val="F0EBD5"/>
                </a:gs>
                <a:gs pos="100000">
                  <a:srgbClr val="D1C39F"/>
                </a:gs>
              </a:gsLst>
              <a:lin ang="5400000" scaled="0"/>
            </a:gradFill>
          </c:spPr>
          <c:invertIfNegative val="0"/>
          <c:dLbls>
            <c:dLbl>
              <c:idx val="0"/>
              <c:layout>
                <c:manualLayout>
                  <c:x val="-0.2020633135143821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DB-4AA5-A73B-37276F3A508C}"/>
                </c:ext>
              </c:extLst>
            </c:dLbl>
            <c:dLbl>
              <c:idx val="1"/>
              <c:layout>
                <c:manualLayout>
                  <c:x val="-0.1968528423742951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DB-4AA5-A73B-37276F3A508C}"/>
                </c:ext>
              </c:extLst>
            </c:dLbl>
            <c:dLbl>
              <c:idx val="2"/>
              <c:layout>
                <c:manualLayout>
                  <c:x val="-0.2150483230412524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DB-4AA5-A73B-37276F3A508C}"/>
                </c:ext>
              </c:extLst>
            </c:dLbl>
            <c:dLbl>
              <c:idx val="3"/>
              <c:layout>
                <c:manualLayout>
                  <c:x val="-0.1817971733125196"/>
                  <c:y val="-7.36630078028860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DB-4AA5-A73B-37276F3A508C}"/>
                </c:ext>
              </c:extLst>
            </c:dLbl>
            <c:dLbl>
              <c:idx val="4"/>
              <c:layout>
                <c:manualLayout>
                  <c:x val="-0.18187950995921434"/>
                  <c:y val="-7.3663007802886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DB-4AA5-A73B-37276F3A508C}"/>
                </c:ext>
              </c:extLst>
            </c:dLbl>
            <c:numFmt formatCode="&quot;$&quot;\ 0.00,\ &quot;K&quot;" sourceLinked="0"/>
            <c:spPr/>
            <c:txPr>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5-5FDB-4AA5-A73B-37276F3A508C}"/>
            </c:ext>
          </c:extLst>
        </c:ser>
        <c:dLbls>
          <c:showLegendKey val="0"/>
          <c:showVal val="0"/>
          <c:showCatName val="0"/>
          <c:showSerName val="0"/>
          <c:showPercent val="0"/>
          <c:showBubbleSize val="0"/>
        </c:dLbls>
        <c:gapWidth val="82"/>
        <c:axId val="71990272"/>
        <c:axId val="72000256"/>
      </c:barChart>
      <c:catAx>
        <c:axId val="71990272"/>
        <c:scaling>
          <c:orientation val="minMax"/>
        </c:scaling>
        <c:delete val="0"/>
        <c:axPos val="l"/>
        <c:numFmt formatCode="General" sourceLinked="0"/>
        <c:majorTickMark val="out"/>
        <c:minorTickMark val="none"/>
        <c:tickLblPos val="nextTo"/>
        <c:txPr>
          <a:bodyPr/>
          <a:lstStyle/>
          <a:p>
            <a:pPr>
              <a:defRPr>
                <a:solidFill>
                  <a:schemeClr val="bg1"/>
                </a:solidFill>
              </a:defRPr>
            </a:pPr>
            <a:endParaRPr lang="en-US"/>
          </a:p>
        </c:txPr>
        <c:crossAx val="72000256"/>
        <c:crosses val="autoZero"/>
        <c:auto val="1"/>
        <c:lblAlgn val="ctr"/>
        <c:lblOffset val="100"/>
        <c:noMultiLvlLbl val="0"/>
      </c:catAx>
      <c:valAx>
        <c:axId val="72000256"/>
        <c:scaling>
          <c:orientation val="minMax"/>
        </c:scaling>
        <c:delete val="1"/>
        <c:axPos val="b"/>
        <c:numFmt formatCode="General" sourceLinked="1"/>
        <c:majorTickMark val="out"/>
        <c:minorTickMark val="none"/>
        <c:tickLblPos val="none"/>
        <c:crossAx val="71990272"/>
        <c:crosses val="autoZero"/>
        <c:crossBetween val="between"/>
      </c:valAx>
      <c:spPr>
        <a:gradFill>
          <a:gsLst>
            <a:gs pos="0">
              <a:srgbClr val="000000">
                <a:lumMod val="85000"/>
                <a:lumOff val="15000"/>
              </a:srgbClr>
            </a:gs>
            <a:gs pos="100000">
              <a:srgbClr val="000000">
                <a:lumMod val="65000"/>
                <a:lumOff val="35000"/>
              </a:srgbClr>
            </a:gs>
          </a:gsLst>
          <a:lin ang="5400000" scaled="0"/>
        </a:gradFill>
      </c:spPr>
    </c:plotArea>
    <c:plotVisOnly val="1"/>
    <c:dispBlanksAs val="gap"/>
    <c:showDLblsOverMax val="0"/>
  </c:chart>
  <c:spPr>
    <a:gradFill>
      <a:gsLst>
        <a:gs pos="0">
          <a:srgbClr val="000000">
            <a:lumMod val="85000"/>
            <a:lumOff val="15000"/>
          </a:srgbClr>
        </a:gs>
        <a:gs pos="100000">
          <a:schemeClr val="tx1">
            <a:lumMod val="65000"/>
            <a:lumOff val="35000"/>
          </a:schemeClr>
        </a:gs>
      </a:gsLst>
      <a:lin ang="5400000" scaled="0"/>
    </a:gradFill>
    <a:ln>
      <a:noFill/>
    </a:ln>
  </c:spPr>
  <c:printSettings>
    <c:headerFooter/>
    <c:pageMargins b="0.75000000000000078" l="0.70000000000000062" r="0.70000000000000062" t="0.75000000000000078" header="0.30000000000000032" footer="0.3000000000000003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PROFIT</cx:v>
        </cx:txData>
      </cx:tx>
      <cx:txPr>
        <a:bodyPr rot="0" spcFirstLastPara="1" vertOverflow="ellipsis" vert="horz" wrap="square" lIns="38100" tIns="19050" rIns="38100" bIns="19050" anchor="ctr" anchorCtr="1" compatLnSpc="0"/>
        <a:lstStyle/>
        <a:p>
          <a:pPr algn="ctr" rtl="0">
            <a:defRPr sz="1800" b="1" i="0" u="none" strike="noStrike" kern="1200" baseline="0">
              <a:solidFill>
                <a:srgbClr val="000000"/>
              </a:solidFill>
              <a:latin typeface="+mn-lt"/>
              <a:ea typeface="+mn-ea"/>
              <a:cs typeface="+mn-cs"/>
            </a:defRPr>
          </a:pPr>
          <a:r>
            <a:rPr kumimoji="0" lang="en-US" sz="1800" b="1" i="0" u="none" strike="noStrike" kern="1200" cap="none" spc="0" normalizeH="0" baseline="0" noProof="0">
              <a:ln>
                <a:noFill/>
              </a:ln>
              <a:solidFill>
                <a:srgbClr val="000000"/>
              </a:solidFill>
              <a:effectLst/>
              <a:uLnTx/>
              <a:uFillTx/>
              <a:latin typeface="Calibri"/>
            </a:rPr>
            <a:t>PROFIT</a:t>
          </a:r>
        </a:p>
      </cx:txPr>
    </cx:title>
    <cx:plotArea>
      <cx:plotAreaRegion>
        <cx:series layoutId="waterfall" uniqueId="{2728DEC2-9BF5-44EB-A6B4-71DD2E8CD077}">
          <cx:tx>
            <cx:txData>
              <cx:f>_xlchart.v1.1</cx:f>
              <cx:v>PROFIT</cx:v>
            </cx:txData>
          </cx:tx>
          <cx:dataLabels/>
          <cx:dataId val="0"/>
          <cx:layoutPr>
            <cx:visibility connectorLines="1"/>
            <cx:subtotals>
              <cx:idx val="3"/>
            </cx:subtotals>
          </cx:layoutPr>
        </cx:series>
      </cx:plotAreaRegion>
      <cx:axis id="0">
        <cx:catScaling gapWidth="0.330000013"/>
        <cx:tickLabels/>
        <cx:spPr>
          <a:ln>
            <a:solidFill>
              <a:schemeClr val="bg1"/>
            </a:solidFill>
          </a:ln>
        </cx:spPr>
        <cx:txPr>
          <a:bodyPr spcFirstLastPara="1" vertOverflow="ellipsis" horzOverflow="overflow" wrap="square" lIns="0" tIns="0" rIns="0" bIns="0" anchor="ctr" anchorCtr="1"/>
          <a:lstStyle/>
          <a:p>
            <a:pPr algn="ctr" rtl="0">
              <a:defRPr/>
            </a:pPr>
            <a:endParaRPr lang="en-US" sz="1000" b="0" i="0" u="none" strike="noStrike" kern="1200" baseline="0">
              <a:solidFill>
                <a:srgbClr val="000000"/>
              </a:solidFill>
              <a:latin typeface="Calibri"/>
            </a:endParaRPr>
          </a:p>
        </cx:txPr>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14D8BD2B-8042-4589-9E58-E5A6E045E14D}">
          <cx:tx>
            <cx:txData>
              <cx:f>_xlchart.v1.4</cx:f>
              <cx:v>Sales</cx:v>
            </cx:txData>
          </cx:tx>
          <cx:spPr>
            <a:ln>
              <a:noFill/>
            </a:ln>
          </cx:spPr>
          <cx:dataLabels pos="inEnd">
            <cx:visibility seriesName="0" categoryName="1" value="0"/>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2728DEC2-9BF5-44EB-A6B4-71DD2E8CD077}">
          <cx:tx>
            <cx:txData>
              <cx:f>_xlchart.v1.7</cx:f>
              <cx:v>PROFIT</cx:v>
            </cx:txData>
          </cx:tx>
          <cx:spPr>
            <a:gradFill flip="none" rotWithShape="1">
              <a:gsLst>
                <a:gs pos="0">
                  <a:schemeClr val="accent1">
                    <a:lumMod val="60000"/>
                    <a:lumOff val="40000"/>
                  </a:schemeClr>
                </a:gs>
                <a:gs pos="100000">
                  <a:schemeClr val="accent5">
                    <a:lumMod val="100000"/>
                  </a:schemeClr>
                </a:gs>
              </a:gsLst>
              <a:path path="circle">
                <a:fillToRect l="50000" t="-80000" r="50000" b="180000"/>
              </a:path>
              <a:tileRect/>
            </a:gradFill>
          </cx:spPr>
          <cx:dataLabels>
            <cx:spPr>
              <a:solidFill>
                <a:schemeClr val="bg2"/>
              </a:solidFill>
            </cx:spPr>
            <cx:txPr>
              <a:bodyPr spcFirstLastPara="1" vertOverflow="ellipsis" horzOverflow="overflow" wrap="square" lIns="0" tIns="0" rIns="0" bIns="0" anchor="ctr" anchorCtr="1"/>
              <a:lstStyle/>
              <a:p>
                <a:pPr algn="ctr" rtl="0">
                  <a:defRPr>
                    <a:solidFill>
                      <a:schemeClr val="bg1"/>
                    </a:solidFill>
                  </a:defRPr>
                </a:pPr>
                <a:endParaRPr lang="en-US" sz="1000" b="0" i="0" u="none" strike="noStrike" kern="1200" baseline="0">
                  <a:solidFill>
                    <a:schemeClr val="bg1"/>
                  </a:solidFill>
                  <a:latin typeface="Calibri"/>
                </a:endParaRPr>
              </a:p>
            </cx:txPr>
          </cx:dataLabels>
          <cx:dataId val="0"/>
          <cx:layoutPr>
            <cx:visibility connectorLines="1"/>
            <cx:subtotals>
              <cx:idx val="3"/>
            </cx:subtotals>
          </cx:layoutPr>
        </cx:series>
      </cx:plotAreaRegion>
      <cx:axis id="0">
        <cx:catScaling gapWidth="0.330000013"/>
        <cx:tickLabels/>
        <cx:spPr>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1000" b="0" i="0" u="none" strike="noStrike" kern="1200" baseline="0">
              <a:solidFill>
                <a:schemeClr val="bg1"/>
              </a:solidFill>
              <a:latin typeface="Calibri"/>
            </a:endParaRPr>
          </a:p>
        </cx:txPr>
      </cx:axis>
      <cx:axis id="1" hidden="1">
        <cx:valScaling/>
        <cx:tickLabels/>
      </cx:axis>
    </cx:plotArea>
  </cx:chart>
  <cx:spPr>
    <a:gradFill>
      <a:gsLst>
        <a:gs pos="0">
          <a:srgbClr val="000000">
            <a:lumMod val="85000"/>
            <a:lumOff val="15000"/>
            <a:alpha val="80000"/>
          </a:srgbClr>
        </a:gs>
        <a:gs pos="100000">
          <a:srgbClr val="000000">
            <a:lumMod val="65000"/>
            <a:lumOff val="35000"/>
            <a:alpha val="75000"/>
          </a:srgbClr>
        </a:gs>
      </a:gsLst>
      <a:lin ang="1200000" scaled="0"/>
    </a:grad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14D8BD2B-8042-4589-9E58-E5A6E045E14D}">
          <cx:tx>
            <cx:txData>
              <cx:f>_xlchart.v1.10</cx:f>
              <cx:v>Sales</cx:v>
            </cx:txData>
          </cx:tx>
          <cx:dataLabels pos="inEnd">
            <cx:visibility seriesName="0" categoryName="1" value="0"/>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acrossLinear" id="2">
  <a:schemeClr val="accent1"/>
  <a:schemeClr val="accent2"/>
  <a:schemeClr val="accent3"/>
  <a:schemeClr val="accent4"/>
  <a:schemeClr val="accent5"/>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acrossLinear" id="2">
  <a:schemeClr val="accent1"/>
  <a:schemeClr val="accent2"/>
  <a:schemeClr val="accent3"/>
  <a:schemeClr val="accent4"/>
  <a:schemeClr val="accent5"/>
  <a:schemeClr val="accent6"/>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image" Target="../media/image3.emf"/><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285750</xdr:colOff>
      <xdr:row>2</xdr:row>
      <xdr:rowOff>123825</xdr:rowOff>
    </xdr:from>
    <xdr:to>
      <xdr:col>12</xdr:col>
      <xdr:colOff>590550</xdr:colOff>
      <xdr:row>17</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123825</xdr:colOff>
      <xdr:row>5</xdr:row>
      <xdr:rowOff>161925</xdr:rowOff>
    </xdr:from>
    <xdr:to>
      <xdr:col>12</xdr:col>
      <xdr:colOff>428625</xdr:colOff>
      <xdr:row>20</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4325" y="11144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542925</xdr:colOff>
      <xdr:row>0</xdr:row>
      <xdr:rowOff>171450</xdr:rowOff>
    </xdr:from>
    <xdr:to>
      <xdr:col>16</xdr:col>
      <xdr:colOff>542925</xdr:colOff>
      <xdr:row>14</xdr:row>
      <xdr:rowOff>28575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896ABAA-DB61-48E2-AF13-56285DFA594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48800" y="17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123825</xdr:colOff>
      <xdr:row>5</xdr:row>
      <xdr:rowOff>161925</xdr:rowOff>
    </xdr:from>
    <xdr:to>
      <xdr:col>17</xdr:col>
      <xdr:colOff>123825</xdr:colOff>
      <xdr:row>19</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E2C65D0-ABD6-4C8C-B6D7-81A54D7050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639300" y="1114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323850</xdr:colOff>
      <xdr:row>0</xdr:row>
      <xdr:rowOff>0</xdr:rowOff>
    </xdr:from>
    <xdr:to>
      <xdr:col>17</xdr:col>
      <xdr:colOff>323850</xdr:colOff>
      <xdr:row>13</xdr:row>
      <xdr:rowOff>47625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C3DAE85-2909-4EC9-A34C-4A9392F9F3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393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561975</xdr:colOff>
      <xdr:row>2</xdr:row>
      <xdr:rowOff>76200</xdr:rowOff>
    </xdr:from>
    <xdr:to>
      <xdr:col>14</xdr:col>
      <xdr:colOff>257175</xdr:colOff>
      <xdr:row>16</xdr:row>
      <xdr:rowOff>152400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428625</xdr:colOff>
      <xdr:row>33</xdr:row>
      <xdr:rowOff>133350</xdr:rowOff>
    </xdr:from>
    <xdr:to>
      <xdr:col>12</xdr:col>
      <xdr:colOff>219075</xdr:colOff>
      <xdr:row>49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D1C818A-5B4B-4B0B-A6AE-BFE4B46D31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6419850"/>
              <a:ext cx="4895850" cy="2990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485775</xdr:colOff>
      <xdr:row>2</xdr:row>
      <xdr:rowOff>0</xdr:rowOff>
    </xdr:from>
    <xdr:to>
      <xdr:col>12</xdr:col>
      <xdr:colOff>333375</xdr:colOff>
      <xdr:row>16</xdr:row>
      <xdr:rowOff>161925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57151</xdr:rowOff>
    </xdr:from>
    <xdr:to>
      <xdr:col>2</xdr:col>
      <xdr:colOff>28574</xdr:colOff>
      <xdr:row>22</xdr:row>
      <xdr:rowOff>95251</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95251</xdr:colOff>
      <xdr:row>19</xdr:row>
      <xdr:rowOff>85725</xdr:rowOff>
    </xdr:from>
    <xdr:to>
      <xdr:col>5</xdr:col>
      <xdr:colOff>257175</xdr:colOff>
      <xdr:row>22</xdr:row>
      <xdr:rowOff>114300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304799</xdr:colOff>
      <xdr:row>19</xdr:row>
      <xdr:rowOff>104776</xdr:rowOff>
    </xdr:from>
    <xdr:to>
      <xdr:col>8</xdr:col>
      <xdr:colOff>209550</xdr:colOff>
      <xdr:row>22</xdr:row>
      <xdr:rowOff>133350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381000</xdr:colOff>
      <xdr:row>19</xdr:row>
      <xdr:rowOff>114300</xdr:rowOff>
    </xdr:from>
    <xdr:to>
      <xdr:col>11</xdr:col>
      <xdr:colOff>95250</xdr:colOff>
      <xdr:row>22</xdr:row>
      <xdr:rowOff>123825</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276224</xdr:colOff>
      <xdr:row>19</xdr:row>
      <xdr:rowOff>57150</xdr:rowOff>
    </xdr:from>
    <xdr:to>
      <xdr:col>13</xdr:col>
      <xdr:colOff>1276349</xdr:colOff>
      <xdr:row>22</xdr:row>
      <xdr:rowOff>76200</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209552</xdr:colOff>
      <xdr:row>2</xdr:row>
      <xdr:rowOff>128854</xdr:rowOff>
    </xdr:from>
    <xdr:to>
      <xdr:col>20</xdr:col>
      <xdr:colOff>314325</xdr:colOff>
      <xdr:row>10</xdr:row>
      <xdr:rowOff>152400</xdr:rowOff>
    </xdr:to>
    <xdr:grpSp>
      <xdr:nvGrpSpPr>
        <xdr:cNvPr id="79" name="Group 78">
          <a:extLst>
            <a:ext uri="{FF2B5EF4-FFF2-40B4-BE49-F238E27FC236}">
              <a16:creationId xmlns:a16="http://schemas.microsoft.com/office/drawing/2014/main" id="{00000000-0008-0000-0900-00004F000000}"/>
            </a:ext>
          </a:extLst>
        </xdr:cNvPr>
        <xdr:cNvGrpSpPr/>
      </xdr:nvGrpSpPr>
      <xdr:grpSpPr>
        <a:xfrm>
          <a:off x="209552" y="509854"/>
          <a:ext cx="12296773" cy="1547546"/>
          <a:chOff x="209552" y="509854"/>
          <a:chExt cx="12296773" cy="1547546"/>
        </a:xfrm>
      </xdr:grpSpPr>
      <xdr:grpSp>
        <xdr:nvGrpSpPr>
          <xdr:cNvPr id="42" name="Group 41">
            <a:extLst>
              <a:ext uri="{FF2B5EF4-FFF2-40B4-BE49-F238E27FC236}">
                <a16:creationId xmlns:a16="http://schemas.microsoft.com/office/drawing/2014/main" id="{00000000-0008-0000-0900-00002A000000}"/>
              </a:ext>
            </a:extLst>
          </xdr:cNvPr>
          <xdr:cNvGrpSpPr/>
        </xdr:nvGrpSpPr>
        <xdr:grpSpPr>
          <a:xfrm>
            <a:off x="209552" y="509854"/>
            <a:ext cx="2343148" cy="1518971"/>
            <a:chOff x="209552" y="509854"/>
            <a:chExt cx="2343148" cy="1518971"/>
          </a:xfrm>
        </xdr:grpSpPr>
        <xdr:grpSp>
          <xdr:nvGrpSpPr>
            <xdr:cNvPr id="36" name="Group 35">
              <a:extLst>
                <a:ext uri="{FF2B5EF4-FFF2-40B4-BE49-F238E27FC236}">
                  <a16:creationId xmlns:a16="http://schemas.microsoft.com/office/drawing/2014/main" id="{00000000-0008-0000-0900-000024000000}"/>
                </a:ext>
              </a:extLst>
            </xdr:cNvPr>
            <xdr:cNvGrpSpPr/>
          </xdr:nvGrpSpPr>
          <xdr:grpSpPr>
            <a:xfrm>
              <a:off x="209552" y="509854"/>
              <a:ext cx="2343148" cy="1518971"/>
              <a:chOff x="209552" y="509854"/>
              <a:chExt cx="2343148" cy="1518971"/>
            </a:xfrm>
          </xdr:grpSpPr>
          <xdr:sp macro="" textlink="">
            <xdr:nvSpPr>
              <xdr:cNvPr id="14" name="Rounded Rectangle 13">
                <a:extLst>
                  <a:ext uri="{FF2B5EF4-FFF2-40B4-BE49-F238E27FC236}">
                    <a16:creationId xmlns:a16="http://schemas.microsoft.com/office/drawing/2014/main" id="{00000000-0008-0000-0900-00000E000000}"/>
                  </a:ext>
                </a:extLst>
              </xdr:cNvPr>
              <xdr:cNvSpPr/>
            </xdr:nvSpPr>
            <xdr:spPr>
              <a:xfrm>
                <a:off x="272315" y="509854"/>
                <a:ext cx="2217622" cy="3042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400" b="1">
                    <a:solidFill>
                      <a:schemeClr val="bg1"/>
                    </a:solidFill>
                    <a:latin typeface="FrankRuehl" pitchFamily="34" charset="-79"/>
                    <a:cs typeface="FrankRuehl" pitchFamily="34" charset="-79"/>
                  </a:rPr>
                  <a:t>SALES</a:t>
                </a:r>
              </a:p>
            </xdr:txBody>
          </xdr:sp>
          <xdr:grpSp>
            <xdr:nvGrpSpPr>
              <xdr:cNvPr id="25" name="Group 24">
                <a:extLst>
                  <a:ext uri="{FF2B5EF4-FFF2-40B4-BE49-F238E27FC236}">
                    <a16:creationId xmlns:a16="http://schemas.microsoft.com/office/drawing/2014/main" id="{00000000-0008-0000-0900-000019000000}"/>
                  </a:ext>
                </a:extLst>
              </xdr:cNvPr>
              <xdr:cNvGrpSpPr/>
            </xdr:nvGrpSpPr>
            <xdr:grpSpPr>
              <a:xfrm>
                <a:off x="209552" y="876301"/>
                <a:ext cx="2343148" cy="1152524"/>
                <a:chOff x="209552" y="876301"/>
                <a:chExt cx="2343148" cy="1152524"/>
              </a:xfrm>
            </xdr:grpSpPr>
            <xdr:sp macro="" textlink="">
              <xdr:nvSpPr>
                <xdr:cNvPr id="13" name="Rounded Rectangle 12">
                  <a:extLst>
                    <a:ext uri="{FF2B5EF4-FFF2-40B4-BE49-F238E27FC236}">
                      <a16:creationId xmlns:a16="http://schemas.microsoft.com/office/drawing/2014/main" id="{00000000-0008-0000-0900-00000D000000}"/>
                    </a:ext>
                  </a:extLst>
                </xdr:cNvPr>
                <xdr:cNvSpPr/>
              </xdr:nvSpPr>
              <xdr:spPr>
                <a:xfrm>
                  <a:off x="209552" y="876301"/>
                  <a:ext cx="2343148" cy="11525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KPI!B17">
              <xdr:nvSpPr>
                <xdr:cNvPr id="17" name="Rounded Rectangle 16">
                  <a:extLst>
                    <a:ext uri="{FF2B5EF4-FFF2-40B4-BE49-F238E27FC236}">
                      <a16:creationId xmlns:a16="http://schemas.microsoft.com/office/drawing/2014/main" id="{00000000-0008-0000-0900-000011000000}"/>
                    </a:ext>
                  </a:extLst>
                </xdr:cNvPr>
                <xdr:cNvSpPr/>
              </xdr:nvSpPr>
              <xdr:spPr>
                <a:xfrm>
                  <a:off x="266701" y="885825"/>
                  <a:ext cx="2238376" cy="3524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A8BCDB61-DB0B-4BFF-B9F2-30421F360C6C}" type="TxLink">
                    <a:rPr lang="en-US" sz="1600" b="1" i="0" u="none" strike="noStrike">
                      <a:solidFill>
                        <a:schemeClr val="bg1"/>
                      </a:solidFill>
                      <a:latin typeface="Lato Black"/>
                      <a:cs typeface="Aharoni" pitchFamily="2" charset="-79"/>
                    </a:rPr>
                    <a:pPr algn="ctr"/>
                    <a:t>$2,297,200.86</a:t>
                  </a:fld>
                  <a:endParaRPr lang="en-US" sz="1600" b="1">
                    <a:solidFill>
                      <a:schemeClr val="bg1"/>
                    </a:solidFill>
                    <a:latin typeface="Lato Black"/>
                    <a:cs typeface="Aharoni" pitchFamily="2" charset="-79"/>
                  </a:endParaRPr>
                </a:p>
              </xdr:txBody>
            </xdr:sp>
          </xdr:grpSp>
        </xdr:grpSp>
        <xdr:sp macro="" textlink="">
          <xdr:nvSpPr>
            <xdr:cNvPr id="18" name="Rounded Rectangle 17">
              <a:extLst>
                <a:ext uri="{FF2B5EF4-FFF2-40B4-BE49-F238E27FC236}">
                  <a16:creationId xmlns:a16="http://schemas.microsoft.com/office/drawing/2014/main" id="{00000000-0008-0000-0900-000012000000}"/>
                </a:ext>
              </a:extLst>
            </xdr:cNvPr>
            <xdr:cNvSpPr/>
          </xdr:nvSpPr>
          <xdr:spPr>
            <a:xfrm>
              <a:off x="266661" y="1672130"/>
              <a:ext cx="2247982" cy="30381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en-US" sz="1200" b="1" i="0" u="none" strike="noStrike">
                  <a:solidFill>
                    <a:schemeClr val="bg1"/>
                  </a:solidFill>
                  <a:latin typeface="FrankRuehl" pitchFamily="34" charset="-79"/>
                  <a:cs typeface="FrankRuehl" pitchFamily="34" charset="-79"/>
                </a:rPr>
                <a:t>YOY</a:t>
              </a:r>
              <a:r>
                <a:rPr lang="en-US" sz="1200" b="1" i="0" u="none" strike="noStrike" baseline="0">
                  <a:solidFill>
                    <a:schemeClr val="bg1"/>
                  </a:solidFill>
                  <a:latin typeface="FrankRuehl" pitchFamily="34" charset="-79"/>
                  <a:cs typeface="FrankRuehl" pitchFamily="34" charset="-79"/>
                </a:rPr>
                <a:t> GROWTH</a:t>
              </a:r>
              <a:endParaRPr lang="en-US" sz="1200" b="1" i="0" u="none" strike="noStrike">
                <a:solidFill>
                  <a:schemeClr val="bg1"/>
                </a:solidFill>
                <a:latin typeface="FrankRuehl" pitchFamily="34" charset="-79"/>
                <a:cs typeface="FrankRuehl" pitchFamily="34" charset="-79"/>
              </a:endParaRPr>
            </a:p>
          </xdr:txBody>
        </xdr:sp>
      </xdr:grpSp>
      <xdr:grpSp>
        <xdr:nvGrpSpPr>
          <xdr:cNvPr id="43" name="Group 42">
            <a:extLst>
              <a:ext uri="{FF2B5EF4-FFF2-40B4-BE49-F238E27FC236}">
                <a16:creationId xmlns:a16="http://schemas.microsoft.com/office/drawing/2014/main" id="{00000000-0008-0000-0900-00002B000000}"/>
              </a:ext>
            </a:extLst>
          </xdr:cNvPr>
          <xdr:cNvGrpSpPr/>
        </xdr:nvGrpSpPr>
        <xdr:grpSpPr>
          <a:xfrm>
            <a:off x="2695577" y="519379"/>
            <a:ext cx="2343148" cy="1518971"/>
            <a:chOff x="209552" y="509854"/>
            <a:chExt cx="2343148" cy="1518971"/>
          </a:xfrm>
        </xdr:grpSpPr>
        <xdr:grpSp>
          <xdr:nvGrpSpPr>
            <xdr:cNvPr id="44" name="Group 43">
              <a:extLst>
                <a:ext uri="{FF2B5EF4-FFF2-40B4-BE49-F238E27FC236}">
                  <a16:creationId xmlns:a16="http://schemas.microsoft.com/office/drawing/2014/main" id="{00000000-0008-0000-0900-00002C000000}"/>
                </a:ext>
              </a:extLst>
            </xdr:cNvPr>
            <xdr:cNvGrpSpPr/>
          </xdr:nvGrpSpPr>
          <xdr:grpSpPr>
            <a:xfrm>
              <a:off x="209552" y="509854"/>
              <a:ext cx="2343148" cy="1518971"/>
              <a:chOff x="209552" y="509854"/>
              <a:chExt cx="2343148" cy="1518971"/>
            </a:xfrm>
          </xdr:grpSpPr>
          <xdr:sp macro="" textlink="">
            <xdr:nvSpPr>
              <xdr:cNvPr id="46" name="Rounded Rectangle 45">
                <a:extLst>
                  <a:ext uri="{FF2B5EF4-FFF2-40B4-BE49-F238E27FC236}">
                    <a16:creationId xmlns:a16="http://schemas.microsoft.com/office/drawing/2014/main" id="{00000000-0008-0000-0900-00002E000000}"/>
                  </a:ext>
                </a:extLst>
              </xdr:cNvPr>
              <xdr:cNvSpPr/>
            </xdr:nvSpPr>
            <xdr:spPr>
              <a:xfrm>
                <a:off x="272315" y="509854"/>
                <a:ext cx="2217622" cy="3042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400" b="1">
                    <a:solidFill>
                      <a:schemeClr val="bg1"/>
                    </a:solidFill>
                    <a:latin typeface="FrankRuehl" pitchFamily="34" charset="-79"/>
                    <a:cs typeface="FrankRuehl" pitchFamily="34" charset="-79"/>
                  </a:rPr>
                  <a:t>PROFIT</a:t>
                </a:r>
              </a:p>
            </xdr:txBody>
          </xdr:sp>
          <xdr:grpSp>
            <xdr:nvGrpSpPr>
              <xdr:cNvPr id="47" name="Group 46">
                <a:extLst>
                  <a:ext uri="{FF2B5EF4-FFF2-40B4-BE49-F238E27FC236}">
                    <a16:creationId xmlns:a16="http://schemas.microsoft.com/office/drawing/2014/main" id="{00000000-0008-0000-0900-00002F000000}"/>
                  </a:ext>
                </a:extLst>
              </xdr:cNvPr>
              <xdr:cNvGrpSpPr/>
            </xdr:nvGrpSpPr>
            <xdr:grpSpPr>
              <a:xfrm>
                <a:off x="209552" y="876301"/>
                <a:ext cx="2343148" cy="1152524"/>
                <a:chOff x="209552" y="876301"/>
                <a:chExt cx="2343148" cy="1152524"/>
              </a:xfrm>
            </xdr:grpSpPr>
            <xdr:sp macro="" textlink="">
              <xdr:nvSpPr>
                <xdr:cNvPr id="48" name="Rounded Rectangle 47">
                  <a:extLst>
                    <a:ext uri="{FF2B5EF4-FFF2-40B4-BE49-F238E27FC236}">
                      <a16:creationId xmlns:a16="http://schemas.microsoft.com/office/drawing/2014/main" id="{00000000-0008-0000-0900-000030000000}"/>
                    </a:ext>
                  </a:extLst>
                </xdr:cNvPr>
                <xdr:cNvSpPr/>
              </xdr:nvSpPr>
              <xdr:spPr>
                <a:xfrm>
                  <a:off x="209552" y="876301"/>
                  <a:ext cx="2343148" cy="11525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KPI!E17">
              <xdr:nvSpPr>
                <xdr:cNvPr id="49" name="Rounded Rectangle 48">
                  <a:extLst>
                    <a:ext uri="{FF2B5EF4-FFF2-40B4-BE49-F238E27FC236}">
                      <a16:creationId xmlns:a16="http://schemas.microsoft.com/office/drawing/2014/main" id="{00000000-0008-0000-0900-000031000000}"/>
                    </a:ext>
                  </a:extLst>
                </xdr:cNvPr>
                <xdr:cNvSpPr/>
              </xdr:nvSpPr>
              <xdr:spPr>
                <a:xfrm>
                  <a:off x="266701" y="885825"/>
                  <a:ext cx="2238376" cy="3524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540EC2E2-90B4-4134-A0BF-4051E7081B44}" type="TxLink">
                    <a:rPr lang="en-US" sz="1600" b="1" i="0" u="none" strike="noStrike">
                      <a:solidFill>
                        <a:schemeClr val="bg1"/>
                      </a:solidFill>
                      <a:latin typeface="Lato black"/>
                      <a:cs typeface="Aharoni" pitchFamily="2" charset="-79"/>
                    </a:rPr>
                    <a:pPr algn="ctr"/>
                    <a:t> $286,397.02 </a:t>
                  </a:fld>
                  <a:endParaRPr lang="en-US" sz="1600" b="1">
                    <a:solidFill>
                      <a:schemeClr val="bg1"/>
                    </a:solidFill>
                    <a:latin typeface="Lato black"/>
                    <a:cs typeface="Aharoni" pitchFamily="2" charset="-79"/>
                  </a:endParaRPr>
                </a:p>
              </xdr:txBody>
            </xdr:sp>
          </xdr:grpSp>
        </xdr:grpSp>
        <xdr:sp macro="" textlink="">
          <xdr:nvSpPr>
            <xdr:cNvPr id="45" name="Rounded Rectangle 44">
              <a:extLst>
                <a:ext uri="{FF2B5EF4-FFF2-40B4-BE49-F238E27FC236}">
                  <a16:creationId xmlns:a16="http://schemas.microsoft.com/office/drawing/2014/main" id="{00000000-0008-0000-0900-00002D000000}"/>
                </a:ext>
              </a:extLst>
            </xdr:cNvPr>
            <xdr:cNvSpPr/>
          </xdr:nvSpPr>
          <xdr:spPr>
            <a:xfrm>
              <a:off x="266661" y="1672130"/>
              <a:ext cx="2247982" cy="30381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en-US" sz="1200" b="1" i="0" u="none" strike="noStrike">
                  <a:solidFill>
                    <a:schemeClr val="bg1"/>
                  </a:solidFill>
                  <a:latin typeface="FrankRuehl" pitchFamily="34" charset="-79"/>
                  <a:cs typeface="FrankRuehl" pitchFamily="34" charset="-79"/>
                </a:rPr>
                <a:t>YOY</a:t>
              </a:r>
              <a:r>
                <a:rPr lang="en-US" sz="1200" b="1" i="0" u="none" strike="noStrike" baseline="0">
                  <a:solidFill>
                    <a:schemeClr val="bg1"/>
                  </a:solidFill>
                  <a:latin typeface="FrankRuehl" pitchFamily="34" charset="-79"/>
                  <a:cs typeface="FrankRuehl" pitchFamily="34" charset="-79"/>
                </a:rPr>
                <a:t> GROWTH</a:t>
              </a:r>
              <a:endParaRPr lang="en-US" sz="1200" b="1" i="0" u="none" strike="noStrike">
                <a:solidFill>
                  <a:schemeClr val="bg1"/>
                </a:solidFill>
                <a:latin typeface="FrankRuehl" pitchFamily="34" charset="-79"/>
                <a:cs typeface="FrankRuehl" pitchFamily="34" charset="-79"/>
              </a:endParaRPr>
            </a:p>
          </xdr:txBody>
        </xdr:sp>
      </xdr:grpSp>
      <xdr:grpSp>
        <xdr:nvGrpSpPr>
          <xdr:cNvPr id="50" name="Group 49">
            <a:extLst>
              <a:ext uri="{FF2B5EF4-FFF2-40B4-BE49-F238E27FC236}">
                <a16:creationId xmlns:a16="http://schemas.microsoft.com/office/drawing/2014/main" id="{00000000-0008-0000-0900-000032000000}"/>
              </a:ext>
            </a:extLst>
          </xdr:cNvPr>
          <xdr:cNvGrpSpPr/>
        </xdr:nvGrpSpPr>
        <xdr:grpSpPr>
          <a:xfrm>
            <a:off x="5181602" y="538429"/>
            <a:ext cx="2343148" cy="1518971"/>
            <a:chOff x="209552" y="509854"/>
            <a:chExt cx="2343148" cy="1518971"/>
          </a:xfrm>
        </xdr:grpSpPr>
        <xdr:grpSp>
          <xdr:nvGrpSpPr>
            <xdr:cNvPr id="51" name="Group 50">
              <a:extLst>
                <a:ext uri="{FF2B5EF4-FFF2-40B4-BE49-F238E27FC236}">
                  <a16:creationId xmlns:a16="http://schemas.microsoft.com/office/drawing/2014/main" id="{00000000-0008-0000-0900-000033000000}"/>
                </a:ext>
              </a:extLst>
            </xdr:cNvPr>
            <xdr:cNvGrpSpPr/>
          </xdr:nvGrpSpPr>
          <xdr:grpSpPr>
            <a:xfrm>
              <a:off x="209552" y="509854"/>
              <a:ext cx="2343148" cy="1518971"/>
              <a:chOff x="209552" y="509854"/>
              <a:chExt cx="2343148" cy="1518971"/>
            </a:xfrm>
          </xdr:grpSpPr>
          <xdr:sp macro="" textlink="">
            <xdr:nvSpPr>
              <xdr:cNvPr id="53" name="Rounded Rectangle 52">
                <a:extLst>
                  <a:ext uri="{FF2B5EF4-FFF2-40B4-BE49-F238E27FC236}">
                    <a16:creationId xmlns:a16="http://schemas.microsoft.com/office/drawing/2014/main" id="{00000000-0008-0000-0900-000035000000}"/>
                  </a:ext>
                </a:extLst>
              </xdr:cNvPr>
              <xdr:cNvSpPr/>
            </xdr:nvSpPr>
            <xdr:spPr>
              <a:xfrm>
                <a:off x="272315" y="509854"/>
                <a:ext cx="2217622" cy="3042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400" b="1">
                    <a:solidFill>
                      <a:schemeClr val="bg1"/>
                    </a:solidFill>
                    <a:latin typeface="FrankRuehl" pitchFamily="34" charset="-79"/>
                    <a:cs typeface="FrankRuehl" pitchFamily="34" charset="-79"/>
                  </a:rPr>
                  <a:t>QUANTITY</a:t>
                </a:r>
              </a:p>
            </xdr:txBody>
          </xdr:sp>
          <xdr:grpSp>
            <xdr:nvGrpSpPr>
              <xdr:cNvPr id="54" name="Group 53">
                <a:extLst>
                  <a:ext uri="{FF2B5EF4-FFF2-40B4-BE49-F238E27FC236}">
                    <a16:creationId xmlns:a16="http://schemas.microsoft.com/office/drawing/2014/main" id="{00000000-0008-0000-0900-000036000000}"/>
                  </a:ext>
                </a:extLst>
              </xdr:cNvPr>
              <xdr:cNvGrpSpPr/>
            </xdr:nvGrpSpPr>
            <xdr:grpSpPr>
              <a:xfrm>
                <a:off x="209552" y="876301"/>
                <a:ext cx="2343148" cy="1152524"/>
                <a:chOff x="209552" y="876301"/>
                <a:chExt cx="2343148" cy="1152524"/>
              </a:xfrm>
            </xdr:grpSpPr>
            <xdr:sp macro="" textlink="">
              <xdr:nvSpPr>
                <xdr:cNvPr id="55" name="Rounded Rectangle 54">
                  <a:extLst>
                    <a:ext uri="{FF2B5EF4-FFF2-40B4-BE49-F238E27FC236}">
                      <a16:creationId xmlns:a16="http://schemas.microsoft.com/office/drawing/2014/main" id="{00000000-0008-0000-0900-000037000000}"/>
                    </a:ext>
                  </a:extLst>
                </xdr:cNvPr>
                <xdr:cNvSpPr/>
              </xdr:nvSpPr>
              <xdr:spPr>
                <a:xfrm>
                  <a:off x="209552" y="876301"/>
                  <a:ext cx="2343148" cy="11525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KPI!H17">
              <xdr:nvSpPr>
                <xdr:cNvPr id="56" name="Rounded Rectangle 55">
                  <a:extLst>
                    <a:ext uri="{FF2B5EF4-FFF2-40B4-BE49-F238E27FC236}">
                      <a16:creationId xmlns:a16="http://schemas.microsoft.com/office/drawing/2014/main" id="{00000000-0008-0000-0900-000038000000}"/>
                    </a:ext>
                  </a:extLst>
                </xdr:cNvPr>
                <xdr:cNvSpPr/>
              </xdr:nvSpPr>
              <xdr:spPr>
                <a:xfrm>
                  <a:off x="266701" y="885825"/>
                  <a:ext cx="2238376" cy="3524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751D7211-762F-406A-9A09-6E070C171CCA}" type="TxLink">
                    <a:rPr lang="en-US" sz="1600" b="1" i="0" u="none" strike="noStrike">
                      <a:solidFill>
                        <a:schemeClr val="bg1"/>
                      </a:solidFill>
                      <a:latin typeface="Lato black"/>
                      <a:cs typeface="Aharoni" pitchFamily="2" charset="-79"/>
                    </a:rPr>
                    <a:pPr algn="ctr"/>
                    <a:t># 37873</a:t>
                  </a:fld>
                  <a:endParaRPr lang="en-US" sz="1600" b="1">
                    <a:solidFill>
                      <a:schemeClr val="bg1"/>
                    </a:solidFill>
                    <a:latin typeface="Lato black"/>
                    <a:cs typeface="Aharoni" pitchFamily="2" charset="-79"/>
                  </a:endParaRPr>
                </a:p>
              </xdr:txBody>
            </xdr:sp>
          </xdr:grpSp>
        </xdr:grpSp>
        <xdr:sp macro="" textlink="">
          <xdr:nvSpPr>
            <xdr:cNvPr id="52" name="Rounded Rectangle 51">
              <a:extLst>
                <a:ext uri="{FF2B5EF4-FFF2-40B4-BE49-F238E27FC236}">
                  <a16:creationId xmlns:a16="http://schemas.microsoft.com/office/drawing/2014/main" id="{00000000-0008-0000-0900-000034000000}"/>
                </a:ext>
              </a:extLst>
            </xdr:cNvPr>
            <xdr:cNvSpPr/>
          </xdr:nvSpPr>
          <xdr:spPr>
            <a:xfrm>
              <a:off x="266661" y="1672130"/>
              <a:ext cx="2247982" cy="30381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en-US" sz="1200" b="1" i="0" u="none" strike="noStrike">
                  <a:solidFill>
                    <a:schemeClr val="bg1"/>
                  </a:solidFill>
                  <a:latin typeface="FrankRuehl" pitchFamily="34" charset="-79"/>
                  <a:cs typeface="FrankRuehl" pitchFamily="34" charset="-79"/>
                </a:rPr>
                <a:t>YOY</a:t>
              </a:r>
              <a:r>
                <a:rPr lang="en-US" sz="1200" b="1" i="0" u="none" strike="noStrike" baseline="0">
                  <a:solidFill>
                    <a:schemeClr val="bg1"/>
                  </a:solidFill>
                  <a:latin typeface="FrankRuehl" pitchFamily="34" charset="-79"/>
                  <a:cs typeface="FrankRuehl" pitchFamily="34" charset="-79"/>
                </a:rPr>
                <a:t> GROWTH</a:t>
              </a:r>
              <a:endParaRPr lang="en-US" sz="1200" b="1" i="0" u="none" strike="noStrike">
                <a:solidFill>
                  <a:schemeClr val="bg1"/>
                </a:solidFill>
                <a:latin typeface="FrankRuehl" pitchFamily="34" charset="-79"/>
                <a:cs typeface="FrankRuehl" pitchFamily="34" charset="-79"/>
              </a:endParaRPr>
            </a:p>
          </xdr:txBody>
        </xdr:sp>
      </xdr:grpSp>
      <xdr:grpSp>
        <xdr:nvGrpSpPr>
          <xdr:cNvPr id="57" name="Group 56">
            <a:extLst>
              <a:ext uri="{FF2B5EF4-FFF2-40B4-BE49-F238E27FC236}">
                <a16:creationId xmlns:a16="http://schemas.microsoft.com/office/drawing/2014/main" id="{00000000-0008-0000-0900-000039000000}"/>
              </a:ext>
            </a:extLst>
          </xdr:cNvPr>
          <xdr:cNvGrpSpPr/>
        </xdr:nvGrpSpPr>
        <xdr:grpSpPr>
          <a:xfrm>
            <a:off x="7667627" y="519379"/>
            <a:ext cx="2343148" cy="1518971"/>
            <a:chOff x="209552" y="509854"/>
            <a:chExt cx="2343148" cy="1518971"/>
          </a:xfrm>
        </xdr:grpSpPr>
        <xdr:grpSp>
          <xdr:nvGrpSpPr>
            <xdr:cNvPr id="58" name="Group 57">
              <a:extLst>
                <a:ext uri="{FF2B5EF4-FFF2-40B4-BE49-F238E27FC236}">
                  <a16:creationId xmlns:a16="http://schemas.microsoft.com/office/drawing/2014/main" id="{00000000-0008-0000-0900-00003A000000}"/>
                </a:ext>
              </a:extLst>
            </xdr:cNvPr>
            <xdr:cNvGrpSpPr/>
          </xdr:nvGrpSpPr>
          <xdr:grpSpPr>
            <a:xfrm>
              <a:off x="209552" y="509854"/>
              <a:ext cx="2343148" cy="1518971"/>
              <a:chOff x="209552" y="509854"/>
              <a:chExt cx="2343148" cy="1518971"/>
            </a:xfrm>
          </xdr:grpSpPr>
          <xdr:sp macro="" textlink="">
            <xdr:nvSpPr>
              <xdr:cNvPr id="60" name="Rounded Rectangle 59">
                <a:extLst>
                  <a:ext uri="{FF2B5EF4-FFF2-40B4-BE49-F238E27FC236}">
                    <a16:creationId xmlns:a16="http://schemas.microsoft.com/office/drawing/2014/main" id="{00000000-0008-0000-0900-00003C000000}"/>
                  </a:ext>
                </a:extLst>
              </xdr:cNvPr>
              <xdr:cNvSpPr/>
            </xdr:nvSpPr>
            <xdr:spPr>
              <a:xfrm>
                <a:off x="272315" y="509854"/>
                <a:ext cx="2217622" cy="3042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400" b="1">
                    <a:solidFill>
                      <a:schemeClr val="bg1"/>
                    </a:solidFill>
                    <a:latin typeface="FrankRuehl" pitchFamily="34" charset="-79"/>
                    <a:cs typeface="FrankRuehl" pitchFamily="34" charset="-79"/>
                  </a:rPr>
                  <a:t>NO OF ORDERS</a:t>
                </a:r>
              </a:p>
            </xdr:txBody>
          </xdr:sp>
          <xdr:grpSp>
            <xdr:nvGrpSpPr>
              <xdr:cNvPr id="61" name="Group 60">
                <a:extLst>
                  <a:ext uri="{FF2B5EF4-FFF2-40B4-BE49-F238E27FC236}">
                    <a16:creationId xmlns:a16="http://schemas.microsoft.com/office/drawing/2014/main" id="{00000000-0008-0000-0900-00003D000000}"/>
                  </a:ext>
                </a:extLst>
              </xdr:cNvPr>
              <xdr:cNvGrpSpPr/>
            </xdr:nvGrpSpPr>
            <xdr:grpSpPr>
              <a:xfrm>
                <a:off x="209552" y="876301"/>
                <a:ext cx="2343148" cy="1152524"/>
                <a:chOff x="209552" y="876301"/>
                <a:chExt cx="2343148" cy="1152524"/>
              </a:xfrm>
            </xdr:grpSpPr>
            <xdr:sp macro="" textlink="">
              <xdr:nvSpPr>
                <xdr:cNvPr id="62" name="Rounded Rectangle 61">
                  <a:extLst>
                    <a:ext uri="{FF2B5EF4-FFF2-40B4-BE49-F238E27FC236}">
                      <a16:creationId xmlns:a16="http://schemas.microsoft.com/office/drawing/2014/main" id="{00000000-0008-0000-0900-00003E000000}"/>
                    </a:ext>
                  </a:extLst>
                </xdr:cNvPr>
                <xdr:cNvSpPr/>
              </xdr:nvSpPr>
              <xdr:spPr>
                <a:xfrm>
                  <a:off x="209552" y="876301"/>
                  <a:ext cx="2343148" cy="11525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KPI!K17">
              <xdr:nvSpPr>
                <xdr:cNvPr id="63" name="Rounded Rectangle 62">
                  <a:extLst>
                    <a:ext uri="{FF2B5EF4-FFF2-40B4-BE49-F238E27FC236}">
                      <a16:creationId xmlns:a16="http://schemas.microsoft.com/office/drawing/2014/main" id="{00000000-0008-0000-0900-00003F000000}"/>
                    </a:ext>
                  </a:extLst>
                </xdr:cNvPr>
                <xdr:cNvSpPr/>
              </xdr:nvSpPr>
              <xdr:spPr>
                <a:xfrm>
                  <a:off x="266701" y="885825"/>
                  <a:ext cx="2238376" cy="3524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AD47852-078C-4DE6-9C94-4635948EC245}" type="TxLink">
                    <a:rPr lang="en-US" sz="1600" b="1" i="0" u="none" strike="noStrike">
                      <a:solidFill>
                        <a:schemeClr val="bg1"/>
                      </a:solidFill>
                      <a:latin typeface="Lato black"/>
                      <a:cs typeface="Aharoni" pitchFamily="2" charset="-79"/>
                    </a:rPr>
                    <a:pPr algn="ctr"/>
                    <a:t># 9994</a:t>
                  </a:fld>
                  <a:endParaRPr lang="en-US" sz="1600" b="1">
                    <a:solidFill>
                      <a:schemeClr val="bg1"/>
                    </a:solidFill>
                    <a:latin typeface="Lato black"/>
                    <a:cs typeface="Aharoni" pitchFamily="2" charset="-79"/>
                  </a:endParaRPr>
                </a:p>
              </xdr:txBody>
            </xdr:sp>
          </xdr:grpSp>
        </xdr:grpSp>
        <xdr:sp macro="" textlink="">
          <xdr:nvSpPr>
            <xdr:cNvPr id="59" name="Rounded Rectangle 58">
              <a:extLst>
                <a:ext uri="{FF2B5EF4-FFF2-40B4-BE49-F238E27FC236}">
                  <a16:creationId xmlns:a16="http://schemas.microsoft.com/office/drawing/2014/main" id="{00000000-0008-0000-0900-00003B000000}"/>
                </a:ext>
              </a:extLst>
            </xdr:cNvPr>
            <xdr:cNvSpPr/>
          </xdr:nvSpPr>
          <xdr:spPr>
            <a:xfrm>
              <a:off x="266661" y="1672130"/>
              <a:ext cx="2247982" cy="30381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en-US" sz="1200" b="1" i="0" u="none" strike="noStrike">
                  <a:solidFill>
                    <a:schemeClr val="bg1"/>
                  </a:solidFill>
                  <a:latin typeface="FrankRuehl" pitchFamily="34" charset="-79"/>
                  <a:cs typeface="FrankRuehl" pitchFamily="34" charset="-79"/>
                </a:rPr>
                <a:t>YOY</a:t>
              </a:r>
              <a:r>
                <a:rPr lang="en-US" sz="1200" b="1" i="0" u="none" strike="noStrike" baseline="0">
                  <a:solidFill>
                    <a:schemeClr val="bg1"/>
                  </a:solidFill>
                  <a:latin typeface="FrankRuehl" pitchFamily="34" charset="-79"/>
                  <a:cs typeface="FrankRuehl" pitchFamily="34" charset="-79"/>
                </a:rPr>
                <a:t> GROWTH</a:t>
              </a:r>
              <a:endParaRPr lang="en-US" sz="1200" b="1" i="0" u="none" strike="noStrike">
                <a:solidFill>
                  <a:schemeClr val="bg1"/>
                </a:solidFill>
                <a:latin typeface="FrankRuehl" pitchFamily="34" charset="-79"/>
                <a:cs typeface="FrankRuehl" pitchFamily="34" charset="-79"/>
              </a:endParaRPr>
            </a:p>
          </xdr:txBody>
        </xdr:sp>
      </xdr:grpSp>
      <xdr:grpSp>
        <xdr:nvGrpSpPr>
          <xdr:cNvPr id="64" name="Group 63">
            <a:extLst>
              <a:ext uri="{FF2B5EF4-FFF2-40B4-BE49-F238E27FC236}">
                <a16:creationId xmlns:a16="http://schemas.microsoft.com/office/drawing/2014/main" id="{00000000-0008-0000-0900-000040000000}"/>
              </a:ext>
            </a:extLst>
          </xdr:cNvPr>
          <xdr:cNvGrpSpPr/>
        </xdr:nvGrpSpPr>
        <xdr:grpSpPr>
          <a:xfrm>
            <a:off x="10163177" y="528904"/>
            <a:ext cx="2343148" cy="1518971"/>
            <a:chOff x="209552" y="509854"/>
            <a:chExt cx="2343148" cy="1518971"/>
          </a:xfrm>
        </xdr:grpSpPr>
        <xdr:grpSp>
          <xdr:nvGrpSpPr>
            <xdr:cNvPr id="65" name="Group 64">
              <a:extLst>
                <a:ext uri="{FF2B5EF4-FFF2-40B4-BE49-F238E27FC236}">
                  <a16:creationId xmlns:a16="http://schemas.microsoft.com/office/drawing/2014/main" id="{00000000-0008-0000-0900-000041000000}"/>
                </a:ext>
              </a:extLst>
            </xdr:cNvPr>
            <xdr:cNvGrpSpPr/>
          </xdr:nvGrpSpPr>
          <xdr:grpSpPr>
            <a:xfrm>
              <a:off x="209552" y="509854"/>
              <a:ext cx="2343148" cy="1518971"/>
              <a:chOff x="209552" y="509854"/>
              <a:chExt cx="2343148" cy="1518971"/>
            </a:xfrm>
          </xdr:grpSpPr>
          <xdr:sp macro="" textlink="">
            <xdr:nvSpPr>
              <xdr:cNvPr id="67" name="Rounded Rectangle 66">
                <a:extLst>
                  <a:ext uri="{FF2B5EF4-FFF2-40B4-BE49-F238E27FC236}">
                    <a16:creationId xmlns:a16="http://schemas.microsoft.com/office/drawing/2014/main" id="{00000000-0008-0000-0900-000043000000}"/>
                  </a:ext>
                </a:extLst>
              </xdr:cNvPr>
              <xdr:cNvSpPr/>
            </xdr:nvSpPr>
            <xdr:spPr>
              <a:xfrm>
                <a:off x="272315" y="509854"/>
                <a:ext cx="2217622" cy="3042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400" b="1">
                    <a:solidFill>
                      <a:schemeClr val="bg1"/>
                    </a:solidFill>
                    <a:latin typeface="FrankRuehl" pitchFamily="34" charset="-79"/>
                    <a:cs typeface="FrankRuehl" pitchFamily="34" charset="-79"/>
                  </a:rPr>
                  <a:t>PROFIT  MARGIN</a:t>
                </a:r>
              </a:p>
            </xdr:txBody>
          </xdr:sp>
          <xdr:grpSp>
            <xdr:nvGrpSpPr>
              <xdr:cNvPr id="68" name="Group 67">
                <a:extLst>
                  <a:ext uri="{FF2B5EF4-FFF2-40B4-BE49-F238E27FC236}">
                    <a16:creationId xmlns:a16="http://schemas.microsoft.com/office/drawing/2014/main" id="{00000000-0008-0000-0900-000044000000}"/>
                  </a:ext>
                </a:extLst>
              </xdr:cNvPr>
              <xdr:cNvGrpSpPr/>
            </xdr:nvGrpSpPr>
            <xdr:grpSpPr>
              <a:xfrm>
                <a:off x="209552" y="876301"/>
                <a:ext cx="2343148" cy="1152524"/>
                <a:chOff x="209552" y="876301"/>
                <a:chExt cx="2343148" cy="1152524"/>
              </a:xfrm>
            </xdr:grpSpPr>
            <xdr:sp macro="" textlink="">
              <xdr:nvSpPr>
                <xdr:cNvPr id="69" name="Rounded Rectangle 68">
                  <a:extLst>
                    <a:ext uri="{FF2B5EF4-FFF2-40B4-BE49-F238E27FC236}">
                      <a16:creationId xmlns:a16="http://schemas.microsoft.com/office/drawing/2014/main" id="{00000000-0008-0000-0900-000045000000}"/>
                    </a:ext>
                  </a:extLst>
                </xdr:cNvPr>
                <xdr:cNvSpPr/>
              </xdr:nvSpPr>
              <xdr:spPr>
                <a:xfrm>
                  <a:off x="209552" y="876301"/>
                  <a:ext cx="2343148" cy="115252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KPI!N17">
              <xdr:nvSpPr>
                <xdr:cNvPr id="70" name="Rounded Rectangle 69">
                  <a:extLst>
                    <a:ext uri="{FF2B5EF4-FFF2-40B4-BE49-F238E27FC236}">
                      <a16:creationId xmlns:a16="http://schemas.microsoft.com/office/drawing/2014/main" id="{00000000-0008-0000-0900-000046000000}"/>
                    </a:ext>
                  </a:extLst>
                </xdr:cNvPr>
                <xdr:cNvSpPr/>
              </xdr:nvSpPr>
              <xdr:spPr>
                <a:xfrm>
                  <a:off x="266701" y="885825"/>
                  <a:ext cx="2238376" cy="3524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fld id="{D810AA5E-6510-4C7B-9F78-458AB46BE4C3}" type="TxLink">
                    <a:rPr lang="en-US" sz="1600" b="1" i="0" u="none" strike="noStrike">
                      <a:solidFill>
                        <a:schemeClr val="bg1"/>
                      </a:solidFill>
                      <a:latin typeface="Lato black"/>
                      <a:cs typeface="Aharoni" pitchFamily="2" charset="-79"/>
                    </a:rPr>
                    <a:pPr algn="ctr"/>
                    <a:t>12.47%</a:t>
                  </a:fld>
                  <a:endParaRPr lang="en-US" sz="1600" b="1">
                    <a:solidFill>
                      <a:schemeClr val="bg1"/>
                    </a:solidFill>
                    <a:latin typeface="Lato black"/>
                    <a:cs typeface="Aharoni" pitchFamily="2" charset="-79"/>
                  </a:endParaRPr>
                </a:p>
              </xdr:txBody>
            </xdr:sp>
          </xdr:grpSp>
        </xdr:grpSp>
        <xdr:sp macro="" textlink="">
          <xdr:nvSpPr>
            <xdr:cNvPr id="66" name="Rounded Rectangle 65">
              <a:extLst>
                <a:ext uri="{FF2B5EF4-FFF2-40B4-BE49-F238E27FC236}">
                  <a16:creationId xmlns:a16="http://schemas.microsoft.com/office/drawing/2014/main" id="{00000000-0008-0000-0900-000042000000}"/>
                </a:ext>
              </a:extLst>
            </xdr:cNvPr>
            <xdr:cNvSpPr/>
          </xdr:nvSpPr>
          <xdr:spPr>
            <a:xfrm>
              <a:off x="266661" y="1672130"/>
              <a:ext cx="2247982" cy="30381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en-US" sz="1200" b="1" i="0" u="none" strike="noStrike">
                  <a:solidFill>
                    <a:schemeClr val="bg1"/>
                  </a:solidFill>
                  <a:latin typeface="FrankRuehl" pitchFamily="34" charset="-79"/>
                  <a:cs typeface="FrankRuehl" pitchFamily="34" charset="-79"/>
                </a:rPr>
                <a:t>YOY</a:t>
              </a:r>
              <a:r>
                <a:rPr lang="en-US" sz="1200" b="1" i="0" u="none" strike="noStrike" baseline="0">
                  <a:solidFill>
                    <a:schemeClr val="bg1"/>
                  </a:solidFill>
                  <a:latin typeface="FrankRuehl" pitchFamily="34" charset="-79"/>
                  <a:cs typeface="FrankRuehl" pitchFamily="34" charset="-79"/>
                </a:rPr>
                <a:t> GROWTH</a:t>
              </a:r>
              <a:endParaRPr lang="en-US" sz="1200" b="1" i="0" u="none" strike="noStrike">
                <a:solidFill>
                  <a:schemeClr val="bg1"/>
                </a:solidFill>
                <a:latin typeface="FrankRuehl" pitchFamily="34" charset="-79"/>
                <a:cs typeface="FrankRuehl" pitchFamily="34" charset="-79"/>
              </a:endParaRPr>
            </a:p>
          </xdr:txBody>
        </xdr:sp>
      </xdr:grpSp>
    </xdr:grpSp>
    <xdr:clientData/>
  </xdr:twoCellAnchor>
  <xdr:twoCellAnchor>
    <xdr:from>
      <xdr:col>0</xdr:col>
      <xdr:colOff>352425</xdr:colOff>
      <xdr:row>0</xdr:row>
      <xdr:rowOff>123825</xdr:rowOff>
    </xdr:from>
    <xdr:to>
      <xdr:col>20</xdr:col>
      <xdr:colOff>161925</xdr:colOff>
      <xdr:row>2</xdr:row>
      <xdr:rowOff>57150</xdr:rowOff>
    </xdr:to>
    <xdr:sp macro="" textlink="">
      <xdr:nvSpPr>
        <xdr:cNvPr id="2" name="Rounded Rectangle 1">
          <a:extLst>
            <a:ext uri="{FF2B5EF4-FFF2-40B4-BE49-F238E27FC236}">
              <a16:creationId xmlns:a16="http://schemas.microsoft.com/office/drawing/2014/main" id="{00000000-0008-0000-0900-000002000000}"/>
            </a:ext>
          </a:extLst>
        </xdr:cNvPr>
        <xdr:cNvSpPr/>
      </xdr:nvSpPr>
      <xdr:spPr>
        <a:xfrm>
          <a:off x="352425" y="123825"/>
          <a:ext cx="12001500" cy="3143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marL="0" marR="0" indent="0" algn="ctr" defTabSz="914400" rtl="0" eaLnBrk="1" fontAlgn="auto" latinLnBrk="0" hangingPunct="1">
            <a:lnSpc>
              <a:spcPct val="100000"/>
            </a:lnSpc>
            <a:spcBef>
              <a:spcPts val="0"/>
            </a:spcBef>
            <a:spcAft>
              <a:spcPts val="0"/>
            </a:spcAft>
            <a:buClrTx/>
            <a:buSzTx/>
            <a:buFontTx/>
            <a:buNone/>
            <a:tabLst/>
            <a:defRPr/>
          </a:pPr>
          <a:r>
            <a:rPr lang="en-US" sz="2000" b="1">
              <a:solidFill>
                <a:schemeClr val="lt1"/>
              </a:solidFill>
              <a:latin typeface="FrankRuehl" pitchFamily="34" charset="-79"/>
              <a:ea typeface="+mn-ea"/>
              <a:cs typeface="FrankRuehl" pitchFamily="34" charset="-79"/>
            </a:rPr>
            <a:t>ECOMMERCE  SALES  ANALYSIS  DASHBOARD</a:t>
          </a:r>
        </a:p>
        <a:p>
          <a:pPr algn="ctr"/>
          <a:endParaRPr lang="en-US" sz="1100"/>
        </a:p>
      </xdr:txBody>
    </xdr:sp>
    <xdr:clientData/>
  </xdr:twoCellAnchor>
  <xdr:twoCellAnchor>
    <xdr:from>
      <xdr:col>0</xdr:col>
      <xdr:colOff>371475</xdr:colOff>
      <xdr:row>6</xdr:row>
      <xdr:rowOff>95251</xdr:rowOff>
    </xdr:from>
    <xdr:to>
      <xdr:col>4</xdr:col>
      <xdr:colOff>28575</xdr:colOff>
      <xdr:row>8</xdr:row>
      <xdr:rowOff>142875</xdr:rowOff>
    </xdr:to>
    <xdr:graphicFrame macro="">
      <xdr:nvGraphicFramePr>
        <xdr:cNvPr id="16" name="Chart 15">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409575</xdr:colOff>
      <xdr:row>9</xdr:row>
      <xdr:rowOff>17130</xdr:rowOff>
    </xdr:from>
    <xdr:to>
      <xdr:col>3</xdr:col>
      <xdr:colOff>514349</xdr:colOff>
      <xdr:row>10</xdr:row>
      <xdr:rowOff>17066</xdr:rowOff>
    </xdr:to>
    <xdr:pic>
      <xdr:nvPicPr>
        <xdr:cNvPr id="1025" name="Picture 1">
          <a:extLst>
            <a:ext uri="{FF2B5EF4-FFF2-40B4-BE49-F238E27FC236}">
              <a16:creationId xmlns:a16="http://schemas.microsoft.com/office/drawing/2014/main" id="{00000000-0008-0000-0900-000001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28775" y="1731630"/>
          <a:ext cx="714374" cy="190436"/>
        </a:xfrm>
        <a:prstGeom prst="rect">
          <a:avLst/>
        </a:prstGeom>
        <a:noFill/>
      </xdr:spPr>
    </xdr:pic>
    <xdr:clientData/>
  </xdr:twoCellAnchor>
  <xdr:twoCellAnchor editAs="oneCell">
    <xdr:from>
      <xdr:col>6</xdr:col>
      <xdr:colOff>434068</xdr:colOff>
      <xdr:row>9</xdr:row>
      <xdr:rowOff>19051</xdr:rowOff>
    </xdr:from>
    <xdr:to>
      <xdr:col>7</xdr:col>
      <xdr:colOff>542925</xdr:colOff>
      <xdr:row>10</xdr:row>
      <xdr:rowOff>38101</xdr:rowOff>
    </xdr:to>
    <xdr:pic>
      <xdr:nvPicPr>
        <xdr:cNvPr id="1026" name="Picture 2">
          <a:extLst>
            <a:ext uri="{FF2B5EF4-FFF2-40B4-BE49-F238E27FC236}">
              <a16:creationId xmlns:a16="http://schemas.microsoft.com/office/drawing/2014/main" id="{00000000-0008-0000-0900-000002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091668" y="1733551"/>
          <a:ext cx="718457" cy="209550"/>
        </a:xfrm>
        <a:prstGeom prst="rect">
          <a:avLst/>
        </a:prstGeom>
        <a:noFill/>
      </xdr:spPr>
    </xdr:pic>
    <xdr:clientData/>
  </xdr:twoCellAnchor>
  <xdr:twoCellAnchor editAs="oneCell">
    <xdr:from>
      <xdr:col>10</xdr:col>
      <xdr:colOff>491218</xdr:colOff>
      <xdr:row>9</xdr:row>
      <xdr:rowOff>47626</xdr:rowOff>
    </xdr:from>
    <xdr:to>
      <xdr:col>11</xdr:col>
      <xdr:colOff>600075</xdr:colOff>
      <xdr:row>10</xdr:row>
      <xdr:rowOff>66676</xdr:rowOff>
    </xdr:to>
    <xdr:pic>
      <xdr:nvPicPr>
        <xdr:cNvPr id="1027" name="Picture 3">
          <a:extLst>
            <a:ext uri="{FF2B5EF4-FFF2-40B4-BE49-F238E27FC236}">
              <a16:creationId xmlns:a16="http://schemas.microsoft.com/office/drawing/2014/main" id="{00000000-0008-0000-0900-000003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587218" y="1762126"/>
          <a:ext cx="718457" cy="209550"/>
        </a:xfrm>
        <a:prstGeom prst="rect">
          <a:avLst/>
        </a:prstGeom>
        <a:noFill/>
      </xdr:spPr>
    </xdr:pic>
    <xdr:clientData/>
  </xdr:twoCellAnchor>
  <xdr:twoCellAnchor editAs="oneCell">
    <xdr:from>
      <xdr:col>15</xdr:col>
      <xdr:colOff>24493</xdr:colOff>
      <xdr:row>9</xdr:row>
      <xdr:rowOff>19051</xdr:rowOff>
    </xdr:from>
    <xdr:to>
      <xdr:col>16</xdr:col>
      <xdr:colOff>133350</xdr:colOff>
      <xdr:row>10</xdr:row>
      <xdr:rowOff>38101</xdr:rowOff>
    </xdr:to>
    <xdr:pic>
      <xdr:nvPicPr>
        <xdr:cNvPr id="1028" name="Picture 4">
          <a:extLst>
            <a:ext uri="{FF2B5EF4-FFF2-40B4-BE49-F238E27FC236}">
              <a16:creationId xmlns:a16="http://schemas.microsoft.com/office/drawing/2014/main" id="{00000000-0008-0000-0900-000004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168493" y="1733551"/>
          <a:ext cx="718457" cy="209550"/>
        </a:xfrm>
        <a:prstGeom prst="rect">
          <a:avLst/>
        </a:prstGeom>
        <a:noFill/>
      </xdr:spPr>
    </xdr:pic>
    <xdr:clientData/>
  </xdr:twoCellAnchor>
  <xdr:twoCellAnchor editAs="oneCell">
    <xdr:from>
      <xdr:col>19</xdr:col>
      <xdr:colOff>57150</xdr:colOff>
      <xdr:row>9</xdr:row>
      <xdr:rowOff>32917</xdr:rowOff>
    </xdr:from>
    <xdr:to>
      <xdr:col>20</xdr:col>
      <xdr:colOff>142875</xdr:colOff>
      <xdr:row>10</xdr:row>
      <xdr:rowOff>57150</xdr:rowOff>
    </xdr:to>
    <xdr:pic>
      <xdr:nvPicPr>
        <xdr:cNvPr id="1029" name="Picture 5">
          <a:extLst>
            <a:ext uri="{FF2B5EF4-FFF2-40B4-BE49-F238E27FC236}">
              <a16:creationId xmlns:a16="http://schemas.microsoft.com/office/drawing/2014/main" id="{00000000-0008-0000-0900-000005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1639550" y="1747417"/>
          <a:ext cx="695325" cy="214733"/>
        </a:xfrm>
        <a:prstGeom prst="rect">
          <a:avLst/>
        </a:prstGeom>
        <a:noFill/>
      </xdr:spPr>
    </xdr:pic>
    <xdr:clientData/>
  </xdr:twoCellAnchor>
  <xdr:twoCellAnchor>
    <xdr:from>
      <xdr:col>4</xdr:col>
      <xdr:colOff>361951</xdr:colOff>
      <xdr:row>6</xdr:row>
      <xdr:rowOff>104775</xdr:rowOff>
    </xdr:from>
    <xdr:to>
      <xdr:col>8</xdr:col>
      <xdr:colOff>47625</xdr:colOff>
      <xdr:row>8</xdr:row>
      <xdr:rowOff>171451</xdr:rowOff>
    </xdr:to>
    <xdr:graphicFrame macro="">
      <xdr:nvGraphicFramePr>
        <xdr:cNvPr id="75" name="Chart 74">
          <a:extLst>
            <a:ext uri="{FF2B5EF4-FFF2-40B4-BE49-F238E27FC236}">
              <a16:creationId xmlns:a16="http://schemas.microsoft.com/office/drawing/2014/main" id="{00000000-0008-0000-0900-00004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409578</xdr:colOff>
      <xdr:row>6</xdr:row>
      <xdr:rowOff>90754</xdr:rowOff>
    </xdr:from>
    <xdr:to>
      <xdr:col>12</xdr:col>
      <xdr:colOff>104775</xdr:colOff>
      <xdr:row>9</xdr:row>
      <xdr:rowOff>0</xdr:rowOff>
    </xdr:to>
    <xdr:graphicFrame macro="">
      <xdr:nvGraphicFramePr>
        <xdr:cNvPr id="76" name="Chart 75">
          <a:extLst>
            <a:ext uri="{FF2B5EF4-FFF2-40B4-BE49-F238E27FC236}">
              <a16:creationId xmlns:a16="http://schemas.microsoft.com/office/drawing/2014/main" id="{00000000-0008-0000-0900-00004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447675</xdr:colOff>
      <xdr:row>6</xdr:row>
      <xdr:rowOff>57151</xdr:rowOff>
    </xdr:from>
    <xdr:to>
      <xdr:col>16</xdr:col>
      <xdr:colOff>171449</xdr:colOff>
      <xdr:row>8</xdr:row>
      <xdr:rowOff>180977</xdr:rowOff>
    </xdr:to>
    <xdr:graphicFrame macro="">
      <xdr:nvGraphicFramePr>
        <xdr:cNvPr id="77" name="Chart 76">
          <a:extLst>
            <a:ext uri="{FF2B5EF4-FFF2-40B4-BE49-F238E27FC236}">
              <a16:creationId xmlns:a16="http://schemas.microsoft.com/office/drawing/2014/main" id="{00000000-0008-0000-0900-00004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514350</xdr:colOff>
      <xdr:row>6</xdr:row>
      <xdr:rowOff>95250</xdr:rowOff>
    </xdr:from>
    <xdr:to>
      <xdr:col>20</xdr:col>
      <xdr:colOff>228600</xdr:colOff>
      <xdr:row>9</xdr:row>
      <xdr:rowOff>0</xdr:rowOff>
    </xdr:to>
    <xdr:graphicFrame macro="">
      <xdr:nvGraphicFramePr>
        <xdr:cNvPr id="78" name="Chart 77">
          <a:extLst>
            <a:ext uri="{FF2B5EF4-FFF2-40B4-BE49-F238E27FC236}">
              <a16:creationId xmlns:a16="http://schemas.microsoft.com/office/drawing/2014/main" id="{00000000-0008-0000-0900-00004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257174</xdr:colOff>
      <xdr:row>10</xdr:row>
      <xdr:rowOff>161925</xdr:rowOff>
    </xdr:from>
    <xdr:ext cx="12258675" cy="2085975"/>
    <xdr:grpSp>
      <xdr:nvGrpSpPr>
        <xdr:cNvPr id="72" name="Shape 2">
          <a:extLst>
            <a:ext uri="{FF2B5EF4-FFF2-40B4-BE49-F238E27FC236}">
              <a16:creationId xmlns:a16="http://schemas.microsoft.com/office/drawing/2014/main" id="{00000000-0008-0000-0900-000048000000}"/>
            </a:ext>
          </a:extLst>
        </xdr:cNvPr>
        <xdr:cNvGrpSpPr/>
      </xdr:nvGrpSpPr>
      <xdr:grpSpPr>
        <a:xfrm>
          <a:off x="257174" y="2066925"/>
          <a:ext cx="12258675" cy="2085975"/>
          <a:chOff x="0" y="2751300"/>
          <a:chExt cx="10692000" cy="2057400"/>
        </a:xfrm>
      </xdr:grpSpPr>
      <xdr:grpSp>
        <xdr:nvGrpSpPr>
          <xdr:cNvPr id="73" name="Shape 4">
            <a:extLst>
              <a:ext uri="{FF2B5EF4-FFF2-40B4-BE49-F238E27FC236}">
                <a16:creationId xmlns:a16="http://schemas.microsoft.com/office/drawing/2014/main" id="{00000000-0008-0000-0900-000049000000}"/>
              </a:ext>
            </a:extLst>
          </xdr:cNvPr>
          <xdr:cNvGrpSpPr/>
        </xdr:nvGrpSpPr>
        <xdr:grpSpPr>
          <a:xfrm>
            <a:off x="0" y="2751300"/>
            <a:ext cx="10692000" cy="2057400"/>
            <a:chOff x="152400" y="1971675"/>
            <a:chExt cx="12515850" cy="2228850"/>
          </a:xfrm>
        </xdr:grpSpPr>
        <xdr:sp macro="" textlink="">
          <xdr:nvSpPr>
            <xdr:cNvPr id="74" name="Shape 5">
              <a:extLst>
                <a:ext uri="{FF2B5EF4-FFF2-40B4-BE49-F238E27FC236}">
                  <a16:creationId xmlns:a16="http://schemas.microsoft.com/office/drawing/2014/main" id="{00000000-0008-0000-0900-00004A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0" name="Shape 6">
              <a:extLst>
                <a:ext uri="{FF2B5EF4-FFF2-40B4-BE49-F238E27FC236}">
                  <a16:creationId xmlns:a16="http://schemas.microsoft.com/office/drawing/2014/main" id="{00000000-0008-0000-0900-000050000000}"/>
                </a:ext>
              </a:extLst>
            </xdr:cNvPr>
            <xdr:cNvGrpSpPr/>
          </xdr:nvGrpSpPr>
          <xdr:grpSpPr>
            <a:xfrm>
              <a:off x="152400" y="1971675"/>
              <a:ext cx="5219701" cy="2219325"/>
              <a:chOff x="152400" y="1971675"/>
              <a:chExt cx="5219701" cy="2219325"/>
            </a:xfrm>
          </xdr:grpSpPr>
          <xdr:sp macro="" textlink="">
            <xdr:nvSpPr>
              <xdr:cNvPr id="87" name="Shape 7">
                <a:extLst>
                  <a:ext uri="{FF2B5EF4-FFF2-40B4-BE49-F238E27FC236}">
                    <a16:creationId xmlns:a16="http://schemas.microsoft.com/office/drawing/2014/main" id="{00000000-0008-0000-0900-00005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8" name="Shape 8">
                <a:extLst>
                  <a:ext uri="{FF2B5EF4-FFF2-40B4-BE49-F238E27FC236}">
                    <a16:creationId xmlns:a16="http://schemas.microsoft.com/office/drawing/2014/main" id="{00000000-0008-0000-0900-00005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81" name="Shape 9">
              <a:extLst>
                <a:ext uri="{FF2B5EF4-FFF2-40B4-BE49-F238E27FC236}">
                  <a16:creationId xmlns:a16="http://schemas.microsoft.com/office/drawing/2014/main" id="{00000000-0008-0000-0900-000051000000}"/>
                </a:ext>
              </a:extLst>
            </xdr:cNvPr>
            <xdr:cNvGrpSpPr/>
          </xdr:nvGrpSpPr>
          <xdr:grpSpPr>
            <a:xfrm>
              <a:off x="5448301" y="1971675"/>
              <a:ext cx="4305300" cy="2219325"/>
              <a:chOff x="5448301" y="1971675"/>
              <a:chExt cx="4305300" cy="2219325"/>
            </a:xfrm>
          </xdr:grpSpPr>
          <xdr:sp macro="" textlink="">
            <xdr:nvSpPr>
              <xdr:cNvPr id="85" name="Shape 10">
                <a:extLst>
                  <a:ext uri="{FF2B5EF4-FFF2-40B4-BE49-F238E27FC236}">
                    <a16:creationId xmlns:a16="http://schemas.microsoft.com/office/drawing/2014/main" id="{00000000-0008-0000-0900-000055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 name="Shape 11">
                <a:extLst>
                  <a:ext uri="{FF2B5EF4-FFF2-40B4-BE49-F238E27FC236}">
                    <a16:creationId xmlns:a16="http://schemas.microsoft.com/office/drawing/2014/main" id="{00000000-0008-0000-0900-000056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82" name="Shape 12">
              <a:extLst>
                <a:ext uri="{FF2B5EF4-FFF2-40B4-BE49-F238E27FC236}">
                  <a16:creationId xmlns:a16="http://schemas.microsoft.com/office/drawing/2014/main" id="{00000000-0008-0000-0900-000052000000}"/>
                </a:ext>
              </a:extLst>
            </xdr:cNvPr>
            <xdr:cNvGrpSpPr/>
          </xdr:nvGrpSpPr>
          <xdr:grpSpPr>
            <a:xfrm>
              <a:off x="9848850" y="1971675"/>
              <a:ext cx="2819400" cy="2228850"/>
              <a:chOff x="9848850" y="1866900"/>
              <a:chExt cx="2819400" cy="2219325"/>
            </a:xfrm>
          </xdr:grpSpPr>
          <xdr:sp macro="" textlink="">
            <xdr:nvSpPr>
              <xdr:cNvPr id="83" name="Shape 13">
                <a:extLst>
                  <a:ext uri="{FF2B5EF4-FFF2-40B4-BE49-F238E27FC236}">
                    <a16:creationId xmlns:a16="http://schemas.microsoft.com/office/drawing/2014/main" id="{00000000-0008-0000-0900-000053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4" name="Shape 14">
                <a:extLst>
                  <a:ext uri="{FF2B5EF4-FFF2-40B4-BE49-F238E27FC236}">
                    <a16:creationId xmlns:a16="http://schemas.microsoft.com/office/drawing/2014/main" id="{00000000-0008-0000-0900-000054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571500</xdr:colOff>
      <xdr:row>22</xdr:row>
      <xdr:rowOff>0</xdr:rowOff>
    </xdr:from>
    <xdr:ext cx="4991100" cy="2009775"/>
    <xdr:sp macro="" textlink="">
      <xdr:nvSpPr>
        <xdr:cNvPr id="89" name="Shape 15">
          <a:extLst>
            <a:ext uri="{FF2B5EF4-FFF2-40B4-BE49-F238E27FC236}">
              <a16:creationId xmlns:a16="http://schemas.microsoft.com/office/drawing/2014/main" id="{00000000-0008-0000-0900-000059000000}"/>
            </a:ext>
          </a:extLst>
        </xdr:cNvPr>
        <xdr:cNvSpPr/>
      </xdr:nvSpPr>
      <xdr:spPr>
        <a:xfrm>
          <a:off x="571500" y="41910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161925</xdr:colOff>
      <xdr:row>22</xdr:row>
      <xdr:rowOff>9525</xdr:rowOff>
    </xdr:from>
    <xdr:ext cx="3305175" cy="2009775"/>
    <xdr:sp macro="" textlink="">
      <xdr:nvSpPr>
        <xdr:cNvPr id="90" name="Shape 17">
          <a:extLst>
            <a:ext uri="{FF2B5EF4-FFF2-40B4-BE49-F238E27FC236}">
              <a16:creationId xmlns:a16="http://schemas.microsoft.com/office/drawing/2014/main" id="{00000000-0008-0000-0900-00005A000000}"/>
            </a:ext>
          </a:extLst>
        </xdr:cNvPr>
        <xdr:cNvSpPr/>
      </xdr:nvSpPr>
      <xdr:spPr>
        <a:xfrm>
          <a:off x="5648325" y="420052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495300</xdr:colOff>
      <xdr:row>22</xdr:row>
      <xdr:rowOff>9525</xdr:rowOff>
    </xdr:from>
    <xdr:ext cx="3343275" cy="2000250"/>
    <xdr:sp macro="" textlink="">
      <xdr:nvSpPr>
        <xdr:cNvPr id="91" name="Shape 19">
          <a:extLst>
            <a:ext uri="{FF2B5EF4-FFF2-40B4-BE49-F238E27FC236}">
              <a16:creationId xmlns:a16="http://schemas.microsoft.com/office/drawing/2014/main" id="{00000000-0008-0000-0900-00005B000000}"/>
            </a:ext>
          </a:extLst>
        </xdr:cNvPr>
        <xdr:cNvSpPr/>
      </xdr:nvSpPr>
      <xdr:spPr>
        <a:xfrm>
          <a:off x="9029700" y="420052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314325</xdr:colOff>
      <xdr:row>12</xdr:row>
      <xdr:rowOff>114299</xdr:rowOff>
    </xdr:from>
    <xdr:to>
      <xdr:col>8</xdr:col>
      <xdr:colOff>419100</xdr:colOff>
      <xdr:row>21</xdr:row>
      <xdr:rowOff>9524</xdr:rowOff>
    </xdr:to>
    <xdr:graphicFrame macro="">
      <xdr:nvGraphicFramePr>
        <xdr:cNvPr id="92" name="Chart 91">
          <a:extLst>
            <a:ext uri="{FF2B5EF4-FFF2-40B4-BE49-F238E27FC236}">
              <a16:creationId xmlns:a16="http://schemas.microsoft.com/office/drawing/2014/main" id="{00000000-0008-0000-0900-00005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76200</xdr:colOff>
      <xdr:row>12</xdr:row>
      <xdr:rowOff>95250</xdr:rowOff>
    </xdr:from>
    <xdr:to>
      <xdr:col>20</xdr:col>
      <xdr:colOff>219074</xdr:colOff>
      <xdr:row>21</xdr:row>
      <xdr:rowOff>76200</xdr:rowOff>
    </xdr:to>
    <xdr:graphicFrame macro="">
      <xdr:nvGraphicFramePr>
        <xdr:cNvPr id="93" name="Chart 92">
          <a:extLst>
            <a:ext uri="{FF2B5EF4-FFF2-40B4-BE49-F238E27FC236}">
              <a16:creationId xmlns:a16="http://schemas.microsoft.com/office/drawing/2014/main" id="{00000000-0008-0000-0900-00005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190499</xdr:colOff>
      <xdr:row>23</xdr:row>
      <xdr:rowOff>66675</xdr:rowOff>
    </xdr:from>
    <xdr:to>
      <xdr:col>14</xdr:col>
      <xdr:colOff>390524</xdr:colOff>
      <xdr:row>32</xdr:row>
      <xdr:rowOff>104775</xdr:rowOff>
    </xdr:to>
    <xdr:graphicFrame macro="">
      <xdr:nvGraphicFramePr>
        <xdr:cNvPr id="95" name="Chart 94">
          <a:extLst>
            <a:ext uri="{FF2B5EF4-FFF2-40B4-BE49-F238E27FC236}">
              <a16:creationId xmlns:a16="http://schemas.microsoft.com/office/drawing/2014/main" id="{00000000-0008-0000-0900-00005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571500</xdr:colOff>
      <xdr:row>22</xdr:row>
      <xdr:rowOff>0</xdr:rowOff>
    </xdr:from>
    <xdr:to>
      <xdr:col>5</xdr:col>
      <xdr:colOff>210333</xdr:colOff>
      <xdr:row>23</xdr:row>
      <xdr:rowOff>59104</xdr:rowOff>
    </xdr:to>
    <xdr:sp macro="" textlink="">
      <xdr:nvSpPr>
        <xdr:cNvPr id="96" name="Shape 8">
          <a:extLst>
            <a:ext uri="{FF2B5EF4-FFF2-40B4-BE49-F238E27FC236}">
              <a16:creationId xmlns:a16="http://schemas.microsoft.com/office/drawing/2014/main" id="{00000000-0008-0000-0900-000060000000}"/>
            </a:ext>
          </a:extLst>
        </xdr:cNvPr>
        <xdr:cNvSpPr/>
      </xdr:nvSpPr>
      <xdr:spPr>
        <a:xfrm>
          <a:off x="571500" y="4191000"/>
          <a:ext cx="2686833" cy="2496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a:t>
          </a:r>
          <a:r>
            <a:rPr lang="en-US" sz="1050" b="1" baseline="0">
              <a:solidFill>
                <a:schemeClr val="lt1"/>
              </a:solidFill>
              <a:latin typeface="Lato"/>
              <a:ea typeface="Lato"/>
              <a:cs typeface="Lato"/>
              <a:sym typeface="Lato"/>
            </a:rPr>
            <a:t> STATES</a:t>
          </a:r>
          <a:endParaRPr sz="1400" b="1"/>
        </a:p>
      </xdr:txBody>
    </xdr:sp>
    <xdr:clientData/>
  </xdr:twoCellAnchor>
  <xdr:twoCellAnchor>
    <xdr:from>
      <xdr:col>9</xdr:col>
      <xdr:colOff>38100</xdr:colOff>
      <xdr:row>11</xdr:row>
      <xdr:rowOff>180975</xdr:rowOff>
    </xdr:from>
    <xdr:to>
      <xdr:col>15</xdr:col>
      <xdr:colOff>457198</xdr:colOff>
      <xdr:row>21</xdr:row>
      <xdr:rowOff>95250</xdr:rowOff>
    </xdr:to>
    <mc:AlternateContent xmlns:mc="http://schemas.openxmlformats.org/markup-compatibility/2006">
      <mc:Choice xmlns:cx1="http://schemas.microsoft.com/office/drawing/2015/9/8/chartex" Requires="cx1">
        <xdr:graphicFrame macro="">
          <xdr:nvGraphicFramePr>
            <xdr:cNvPr id="97" name="Chart 96">
              <a:extLst>
                <a:ext uri="{FF2B5EF4-FFF2-40B4-BE49-F238E27FC236}">
                  <a16:creationId xmlns:a16="http://schemas.microsoft.com/office/drawing/2014/main" id="{AE5D70E6-AB8B-47B9-851A-1D56E8986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524500" y="2276475"/>
              <a:ext cx="4076698" cy="1819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161925</xdr:colOff>
      <xdr:row>22</xdr:row>
      <xdr:rowOff>9525</xdr:rowOff>
    </xdr:from>
    <xdr:to>
      <xdr:col>13</xdr:col>
      <xdr:colOff>410358</xdr:colOff>
      <xdr:row>23</xdr:row>
      <xdr:rowOff>68629</xdr:rowOff>
    </xdr:to>
    <xdr:sp macro="" textlink="">
      <xdr:nvSpPr>
        <xdr:cNvPr id="98" name="Shape 8">
          <a:extLst>
            <a:ext uri="{FF2B5EF4-FFF2-40B4-BE49-F238E27FC236}">
              <a16:creationId xmlns:a16="http://schemas.microsoft.com/office/drawing/2014/main" id="{F28D2C77-DE53-495C-86B8-39C741458AFD}"/>
            </a:ext>
          </a:extLst>
        </xdr:cNvPr>
        <xdr:cNvSpPr/>
      </xdr:nvSpPr>
      <xdr:spPr>
        <a:xfrm>
          <a:off x="5648325" y="4200525"/>
          <a:ext cx="2686833" cy="2496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sym typeface="Lato"/>
            </a:rPr>
            <a:t>TOP</a:t>
          </a:r>
          <a:r>
            <a:rPr lang="en-US" sz="1050" b="1" baseline="0">
              <a:solidFill>
                <a:schemeClr val="lt1"/>
              </a:solidFill>
              <a:latin typeface="Lato"/>
              <a:sym typeface="Lato"/>
            </a:rPr>
            <a:t> 10 SUB CATEGORIES</a:t>
          </a:r>
          <a:endParaRPr sz="1400" b="1"/>
        </a:p>
      </xdr:txBody>
    </xdr:sp>
    <xdr:clientData/>
  </xdr:twoCellAnchor>
  <xdr:twoCellAnchor>
    <xdr:from>
      <xdr:col>1</xdr:col>
      <xdr:colOff>9524</xdr:colOff>
      <xdr:row>23</xdr:row>
      <xdr:rowOff>19049</xdr:rowOff>
    </xdr:from>
    <xdr:to>
      <xdr:col>9</xdr:col>
      <xdr:colOff>57149</xdr:colOff>
      <xdr:row>33</xdr:row>
      <xdr:rowOff>19051</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3D827B19-D08D-4A42-848C-6EE3B9B941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19124" y="4400549"/>
              <a:ext cx="4924425" cy="19050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561974</xdr:colOff>
      <xdr:row>23</xdr:row>
      <xdr:rowOff>95250</xdr:rowOff>
    </xdr:from>
    <xdr:to>
      <xdr:col>16</xdr:col>
      <xdr:colOff>428625</xdr:colOff>
      <xdr:row>32</xdr:row>
      <xdr:rowOff>57150</xdr:rowOff>
    </xdr:to>
    <mc:AlternateContent xmlns:mc="http://schemas.openxmlformats.org/markup-compatibility/2006">
      <mc:Choice xmlns:a14="http://schemas.microsoft.com/office/drawing/2010/main" Requires="a14">
        <xdr:graphicFrame macro="">
          <xdr:nvGraphicFramePr>
            <xdr:cNvPr id="94" name="Year 1">
              <a:extLst>
                <a:ext uri="{FF2B5EF4-FFF2-40B4-BE49-F238E27FC236}">
                  <a16:creationId xmlns:a16="http://schemas.microsoft.com/office/drawing/2014/main" id="{08CCD307-BBEA-4572-8870-800FC6327D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96374" y="4476750"/>
              <a:ext cx="1085851"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447675</xdr:colOff>
      <xdr:row>23</xdr:row>
      <xdr:rowOff>76200</xdr:rowOff>
    </xdr:from>
    <xdr:to>
      <xdr:col>18</xdr:col>
      <xdr:colOff>295276</xdr:colOff>
      <xdr:row>32</xdr:row>
      <xdr:rowOff>76200</xdr:rowOff>
    </xdr:to>
    <mc:AlternateContent xmlns:mc="http://schemas.openxmlformats.org/markup-compatibility/2006">
      <mc:Choice xmlns:a14="http://schemas.microsoft.com/office/drawing/2010/main" Requires="a14">
        <xdr:graphicFrame macro="">
          <xdr:nvGraphicFramePr>
            <xdr:cNvPr id="99" name="Segment 1">
              <a:extLst>
                <a:ext uri="{FF2B5EF4-FFF2-40B4-BE49-F238E27FC236}">
                  <a16:creationId xmlns:a16="http://schemas.microsoft.com/office/drawing/2014/main" id="{1E463BEF-785B-4664-8B1C-AEEE2C5160D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01275" y="4457700"/>
              <a:ext cx="1066801"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23</xdr:row>
      <xdr:rowOff>66674</xdr:rowOff>
    </xdr:from>
    <xdr:to>
      <xdr:col>20</xdr:col>
      <xdr:colOff>104776</xdr:colOff>
      <xdr:row>32</xdr:row>
      <xdr:rowOff>57149</xdr:rowOff>
    </xdr:to>
    <mc:AlternateContent xmlns:mc="http://schemas.openxmlformats.org/markup-compatibility/2006">
      <mc:Choice xmlns:a14="http://schemas.microsoft.com/office/drawing/2010/main" Requires="a14">
        <xdr:graphicFrame macro="">
          <xdr:nvGraphicFramePr>
            <xdr:cNvPr id="100" name="Region 1">
              <a:extLst>
                <a:ext uri="{FF2B5EF4-FFF2-40B4-BE49-F238E27FC236}">
                  <a16:creationId xmlns:a16="http://schemas.microsoft.com/office/drawing/2014/main" id="{5E7A0671-5112-417E-B040-CABC89735BC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315700" y="4448174"/>
              <a:ext cx="981076"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495300</xdr:colOff>
      <xdr:row>22</xdr:row>
      <xdr:rowOff>9525</xdr:rowOff>
    </xdr:from>
    <xdr:to>
      <xdr:col>19</xdr:col>
      <xdr:colOff>134133</xdr:colOff>
      <xdr:row>23</xdr:row>
      <xdr:rowOff>68629</xdr:rowOff>
    </xdr:to>
    <xdr:sp macro="" textlink="">
      <xdr:nvSpPr>
        <xdr:cNvPr id="101" name="Shape 8">
          <a:extLst>
            <a:ext uri="{FF2B5EF4-FFF2-40B4-BE49-F238E27FC236}">
              <a16:creationId xmlns:a16="http://schemas.microsoft.com/office/drawing/2014/main" id="{01B0A880-AE86-4C5B-A58E-82B591DD5CFF}"/>
            </a:ext>
          </a:extLst>
        </xdr:cNvPr>
        <xdr:cNvSpPr/>
      </xdr:nvSpPr>
      <xdr:spPr>
        <a:xfrm>
          <a:off x="9029700" y="4200525"/>
          <a:ext cx="2686833" cy="2496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sym typeface="Lato"/>
            </a:rPr>
            <a:t>FILTERS</a:t>
          </a:r>
          <a:endParaRPr sz="1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bashir khan" refreshedDate="45380.662354282409" createdVersion="3" refreshedVersion="3"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C17" firstHeaderRow="1" firstDataRow="2" firstDataCol="1"/>
  <pivotFields count="23">
    <pivotField showAll="0"/>
    <pivotField showAll="0"/>
    <pivotField showAll="0">
      <items count="5">
        <item sd="0" x="2"/>
        <item sd="0" x="1"/>
        <item sd="0" x="0"/>
        <item sd="0" x="3"/>
        <item t="default"/>
      </items>
    </pivotField>
    <pivotField axis="axisRow"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4">
  <location ref="A3:B53" firstHeaderRow="1" firstDataRow="1" firstDataCol="1"/>
  <pivotFields count="23">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3:B9" firstHeaderRow="1" firstDataRow="1" firstDataCol="1"/>
  <pivotFields count="23">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9"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6">
  <location ref="G3:H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5">
  <location ref="D3:E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9">
  <location ref="A3:B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8">
  <location ref="M3:N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7">
  <location ref="J3:K16" firstHeaderRow="1" firstDataRow="1" firstDataCol="1"/>
  <pivotFields count="23">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10" applyNumberFormats="0" applyBorderFormats="0" applyFontFormats="0" applyPatternFormats="0" applyAlignmentFormats="0" applyWidthHeightFormats="1" dataCaption="Values" updatedVersion="6" minRefreshableVersion="3" showCalcMbrs="0" useAutoFormatting="1" rowGrandTotals="0" colGrandTotals="0" itemPrintTitles="1" createdVersion="3" indent="0" outline="1" outlineData="1" multipleFieldFilters="0">
  <location ref="A3:F8" firstHeaderRow="1" firstDataRow="2" firstDataCol="1"/>
  <pivotFields count="23">
    <pivotField showAll="0"/>
    <pivotField dataField="1"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3"/>
    <pivotTable tabId="4" name="PivotTable2"/>
    <pivotTable tabId="11" name="PivotTable10"/>
    <pivotTable tabId="11" name="PivotTable11"/>
    <pivotTable tabId="11" name="PivotTable7"/>
    <pivotTable tabId="11" name="PivotTable8"/>
    <pivotTable tabId="11" name="PivotTable9"/>
    <pivotTable tabId="9" name="PivotTable5"/>
    <pivotTable tabId="6" name="PivotTable4"/>
    <pivotTable tabId="10" name="PivotTable6"/>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3"/>
    <pivotTable tabId="4" name="PivotTable2"/>
    <pivotTable tabId="11" name="PivotTable10"/>
    <pivotTable tabId="11" name="PivotTable11"/>
    <pivotTable tabId="11" name="PivotTable7"/>
    <pivotTable tabId="11" name="PivotTable8"/>
    <pivotTable tabId="11" name="PivotTable9"/>
    <pivotTable tabId="12" name="PivotTable12"/>
    <pivotTable tabId="9" name="PivotTable5"/>
    <pivotTable tabId="6" name="PivotTable4"/>
    <pivotTable tabId="10"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3"/>
    <pivotTable tabId="4" name="PivotTable2"/>
    <pivotTable tabId="11" name="PivotTable10"/>
    <pivotTable tabId="11" name="PivotTable11"/>
    <pivotTable tabId="11" name="PivotTable7"/>
    <pivotTable tabId="11" name="PivotTable8"/>
    <pivotTable tabId="11" name="PivotTable9"/>
    <pivotTable tabId="12" name="PivotTable12"/>
    <pivotTable tabId="9" name="PivotTable5"/>
    <pivotTable tabId="6" name="PivotTable4"/>
    <pivotTable tabId="10" name="PivotTable6"/>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s" rowHeight="241300"/>
  <slicer name="Segment 1" cache="Slicer_Segment" caption="Segment" style="abs" rowHeight="241300"/>
  <slicer name="Region 1" cache="Slicer_Region" caption="Region" style="abs"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7"/>
  <sheetViews>
    <sheetView workbookViewId="0">
      <selection activeCell="A3" sqref="A3"/>
    </sheetView>
  </sheetViews>
  <sheetFormatPr defaultRowHeight="15"/>
  <cols>
    <col min="1" max="1" width="13.140625" bestFit="1" customWidth="1"/>
    <col min="2" max="2" width="12.140625" bestFit="1" customWidth="1"/>
    <col min="3" max="3" width="12.5703125" bestFit="1" customWidth="1"/>
  </cols>
  <sheetData>
    <row r="3" spans="1:3">
      <c r="A3" s="21"/>
      <c r="B3" s="13" t="s">
        <v>10935</v>
      </c>
      <c r="C3" s="22"/>
    </row>
    <row r="4" spans="1:3">
      <c r="A4" s="13" t="s">
        <v>10932</v>
      </c>
      <c r="B4" s="21" t="s">
        <v>10934</v>
      </c>
      <c r="C4" s="23" t="s">
        <v>10936</v>
      </c>
    </row>
    <row r="5" spans="1:3">
      <c r="A5" s="24" t="s">
        <v>10941</v>
      </c>
      <c r="B5" s="25">
        <v>95365.937600000019</v>
      </c>
      <c r="C5" s="26">
        <v>9199.2699999999986</v>
      </c>
    </row>
    <row r="6" spans="1:3">
      <c r="A6" s="27" t="s">
        <v>10942</v>
      </c>
      <c r="B6" s="28">
        <v>60172.649400000024</v>
      </c>
      <c r="C6" s="29">
        <v>10288.898699999991</v>
      </c>
    </row>
    <row r="7" spans="1:3">
      <c r="A7" s="27" t="s">
        <v>10943</v>
      </c>
      <c r="B7" s="28">
        <v>199252.98399999991</v>
      </c>
      <c r="C7" s="29">
        <v>26806.573700000015</v>
      </c>
    </row>
    <row r="8" spans="1:3">
      <c r="A8" s="27" t="s">
        <v>10944</v>
      </c>
      <c r="B8" s="28">
        <v>141851.5674</v>
      </c>
      <c r="C8" s="29">
        <v>13437.806799999998</v>
      </c>
    </row>
    <row r="9" spans="1:3">
      <c r="A9" s="27" t="s">
        <v>10945</v>
      </c>
      <c r="B9" s="28">
        <v>156122.28669999994</v>
      </c>
      <c r="C9" s="29">
        <v>22308.51279999999</v>
      </c>
    </row>
    <row r="10" spans="1:3">
      <c r="A10" s="27" t="s">
        <v>10946</v>
      </c>
      <c r="B10" s="28">
        <v>147082.61130000011</v>
      </c>
      <c r="C10" s="29">
        <v>20899.334500000012</v>
      </c>
    </row>
    <row r="11" spans="1:3">
      <c r="A11" s="27" t="s">
        <v>10947</v>
      </c>
      <c r="B11" s="28">
        <v>149580.83800000031</v>
      </c>
      <c r="C11" s="29">
        <v>13535.38299999998</v>
      </c>
    </row>
    <row r="12" spans="1:3">
      <c r="A12" s="27" t="s">
        <v>10948</v>
      </c>
      <c r="B12" s="28">
        <v>159589.45099999988</v>
      </c>
      <c r="C12" s="29">
        <v>21896.715399999972</v>
      </c>
    </row>
    <row r="13" spans="1:3">
      <c r="A13" s="27" t="s">
        <v>10949</v>
      </c>
      <c r="B13" s="28">
        <v>309770.09970000025</v>
      </c>
      <c r="C13" s="29">
        <v>37293.192500000034</v>
      </c>
    </row>
    <row r="14" spans="1:3">
      <c r="A14" s="27" t="s">
        <v>10950</v>
      </c>
      <c r="B14" s="28">
        <v>197115.20170000009</v>
      </c>
      <c r="C14" s="29">
        <v>31469.663800000035</v>
      </c>
    </row>
    <row r="15" spans="1:3">
      <c r="A15" s="27" t="s">
        <v>10951</v>
      </c>
      <c r="B15" s="28">
        <v>349120.07400000008</v>
      </c>
      <c r="C15" s="29">
        <v>35825.536599999927</v>
      </c>
    </row>
    <row r="16" spans="1:3">
      <c r="A16" s="27" t="s">
        <v>10952</v>
      </c>
      <c r="B16" s="28">
        <v>332177.15950000001</v>
      </c>
      <c r="C16" s="29">
        <v>43436.13390000003</v>
      </c>
    </row>
    <row r="17" spans="1:3">
      <c r="A17" s="30" t="s">
        <v>10933</v>
      </c>
      <c r="B17" s="31">
        <v>2297200.8603000008</v>
      </c>
      <c r="C17" s="3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O14" sqref="O14"/>
    </sheetView>
  </sheetViews>
  <sheetFormatPr defaultRowHeight="15"/>
  <cols>
    <col min="1" max="1" width="14.5703125" bestFit="1" customWidth="1"/>
    <col min="2" max="2" width="12.5703125" bestFit="1" customWidth="1"/>
    <col min="4" max="4" width="14.5703125" bestFit="1" customWidth="1"/>
    <col min="5" max="5" width="9.5703125" bestFit="1" customWidth="1"/>
  </cols>
  <sheetData>
    <row r="3" spans="1:5">
      <c r="A3" s="13" t="s">
        <v>10932</v>
      </c>
      <c r="B3" s="14" t="s">
        <v>10936</v>
      </c>
      <c r="D3" s="4" t="s">
        <v>15</v>
      </c>
      <c r="E3" s="4" t="s">
        <v>10937</v>
      </c>
    </row>
    <row r="4" spans="1:5">
      <c r="A4" s="15" t="s">
        <v>71</v>
      </c>
      <c r="B4" s="16">
        <v>145454.9480999998</v>
      </c>
      <c r="D4" t="str">
        <f>A4</f>
        <v>Technology</v>
      </c>
      <c r="E4" s="12">
        <f>GETPIVOTDATA("Profit",$A$3,"Category",A4)</f>
        <v>145454.9480999998</v>
      </c>
    </row>
    <row r="5" spans="1:5">
      <c r="A5" s="17" t="s">
        <v>46</v>
      </c>
      <c r="B5" s="18">
        <v>122490.8008000001</v>
      </c>
      <c r="D5" t="str">
        <f t="shared" ref="D5:D7" si="0">A5</f>
        <v>Office Supplies</v>
      </c>
      <c r="E5" s="12">
        <f t="shared" ref="E5:E6" si="1">GETPIVOTDATA("Profit",$A$3,"Category",A5)</f>
        <v>122490.8008000001</v>
      </c>
    </row>
    <row r="6" spans="1:5">
      <c r="A6" s="17" t="s">
        <v>32</v>
      </c>
      <c r="B6" s="18">
        <v>18451.272799999992</v>
      </c>
      <c r="D6" t="str">
        <f t="shared" si="0"/>
        <v>Furniture</v>
      </c>
      <c r="E6" s="12">
        <f t="shared" si="1"/>
        <v>18451.272799999992</v>
      </c>
    </row>
    <row r="7" spans="1:5">
      <c r="A7" s="19" t="s">
        <v>10933</v>
      </c>
      <c r="B7" s="20">
        <v>286397.02169999992</v>
      </c>
      <c r="D7" t="str">
        <f t="shared" si="0"/>
        <v>Grand Total</v>
      </c>
      <c r="E7" s="12">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5" sqref="B5"/>
    </sheetView>
  </sheetViews>
  <sheetFormatPr defaultRowHeight="15"/>
  <cols>
    <col min="1" max="1" width="14.5703125" bestFit="1" customWidth="1"/>
    <col min="2" max="2" width="12.140625" bestFit="1" customWidth="1"/>
    <col min="4" max="4" width="14.5703125" bestFit="1" customWidth="1"/>
    <col min="5" max="5" width="9.140625" style="5"/>
  </cols>
  <sheetData>
    <row r="3" spans="1:5">
      <c r="A3" s="13" t="s">
        <v>10932</v>
      </c>
      <c r="B3" s="14" t="s">
        <v>10934</v>
      </c>
    </row>
    <row r="4" spans="1:5">
      <c r="A4" s="15" t="s">
        <v>32</v>
      </c>
      <c r="B4" s="16">
        <v>741999.79529999977</v>
      </c>
      <c r="D4" t="str">
        <f>A4</f>
        <v>Furniture</v>
      </c>
      <c r="E4" s="5">
        <f>B4/$B$7</f>
        <v>0.32300170530281774</v>
      </c>
    </row>
    <row r="5" spans="1:5">
      <c r="A5" s="17" t="s">
        <v>46</v>
      </c>
      <c r="B5" s="18">
        <v>719047.03200000292</v>
      </c>
      <c r="D5" t="str">
        <f t="shared" ref="D5:D7" si="0">A5</f>
        <v>Office Supplies</v>
      </c>
      <c r="E5" s="5">
        <f t="shared" ref="E5:E7" si="1">B5/$B$7</f>
        <v>0.31301008302169103</v>
      </c>
    </row>
    <row r="6" spans="1:5">
      <c r="A6" s="17" t="s">
        <v>71</v>
      </c>
      <c r="B6" s="18">
        <v>836154.03299999656</v>
      </c>
      <c r="D6" t="str">
        <f t="shared" si="0"/>
        <v>Technology</v>
      </c>
      <c r="E6" s="5">
        <f t="shared" si="1"/>
        <v>0.36398821167549117</v>
      </c>
    </row>
    <row r="7" spans="1:5">
      <c r="A7" s="19" t="s">
        <v>10933</v>
      </c>
      <c r="B7" s="20">
        <v>2297200.8602999994</v>
      </c>
      <c r="D7" t="str">
        <f t="shared" si="0"/>
        <v>Grand Total</v>
      </c>
      <c r="E7" s="5">
        <f t="shared" si="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32" workbookViewId="0">
      <selection activeCell="M46" sqref="M46"/>
    </sheetView>
  </sheetViews>
  <sheetFormatPr defaultRowHeight="15"/>
  <cols>
    <col min="1" max="1" width="18.7109375" bestFit="1" customWidth="1"/>
    <col min="2" max="2" width="12.140625" bestFit="1" customWidth="1"/>
    <col min="4" max="4" width="18.7109375" bestFit="1" customWidth="1"/>
    <col min="5" max="5" width="12.5703125" bestFit="1" customWidth="1"/>
  </cols>
  <sheetData>
    <row r="3" spans="1:5">
      <c r="A3" s="13" t="s">
        <v>10932</v>
      </c>
      <c r="B3" s="14" t="s">
        <v>10934</v>
      </c>
      <c r="D3" t="s">
        <v>11</v>
      </c>
      <c r="E3" t="s">
        <v>18</v>
      </c>
    </row>
    <row r="4" spans="1:5">
      <c r="A4" s="15" t="s">
        <v>358</v>
      </c>
      <c r="B4" s="16">
        <v>19510.639999999992</v>
      </c>
      <c r="D4" t="str">
        <f>A4</f>
        <v>Alabama</v>
      </c>
      <c r="E4" s="12">
        <f>GETPIVOTDATA("Sales",$A$3,"State",A4)</f>
        <v>19510.639999999992</v>
      </c>
    </row>
    <row r="5" spans="1:5">
      <c r="A5" s="17" t="s">
        <v>310</v>
      </c>
      <c r="B5" s="18">
        <v>35282.000999999997</v>
      </c>
      <c r="D5" t="str">
        <f t="shared" ref="D5:D52" si="0">A5</f>
        <v>Arizona</v>
      </c>
      <c r="E5" s="12">
        <f t="shared" ref="E5:E52" si="1">GETPIVOTDATA("Sales",$A$3,"State",A5)</f>
        <v>35282.000999999997</v>
      </c>
    </row>
    <row r="6" spans="1:5">
      <c r="A6" s="17" t="s">
        <v>1707</v>
      </c>
      <c r="B6" s="18">
        <v>11678.129999999997</v>
      </c>
      <c r="D6" t="str">
        <f t="shared" si="0"/>
        <v>Arkansas</v>
      </c>
      <c r="E6" s="12">
        <f t="shared" si="1"/>
        <v>11678.129999999997</v>
      </c>
    </row>
    <row r="7" spans="1:5">
      <c r="A7" s="17" t="s">
        <v>43</v>
      </c>
      <c r="B7" s="18">
        <v>457687.63150000101</v>
      </c>
      <c r="D7" t="str">
        <f t="shared" si="0"/>
        <v>California</v>
      </c>
      <c r="E7" s="12">
        <f t="shared" si="1"/>
        <v>457687.63150000101</v>
      </c>
    </row>
    <row r="8" spans="1:5">
      <c r="A8" s="17" t="s">
        <v>457</v>
      </c>
      <c r="B8" s="18">
        <v>32108.117999999995</v>
      </c>
      <c r="D8" t="str">
        <f t="shared" si="0"/>
        <v>Colorado</v>
      </c>
      <c r="E8" s="12">
        <f t="shared" si="1"/>
        <v>32108.117999999995</v>
      </c>
    </row>
    <row r="9" spans="1:5">
      <c r="A9" s="17" t="s">
        <v>747</v>
      </c>
      <c r="B9" s="18">
        <v>13384.356999999996</v>
      </c>
      <c r="D9" t="str">
        <f t="shared" si="0"/>
        <v>Connecticut</v>
      </c>
      <c r="E9" s="12">
        <f t="shared" si="1"/>
        <v>13384.356999999996</v>
      </c>
    </row>
    <row r="10" spans="1:5">
      <c r="A10" s="17" t="s">
        <v>245</v>
      </c>
      <c r="B10" s="18">
        <v>27451.068999999992</v>
      </c>
      <c r="D10" t="str">
        <f t="shared" si="0"/>
        <v>Delaware</v>
      </c>
      <c r="E10" s="12">
        <f t="shared" si="1"/>
        <v>27451.068999999992</v>
      </c>
    </row>
    <row r="11" spans="1:5">
      <c r="A11" s="17" t="s">
        <v>3034</v>
      </c>
      <c r="B11" s="18">
        <v>2865.0199999999995</v>
      </c>
      <c r="D11" t="str">
        <f t="shared" si="0"/>
        <v>District of Columbia</v>
      </c>
      <c r="E11" s="12">
        <f t="shared" si="1"/>
        <v>2865.0199999999995</v>
      </c>
    </row>
    <row r="12" spans="1:5">
      <c r="A12" s="17" t="s">
        <v>54</v>
      </c>
      <c r="B12" s="18">
        <v>89473.707999999999</v>
      </c>
      <c r="D12" t="str">
        <f t="shared" si="0"/>
        <v>Florida</v>
      </c>
      <c r="E12" s="12">
        <f t="shared" si="1"/>
        <v>89473.707999999999</v>
      </c>
    </row>
    <row r="13" spans="1:5">
      <c r="A13" s="17" t="s">
        <v>1272</v>
      </c>
      <c r="B13" s="18">
        <v>49095.840000000004</v>
      </c>
      <c r="D13" t="str">
        <f t="shared" si="0"/>
        <v>Georgia</v>
      </c>
      <c r="E13" s="12">
        <f t="shared" si="1"/>
        <v>49095.840000000004</v>
      </c>
    </row>
    <row r="14" spans="1:5">
      <c r="A14" s="17" t="s">
        <v>6260</v>
      </c>
      <c r="B14" s="18">
        <v>4382.4860000000017</v>
      </c>
      <c r="D14" t="str">
        <f t="shared" si="0"/>
        <v>Idaho</v>
      </c>
      <c r="E14" s="12">
        <f t="shared" si="1"/>
        <v>4382.4860000000017</v>
      </c>
    </row>
    <row r="15" spans="1:5">
      <c r="A15" s="17" t="s">
        <v>211</v>
      </c>
      <c r="B15" s="18">
        <v>80166.10099999985</v>
      </c>
      <c r="D15" t="str">
        <f t="shared" si="0"/>
        <v>Illinois</v>
      </c>
      <c r="E15" s="12">
        <f t="shared" si="1"/>
        <v>80166.10099999985</v>
      </c>
    </row>
    <row r="16" spans="1:5">
      <c r="A16" s="17" t="s">
        <v>254</v>
      </c>
      <c r="B16" s="18">
        <v>53555.360000000001</v>
      </c>
      <c r="D16" t="str">
        <f t="shared" si="0"/>
        <v>Indiana</v>
      </c>
      <c r="E16" s="12">
        <f t="shared" si="1"/>
        <v>53555.360000000001</v>
      </c>
    </row>
    <row r="17" spans="1:5">
      <c r="A17" s="17" t="s">
        <v>489</v>
      </c>
      <c r="B17" s="18">
        <v>4579.7599999999993</v>
      </c>
      <c r="D17" t="str">
        <f t="shared" si="0"/>
        <v>Iowa</v>
      </c>
      <c r="E17" s="12">
        <f t="shared" si="1"/>
        <v>4579.7599999999993</v>
      </c>
    </row>
    <row r="18" spans="1:5">
      <c r="A18" s="17" t="s">
        <v>4530</v>
      </c>
      <c r="B18" s="18">
        <v>2914.31</v>
      </c>
      <c r="D18" t="str">
        <f t="shared" si="0"/>
        <v>Kansas</v>
      </c>
      <c r="E18" s="12">
        <f t="shared" si="1"/>
        <v>2914.31</v>
      </c>
    </row>
    <row r="19" spans="1:5">
      <c r="A19" s="17" t="s">
        <v>29</v>
      </c>
      <c r="B19" s="18">
        <v>36591.749999999971</v>
      </c>
      <c r="D19" t="str">
        <f t="shared" si="0"/>
        <v>Kentucky</v>
      </c>
      <c r="E19" s="12">
        <f t="shared" si="1"/>
        <v>36591.749999999971</v>
      </c>
    </row>
    <row r="20" spans="1:5">
      <c r="A20" s="17" t="s">
        <v>736</v>
      </c>
      <c r="B20" s="18">
        <v>9217.0299999999988</v>
      </c>
      <c r="D20" t="str">
        <f t="shared" si="0"/>
        <v>Louisiana</v>
      </c>
      <c r="E20" s="12">
        <f t="shared" si="1"/>
        <v>9217.0299999999988</v>
      </c>
    </row>
    <row r="21" spans="1:5">
      <c r="A21" s="17" t="s">
        <v>5235</v>
      </c>
      <c r="B21" s="18">
        <v>1270.53</v>
      </c>
      <c r="D21" t="str">
        <f t="shared" si="0"/>
        <v>Maine</v>
      </c>
      <c r="E21" s="12">
        <f t="shared" si="1"/>
        <v>1270.53</v>
      </c>
    </row>
    <row r="22" spans="1:5">
      <c r="A22" s="17" t="s">
        <v>2735</v>
      </c>
      <c r="B22" s="18">
        <v>23705.523000000005</v>
      </c>
      <c r="D22" t="str">
        <f t="shared" si="0"/>
        <v>Maryland</v>
      </c>
      <c r="E22" s="12">
        <f t="shared" si="1"/>
        <v>23705.523000000005</v>
      </c>
    </row>
    <row r="23" spans="1:5">
      <c r="A23" s="17" t="s">
        <v>1245</v>
      </c>
      <c r="B23" s="18">
        <v>28634.43399999999</v>
      </c>
      <c r="D23" t="str">
        <f t="shared" si="0"/>
        <v>Massachusetts</v>
      </c>
      <c r="E23" s="12">
        <f t="shared" si="1"/>
        <v>28634.43399999999</v>
      </c>
    </row>
    <row r="24" spans="1:5">
      <c r="A24" s="17" t="s">
        <v>238</v>
      </c>
      <c r="B24" s="18">
        <v>76269.614000000016</v>
      </c>
      <c r="D24" t="str">
        <f t="shared" si="0"/>
        <v>Michigan</v>
      </c>
      <c r="E24" s="12">
        <f t="shared" si="1"/>
        <v>76269.614000000016</v>
      </c>
    </row>
    <row r="25" spans="1:5">
      <c r="A25" s="17" t="s">
        <v>229</v>
      </c>
      <c r="B25" s="18">
        <v>29863.149999999994</v>
      </c>
      <c r="D25" t="str">
        <f t="shared" si="0"/>
        <v>Minnesota</v>
      </c>
      <c r="E25" s="12">
        <f t="shared" si="1"/>
        <v>29863.149999999994</v>
      </c>
    </row>
    <row r="26" spans="1:5">
      <c r="A26" s="17" t="s">
        <v>1487</v>
      </c>
      <c r="B26" s="18">
        <v>10771.34</v>
      </c>
      <c r="D26" t="str">
        <f t="shared" si="0"/>
        <v>Mississippi</v>
      </c>
      <c r="E26" s="12">
        <f t="shared" si="1"/>
        <v>10771.34</v>
      </c>
    </row>
    <row r="27" spans="1:5">
      <c r="A27" s="17" t="s">
        <v>596</v>
      </c>
      <c r="B27" s="18">
        <v>22205.149999999998</v>
      </c>
      <c r="D27" t="str">
        <f t="shared" si="0"/>
        <v>Missouri</v>
      </c>
      <c r="E27" s="12">
        <f t="shared" si="1"/>
        <v>22205.149999999998</v>
      </c>
    </row>
    <row r="28" spans="1:5">
      <c r="A28" s="17" t="s">
        <v>1762</v>
      </c>
      <c r="B28" s="18">
        <v>5589.3519999999971</v>
      </c>
      <c r="D28" t="str">
        <f t="shared" si="0"/>
        <v>Montana</v>
      </c>
      <c r="E28" s="12">
        <f t="shared" si="1"/>
        <v>5589.3519999999971</v>
      </c>
    </row>
    <row r="29" spans="1:5">
      <c r="A29" s="17" t="s">
        <v>138</v>
      </c>
      <c r="B29" s="18">
        <v>7464.9299999999985</v>
      </c>
      <c r="D29" t="str">
        <f t="shared" si="0"/>
        <v>Nebraska</v>
      </c>
      <c r="E29" s="12">
        <f t="shared" si="1"/>
        <v>7464.9299999999985</v>
      </c>
    </row>
    <row r="30" spans="1:5">
      <c r="A30" s="17" t="s">
        <v>1392</v>
      </c>
      <c r="B30" s="18">
        <v>16729.101999999999</v>
      </c>
      <c r="D30" t="str">
        <f t="shared" si="0"/>
        <v>Nevada</v>
      </c>
      <c r="E30" s="12">
        <f t="shared" si="1"/>
        <v>16729.101999999999</v>
      </c>
    </row>
    <row r="31" spans="1:5">
      <c r="A31" s="17" t="s">
        <v>2694</v>
      </c>
      <c r="B31" s="18">
        <v>7292.5239999999994</v>
      </c>
      <c r="D31" t="str">
        <f t="shared" si="0"/>
        <v>New Hampshire</v>
      </c>
      <c r="E31" s="12">
        <f t="shared" si="1"/>
        <v>7292.5239999999994</v>
      </c>
    </row>
    <row r="32" spans="1:5">
      <c r="A32" s="17" t="s">
        <v>788</v>
      </c>
      <c r="B32" s="18">
        <v>35764.312000000013</v>
      </c>
      <c r="D32" t="str">
        <f t="shared" si="0"/>
        <v>New Jersey</v>
      </c>
      <c r="E32" s="12">
        <f t="shared" si="1"/>
        <v>35764.312000000013</v>
      </c>
    </row>
    <row r="33" spans="1:5">
      <c r="A33" s="17" t="s">
        <v>668</v>
      </c>
      <c r="B33" s="18">
        <v>4783.5220000000008</v>
      </c>
      <c r="D33" t="str">
        <f t="shared" si="0"/>
        <v>New Mexico</v>
      </c>
      <c r="E33" s="12">
        <f t="shared" si="1"/>
        <v>4783.5220000000008</v>
      </c>
    </row>
    <row r="34" spans="1:5">
      <c r="A34" s="17" t="s">
        <v>267</v>
      </c>
      <c r="B34" s="18">
        <v>310876.27099999978</v>
      </c>
      <c r="D34" t="str">
        <f t="shared" si="0"/>
        <v>New York</v>
      </c>
      <c r="E34" s="12">
        <f t="shared" si="1"/>
        <v>310876.27099999978</v>
      </c>
    </row>
    <row r="35" spans="1:5">
      <c r="A35" s="17" t="s">
        <v>88</v>
      </c>
      <c r="B35" s="18">
        <v>55603.163999999968</v>
      </c>
      <c r="D35" t="str">
        <f t="shared" si="0"/>
        <v>North Carolina</v>
      </c>
      <c r="E35" s="12">
        <f t="shared" si="1"/>
        <v>55603.163999999968</v>
      </c>
    </row>
    <row r="36" spans="1:5">
      <c r="A36" s="17" t="s">
        <v>7449</v>
      </c>
      <c r="B36" s="18">
        <v>919.91</v>
      </c>
      <c r="D36" t="str">
        <f t="shared" si="0"/>
        <v>North Dakota</v>
      </c>
      <c r="E36" s="12">
        <f t="shared" si="1"/>
        <v>919.91</v>
      </c>
    </row>
    <row r="37" spans="1:5">
      <c r="A37" s="17" t="s">
        <v>498</v>
      </c>
      <c r="B37" s="18">
        <v>78258.135999999926</v>
      </c>
      <c r="D37" t="str">
        <f t="shared" si="0"/>
        <v>Ohio</v>
      </c>
      <c r="E37" s="12">
        <f t="shared" si="1"/>
        <v>78258.135999999926</v>
      </c>
    </row>
    <row r="38" spans="1:5">
      <c r="A38" s="17" t="s">
        <v>649</v>
      </c>
      <c r="B38" s="18">
        <v>19683.390000000003</v>
      </c>
      <c r="D38" t="str">
        <f t="shared" si="0"/>
        <v>Oklahoma</v>
      </c>
      <c r="E38" s="12">
        <f t="shared" si="1"/>
        <v>19683.390000000003</v>
      </c>
    </row>
    <row r="39" spans="1:5">
      <c r="A39" s="17" t="s">
        <v>420</v>
      </c>
      <c r="B39" s="18">
        <v>17431.149999999991</v>
      </c>
      <c r="D39" t="str">
        <f t="shared" si="0"/>
        <v>Oregon</v>
      </c>
      <c r="E39" s="12">
        <f t="shared" si="1"/>
        <v>17431.149999999991</v>
      </c>
    </row>
    <row r="40" spans="1:5">
      <c r="A40" s="17" t="s">
        <v>147</v>
      </c>
      <c r="B40" s="18">
        <v>116511.91400000003</v>
      </c>
      <c r="D40" t="str">
        <f t="shared" si="0"/>
        <v>Pennsylvania</v>
      </c>
      <c r="E40" s="12">
        <f t="shared" si="1"/>
        <v>116511.91400000003</v>
      </c>
    </row>
    <row r="41" spans="1:5">
      <c r="A41" s="17" t="s">
        <v>1399</v>
      </c>
      <c r="B41" s="18">
        <v>22627.955999999995</v>
      </c>
      <c r="D41" t="str">
        <f t="shared" si="0"/>
        <v>Rhode Island</v>
      </c>
      <c r="E41" s="12">
        <f t="shared" si="1"/>
        <v>22627.955999999995</v>
      </c>
    </row>
    <row r="42" spans="1:5">
      <c r="A42" s="17" t="s">
        <v>383</v>
      </c>
      <c r="B42" s="18">
        <v>8481.7099999999991</v>
      </c>
      <c r="D42" t="str">
        <f t="shared" si="0"/>
        <v>South Carolina</v>
      </c>
      <c r="E42" s="12">
        <f t="shared" si="1"/>
        <v>8481.7099999999991</v>
      </c>
    </row>
    <row r="43" spans="1:5">
      <c r="A43" s="17" t="s">
        <v>5326</v>
      </c>
      <c r="B43" s="18">
        <v>1315.5600000000002</v>
      </c>
      <c r="D43" t="str">
        <f t="shared" si="0"/>
        <v>South Dakota</v>
      </c>
      <c r="E43" s="12">
        <f t="shared" si="1"/>
        <v>1315.5600000000002</v>
      </c>
    </row>
    <row r="44" spans="1:5">
      <c r="A44" s="17" t="s">
        <v>335</v>
      </c>
      <c r="B44" s="18">
        <v>30661.872999999981</v>
      </c>
      <c r="D44" t="str">
        <f t="shared" si="0"/>
        <v>Tennessee</v>
      </c>
      <c r="E44" s="12">
        <f t="shared" si="1"/>
        <v>30661.872999999981</v>
      </c>
    </row>
    <row r="45" spans="1:5">
      <c r="A45" s="17" t="s">
        <v>104</v>
      </c>
      <c r="B45" s="18">
        <v>170188.04580000002</v>
      </c>
      <c r="D45" t="str">
        <f t="shared" si="0"/>
        <v>Texas</v>
      </c>
      <c r="E45" s="12">
        <f t="shared" si="1"/>
        <v>170188.04580000002</v>
      </c>
    </row>
    <row r="46" spans="1:5">
      <c r="A46" s="17" t="s">
        <v>121</v>
      </c>
      <c r="B46" s="18">
        <v>11220.055999999999</v>
      </c>
      <c r="D46" t="str">
        <f t="shared" si="0"/>
        <v>Utah</v>
      </c>
      <c r="E46" s="12">
        <f t="shared" si="1"/>
        <v>11220.055999999999</v>
      </c>
    </row>
    <row r="47" spans="1:5">
      <c r="A47" s="17" t="s">
        <v>5203</v>
      </c>
      <c r="B47" s="18">
        <v>8929.369999999999</v>
      </c>
      <c r="D47" t="str">
        <f t="shared" si="0"/>
        <v>Vermont</v>
      </c>
      <c r="E47" s="12">
        <f t="shared" si="1"/>
        <v>8929.369999999999</v>
      </c>
    </row>
    <row r="48" spans="1:5">
      <c r="A48" s="17" t="s">
        <v>319</v>
      </c>
      <c r="B48" s="18">
        <v>70636.719999999987</v>
      </c>
      <c r="D48" t="str">
        <f t="shared" si="0"/>
        <v>Virginia</v>
      </c>
      <c r="E48" s="12">
        <f t="shared" si="1"/>
        <v>70636.719999999987</v>
      </c>
    </row>
    <row r="49" spans="1:5">
      <c r="A49" s="17" t="s">
        <v>96</v>
      </c>
      <c r="B49" s="18">
        <v>138641.26999999993</v>
      </c>
      <c r="D49" t="str">
        <f t="shared" si="0"/>
        <v>Washington</v>
      </c>
      <c r="E49" s="12">
        <f t="shared" si="1"/>
        <v>138641.26999999993</v>
      </c>
    </row>
    <row r="50" spans="1:5">
      <c r="A50" s="17" t="s">
        <v>9726</v>
      </c>
      <c r="B50" s="18">
        <v>1209.8240000000001</v>
      </c>
      <c r="D50" t="str">
        <f t="shared" si="0"/>
        <v>West Virginia</v>
      </c>
      <c r="E50" s="12">
        <f t="shared" si="1"/>
        <v>1209.8240000000001</v>
      </c>
    </row>
    <row r="51" spans="1:5">
      <c r="A51" s="17" t="s">
        <v>114</v>
      </c>
      <c r="B51" s="18">
        <v>32114.610000000019</v>
      </c>
      <c r="D51" t="str">
        <f t="shared" si="0"/>
        <v>Wisconsin</v>
      </c>
      <c r="E51" s="12">
        <f t="shared" si="1"/>
        <v>32114.610000000019</v>
      </c>
    </row>
    <row r="52" spans="1:5">
      <c r="A52" s="17" t="s">
        <v>8542</v>
      </c>
      <c r="B52" s="18">
        <v>1603.1360000000002</v>
      </c>
      <c r="D52" t="str">
        <f t="shared" si="0"/>
        <v>Wyoming</v>
      </c>
      <c r="E52" s="12">
        <f t="shared" si="1"/>
        <v>1603.1360000000002</v>
      </c>
    </row>
    <row r="53" spans="1:5">
      <c r="A53" s="19" t="s">
        <v>10933</v>
      </c>
      <c r="B53" s="20">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5"/>
  <cols>
    <col min="1" max="1" width="13.140625" bestFit="1" customWidth="1"/>
    <col min="2" max="2" width="12.140625" bestFit="1" customWidth="1"/>
  </cols>
  <sheetData>
    <row r="3" spans="1:2">
      <c r="A3" s="13" t="s">
        <v>10932</v>
      </c>
      <c r="B3" s="14" t="s">
        <v>10934</v>
      </c>
    </row>
    <row r="4" spans="1:2">
      <c r="A4" s="15" t="s">
        <v>75</v>
      </c>
      <c r="B4" s="16">
        <v>203412.73300000009</v>
      </c>
    </row>
    <row r="5" spans="1:2">
      <c r="A5" s="17" t="s">
        <v>56</v>
      </c>
      <c r="B5" s="18">
        <v>206965.53200000009</v>
      </c>
    </row>
    <row r="6" spans="1:2">
      <c r="A6" s="17" t="s">
        <v>59</v>
      </c>
      <c r="B6" s="18">
        <v>223843.60800000012</v>
      </c>
    </row>
    <row r="7" spans="1:2">
      <c r="A7" s="17" t="s">
        <v>36</v>
      </c>
      <c r="B7" s="18">
        <v>328449.1030000007</v>
      </c>
    </row>
    <row r="8" spans="1:2">
      <c r="A8" s="17" t="s">
        <v>72</v>
      </c>
      <c r="B8" s="18">
        <v>330007.05400000012</v>
      </c>
    </row>
    <row r="9" spans="1:2">
      <c r="A9" s="19" t="s">
        <v>10933</v>
      </c>
      <c r="B9" s="2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topLeftCell="A3" workbookViewId="0">
      <selection activeCell="B17" sqref="B17"/>
    </sheetView>
  </sheetViews>
  <sheetFormatPr defaultRowHeight="15"/>
  <cols>
    <col min="1" max="1" width="13.140625" customWidth="1"/>
    <col min="2" max="2" width="12.140625" customWidth="1"/>
    <col min="4" max="4" width="13.140625" customWidth="1"/>
    <col min="5" max="5" width="12.5703125" bestFit="1" customWidth="1"/>
    <col min="7" max="7" width="13.140625" customWidth="1"/>
    <col min="8" max="8" width="15.42578125" bestFit="1" customWidth="1"/>
    <col min="10" max="10" width="13.140625" customWidth="1"/>
    <col min="11" max="11" width="16.5703125" bestFit="1" customWidth="1"/>
    <col min="13" max="13" width="13.140625" customWidth="1"/>
    <col min="14" max="14" width="19.42578125" bestFit="1" customWidth="1"/>
  </cols>
  <sheetData>
    <row r="3" spans="1:14">
      <c r="A3" s="13" t="s">
        <v>10932</v>
      </c>
      <c r="B3" s="14" t="s">
        <v>10934</v>
      </c>
      <c r="D3" s="13" t="s">
        <v>10932</v>
      </c>
      <c r="E3" s="14" t="s">
        <v>10936</v>
      </c>
      <c r="G3" s="13" t="s">
        <v>10932</v>
      </c>
      <c r="H3" s="14" t="s">
        <v>10938</v>
      </c>
      <c r="J3" s="13" t="s">
        <v>10932</v>
      </c>
      <c r="K3" s="14" t="s">
        <v>10939</v>
      </c>
      <c r="M3" s="13" t="s">
        <v>10932</v>
      </c>
      <c r="N3" s="14" t="s">
        <v>10940</v>
      </c>
    </row>
    <row r="4" spans="1:14">
      <c r="A4" s="33" t="s">
        <v>10941</v>
      </c>
      <c r="B4" s="16">
        <v>95365.937600000019</v>
      </c>
      <c r="D4" s="33" t="s">
        <v>10941</v>
      </c>
      <c r="E4" s="16">
        <v>9199.2699999999986</v>
      </c>
      <c r="G4" s="33" t="s">
        <v>10941</v>
      </c>
      <c r="H4" s="16">
        <v>1500</v>
      </c>
      <c r="J4" s="33" t="s">
        <v>10941</v>
      </c>
      <c r="K4" s="16">
        <v>387</v>
      </c>
      <c r="M4" s="33" t="s">
        <v>10941</v>
      </c>
      <c r="N4" s="16">
        <v>9.6462848596792869E-2</v>
      </c>
    </row>
    <row r="5" spans="1:14">
      <c r="A5" s="34" t="s">
        <v>10942</v>
      </c>
      <c r="B5" s="18">
        <v>60172.649400000024</v>
      </c>
      <c r="D5" s="34" t="s">
        <v>10942</v>
      </c>
      <c r="E5" s="18">
        <v>10288.898699999991</v>
      </c>
      <c r="G5" s="34" t="s">
        <v>10942</v>
      </c>
      <c r="H5" s="18">
        <v>1068</v>
      </c>
      <c r="J5" s="34" t="s">
        <v>10942</v>
      </c>
      <c r="K5" s="18">
        <v>301</v>
      </c>
      <c r="M5" s="34" t="s">
        <v>10942</v>
      </c>
      <c r="N5" s="18">
        <v>0.17098962406664425</v>
      </c>
    </row>
    <row r="6" spans="1:14">
      <c r="A6" s="34" t="s">
        <v>10943</v>
      </c>
      <c r="B6" s="18">
        <v>199252.98399999991</v>
      </c>
      <c r="D6" s="34" t="s">
        <v>10943</v>
      </c>
      <c r="E6" s="18">
        <v>26806.573700000015</v>
      </c>
      <c r="G6" s="34" t="s">
        <v>10943</v>
      </c>
      <c r="H6" s="18">
        <v>2491</v>
      </c>
      <c r="J6" s="34" t="s">
        <v>10943</v>
      </c>
      <c r="K6" s="18">
        <v>680</v>
      </c>
      <c r="M6" s="34" t="s">
        <v>10943</v>
      </c>
      <c r="N6" s="18">
        <v>0.13453536886554246</v>
      </c>
    </row>
    <row r="7" spans="1:14">
      <c r="A7" s="34" t="s">
        <v>10944</v>
      </c>
      <c r="B7" s="18">
        <v>141851.5674</v>
      </c>
      <c r="D7" s="34" t="s">
        <v>10944</v>
      </c>
      <c r="E7" s="18">
        <v>13437.806799999998</v>
      </c>
      <c r="G7" s="34" t="s">
        <v>10944</v>
      </c>
      <c r="H7" s="18">
        <v>2441</v>
      </c>
      <c r="J7" s="34" t="s">
        <v>10944</v>
      </c>
      <c r="K7" s="18">
        <v>663</v>
      </c>
      <c r="M7" s="34" t="s">
        <v>10944</v>
      </c>
      <c r="N7" s="18">
        <v>9.4731465053942004E-2</v>
      </c>
    </row>
    <row r="8" spans="1:14">
      <c r="A8" s="34" t="s">
        <v>10945</v>
      </c>
      <c r="B8" s="18">
        <v>156122.28669999994</v>
      </c>
      <c r="D8" s="34" t="s">
        <v>10945</v>
      </c>
      <c r="E8" s="18">
        <v>22308.51279999999</v>
      </c>
      <c r="G8" s="34" t="s">
        <v>10945</v>
      </c>
      <c r="H8" s="18">
        <v>2850</v>
      </c>
      <c r="J8" s="34" t="s">
        <v>10945</v>
      </c>
      <c r="K8" s="18">
        <v>750</v>
      </c>
      <c r="M8" s="34" t="s">
        <v>10945</v>
      </c>
      <c r="N8" s="18">
        <v>0.14289127626517142</v>
      </c>
    </row>
    <row r="9" spans="1:14">
      <c r="A9" s="34" t="s">
        <v>10946</v>
      </c>
      <c r="B9" s="18">
        <v>147082.61130000011</v>
      </c>
      <c r="D9" s="34" t="s">
        <v>10946</v>
      </c>
      <c r="E9" s="18">
        <v>20899.334500000012</v>
      </c>
      <c r="G9" s="34" t="s">
        <v>10946</v>
      </c>
      <c r="H9" s="18">
        <v>2644</v>
      </c>
      <c r="J9" s="34" t="s">
        <v>10946</v>
      </c>
      <c r="K9" s="18">
        <v>709</v>
      </c>
      <c r="M9" s="34" t="s">
        <v>10946</v>
      </c>
      <c r="N9" s="18">
        <v>0.1420924901678027</v>
      </c>
    </row>
    <row r="10" spans="1:14">
      <c r="A10" s="34" t="s">
        <v>10947</v>
      </c>
      <c r="B10" s="18">
        <v>149580.83800000031</v>
      </c>
      <c r="D10" s="34" t="s">
        <v>10947</v>
      </c>
      <c r="E10" s="18">
        <v>13535.38299999998</v>
      </c>
      <c r="G10" s="34" t="s">
        <v>10947</v>
      </c>
      <c r="H10" s="18">
        <v>2705</v>
      </c>
      <c r="J10" s="34" t="s">
        <v>10947</v>
      </c>
      <c r="K10" s="18">
        <v>708</v>
      </c>
      <c r="M10" s="34" t="s">
        <v>10947</v>
      </c>
      <c r="N10" s="18">
        <v>9.0488749635163512E-2</v>
      </c>
    </row>
    <row r="11" spans="1:14">
      <c r="A11" s="34" t="s">
        <v>10948</v>
      </c>
      <c r="B11" s="18">
        <v>159589.45099999988</v>
      </c>
      <c r="D11" s="34" t="s">
        <v>10948</v>
      </c>
      <c r="E11" s="18">
        <v>21896.715399999972</v>
      </c>
      <c r="G11" s="34" t="s">
        <v>10948</v>
      </c>
      <c r="H11" s="18">
        <v>2796</v>
      </c>
      <c r="J11" s="34" t="s">
        <v>10948</v>
      </c>
      <c r="K11" s="18">
        <v>710</v>
      </c>
      <c r="M11" s="34" t="s">
        <v>10948</v>
      </c>
      <c r="N11" s="18">
        <v>0.13720653378273723</v>
      </c>
    </row>
    <row r="12" spans="1:14">
      <c r="A12" s="34" t="s">
        <v>10949</v>
      </c>
      <c r="B12" s="18">
        <v>309770.09970000025</v>
      </c>
      <c r="D12" s="34" t="s">
        <v>10949</v>
      </c>
      <c r="E12" s="18">
        <v>37293.192500000034</v>
      </c>
      <c r="G12" s="34" t="s">
        <v>10949</v>
      </c>
      <c r="H12" s="18">
        <v>5073</v>
      </c>
      <c r="J12" s="34" t="s">
        <v>10949</v>
      </c>
      <c r="K12" s="18">
        <v>1386</v>
      </c>
      <c r="M12" s="34" t="s">
        <v>10949</v>
      </c>
      <c r="N12" s="18">
        <v>0.12038990379031732</v>
      </c>
    </row>
    <row r="13" spans="1:14">
      <c r="A13" s="34" t="s">
        <v>10950</v>
      </c>
      <c r="B13" s="18">
        <v>197115.20170000009</v>
      </c>
      <c r="D13" s="34" t="s">
        <v>10950</v>
      </c>
      <c r="E13" s="18">
        <v>31469.663800000035</v>
      </c>
      <c r="G13" s="34" t="s">
        <v>10950</v>
      </c>
      <c r="H13" s="18">
        <v>3095</v>
      </c>
      <c r="J13" s="34" t="s">
        <v>10950</v>
      </c>
      <c r="K13" s="18">
        <v>817</v>
      </c>
      <c r="M13" s="34" t="s">
        <v>10950</v>
      </c>
      <c r="N13" s="18">
        <v>0.15965112547684351</v>
      </c>
    </row>
    <row r="14" spans="1:14">
      <c r="A14" s="34" t="s">
        <v>10951</v>
      </c>
      <c r="B14" s="18">
        <v>349120.07400000008</v>
      </c>
      <c r="D14" s="34" t="s">
        <v>10951</v>
      </c>
      <c r="E14" s="18">
        <v>35825.536599999927</v>
      </c>
      <c r="G14" s="34" t="s">
        <v>10951</v>
      </c>
      <c r="H14" s="18">
        <v>5741</v>
      </c>
      <c r="J14" s="34" t="s">
        <v>10951</v>
      </c>
      <c r="K14" s="18">
        <v>1462</v>
      </c>
      <c r="M14" s="34" t="s">
        <v>10951</v>
      </c>
      <c r="N14" s="18">
        <v>0.10261666191099604</v>
      </c>
    </row>
    <row r="15" spans="1:14">
      <c r="A15" s="34" t="s">
        <v>10952</v>
      </c>
      <c r="B15" s="18">
        <v>332177.15950000001</v>
      </c>
      <c r="D15" s="34" t="s">
        <v>10952</v>
      </c>
      <c r="E15" s="18">
        <v>43436.13390000003</v>
      </c>
      <c r="G15" s="34" t="s">
        <v>10952</v>
      </c>
      <c r="H15" s="18">
        <v>5469</v>
      </c>
      <c r="J15" s="34" t="s">
        <v>10952</v>
      </c>
      <c r="K15" s="18">
        <v>1421</v>
      </c>
      <c r="M15" s="34" t="s">
        <v>10952</v>
      </c>
      <c r="N15" s="18">
        <v>0.13076195234308405</v>
      </c>
    </row>
    <row r="16" spans="1:14">
      <c r="A16" s="35" t="s">
        <v>10933</v>
      </c>
      <c r="B16" s="20">
        <v>2297200.8603000008</v>
      </c>
      <c r="D16" s="35" t="s">
        <v>10933</v>
      </c>
      <c r="E16" s="20">
        <v>286397.02169999998</v>
      </c>
      <c r="G16" s="35" t="s">
        <v>10933</v>
      </c>
      <c r="H16" s="20">
        <v>37873</v>
      </c>
      <c r="J16" s="35" t="s">
        <v>10933</v>
      </c>
      <c r="K16" s="20">
        <v>9994</v>
      </c>
      <c r="M16" s="35" t="s">
        <v>10933</v>
      </c>
      <c r="N16" s="20">
        <v>0.12467217240315856</v>
      </c>
    </row>
    <row r="17" spans="2:14">
      <c r="B17" s="11">
        <f>GETPIVOTDATA("Sales",$A$3)</f>
        <v>2297200.8603000008</v>
      </c>
      <c r="E17" s="8">
        <f>GETPIVOTDATA("Profit",$D$3)</f>
        <v>286397.02169999998</v>
      </c>
      <c r="H17" s="6">
        <f>GETPIVOTDATA("Quantity",$G$3)</f>
        <v>37873</v>
      </c>
      <c r="K17" s="6">
        <f>GETPIVOTDATA("Order ID",$J$3)</f>
        <v>9994</v>
      </c>
      <c r="N17" s="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9"/>
  <sheetViews>
    <sheetView workbookViewId="0">
      <selection activeCell="L9" sqref="L9"/>
    </sheetView>
  </sheetViews>
  <sheetFormatPr defaultRowHeight="15"/>
  <cols>
    <col min="1" max="1" width="13.140625" customWidth="1"/>
    <col min="2" max="2" width="12.140625" bestFit="1" customWidth="1"/>
    <col min="3" max="3" width="12.5703125" bestFit="1" customWidth="1"/>
    <col min="4" max="4" width="15.42578125" bestFit="1" customWidth="1"/>
    <col min="5" max="5" width="16.5703125" customWidth="1"/>
    <col min="6" max="6" width="19.42578125" bestFit="1" customWidth="1"/>
    <col min="8" max="11" width="10.7109375" bestFit="1" customWidth="1"/>
    <col min="12" max="12" width="10" bestFit="1" customWidth="1"/>
  </cols>
  <sheetData>
    <row r="3" spans="1:12">
      <c r="A3" s="21"/>
      <c r="B3" s="13" t="s">
        <v>10935</v>
      </c>
      <c r="C3" s="36"/>
      <c r="D3" s="36"/>
      <c r="E3" s="36"/>
      <c r="F3" s="22"/>
    </row>
    <row r="4" spans="1:12">
      <c r="A4" s="13" t="s">
        <v>10932</v>
      </c>
      <c r="B4" s="21" t="s">
        <v>10934</v>
      </c>
      <c r="C4" s="37" t="s">
        <v>10936</v>
      </c>
      <c r="D4" s="37" t="s">
        <v>10938</v>
      </c>
      <c r="E4" s="37" t="s">
        <v>10939</v>
      </c>
      <c r="F4" s="23" t="s">
        <v>10940</v>
      </c>
    </row>
    <row r="5" spans="1:12">
      <c r="A5" s="15">
        <v>2011</v>
      </c>
      <c r="B5" s="25">
        <v>484247.49810000096</v>
      </c>
      <c r="C5" s="38">
        <v>49543.974100000007</v>
      </c>
      <c r="D5" s="38">
        <v>7581</v>
      </c>
      <c r="E5" s="38">
        <v>1993</v>
      </c>
      <c r="F5" s="26">
        <v>0.10231126499236715</v>
      </c>
    </row>
    <row r="6" spans="1:12">
      <c r="A6" s="17">
        <v>2012</v>
      </c>
      <c r="B6" s="28">
        <v>470532.50899999985</v>
      </c>
      <c r="C6" s="9">
        <v>61618.603700000051</v>
      </c>
      <c r="D6" s="9">
        <v>7979</v>
      </c>
      <c r="E6" s="9">
        <v>2102</v>
      </c>
      <c r="F6" s="29">
        <v>0.13095504034557592</v>
      </c>
    </row>
    <row r="7" spans="1:12">
      <c r="A7" s="17">
        <v>2013</v>
      </c>
      <c r="B7" s="28">
        <v>608473.83000000066</v>
      </c>
      <c r="C7" s="9">
        <v>81726.930800000177</v>
      </c>
      <c r="D7" s="9">
        <v>9810</v>
      </c>
      <c r="E7" s="9">
        <v>2580</v>
      </c>
      <c r="F7" s="29">
        <v>0.13431461924993568</v>
      </c>
    </row>
    <row r="8" spans="1:12">
      <c r="A8" s="39">
        <v>2014</v>
      </c>
      <c r="B8" s="40">
        <v>733947.0231999997</v>
      </c>
      <c r="C8" s="41">
        <v>93507.513099999967</v>
      </c>
      <c r="D8" s="41">
        <v>12503</v>
      </c>
      <c r="E8" s="41">
        <v>3319</v>
      </c>
      <c r="F8" s="42">
        <v>0.12740362743390987</v>
      </c>
    </row>
    <row r="9" spans="1:12">
      <c r="H9" s="10">
        <f>(GETPIVOTDATA("Sum of Sales",$A$3,"Year",2014)/GETPIVOTDATA("Sum of Sales",$A$3,"Year",2013))-1</f>
        <v>0.20620967905883303</v>
      </c>
      <c r="I9" s="10">
        <f>(GETPIVOTDATA("Sum of Profit",$A$3,"Year",2014)/GETPIVOTDATA("Sum of Profit",$A$3,"Year",2013))-1</f>
        <v>0.14414565902185772</v>
      </c>
      <c r="J9" s="10">
        <f>(GETPIVOTDATA("Sum of Quantity",$A$3,"Year",2014)/GETPIVOTDATA("Sum of Quantity",$A$3,"Year",2013))-1</f>
        <v>0.27451580020387367</v>
      </c>
      <c r="K9" s="10">
        <f>(GETPIVOTDATA("Count of Order ID",$A$3,"Year",2014)/GETPIVOTDATA("Count of Order ID",$A$3,"Year",2013))-1</f>
        <v>0.2864341085271318</v>
      </c>
      <c r="L9" s="10">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E18" sqref="E18"/>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28"/>
  <sheetViews>
    <sheetView showGridLines="0" showRowColHeaders="0" tabSelected="1" topLeftCell="A2" workbookViewId="0">
      <selection activeCell="U28" sqref="U28"/>
    </sheetView>
  </sheetViews>
  <sheetFormatPr defaultRowHeight="15"/>
  <sheetData>
    <row r="28" spans="21:21">
      <c r="U28" s="43" t="s">
        <v>10953</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vt:lpstr>
      <vt:lpstr>MAP</vt:lpstr>
      <vt:lpstr>top 5</vt:lpstr>
      <vt:lpstr>KPI</vt:lpstr>
      <vt:lpstr>KPI OYO</vt:lpstr>
      <vt:lpstr>Data</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Mubashir khan</cp:lastModifiedBy>
  <dcterms:created xsi:type="dcterms:W3CDTF">2015-06-05T18:17:20Z</dcterms:created>
  <dcterms:modified xsi:type="dcterms:W3CDTF">2024-04-19T11:56:07Z</dcterms:modified>
</cp:coreProperties>
</file>