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CER\Desktop\"/>
    </mc:Choice>
  </mc:AlternateContent>
  <xr:revisionPtr revIDLastSave="0" documentId="13_ncr:1_{0A9B92CB-C0A0-4C71-BCDB-461D67C84FB2}" xr6:coauthVersionLast="47" xr6:coauthVersionMax="47" xr10:uidLastSave="{00000000-0000-0000-0000-000000000000}"/>
  <bookViews>
    <workbookView xWindow="-96" yWindow="-96" windowWidth="23232" windowHeight="12432" firstSheet="1" activeTab="5" xr2:uid="{00000000-000D-0000-FFFF-FFFF00000000}"/>
  </bookViews>
  <sheets>
    <sheet name="Instructions" sheetId="1" r:id="rId1"/>
    <sheet name="Price" sheetId="8" r:id="rId2"/>
    <sheet name="Module1_Functions" sheetId="2" r:id="rId3"/>
    <sheet name="Module2_DataCleaning" sheetId="3" r:id="rId4"/>
    <sheet name="Module3_PivotTables" sheetId="4" r:id="rId5"/>
    <sheet name="Module4_WhatIf" sheetId="5" r:id="rId6"/>
    <sheet name="Module5_Visualization" sheetId="6" r:id="rId7"/>
    <sheet name="Module6_Productivity" sheetId="7" r:id="rId8"/>
  </sheets>
  <definedNames>
    <definedName name="Price_1">Price!$B$1</definedName>
    <definedName name="Slicer_Product">#N/A</definedName>
    <definedName name="Slicer_Region">#N/A</definedName>
    <definedName name="solver_adj" localSheetId="5" hidden="1">Module4_WhatIf!$B$15,Module4_WhatIf!$B$16,Module4_WhatIf!$B$17,Module4_WhatIf!$B$18</definedName>
    <definedName name="solver_cvg" localSheetId="5" hidden="1">0.0001</definedName>
    <definedName name="solver_drv" localSheetId="5" hidden="1">2</definedName>
    <definedName name="solver_eng" localSheetId="5" hidden="1">1</definedName>
    <definedName name="solver_est" localSheetId="5" hidden="1">1</definedName>
    <definedName name="solver_itr" localSheetId="5" hidden="1">2147483647</definedName>
    <definedName name="solver_lhs1" localSheetId="5" hidden="1">Module4_WhatIf!$B$15</definedName>
    <definedName name="solver_lhs2" localSheetId="5" hidden="1">Module4_WhatIf!$B$16</definedName>
    <definedName name="solver_lhs3" localSheetId="5" hidden="1">Module4_WhatIf!$B$17</definedName>
    <definedName name="solver_lhs4" localSheetId="5" hidden="1">Module4_WhatIf!$B$17</definedName>
    <definedName name="solver_lhs5" localSheetId="5" hidden="1">Module4_WhatIf!$B$18</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5</definedName>
    <definedName name="solver_nwt" localSheetId="5" hidden="1">1</definedName>
    <definedName name="solver_opt" localSheetId="5" hidden="1">Module4_WhatIf!$B$19</definedName>
    <definedName name="solver_pre" localSheetId="5" hidden="1">0.000001</definedName>
    <definedName name="solver_rbv" localSheetId="5" hidden="1">2</definedName>
    <definedName name="solver_rel1" localSheetId="5" hidden="1">3</definedName>
    <definedName name="solver_rel2" localSheetId="5" hidden="1">2</definedName>
    <definedName name="solver_rel3" localSheetId="5" hidden="1">1</definedName>
    <definedName name="solver_rel4" localSheetId="5" hidden="1">3</definedName>
    <definedName name="solver_rel5" localSheetId="5" hidden="1">3</definedName>
    <definedName name="solver_rhs1" localSheetId="5" hidden="1">15000</definedName>
    <definedName name="solver_rhs2" localSheetId="5" hidden="1">25000</definedName>
    <definedName name="solver_rhs3" localSheetId="5" hidden="1">55000</definedName>
    <definedName name="solver_rhs4" localSheetId="5" hidden="1">45000</definedName>
    <definedName name="solver_rhs5" localSheetId="5" hidden="1">21000</definedName>
    <definedName name="solver_rlx" localSheetId="5" hidden="1">2</definedName>
    <definedName name="solver_rsd" localSheetId="5" hidden="1">0</definedName>
    <definedName name="solver_scl" localSheetId="5" hidden="1">2</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1</definedName>
    <definedName name="solver_val" localSheetId="5" hidden="1">100000</definedName>
    <definedName name="solver_ver" localSheetId="5" hidden="1">3</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3" i="5" l="1"/>
  <c r="D40" i="5" s="1"/>
  <c r="B40" i="5"/>
  <c r="B33" i="5"/>
  <c r="D29" i="5" s="1"/>
  <c r="C26" i="5"/>
  <c r="C25" i="5"/>
  <c r="B26" i="5"/>
  <c r="B25" i="5"/>
  <c r="B19" i="5"/>
  <c r="C16" i="5"/>
  <c r="B11" i="5"/>
  <c r="E23" i="3"/>
  <c r="E24" i="3"/>
  <c r="E25" i="3"/>
  <c r="D24" i="3"/>
  <c r="D25" i="3"/>
  <c r="D23" i="3"/>
  <c r="C24" i="3"/>
  <c r="C25" i="3"/>
  <c r="C23" i="3"/>
  <c r="B24" i="3"/>
  <c r="B25" i="3"/>
  <c r="B23" i="3"/>
  <c r="D19" i="3" a="1"/>
  <c r="D19" i="3" s="1"/>
  <c r="C19" i="3" a="1"/>
  <c r="C19" i="3" s="1"/>
  <c r="B19" i="3" a="1"/>
  <c r="B19" i="3" s="1"/>
  <c r="E13" i="3"/>
  <c r="E14" i="3"/>
  <c r="E15" i="3"/>
  <c r="E16" i="3"/>
  <c r="E12" i="3"/>
  <c r="D3" i="2"/>
  <c r="D4" i="2"/>
  <c r="D5" i="2"/>
  <c r="D6" i="2"/>
  <c r="D2" i="2"/>
  <c r="C2" i="2"/>
  <c r="C3" i="2"/>
  <c r="C4" i="2"/>
  <c r="C5" i="2"/>
  <c r="C6" i="2"/>
  <c r="H26" i="2"/>
  <c r="G26" i="2"/>
  <c r="G8" i="2"/>
  <c r="E8" i="2"/>
  <c r="J15" i="2"/>
  <c r="J16" i="2"/>
  <c r="J17" i="2"/>
  <c r="J14" i="2"/>
  <c r="I15" i="2"/>
  <c r="I16" i="2"/>
  <c r="I17" i="2"/>
  <c r="I14" i="2"/>
  <c r="H15" i="2"/>
  <c r="H16" i="2"/>
  <c r="H17" i="2"/>
  <c r="H14" i="2"/>
  <c r="L3" i="2"/>
  <c r="L4" i="2"/>
  <c r="L5" i="2"/>
  <c r="L6" i="2"/>
  <c r="L2" i="2"/>
  <c r="K2" i="2" a="1"/>
  <c r="K2" i="2" s="1"/>
  <c r="K3" i="2" a="1"/>
  <c r="K3" i="2" s="1"/>
  <c r="K4" i="2" a="1"/>
  <c r="K4" i="2" s="1"/>
  <c r="K5" i="2" a="1"/>
  <c r="K5" i="2" s="1"/>
  <c r="K6" i="2" a="1"/>
  <c r="K6" i="2" s="1"/>
  <c r="J2" i="2"/>
  <c r="J3" i="2"/>
  <c r="J4" i="2"/>
  <c r="J5" i="2"/>
  <c r="J6" i="2"/>
  <c r="I3" i="2"/>
  <c r="I4" i="2"/>
  <c r="I5" i="2"/>
  <c r="I6" i="2"/>
  <c r="I2" i="2"/>
  <c r="F19" i="1"/>
  <c r="F20" i="1"/>
  <c r="F18" i="1"/>
  <c r="D14" i="1"/>
  <c r="E14" i="1"/>
  <c r="F14" i="1"/>
  <c r="E13" i="1"/>
  <c r="F13" i="1"/>
  <c r="D13" i="1"/>
  <c r="G5" i="1"/>
  <c r="G4" i="1"/>
  <c r="F5" i="1"/>
  <c r="F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<sst xmlns="http://schemas.openxmlformats.org/spreadsheetml/2006/main" count="228" uniqueCount="159">
  <si>
    <t>Excel Intermediate Training - Case Study Instructions</t>
  </si>
  <si>
    <t>Module 1: Formula &amp; Function Mastery</t>
  </si>
  <si>
    <t>- Use IF function to assign commission rates based on sales amount.</t>
  </si>
  <si>
    <t>- Apply SUMIF to calculate total sales for each region.</t>
  </si>
  <si>
    <t>- Use COUNTIF to count expenses greater than 3000.</t>
  </si>
  <si>
    <t>- Apply NETWORKDAYS to calculate working days between two given dates.</t>
  </si>
  <si>
    <t>- Categorize student scores into grades using IFS.</t>
  </si>
  <si>
    <t>Module 2: Data Management &amp; Cleaning</t>
  </si>
  <si>
    <t>- Remove duplicate customer names.</t>
  </si>
  <si>
    <t>- Clean up email formatting using TRIM and LEN.</t>
  </si>
  <si>
    <t>- Create Data Validation dropdown for Category column.</t>
  </si>
  <si>
    <t>- Use Text-to-Columns to split CustomerName into First and Last name.</t>
  </si>
  <si>
    <t>Module 3: Data Analysis with PivotTables</t>
  </si>
  <si>
    <t>- Create a PivotTable to show total sales by product category.</t>
  </si>
  <si>
    <t>- Analyze employee attendance or sales by region using PivotTables.</t>
  </si>
  <si>
    <t>- Use slicers to filter sales by region.</t>
  </si>
  <si>
    <t>- Build a PivotChart to show quarterly revenue trends.</t>
  </si>
  <si>
    <t>Module 4: What-If Analysis &amp; Problem Solving</t>
  </si>
  <si>
    <t>- Use Goal Seek to find interest rate for a target loan repayment.</t>
  </si>
  <si>
    <t>- Build a one-variable Data Table for different price scenarios.</t>
  </si>
  <si>
    <t>- Build a two-variable Data Table for price vs. sales volume impact on profit.</t>
  </si>
  <si>
    <t>- Use Scenario Manager to compare financial outcomes (Best/Worst/Expected).</t>
  </si>
  <si>
    <t>Module 5: Visualization &amp; Reporting</t>
  </si>
  <si>
    <t>- Create a Combo Chart showing Revenue and Profit.</t>
  </si>
  <si>
    <t>- Build a Waterfall Chart for Expenses breakdown.</t>
  </si>
  <si>
    <t>- Use Conditional Formatting to highlight profits above 5000.</t>
  </si>
  <si>
    <t>- Create a Dashboard using slicers and charts.</t>
  </si>
  <si>
    <t>Module 6: Productivity &amp; Efficiency Tips</t>
  </si>
  <si>
    <t>- Create Named Ranges for sales data and use them in formulas.</t>
  </si>
  <si>
    <t>- Link sales data from multiple sheets into one summary.</t>
  </si>
  <si>
    <t>- Record a Macro to automate formatting of monthly reports.</t>
  </si>
  <si>
    <t>- Practice using keyboard shortcuts for efficiency.</t>
  </si>
  <si>
    <t>Salesperson</t>
  </si>
  <si>
    <t>Region</t>
  </si>
  <si>
    <t>Sales</t>
  </si>
  <si>
    <t>Expense</t>
  </si>
  <si>
    <t>Score</t>
  </si>
  <si>
    <t>Ali</t>
  </si>
  <si>
    <t>North</t>
  </si>
  <si>
    <t>Bala</t>
  </si>
  <si>
    <t>South</t>
  </si>
  <si>
    <t>East</t>
  </si>
  <si>
    <t>Devi</t>
  </si>
  <si>
    <t>West</t>
  </si>
  <si>
    <t>Farah</t>
  </si>
  <si>
    <t>CustomerName</t>
  </si>
  <si>
    <t>Email</t>
  </si>
  <si>
    <t>Category</t>
  </si>
  <si>
    <t>John Smith</t>
  </si>
  <si>
    <t>Mary Jane</t>
  </si>
  <si>
    <t>mary.jane@mail.com</t>
  </si>
  <si>
    <t>Ali Ahmad</t>
  </si>
  <si>
    <t>Wei Lee</t>
  </si>
  <si>
    <t>weilee@mail.com</t>
  </si>
  <si>
    <t>Product</t>
  </si>
  <si>
    <t>Quarter</t>
  </si>
  <si>
    <t>Laptop</t>
  </si>
  <si>
    <t>Electronics</t>
  </si>
  <si>
    <t>Q1</t>
  </si>
  <si>
    <t>Tablet</t>
  </si>
  <si>
    <t>Q2</t>
  </si>
  <si>
    <t>Phone</t>
  </si>
  <si>
    <t>Q3</t>
  </si>
  <si>
    <t>PricePerUnit</t>
  </si>
  <si>
    <t>UnitsSold</t>
  </si>
  <si>
    <t>CostPerUnit</t>
  </si>
  <si>
    <t>Month</t>
  </si>
  <si>
    <t>Revenue</t>
  </si>
  <si>
    <t>Profit</t>
  </si>
  <si>
    <t>Expenses</t>
  </si>
  <si>
    <t>Jan</t>
  </si>
  <si>
    <t>Feb</t>
  </si>
  <si>
    <t>Mar</t>
  </si>
  <si>
    <t>Apr</t>
  </si>
  <si>
    <t>May</t>
  </si>
  <si>
    <t>Unit Sold</t>
  </si>
  <si>
    <t>Price</t>
  </si>
  <si>
    <t>Total</t>
  </si>
  <si>
    <t>Disc</t>
  </si>
  <si>
    <t>Price 1</t>
  </si>
  <si>
    <t>Price 2</t>
  </si>
  <si>
    <t>Item 1</t>
  </si>
  <si>
    <t>Item 2</t>
  </si>
  <si>
    <t>Unit Sold 1</t>
  </si>
  <si>
    <t>Unit Sold 2</t>
  </si>
  <si>
    <t>Relative reference</t>
  </si>
  <si>
    <t>Mixed Reference</t>
  </si>
  <si>
    <t>Name reference</t>
  </si>
  <si>
    <t>Bonuses</t>
  </si>
  <si>
    <t>Pass/Fail</t>
  </si>
  <si>
    <t>Pass/Fail (IFS)</t>
  </si>
  <si>
    <t>Pass/Fail (Nested IF)</t>
  </si>
  <si>
    <t>Name</t>
  </si>
  <si>
    <t>Exam 1</t>
  </si>
  <si>
    <t>Exam 2</t>
  </si>
  <si>
    <t>Sport</t>
  </si>
  <si>
    <t>Fakhrul</t>
  </si>
  <si>
    <t>Syahmi</t>
  </si>
  <si>
    <t>Razak</t>
  </si>
  <si>
    <t>Mona</t>
  </si>
  <si>
    <t>A</t>
  </si>
  <si>
    <t>NA</t>
  </si>
  <si>
    <t>Pass/Fail (Or)</t>
  </si>
  <si>
    <t>Pass/Fail (And)</t>
  </si>
  <si>
    <t>Pass/Fail (And &amp; Or)</t>
  </si>
  <si>
    <t>Branch</t>
  </si>
  <si>
    <t>Kajang,Selangor</t>
  </si>
  <si>
    <t>Subang,Selangor</t>
  </si>
  <si>
    <t>Pasir Gudang,Johor</t>
  </si>
  <si>
    <t>Selangor,Klang</t>
  </si>
  <si>
    <t>Joined Date</t>
  </si>
  <si>
    <t>Working Day</t>
  </si>
  <si>
    <t>End Date (EDATE)</t>
  </si>
  <si>
    <t>john@mail.com</t>
  </si>
  <si>
    <t>ali@mail.com</t>
  </si>
  <si>
    <t>Finance</t>
  </si>
  <si>
    <t>AL Date</t>
  </si>
  <si>
    <t>Username</t>
  </si>
  <si>
    <t>Domain</t>
  </si>
  <si>
    <t>john</t>
  </si>
  <si>
    <t>mail.com</t>
  </si>
  <si>
    <t>mary.jane</t>
  </si>
  <si>
    <t>ali</t>
  </si>
  <si>
    <t>weilee</t>
  </si>
  <si>
    <t>murshid zahid</t>
  </si>
  <si>
    <t>adam</t>
  </si>
  <si>
    <t>Upper</t>
  </si>
  <si>
    <t>Lower</t>
  </si>
  <si>
    <t>Proper</t>
  </si>
  <si>
    <t>SA2019DF</t>
  </si>
  <si>
    <t>AD2017FG</t>
  </si>
  <si>
    <t>FN2022DE</t>
  </si>
  <si>
    <t>Left</t>
  </si>
  <si>
    <t>Mid</t>
  </si>
  <si>
    <t>Right</t>
  </si>
  <si>
    <t>Employee ID</t>
  </si>
  <si>
    <t>Department</t>
  </si>
  <si>
    <t>Total Revenue</t>
  </si>
  <si>
    <t>Budget</t>
  </si>
  <si>
    <t>Constrain</t>
  </si>
  <si>
    <t>&gt;15000</t>
  </si>
  <si>
    <t>IT</t>
  </si>
  <si>
    <t>HR</t>
  </si>
  <si>
    <t>45000 to 55000</t>
  </si>
  <si>
    <t>&gt;21000</t>
  </si>
  <si>
    <t>Goal Seek</t>
  </si>
  <si>
    <t>Solver</t>
  </si>
  <si>
    <t>Financial Function</t>
  </si>
  <si>
    <t>Loan Amount</t>
  </si>
  <si>
    <t>%Rate</t>
  </si>
  <si>
    <t>Period</t>
  </si>
  <si>
    <t>PMT (Monthly Installment)</t>
  </si>
  <si>
    <t>IPMT(Monthly Rate Paid)</t>
  </si>
  <si>
    <t>FV (Future Value)</t>
  </si>
  <si>
    <t>Monthly Saving</t>
  </si>
  <si>
    <t>Dividen</t>
  </si>
  <si>
    <t>Car Price</t>
  </si>
  <si>
    <t>Deposit</t>
  </si>
  <si>
    <t>Monthly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</si>
</sst>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6" formatCode="_-[$RM-4409]* #,##0.00_-;\-[$RM-4409]* #,##0.00_-;_-[$RM-4409]* &quot;-&quot;??_-;_-@_-"/>
  </numFmts>
  <fonts count="6" x14ac:knownFonts="1">
    <font>
      <sz val="11"/>
      <color theme="1"/>
      <name val="Calibri"/>
      <family val="2"/>
      <scheme val="minor"/>
    </font>
    <font>
      <b/>
      <sz val="11"/>
      <name val="Calibri"/>
      <family val="2"/>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44" fontId="2" fillId="0" borderId="0" applyFont="0" applyFill="0" applyBorder="0" applyAlignment="0" applyProtection="0"/>
  </cellStyleXfs>
  <cellXfs count="20">
    <xf numFmtId="0" fontId="0" fillId="0" borderId="0" xfId="0"/>
    <xf numFmtId="0" fontId="1" fillId="0" borderId="1" xfId="0" applyFont="1" applyBorder="1" applyAlignment="1">
      <alignment horizontal="center" vertical="top"/>
    </xf>
    <xf numFmtId="9" fontId="0" fillId="0" borderId="0" xfId="0" applyNumberFormat="1"/>
    <xf numFmtId="0" fontId="0" fillId="0" borderId="1" xfId="0" applyBorder="1"/>
    <xf numFmtId="0" fontId="1" fillId="0" borderId="2" xfId="0" applyFont="1" applyFill="1" applyBorder="1" applyAlignment="1">
      <alignment horizontal="center" vertical="top"/>
    </xf>
    <xf numFmtId="0" fontId="4" fillId="0" borderId="0" xfId="0" applyFont="1"/>
    <xf numFmtId="0" fontId="1" fillId="0" borderId="3" xfId="0" applyFont="1" applyFill="1" applyBorder="1" applyAlignment="1">
      <alignment horizontal="center" vertical="top"/>
    </xf>
    <xf numFmtId="0" fontId="5" fillId="0" borderId="0" xfId="0" applyFont="1"/>
    <xf numFmtId="0" fontId="3" fillId="0" borderId="0" xfId="0" applyFont="1"/>
    <xf numFmtId="0" fontId="0" fillId="0" borderId="0" xfId="0" applyFont="1"/>
    <xf numFmtId="0" fontId="3" fillId="0" borderId="1" xfId="0" applyFont="1" applyBorder="1"/>
    <xf numFmtId="0" fontId="0" fillId="0" borderId="1" xfId="0" applyFont="1" applyBorder="1"/>
    <xf numFmtId="0" fontId="3" fillId="0" borderId="2" xfId="0" applyFont="1" applyFill="1" applyBorder="1"/>
    <xf numFmtId="15" fontId="0" fillId="0" borderId="0" xfId="0" applyNumberFormat="1"/>
    <xf numFmtId="1" fontId="0" fillId="0" borderId="0" xfId="0" applyNumberFormat="1"/>
    <xf numFmtId="14" fontId="0" fillId="0" borderId="0" xfId="0" applyNumberFormat="1"/>
    <xf numFmtId="0" fontId="1" fillId="0" borderId="4" xfId="0" applyFont="1" applyBorder="1" applyAlignment="1">
      <alignment horizontal="center" vertical="top"/>
    </xf>
    <xf numFmtId="10" fontId="0" fillId="0" borderId="0" xfId="0" applyNumberFormat="1"/>
    <xf numFmtId="166" fontId="0" fillId="0" borderId="0" xfId="1" applyNumberFormat="1" applyFont="1"/>
    <xf numFmtId="166" fontId="0" fillId="0" borderId="0" xfId="0" applyNumberFormat="1"/>
  </cellXfs>
  <cellStyles count="2">
    <cellStyle name="Currency" xfId="1" builtinId="4"/>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12</xdr:col>
      <xdr:colOff>14871</xdr:colOff>
      <xdr:row>0</xdr:row>
      <xdr:rowOff>178403</xdr:rowOff>
    </xdr:from>
    <xdr:to>
      <xdr:col>17</xdr:col>
      <xdr:colOff>54729</xdr:colOff>
      <xdr:row>4</xdr:row>
      <xdr:rowOff>79427</xdr:rowOff>
    </xdr:to>
    <xdr:sp macro="" textlink="">
      <xdr:nvSpPr>
        <xdr:cNvPr id="2" name="TextBox 1">
          <a:extLst>
            <a:ext uri="{FF2B5EF4-FFF2-40B4-BE49-F238E27FC236}">
              <a16:creationId xmlns:a16="http://schemas.microsoft.com/office/drawing/2014/main" id="{F7CF337D-F384-7D03-050E-EE52CF64CE97}"/>
            </a:ext>
          </a:extLst>
        </xdr:cNvPr>
        <xdr:cNvSpPr txBox="1"/>
      </xdr:nvSpPr>
      <xdr:spPr>
        <a:xfrm>
          <a:off x="7013548" y="178403"/>
          <a:ext cx="3087858" cy="627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100"/>
            <a:t>50-60</a:t>
          </a:r>
          <a:r>
            <a:rPr lang="en-MY" sz="1100" baseline="0"/>
            <a:t> = C</a:t>
          </a:r>
          <a:br>
            <a:rPr lang="en-MY" sz="1100" baseline="0"/>
          </a:br>
          <a:r>
            <a:rPr lang="en-MY" sz="1100" baseline="0"/>
            <a:t>61 - 80 = B</a:t>
          </a:r>
        </a:p>
        <a:p>
          <a:r>
            <a:rPr lang="en-MY" sz="1100" baseline="0"/>
            <a:t>81 - 100 = A</a:t>
          </a:r>
          <a:endParaRPr lang="en-MY" sz="1100"/>
        </a:p>
      </xdr:txBody>
    </xdr:sp>
    <xdr:clientData/>
  </xdr:twoCellAnchor>
  <xdr:twoCellAnchor>
    <xdr:from>
      <xdr:col>8</xdr:col>
      <xdr:colOff>177930</xdr:colOff>
      <xdr:row>18</xdr:row>
      <xdr:rowOff>141713</xdr:rowOff>
    </xdr:from>
    <xdr:to>
      <xdr:col>11</xdr:col>
      <xdr:colOff>642058</xdr:colOff>
      <xdr:row>22</xdr:row>
      <xdr:rowOff>115588</xdr:rowOff>
    </xdr:to>
    <xdr:sp macro="" textlink="">
      <xdr:nvSpPr>
        <xdr:cNvPr id="3" name="TextBox 2">
          <a:extLst>
            <a:ext uri="{FF2B5EF4-FFF2-40B4-BE49-F238E27FC236}">
              <a16:creationId xmlns:a16="http://schemas.microsoft.com/office/drawing/2014/main" id="{2037333D-DF98-F0FC-CFD9-7170B186C1E3}"/>
            </a:ext>
          </a:extLst>
        </xdr:cNvPr>
        <xdr:cNvSpPr txBox="1"/>
      </xdr:nvSpPr>
      <xdr:spPr>
        <a:xfrm>
          <a:off x="2986939" y="3446022"/>
          <a:ext cx="2767446" cy="708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100"/>
            <a:t>Pass</a:t>
          </a:r>
          <a:r>
            <a:rPr lang="en-MY" sz="1100" baseline="0"/>
            <a:t> if </a:t>
          </a:r>
          <a:br>
            <a:rPr lang="en-MY" sz="1100" baseline="0"/>
          </a:br>
          <a:r>
            <a:rPr lang="en-MY" sz="1100" baseline="0"/>
            <a:t>Exam 1 = score more than or equal to 70</a:t>
          </a:r>
          <a:br>
            <a:rPr lang="en-MY" sz="1100" baseline="0"/>
          </a:br>
          <a:r>
            <a:rPr lang="en-MY" sz="1100" baseline="0"/>
            <a:t>Exam 2 = score more than or equal to 50</a:t>
          </a:r>
          <a:endParaRPr lang="en-MY" sz="1100"/>
        </a:p>
      </xdr:txBody>
    </xdr:sp>
    <xdr:clientData/>
  </xdr:twoCellAnchor>
  <xdr:twoCellAnchor>
    <xdr:from>
      <xdr:col>0</xdr:col>
      <xdr:colOff>80949</xdr:colOff>
      <xdr:row>17</xdr:row>
      <xdr:rowOff>103612</xdr:rowOff>
    </xdr:from>
    <xdr:to>
      <xdr:col>8</xdr:col>
      <xdr:colOff>3464</xdr:colOff>
      <xdr:row>22</xdr:row>
      <xdr:rowOff>31173</xdr:rowOff>
    </xdr:to>
    <xdr:sp macro="" textlink="">
      <xdr:nvSpPr>
        <xdr:cNvPr id="4" name="TextBox 3">
          <a:extLst>
            <a:ext uri="{FF2B5EF4-FFF2-40B4-BE49-F238E27FC236}">
              <a16:creationId xmlns:a16="http://schemas.microsoft.com/office/drawing/2014/main" id="{1EABD985-EEE2-4893-A94E-ECB9F780EC5D}"/>
            </a:ext>
          </a:extLst>
        </xdr:cNvPr>
        <xdr:cNvSpPr txBox="1"/>
      </xdr:nvSpPr>
      <xdr:spPr>
        <a:xfrm>
          <a:off x="80949" y="3224348"/>
          <a:ext cx="2731524" cy="84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100"/>
            <a:t>Pass</a:t>
          </a:r>
          <a:r>
            <a:rPr lang="en-MY" sz="1100" baseline="0"/>
            <a:t> if </a:t>
          </a:r>
          <a:br>
            <a:rPr lang="en-MY" sz="1100" baseline="0"/>
          </a:br>
          <a:r>
            <a:rPr lang="en-MY" sz="1100" baseline="0"/>
            <a:t>1. Active in sport </a:t>
          </a:r>
          <a:br>
            <a:rPr lang="en-MY" sz="1100" baseline="0"/>
          </a:br>
          <a:r>
            <a:rPr lang="en-MY" sz="1100" baseline="0"/>
            <a:t>2. Exam 1 = score more than or equal to 70 </a:t>
          </a:r>
          <a:r>
            <a:rPr lang="en-MY" sz="1100" b="1" baseline="0"/>
            <a:t>or</a:t>
          </a:r>
          <a:r>
            <a:rPr lang="en-MY" sz="1100" b="0" baseline="0"/>
            <a:t> </a:t>
          </a:r>
          <a:r>
            <a:rPr lang="en-MY" sz="1100" baseline="0"/>
            <a:t>Exam 2 = score more than or equal to 50</a:t>
          </a:r>
          <a:endParaRPr lang="en-MY"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292769</xdr:colOff>
      <xdr:row>26</xdr:row>
      <xdr:rowOff>52137</xdr:rowOff>
    </xdr:from>
    <xdr:to>
      <xdr:col>1</xdr:col>
      <xdr:colOff>152401</xdr:colOff>
      <xdr:row>29</xdr:row>
      <xdr:rowOff>168442</xdr:rowOff>
    </xdr:to>
    <xdr:sp macro="" textlink="">
      <xdr:nvSpPr>
        <xdr:cNvPr id="2" name="TextBox 1">
          <a:extLst>
            <a:ext uri="{FF2B5EF4-FFF2-40B4-BE49-F238E27FC236}">
              <a16:creationId xmlns:a16="http://schemas.microsoft.com/office/drawing/2014/main" id="{EF66FC2C-2E5A-971C-D4E1-DCEBD0631DE2}"/>
            </a:ext>
          </a:extLst>
        </xdr:cNvPr>
        <xdr:cNvSpPr txBox="1"/>
      </xdr:nvSpPr>
      <xdr:spPr>
        <a:xfrm>
          <a:off x="292769" y="4848726"/>
          <a:ext cx="1323474" cy="669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100"/>
            <a:t>SA = Sales</a:t>
          </a:r>
        </a:p>
        <a:p>
          <a:r>
            <a:rPr lang="en-MY" sz="1100"/>
            <a:t>AD</a:t>
          </a:r>
          <a:r>
            <a:rPr lang="en-MY" sz="1100" baseline="0"/>
            <a:t> = Admin</a:t>
          </a:r>
        </a:p>
        <a:p>
          <a:r>
            <a:rPr lang="en-MY" sz="1100" baseline="0"/>
            <a:t>FN = Finance</a:t>
          </a:r>
          <a:endParaRPr lang="en-MY" sz="1100"/>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112123</xdr:colOff>
      <xdr:row>0</xdr:row>
      <xdr:rowOff>41367</xdr:rowOff>
    </xdr:from>
    <xdr:to>
      <xdr:col>8</xdr:col>
      <xdr:colOff>112123</xdr:colOff>
      <xdr:row>7</xdr:row>
      <xdr:rowOff>30481</xdr:rowOff>
    </xdr:to>
    <mc:AlternateContent xmlns:mc="http://schemas.openxmlformats.org/markup-compatibility/2006">
      <mc:Choice xmlns:sle15="http://schemas.microsoft.com/office/drawing/2012/slicer" Requires="sle15">
        <xdr:graphicFrame macro="">
          <xdr:nvGraphicFramePr>
            <xdr:cNvPr id="2" name="Product">
              <a:extLst>
                <a:ext uri="{FF2B5EF4-FFF2-40B4-BE49-F238E27FC236}">
                  <a16:creationId xmlns:a16="http://schemas.microsoft.com/office/drawing/2014/main" id="{E48C4E46-B86C-37E1-F9C6-3A22404A76C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3129643" y="41367"/>
              <a:ext cx="1828800" cy="1269274"/>
            </a:xfrm>
            <a:prstGeom prst="rect">
              <a:avLst/>
            </a:prstGeom>
            <a:solidFill>
              <a:prstClr val="white"/>
            </a:solidFill>
            <a:ln w="1">
              <a:solidFill>
                <a:prstClr val="green"/>
              </a:solidFill>
            </a:ln>
          </xdr:spPr>
          <xdr:txBody>
            <a:bodyPr vertOverflow="clip" horzOverflow="clip"/>
            <a:lstStyle/>
            <a:p>
              <a:r>
                <a:rPr lang="en-MY"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113211</xdr:colOff>
      <xdr:row>0</xdr:row>
      <xdr:rowOff>46808</xdr:rowOff>
    </xdr:from>
    <xdr:to>
      <xdr:col>11</xdr:col>
      <xdr:colOff>113211</xdr:colOff>
      <xdr:row>8</xdr:row>
      <xdr:rowOff>47897</xdr:rowOff>
    </xdr:to>
    <mc:AlternateContent xmlns:mc="http://schemas.openxmlformats.org/markup-compatibility/2006">
      <mc:Choice xmlns:sle15="http://schemas.microsoft.com/office/drawing/2012/slicer" Requires="sle15">
        <xdr:graphicFrame macro="">
          <xdr:nvGraphicFramePr>
            <xdr:cNvPr id="3" name="Region">
              <a:extLst>
                <a:ext uri="{FF2B5EF4-FFF2-40B4-BE49-F238E27FC236}">
                  <a16:creationId xmlns:a16="http://schemas.microsoft.com/office/drawing/2014/main" id="{3FD7476C-00E2-0EBE-81D8-D0E7D91C004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959531" y="46808"/>
              <a:ext cx="1828800" cy="1464129"/>
            </a:xfrm>
            <a:prstGeom prst="rect">
              <a:avLst/>
            </a:prstGeom>
            <a:solidFill>
              <a:prstClr val="white"/>
            </a:solidFill>
            <a:ln w="1">
              <a:solidFill>
                <a:prstClr val="green"/>
              </a:solidFill>
            </a:ln>
          </xdr:spPr>
          <xdr:txBody>
            <a:bodyPr vertOverflow="clip" horzOverflow="clip"/>
            <a:lstStyle/>
            <a:p>
              <a:r>
                <a:rPr lang="en-MY"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344905</xdr:colOff>
      <xdr:row>38</xdr:row>
      <xdr:rowOff>132347</xdr:rowOff>
    </xdr:from>
    <xdr:to>
      <xdr:col>8</xdr:col>
      <xdr:colOff>364959</xdr:colOff>
      <xdr:row>41</xdr:row>
      <xdr:rowOff>28074</xdr:rowOff>
    </xdr:to>
    <xdr:sp macro="" textlink="">
      <xdr:nvSpPr>
        <xdr:cNvPr id="2" name="TextBox 1">
          <a:extLst>
            <a:ext uri="{FF2B5EF4-FFF2-40B4-BE49-F238E27FC236}">
              <a16:creationId xmlns:a16="http://schemas.microsoft.com/office/drawing/2014/main" id="{C9625765-B478-8B0B-66EE-C3307D19BA7B}"/>
            </a:ext>
          </a:extLst>
        </xdr:cNvPr>
        <xdr:cNvSpPr txBox="1"/>
      </xdr:nvSpPr>
      <xdr:spPr>
        <a:xfrm>
          <a:off x="5153526" y="7142747"/>
          <a:ext cx="2458454" cy="449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100"/>
            <a:t>1. Calculate monthly installment</a:t>
          </a:r>
          <a:br>
            <a:rPr lang="en-MY" sz="1100"/>
          </a:br>
          <a:br>
            <a:rPr lang="en-MY" sz="1100"/>
          </a:br>
          <a:r>
            <a:rPr lang="en-MY" sz="1100"/>
            <a:t>2.</a:t>
          </a:r>
          <a:r>
            <a:rPr lang="en-MY" sz="1100" baseline="0"/>
            <a:t> Show in table possible monthly payment if period year is 5,7,9 &amp;10.</a:t>
          </a:r>
          <a:endParaRPr lang="en-MY" sz="1100"/>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74D4220-DC73-4341-A225-EEAFCC0289AE}" sourceName="Product">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240CF5C-98B0-4236-B841-FCE328002C0A}" sourceName="Region">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79B2152A-8E34-4196-922F-2983D48F9CAB}" cache="Slicer_Product" caption="Product" rowHeight="234950"/>
  <slicer name="Region" xr10:uid="{307678F7-3606-46AA-AA71-6B98949F19CC}"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5EB18-8A2C-485E-AE19-DB48934A76F5}" name="Table1" displayName="Table1" ref="A1:E7" totalsRowShown="0" headerRowDxfId="0" headerRowBorderDxfId="1" tableBorderDxfId="2">
  <autoFilter ref="A1:E7" xr:uid="{7515EB18-8A2C-485E-AE19-DB48934A76F5}"/>
  <tableColumns count="5">
    <tableColumn id="1" xr3:uid="{B4D63D10-0350-478F-AD12-9EC6981FACF4}" name="Product"/>
    <tableColumn id="2" xr3:uid="{82B9838C-06C8-4A63-9F1D-50A9DF7BFA06}" name="Category"/>
    <tableColumn id="3" xr3:uid="{84020434-F60E-428F-941C-0FD0EDAC7142}" name="Region"/>
    <tableColumn id="4" xr3:uid="{D9480C82-0B77-4D7A-83A0-90868C4424DC}" name="Sales"/>
    <tableColumn id="5" xr3:uid="{771DBA4F-7E6B-4CE9-8C53-4F7EF88BFEBA}" name="Quart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opLeftCell="A25" zoomScale="175" zoomScaleNormal="175" workbookViewId="0">
      <selection activeCell="A22" sqref="A22:A26"/>
    </sheetView>
  </sheetViews>
  <sheetFormatPr defaultRowHeight="14.4" x14ac:dyDescent="0.3"/>
  <cols>
    <col min="1" max="1" width="68.33203125" bestFit="1" customWidth="1"/>
    <col min="3" max="4" width="9.88671875" bestFit="1" customWidth="1"/>
  </cols>
  <sheetData>
    <row r="1" spans="1:7" x14ac:dyDescent="0.3">
      <c r="A1" t="s">
        <v>0</v>
      </c>
      <c r="B1" s="2">
        <v>0.1</v>
      </c>
    </row>
    <row r="2" spans="1:7" x14ac:dyDescent="0.3">
      <c r="B2" s="2"/>
      <c r="C2" t="s">
        <v>85</v>
      </c>
    </row>
    <row r="3" spans="1:7" x14ac:dyDescent="0.3">
      <c r="A3" t="s">
        <v>1</v>
      </c>
      <c r="D3" t="s">
        <v>75</v>
      </c>
      <c r="E3" t="s">
        <v>76</v>
      </c>
      <c r="F3" t="s">
        <v>77</v>
      </c>
      <c r="G3" t="s">
        <v>78</v>
      </c>
    </row>
    <row r="4" spans="1:7" x14ac:dyDescent="0.3">
      <c r="A4" t="s">
        <v>2</v>
      </c>
      <c r="D4">
        <v>900</v>
      </c>
      <c r="E4">
        <v>45</v>
      </c>
      <c r="F4">
        <f>D4*E4</f>
        <v>40500</v>
      </c>
      <c r="G4">
        <f>F4*$B$1</f>
        <v>4050</v>
      </c>
    </row>
    <row r="5" spans="1:7" x14ac:dyDescent="0.3">
      <c r="A5" t="s">
        <v>3</v>
      </c>
      <c r="D5">
        <v>450</v>
      </c>
      <c r="E5">
        <v>90</v>
      </c>
      <c r="F5">
        <f>D5*E5</f>
        <v>40500</v>
      </c>
      <c r="G5">
        <f>F5*$B$1</f>
        <v>4050</v>
      </c>
    </row>
    <row r="6" spans="1:7" x14ac:dyDescent="0.3">
      <c r="A6" t="s">
        <v>4</v>
      </c>
      <c r="C6" t="s">
        <v>86</v>
      </c>
    </row>
    <row r="7" spans="1:7" x14ac:dyDescent="0.3">
      <c r="A7" t="s">
        <v>5</v>
      </c>
      <c r="D7" s="3" t="s">
        <v>79</v>
      </c>
      <c r="E7" s="3">
        <v>30</v>
      </c>
    </row>
    <row r="8" spans="1:7" x14ac:dyDescent="0.3">
      <c r="A8" t="s">
        <v>6</v>
      </c>
      <c r="D8" s="3" t="s">
        <v>80</v>
      </c>
      <c r="E8" s="3">
        <v>10</v>
      </c>
    </row>
    <row r="10" spans="1:7" x14ac:dyDescent="0.3">
      <c r="A10" t="s">
        <v>7</v>
      </c>
      <c r="C10" s="3" t="s">
        <v>83</v>
      </c>
      <c r="D10" s="3">
        <v>200</v>
      </c>
      <c r="E10" s="3">
        <v>400</v>
      </c>
      <c r="F10" s="3">
        <v>300</v>
      </c>
    </row>
    <row r="11" spans="1:7" x14ac:dyDescent="0.3">
      <c r="A11" t="s">
        <v>8</v>
      </c>
      <c r="C11" s="3" t="s">
        <v>84</v>
      </c>
      <c r="D11" s="3">
        <v>400</v>
      </c>
      <c r="E11" s="3">
        <v>230</v>
      </c>
      <c r="F11" s="3">
        <v>450</v>
      </c>
    </row>
    <row r="12" spans="1:7" x14ac:dyDescent="0.3">
      <c r="A12" t="s">
        <v>9</v>
      </c>
    </row>
    <row r="13" spans="1:7" x14ac:dyDescent="0.3">
      <c r="A13" t="s">
        <v>10</v>
      </c>
      <c r="C13" s="3" t="s">
        <v>81</v>
      </c>
      <c r="D13" s="3">
        <f>D10*$E7</f>
        <v>6000</v>
      </c>
      <c r="E13" s="3">
        <f t="shared" ref="E13:F14" si="0">E10*$E7</f>
        <v>12000</v>
      </c>
      <c r="F13" s="3">
        <f t="shared" si="0"/>
        <v>9000</v>
      </c>
    </row>
    <row r="14" spans="1:7" x14ac:dyDescent="0.3">
      <c r="A14" t="s">
        <v>11</v>
      </c>
      <c r="C14" s="3" t="s">
        <v>82</v>
      </c>
      <c r="D14" s="3">
        <f>D11*$E8</f>
        <v>4000</v>
      </c>
      <c r="E14" s="3">
        <f t="shared" si="0"/>
        <v>2300</v>
      </c>
      <c r="F14" s="3">
        <f t="shared" si="0"/>
        <v>4500</v>
      </c>
    </row>
    <row r="16" spans="1:7" x14ac:dyDescent="0.3">
      <c r="A16" t="s">
        <v>12</v>
      </c>
      <c r="C16" t="s">
        <v>87</v>
      </c>
    </row>
    <row r="17" spans="1:7" x14ac:dyDescent="0.3">
      <c r="A17" t="s">
        <v>13</v>
      </c>
      <c r="C17" s="3" t="s">
        <v>83</v>
      </c>
      <c r="D17" s="3" t="s">
        <v>84</v>
      </c>
      <c r="F17" s="3" t="s">
        <v>81</v>
      </c>
      <c r="G17" s="3" t="s">
        <v>82</v>
      </c>
    </row>
    <row r="18" spans="1:7" x14ac:dyDescent="0.3">
      <c r="A18" t="s">
        <v>14</v>
      </c>
      <c r="C18" s="3">
        <v>200</v>
      </c>
      <c r="D18" s="3">
        <v>400</v>
      </c>
      <c r="F18" s="3">
        <f>C18*Price_1</f>
        <v>40000</v>
      </c>
      <c r="G18" s="3"/>
    </row>
    <row r="19" spans="1:7" x14ac:dyDescent="0.3">
      <c r="A19" t="s">
        <v>15</v>
      </c>
      <c r="C19" s="3">
        <v>400</v>
      </c>
      <c r="D19" s="3">
        <v>230</v>
      </c>
      <c r="F19" s="3">
        <f>C19*Price_1</f>
        <v>80000</v>
      </c>
      <c r="G19" s="3"/>
    </row>
    <row r="20" spans="1:7" x14ac:dyDescent="0.3">
      <c r="A20" t="s">
        <v>16</v>
      </c>
      <c r="C20" s="3">
        <v>300</v>
      </c>
      <c r="D20" s="3">
        <v>450</v>
      </c>
      <c r="F20" s="3">
        <f>C20*Price_1</f>
        <v>60000</v>
      </c>
      <c r="G20" s="3"/>
    </row>
    <row r="22" spans="1:7" x14ac:dyDescent="0.3">
      <c r="A22" t="s">
        <v>17</v>
      </c>
    </row>
    <row r="23" spans="1:7" x14ac:dyDescent="0.3">
      <c r="A23" t="s">
        <v>18</v>
      </c>
    </row>
    <row r="24" spans="1:7" x14ac:dyDescent="0.3">
      <c r="A24" t="s">
        <v>19</v>
      </c>
    </row>
    <row r="25" spans="1:7" x14ac:dyDescent="0.3">
      <c r="A25" t="s">
        <v>20</v>
      </c>
    </row>
    <row r="26" spans="1:7" x14ac:dyDescent="0.3">
      <c r="A26" t="s">
        <v>21</v>
      </c>
    </row>
    <row r="28" spans="1:7" x14ac:dyDescent="0.3">
      <c r="A28" t="s">
        <v>22</v>
      </c>
    </row>
    <row r="29" spans="1:7" x14ac:dyDescent="0.3">
      <c r="A29" t="s">
        <v>23</v>
      </c>
    </row>
    <row r="30" spans="1:7" x14ac:dyDescent="0.3">
      <c r="A30" t="s">
        <v>24</v>
      </c>
    </row>
    <row r="31" spans="1:7" x14ac:dyDescent="0.3">
      <c r="A31" t="s">
        <v>25</v>
      </c>
    </row>
    <row r="32" spans="1:7" x14ac:dyDescent="0.3">
      <c r="A32" t="s">
        <v>26</v>
      </c>
    </row>
    <row r="34" spans="1:1" x14ac:dyDescent="0.3">
      <c r="A34" t="s">
        <v>27</v>
      </c>
    </row>
    <row r="35" spans="1:1" x14ac:dyDescent="0.3">
      <c r="A35" t="s">
        <v>28</v>
      </c>
    </row>
    <row r="36" spans="1:1" x14ac:dyDescent="0.3">
      <c r="A36" t="s">
        <v>29</v>
      </c>
    </row>
    <row r="37" spans="1:1" x14ac:dyDescent="0.3">
      <c r="A37" t="s">
        <v>30</v>
      </c>
    </row>
    <row r="38" spans="1:1" x14ac:dyDescent="0.3">
      <c r="A38"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8F29-6F07-47B8-A669-B60F62B34C04}">
  <dimension ref="A1:B2"/>
  <sheetViews>
    <sheetView zoomScale="205" zoomScaleNormal="205" workbookViewId="0">
      <selection activeCell="B1" sqref="B1"/>
    </sheetView>
  </sheetViews>
  <sheetFormatPr defaultRowHeight="14.4" x14ac:dyDescent="0.3"/>
  <sheetData>
    <row r="1" spans="1:2" x14ac:dyDescent="0.3">
      <c r="A1" t="s">
        <v>79</v>
      </c>
      <c r="B1">
        <v>200</v>
      </c>
    </row>
    <row r="2" spans="1:2" x14ac:dyDescent="0.3">
      <c r="A2" t="s">
        <v>80</v>
      </c>
      <c r="B2">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9"/>
  <sheetViews>
    <sheetView zoomScale="175" zoomScaleNormal="175" workbookViewId="0">
      <selection activeCell="D2" sqref="D2:D6"/>
    </sheetView>
  </sheetViews>
  <sheetFormatPr defaultRowHeight="14.4" x14ac:dyDescent="0.3"/>
  <cols>
    <col min="1" max="1" width="16.77734375" bestFit="1" customWidth="1"/>
    <col min="2" max="2" width="19.109375" customWidth="1"/>
    <col min="3" max="4" width="30.6640625" customWidth="1"/>
    <col min="5" max="6" width="6.88671875" bestFit="1" customWidth="1"/>
    <col min="7" max="7" width="7.88671875" bestFit="1" customWidth="1"/>
    <col min="8" max="8" width="8.33203125" bestFit="1" customWidth="1"/>
    <col min="9" max="9" width="12.109375" bestFit="1" customWidth="1"/>
    <col min="10" max="10" width="18.109375" bestFit="1" customWidth="1"/>
    <col min="11" max="11" width="12.5546875" bestFit="1" customWidth="1"/>
    <col min="12" max="12" width="18.109375" bestFit="1" customWidth="1"/>
  </cols>
  <sheetData>
    <row r="1" spans="1:12" x14ac:dyDescent="0.3">
      <c r="A1" s="1" t="s">
        <v>32</v>
      </c>
      <c r="B1" s="1" t="s">
        <v>110</v>
      </c>
      <c r="C1" s="1" t="s">
        <v>111</v>
      </c>
      <c r="D1" s="1" t="s">
        <v>112</v>
      </c>
      <c r="E1" s="1" t="s">
        <v>33</v>
      </c>
      <c r="F1" s="1" t="s">
        <v>34</v>
      </c>
      <c r="G1" s="1" t="s">
        <v>35</v>
      </c>
      <c r="H1" s="1" t="s">
        <v>36</v>
      </c>
      <c r="I1" s="4" t="s">
        <v>88</v>
      </c>
      <c r="J1" s="7" t="s">
        <v>89</v>
      </c>
      <c r="K1" s="6" t="s">
        <v>90</v>
      </c>
      <c r="L1" s="6" t="s">
        <v>91</v>
      </c>
    </row>
    <row r="2" spans="1:12" x14ac:dyDescent="0.3">
      <c r="A2" t="s">
        <v>37</v>
      </c>
      <c r="B2" s="13">
        <v>44713</v>
      </c>
      <c r="C2" s="14">
        <f ca="1">NETWORKDAYS(B2,TODAY(),$B$8:$B$9)</f>
        <v>838</v>
      </c>
      <c r="D2" s="15">
        <f>EDATE(B2,120)</f>
        <v>48366</v>
      </c>
      <c r="E2" t="s">
        <v>38</v>
      </c>
      <c r="F2">
        <v>12000</v>
      </c>
      <c r="G2">
        <v>3000</v>
      </c>
      <c r="H2">
        <v>85</v>
      </c>
      <c r="I2" t="str">
        <f>IF(F2&gt;10000,"Yes","No")</f>
        <v>Yes</v>
      </c>
      <c r="J2" s="5" t="str">
        <f>IF(H2&gt;80,"Pass","Fail")</f>
        <v>Pass</v>
      </c>
      <c r="K2" t="str" cm="1">
        <f t="array" ref="K2">_xlfn.IFS(H2&lt;=60,"C",H2&lt;=80,"B",H2&gt;80,"A")</f>
        <v>A</v>
      </c>
      <c r="L2" t="str">
        <f>IF(H2&lt;=60,"C",IF(H2&lt;=80,"B","A"))</f>
        <v>A</v>
      </c>
    </row>
    <row r="3" spans="1:12" x14ac:dyDescent="0.3">
      <c r="A3" t="s">
        <v>39</v>
      </c>
      <c r="B3" s="13">
        <v>43487</v>
      </c>
      <c r="C3" s="14">
        <f t="shared" ref="C3:C6" ca="1" si="0">NETWORKDAYS(B3,TODAY(),$B$8:$B$9)</f>
        <v>1714</v>
      </c>
      <c r="D3" s="15">
        <f t="shared" ref="D3:D6" si="1">EDATE(B3,120)</f>
        <v>47140</v>
      </c>
      <c r="E3" t="s">
        <v>40</v>
      </c>
      <c r="F3">
        <v>8000</v>
      </c>
      <c r="G3">
        <v>2500</v>
      </c>
      <c r="H3">
        <v>72</v>
      </c>
      <c r="I3" t="str">
        <f t="shared" ref="I3:I6" si="2">IF(F3&gt;10000,"Yes","No")</f>
        <v>No</v>
      </c>
      <c r="J3" s="5" t="str">
        <f t="shared" ref="J3:J6" si="3">IF(H3&gt;80,"Pass","Fail")</f>
        <v>Fail</v>
      </c>
      <c r="K3" t="str" cm="1">
        <f t="array" ref="K3">_xlfn.IFS(H3&lt;=60,"C",H3&lt;=80,"B",H3&gt;80,"A")</f>
        <v>B</v>
      </c>
      <c r="L3" t="str">
        <f t="shared" ref="L3:L6" si="4">IF(H3&lt;=60,"C",IF(H3&lt;=80,"B","A"))</f>
        <v>B</v>
      </c>
    </row>
    <row r="4" spans="1:12" x14ac:dyDescent="0.3">
      <c r="A4" t="s">
        <v>44</v>
      </c>
      <c r="B4" s="13">
        <v>45130</v>
      </c>
      <c r="C4" s="14">
        <f t="shared" ca="1" si="0"/>
        <v>540</v>
      </c>
      <c r="D4" s="15">
        <f t="shared" si="1"/>
        <v>48783</v>
      </c>
      <c r="E4" t="s">
        <v>41</v>
      </c>
      <c r="F4">
        <v>15000</v>
      </c>
      <c r="G4">
        <v>4000</v>
      </c>
      <c r="H4">
        <v>90</v>
      </c>
      <c r="I4" t="str">
        <f t="shared" si="2"/>
        <v>Yes</v>
      </c>
      <c r="J4" s="5" t="str">
        <f t="shared" si="3"/>
        <v>Pass</v>
      </c>
      <c r="K4" t="str" cm="1">
        <f t="array" ref="K4">_xlfn.IFS(H4&lt;=60,"C",H4&lt;=80,"B",H4&gt;80,"A")</f>
        <v>A</v>
      </c>
      <c r="L4" t="str">
        <f t="shared" si="4"/>
        <v>A</v>
      </c>
    </row>
    <row r="5" spans="1:12" x14ac:dyDescent="0.3">
      <c r="A5" t="s">
        <v>42</v>
      </c>
      <c r="B5" s="13">
        <v>43326</v>
      </c>
      <c r="C5" s="14">
        <f t="shared" ca="1" si="0"/>
        <v>1829</v>
      </c>
      <c r="D5" s="15">
        <f t="shared" si="1"/>
        <v>46979</v>
      </c>
      <c r="E5" t="s">
        <v>43</v>
      </c>
      <c r="F5">
        <v>5000</v>
      </c>
      <c r="G5">
        <v>1000</v>
      </c>
      <c r="H5">
        <v>65</v>
      </c>
      <c r="I5" t="str">
        <f t="shared" si="2"/>
        <v>No</v>
      </c>
      <c r="J5" s="5" t="str">
        <f t="shared" si="3"/>
        <v>Fail</v>
      </c>
      <c r="K5" t="str" cm="1">
        <f t="array" ref="K5">_xlfn.IFS(H5&lt;=60,"C",H5&lt;=80,"B",H5&gt;80,"A")</f>
        <v>B</v>
      </c>
      <c r="L5" t="str">
        <f t="shared" si="4"/>
        <v>B</v>
      </c>
    </row>
    <row r="6" spans="1:12" x14ac:dyDescent="0.3">
      <c r="A6" t="s">
        <v>44</v>
      </c>
      <c r="B6" s="13">
        <v>44454</v>
      </c>
      <c r="C6" s="14">
        <f t="shared" ca="1" si="0"/>
        <v>1023</v>
      </c>
      <c r="D6" s="15">
        <f t="shared" si="1"/>
        <v>48106</v>
      </c>
      <c r="E6" t="s">
        <v>38</v>
      </c>
      <c r="F6">
        <v>20000</v>
      </c>
      <c r="G6">
        <v>6000</v>
      </c>
      <c r="H6">
        <v>55</v>
      </c>
      <c r="I6" t="str">
        <f t="shared" si="2"/>
        <v>Yes</v>
      </c>
      <c r="J6" s="5" t="str">
        <f t="shared" si="3"/>
        <v>Fail</v>
      </c>
      <c r="K6" t="str" cm="1">
        <f t="array" ref="K6">_xlfn.IFS(H6&lt;=60,"C",H6&lt;=80,"B",H6&gt;80,"A")</f>
        <v>C</v>
      </c>
      <c r="L6" t="str">
        <f t="shared" si="4"/>
        <v>C</v>
      </c>
    </row>
    <row r="8" spans="1:12" x14ac:dyDescent="0.3">
      <c r="B8" s="13">
        <v>45820</v>
      </c>
      <c r="E8">
        <f>SUMIFS(F2:F6,A2:A6,A6,E2:E6,E6)</f>
        <v>20000</v>
      </c>
      <c r="G8">
        <f>COUNTIF(G2:G6,"&gt;3000")</f>
        <v>2</v>
      </c>
    </row>
    <row r="9" spans="1:12" x14ac:dyDescent="0.3">
      <c r="B9" s="13">
        <v>45831</v>
      </c>
    </row>
    <row r="13" spans="1:12" x14ac:dyDescent="0.3">
      <c r="A13" s="10" t="s">
        <v>92</v>
      </c>
      <c r="B13" s="10"/>
      <c r="C13" s="10"/>
      <c r="D13" s="10"/>
      <c r="E13" s="10" t="s">
        <v>93</v>
      </c>
      <c r="F13" s="10" t="s">
        <v>94</v>
      </c>
      <c r="G13" s="10" t="s">
        <v>95</v>
      </c>
      <c r="H13" s="10" t="s">
        <v>103</v>
      </c>
      <c r="I13" s="12" t="s">
        <v>102</v>
      </c>
      <c r="J13" s="12" t="s">
        <v>104</v>
      </c>
    </row>
    <row r="14" spans="1:12" x14ac:dyDescent="0.3">
      <c r="A14" s="11" t="s">
        <v>96</v>
      </c>
      <c r="B14" s="11"/>
      <c r="C14" s="11"/>
      <c r="D14" s="11"/>
      <c r="E14" s="11">
        <v>90</v>
      </c>
      <c r="F14" s="11">
        <v>80</v>
      </c>
      <c r="G14" s="11" t="s">
        <v>100</v>
      </c>
      <c r="H14" s="11" t="str">
        <f>IF(AND(E14&gt;=70,F14&gt;=50),"Pass","Fail")</f>
        <v>Pass</v>
      </c>
      <c r="I14" t="str">
        <f>IF(OR(E14&gt;=70,F14&gt;=50),"Pass","Fail")</f>
        <v>Pass</v>
      </c>
      <c r="J14" t="str">
        <f>IF(AND(G14="A",OR(E14&gt;=70,F14&gt;=50)),"Pass","Fail")</f>
        <v>Pass</v>
      </c>
    </row>
    <row r="15" spans="1:12" x14ac:dyDescent="0.3">
      <c r="A15" s="11" t="s">
        <v>97</v>
      </c>
      <c r="B15" s="11"/>
      <c r="C15" s="11"/>
      <c r="D15" s="11"/>
      <c r="E15" s="11">
        <v>50</v>
      </c>
      <c r="F15" s="11">
        <v>43</v>
      </c>
      <c r="G15" s="11" t="s">
        <v>101</v>
      </c>
      <c r="H15" s="11" t="str">
        <f t="shared" ref="H15:H17" si="5">IF(AND(E15&gt;=70,F15&gt;=50),"Pass","Fail")</f>
        <v>Fail</v>
      </c>
      <c r="I15" t="str">
        <f t="shared" ref="I15:I17" si="6">IF(OR(E15&gt;=70,F15&gt;=50),"Pass","Fail")</f>
        <v>Fail</v>
      </c>
      <c r="J15" t="str">
        <f t="shared" ref="J15:J17" si="7">IF(AND(G15="A",OR(E15&gt;=70,F15&gt;=50)),"Pass","Fail")</f>
        <v>Fail</v>
      </c>
    </row>
    <row r="16" spans="1:12" x14ac:dyDescent="0.3">
      <c r="A16" s="11" t="s">
        <v>98</v>
      </c>
      <c r="B16" s="11"/>
      <c r="C16" s="11"/>
      <c r="D16" s="11"/>
      <c r="E16" s="11">
        <v>78</v>
      </c>
      <c r="F16" s="11">
        <v>23</v>
      </c>
      <c r="G16" s="11" t="s">
        <v>100</v>
      </c>
      <c r="H16" s="11" t="str">
        <f t="shared" si="5"/>
        <v>Fail</v>
      </c>
      <c r="I16" t="str">
        <f t="shared" si="6"/>
        <v>Pass</v>
      </c>
      <c r="J16" t="str">
        <f t="shared" si="7"/>
        <v>Pass</v>
      </c>
    </row>
    <row r="17" spans="1:10" x14ac:dyDescent="0.3">
      <c r="A17" s="11" t="s">
        <v>99</v>
      </c>
      <c r="B17" s="11"/>
      <c r="C17" s="11"/>
      <c r="D17" s="11"/>
      <c r="E17" s="11">
        <v>90</v>
      </c>
      <c r="F17" s="11">
        <v>98</v>
      </c>
      <c r="G17" s="11" t="s">
        <v>101</v>
      </c>
      <c r="H17" s="11" t="str">
        <f t="shared" si="5"/>
        <v>Pass</v>
      </c>
      <c r="I17" t="str">
        <f t="shared" si="6"/>
        <v>Pass</v>
      </c>
      <c r="J17" t="str">
        <f t="shared" si="7"/>
        <v>Fail</v>
      </c>
    </row>
    <row r="25" spans="1:10" x14ac:dyDescent="0.3">
      <c r="A25" s="8" t="s">
        <v>105</v>
      </c>
      <c r="B25" s="8"/>
      <c r="C25" s="8"/>
      <c r="D25" s="8"/>
      <c r="E25" s="8" t="s">
        <v>34</v>
      </c>
    </row>
    <row r="26" spans="1:10" x14ac:dyDescent="0.3">
      <c r="A26" t="s">
        <v>106</v>
      </c>
      <c r="E26">
        <v>10</v>
      </c>
      <c r="G26">
        <f>COUNTIF(A26:A29,"*Selangor")</f>
        <v>2</v>
      </c>
      <c r="H26">
        <f>SUMIF(A26:A29,"*Selangor*",E26:E29)</f>
        <v>30</v>
      </c>
    </row>
    <row r="27" spans="1:10" x14ac:dyDescent="0.3">
      <c r="A27" t="s">
        <v>107</v>
      </c>
      <c r="E27">
        <v>10</v>
      </c>
    </row>
    <row r="28" spans="1:10" x14ac:dyDescent="0.3">
      <c r="A28" t="s">
        <v>108</v>
      </c>
      <c r="E28">
        <v>10</v>
      </c>
    </row>
    <row r="29" spans="1:10" x14ac:dyDescent="0.3">
      <c r="A29" t="s">
        <v>109</v>
      </c>
      <c r="E29">
        <v>10</v>
      </c>
    </row>
  </sheetData>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
  <sheetViews>
    <sheetView topLeftCell="A4" zoomScale="220" zoomScaleNormal="220" workbookViewId="0">
      <selection activeCell="F25" sqref="F25"/>
    </sheetView>
  </sheetViews>
  <sheetFormatPr defaultRowHeight="14.4" x14ac:dyDescent="0.3"/>
  <cols>
    <col min="1" max="1" width="21.33203125" customWidth="1"/>
    <col min="2" max="2" width="25.109375" customWidth="1"/>
    <col min="3" max="3" width="14.88671875" customWidth="1"/>
    <col min="4" max="4" width="10" bestFit="1" customWidth="1"/>
    <col min="5" max="5" width="12.109375" customWidth="1"/>
  </cols>
  <sheetData>
    <row r="1" spans="1:5" x14ac:dyDescent="0.3">
      <c r="A1" s="1" t="s">
        <v>45</v>
      </c>
      <c r="B1" s="1" t="s">
        <v>46</v>
      </c>
      <c r="C1" s="1" t="s">
        <v>47</v>
      </c>
      <c r="D1" s="4" t="s">
        <v>116</v>
      </c>
      <c r="E1" t="s">
        <v>7</v>
      </c>
    </row>
    <row r="2" spans="1:5" x14ac:dyDescent="0.3">
      <c r="A2" t="s">
        <v>48</v>
      </c>
      <c r="B2" t="s">
        <v>113</v>
      </c>
      <c r="C2" t="s">
        <v>115</v>
      </c>
      <c r="D2" s="13">
        <v>45870</v>
      </c>
      <c r="E2" t="s">
        <v>8</v>
      </c>
    </row>
    <row r="3" spans="1:5" x14ac:dyDescent="0.3">
      <c r="A3" t="s">
        <v>48</v>
      </c>
      <c r="B3" t="s">
        <v>113</v>
      </c>
      <c r="E3" t="s">
        <v>9</v>
      </c>
    </row>
    <row r="4" spans="1:5" x14ac:dyDescent="0.3">
      <c r="A4" t="s">
        <v>49</v>
      </c>
      <c r="B4" t="s">
        <v>50</v>
      </c>
      <c r="E4" t="s">
        <v>10</v>
      </c>
    </row>
    <row r="5" spans="1:5" x14ac:dyDescent="0.3">
      <c r="A5" t="s">
        <v>51</v>
      </c>
      <c r="B5" t="s">
        <v>114</v>
      </c>
      <c r="E5" t="s">
        <v>11</v>
      </c>
    </row>
    <row r="6" spans="1:5" x14ac:dyDescent="0.3">
      <c r="A6" t="s">
        <v>52</v>
      </c>
      <c r="B6" t="s">
        <v>53</v>
      </c>
    </row>
    <row r="11" spans="1:5" x14ac:dyDescent="0.3">
      <c r="A11" s="1" t="s">
        <v>46</v>
      </c>
      <c r="B11" t="s">
        <v>117</v>
      </c>
      <c r="C11" t="s">
        <v>118</v>
      </c>
    </row>
    <row r="12" spans="1:5" x14ac:dyDescent="0.3">
      <c r="A12" t="s">
        <v>113</v>
      </c>
      <c r="B12" t="s">
        <v>119</v>
      </c>
      <c r="C12" t="s">
        <v>120</v>
      </c>
      <c r="E12" t="str">
        <f>CONCATENATE(B12,"@",C12)</f>
        <v>john@mail.com</v>
      </c>
    </row>
    <row r="13" spans="1:5" x14ac:dyDescent="0.3">
      <c r="A13" t="s">
        <v>113</v>
      </c>
      <c r="B13" t="s">
        <v>119</v>
      </c>
      <c r="C13" t="s">
        <v>120</v>
      </c>
      <c r="E13" t="str">
        <f t="shared" ref="E13:E16" si="0">CONCATENATE(B13,"@",C13)</f>
        <v>john@mail.com</v>
      </c>
    </row>
    <row r="14" spans="1:5" x14ac:dyDescent="0.3">
      <c r="A14" t="s">
        <v>50</v>
      </c>
      <c r="B14" t="s">
        <v>121</v>
      </c>
      <c r="C14" t="s">
        <v>120</v>
      </c>
      <c r="E14" t="str">
        <f t="shared" si="0"/>
        <v>mary.jane@mail.com</v>
      </c>
    </row>
    <row r="15" spans="1:5" x14ac:dyDescent="0.3">
      <c r="A15" t="s">
        <v>114</v>
      </c>
      <c r="B15" t="s">
        <v>122</v>
      </c>
      <c r="C15" t="s">
        <v>120</v>
      </c>
      <c r="E15" t="str">
        <f t="shared" si="0"/>
        <v>ali@mail.com</v>
      </c>
    </row>
    <row r="16" spans="1:5" x14ac:dyDescent="0.3">
      <c r="A16" t="s">
        <v>53</v>
      </c>
      <c r="B16" t="s">
        <v>123</v>
      </c>
      <c r="C16" t="s">
        <v>120</v>
      </c>
      <c r="E16" t="str">
        <f t="shared" si="0"/>
        <v>weilee@mail.com</v>
      </c>
    </row>
    <row r="18" spans="1:5" x14ac:dyDescent="0.3">
      <c r="B18" t="s">
        <v>126</v>
      </c>
      <c r="C18" t="s">
        <v>127</v>
      </c>
      <c r="D18" t="s">
        <v>128</v>
      </c>
    </row>
    <row r="19" spans="1:5" x14ac:dyDescent="0.3">
      <c r="A19" t="s">
        <v>124</v>
      </c>
      <c r="B19" t="str" cm="1">
        <f t="array" ref="B19:B20">UPPER(A19:A20)</f>
        <v>MURSHID ZAHID</v>
      </c>
      <c r="C19" t="str" cm="1">
        <f t="array" ref="C19:C20">LOWER(_xlfn.ANCHORARRAY(B19))</f>
        <v>murshid zahid</v>
      </c>
      <c r="D19" t="str" cm="1">
        <f t="array" ref="D19:D20">PROPER(_xlfn.ANCHORARRAY(C19))</f>
        <v>Murshid Zahid</v>
      </c>
    </row>
    <row r="20" spans="1:5" x14ac:dyDescent="0.3">
      <c r="A20" t="s">
        <v>125</v>
      </c>
      <c r="B20" t="str">
        <v>ADAM</v>
      </c>
      <c r="C20" t="str">
        <v>adam</v>
      </c>
      <c r="D20" t="str">
        <v>Adam</v>
      </c>
    </row>
    <row r="22" spans="1:5" x14ac:dyDescent="0.3">
      <c r="A22" t="s">
        <v>135</v>
      </c>
      <c r="B22" t="s">
        <v>132</v>
      </c>
      <c r="C22" t="s">
        <v>133</v>
      </c>
      <c r="D22" t="s">
        <v>134</v>
      </c>
      <c r="E22" t="s">
        <v>136</v>
      </c>
    </row>
    <row r="23" spans="1:5" x14ac:dyDescent="0.3">
      <c r="A23" t="s">
        <v>129</v>
      </c>
      <c r="B23" t="str">
        <f>LEFT(A23,2)</f>
        <v>SA</v>
      </c>
      <c r="C23" t="str">
        <f>MID(A23,3,4)</f>
        <v>2019</v>
      </c>
      <c r="D23" t="str">
        <f>RIGHT(A23,2)</f>
        <v>DF</v>
      </c>
      <c r="E23" t="str">
        <f>IF(LEFT(A23,2)="SA","Sales",IF(LEFT(A23,2)="AD","Admin","Finance"))</f>
        <v>Sales</v>
      </c>
    </row>
    <row r="24" spans="1:5" x14ac:dyDescent="0.3">
      <c r="A24" t="s">
        <v>130</v>
      </c>
      <c r="B24" t="str">
        <f t="shared" ref="B24:B25" si="1">LEFT(A24,2)</f>
        <v>AD</v>
      </c>
      <c r="C24" t="str">
        <f t="shared" ref="C24:C25" si="2">MID(A24,3,4)</f>
        <v>2017</v>
      </c>
      <c r="D24" t="str">
        <f t="shared" ref="D24:D25" si="3">RIGHT(A24,2)</f>
        <v>FG</v>
      </c>
      <c r="E24" t="str">
        <f t="shared" ref="E24:E25" si="4">IF(LEFT(A24,2)="SA","Sales",IF(LEFT(A24,2)="AD","Admin","Finance"))</f>
        <v>Admin</v>
      </c>
    </row>
    <row r="25" spans="1:5" x14ac:dyDescent="0.3">
      <c r="A25" t="s">
        <v>131</v>
      </c>
      <c r="B25" t="str">
        <f t="shared" si="1"/>
        <v>FN</v>
      </c>
      <c r="C25" t="str">
        <f t="shared" si="2"/>
        <v>2022</v>
      </c>
      <c r="D25" t="str">
        <f t="shared" si="3"/>
        <v>DE</v>
      </c>
      <c r="E25" t="str">
        <f t="shared" si="4"/>
        <v>Finance</v>
      </c>
    </row>
  </sheetData>
  <dataValidations count="2">
    <dataValidation type="list" allowBlank="1" showInputMessage="1" showErrorMessage="1" errorTitle="Error Value" error="Hey, tak baca arahan ke?????" promptTitle="Reminder" prompt="Please select from the dropdown selection. Understand??????" sqref="C2:C6" xr:uid="{B9662D7B-6312-49EF-9D38-C7E24A943E72}">
      <formula1>"Finance,HR,Admin,Sales,IT"</formula1>
    </dataValidation>
    <dataValidation type="date" allowBlank="1" showInputMessage="1" showErrorMessage="1" sqref="D2:D6" xr:uid="{E67B4862-0451-42D4-8362-C2EA85F700C0}">
      <formula1>45870</formula1>
      <formula2>45900</formula2>
    </dataValidation>
  </dataValidations>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zoomScale="175" zoomScaleNormal="175" workbookViewId="0">
      <selection activeCell="G2" sqref="G2"/>
    </sheetView>
  </sheetViews>
  <sheetFormatPr defaultRowHeight="14.4" x14ac:dyDescent="0.3"/>
  <cols>
    <col min="2" max="2" width="9.88671875" bestFit="1" customWidth="1"/>
    <col min="3" max="3" width="7.44140625" customWidth="1"/>
  </cols>
  <sheetData>
    <row r="1" spans="1:5" x14ac:dyDescent="0.3">
      <c r="A1" s="16" t="s">
        <v>54</v>
      </c>
      <c r="B1" s="16" t="s">
        <v>47</v>
      </c>
      <c r="C1" s="16" t="s">
        <v>33</v>
      </c>
      <c r="D1" s="16" t="s">
        <v>34</v>
      </c>
      <c r="E1" s="16" t="s">
        <v>55</v>
      </c>
    </row>
    <row r="2" spans="1:5" x14ac:dyDescent="0.3">
      <c r="A2" t="s">
        <v>56</v>
      </c>
      <c r="B2" t="s">
        <v>57</v>
      </c>
      <c r="C2" t="s">
        <v>38</v>
      </c>
      <c r="D2">
        <v>2000</v>
      </c>
      <c r="E2" t="s">
        <v>58</v>
      </c>
    </row>
    <row r="3" spans="1:5" x14ac:dyDescent="0.3">
      <c r="A3" t="s">
        <v>56</v>
      </c>
      <c r="B3" t="s">
        <v>57</v>
      </c>
      <c r="C3" t="s">
        <v>40</v>
      </c>
      <c r="D3">
        <v>1500</v>
      </c>
      <c r="E3" t="s">
        <v>58</v>
      </c>
    </row>
    <row r="4" spans="1:5" x14ac:dyDescent="0.3">
      <c r="A4" t="s">
        <v>59</v>
      </c>
      <c r="B4" t="s">
        <v>57</v>
      </c>
      <c r="C4" t="s">
        <v>41</v>
      </c>
      <c r="D4">
        <v>1200</v>
      </c>
      <c r="E4" t="s">
        <v>60</v>
      </c>
    </row>
    <row r="5" spans="1:5" x14ac:dyDescent="0.3">
      <c r="A5" t="s">
        <v>59</v>
      </c>
      <c r="B5" t="s">
        <v>57</v>
      </c>
      <c r="C5" t="s">
        <v>43</v>
      </c>
      <c r="D5">
        <v>800</v>
      </c>
      <c r="E5" t="s">
        <v>60</v>
      </c>
    </row>
    <row r="6" spans="1:5" x14ac:dyDescent="0.3">
      <c r="A6" t="s">
        <v>61</v>
      </c>
      <c r="B6" t="s">
        <v>57</v>
      </c>
      <c r="C6" t="s">
        <v>38</v>
      </c>
      <c r="D6">
        <v>2200</v>
      </c>
      <c r="E6" t="s">
        <v>62</v>
      </c>
    </row>
    <row r="7" spans="1:5" x14ac:dyDescent="0.3">
      <c r="A7" t="s">
        <v>61</v>
      </c>
      <c r="B7" t="s">
        <v>57</v>
      </c>
      <c r="C7" t="s">
        <v>40</v>
      </c>
      <c r="D7">
        <v>1800</v>
      </c>
      <c r="E7" t="s">
        <v>62</v>
      </c>
    </row>
  </sheetData>
  <pageMargins left="0.75" right="0.75" top="1" bottom="1" header="0.5" footer="0.5"/>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4"/>
  <sheetViews>
    <sheetView tabSelected="1" topLeftCell="A32" zoomScale="190" zoomScaleNormal="190" workbookViewId="0">
      <selection activeCell="D41" sqref="D41:D44"/>
    </sheetView>
  </sheetViews>
  <sheetFormatPr defaultRowHeight="14.4" x14ac:dyDescent="0.3"/>
  <cols>
    <col min="1" max="1" width="24.109375" bestFit="1" customWidth="1"/>
    <col min="2" max="2" width="15.88671875" bestFit="1" customWidth="1"/>
    <col min="3" max="3" width="14.21875" bestFit="1" customWidth="1"/>
    <col min="4" max="4" width="15.88671875" bestFit="1" customWidth="1"/>
  </cols>
  <sheetData>
    <row r="1" spans="1:7" x14ac:dyDescent="0.3">
      <c r="A1" s="1" t="s">
        <v>63</v>
      </c>
      <c r="B1" s="1" t="s">
        <v>64</v>
      </c>
      <c r="C1" s="1" t="s">
        <v>65</v>
      </c>
      <c r="G1" t="s">
        <v>17</v>
      </c>
    </row>
    <row r="2" spans="1:7" x14ac:dyDescent="0.3">
      <c r="A2">
        <v>50</v>
      </c>
      <c r="B2">
        <v>1000</v>
      </c>
      <c r="C2">
        <v>30</v>
      </c>
      <c r="G2" t="s">
        <v>18</v>
      </c>
    </row>
    <row r="3" spans="1:7" x14ac:dyDescent="0.3">
      <c r="A3">
        <v>55</v>
      </c>
      <c r="B3">
        <v>1000</v>
      </c>
      <c r="C3">
        <v>30</v>
      </c>
      <c r="G3" t="s">
        <v>19</v>
      </c>
    </row>
    <row r="4" spans="1:7" x14ac:dyDescent="0.3">
      <c r="A4">
        <v>60</v>
      </c>
      <c r="B4">
        <v>1000</v>
      </c>
      <c r="C4">
        <v>30</v>
      </c>
      <c r="G4" t="s">
        <v>20</v>
      </c>
    </row>
    <row r="5" spans="1:7" x14ac:dyDescent="0.3">
      <c r="A5">
        <v>65</v>
      </c>
      <c r="B5">
        <v>1000</v>
      </c>
      <c r="C5">
        <v>30</v>
      </c>
      <c r="G5" t="s">
        <v>21</v>
      </c>
    </row>
    <row r="6" spans="1:7" x14ac:dyDescent="0.3">
      <c r="A6">
        <v>70</v>
      </c>
      <c r="B6">
        <v>1000</v>
      </c>
      <c r="C6">
        <v>30</v>
      </c>
    </row>
    <row r="8" spans="1:7" x14ac:dyDescent="0.3">
      <c r="A8" s="8" t="s">
        <v>145</v>
      </c>
    </row>
    <row r="9" spans="1:7" x14ac:dyDescent="0.3">
      <c r="A9" t="s">
        <v>76</v>
      </c>
      <c r="B9">
        <v>1500</v>
      </c>
    </row>
    <row r="10" spans="1:7" x14ac:dyDescent="0.3">
      <c r="A10" t="s">
        <v>75</v>
      </c>
      <c r="B10">
        <v>100</v>
      </c>
    </row>
    <row r="11" spans="1:7" x14ac:dyDescent="0.3">
      <c r="A11" t="s">
        <v>137</v>
      </c>
      <c r="B11">
        <f>B9*B10</f>
        <v>150000</v>
      </c>
    </row>
    <row r="13" spans="1:7" x14ac:dyDescent="0.3">
      <c r="A13" s="8" t="s">
        <v>146</v>
      </c>
    </row>
    <row r="14" spans="1:7" x14ac:dyDescent="0.3">
      <c r="A14" t="s">
        <v>136</v>
      </c>
      <c r="B14" t="s">
        <v>138</v>
      </c>
      <c r="C14" t="s">
        <v>139</v>
      </c>
    </row>
    <row r="15" spans="1:7" x14ac:dyDescent="0.3">
      <c r="A15" t="s">
        <v>115</v>
      </c>
      <c r="C15" t="s">
        <v>140</v>
      </c>
    </row>
    <row r="16" spans="1:7" x14ac:dyDescent="0.3">
      <c r="A16" t="s">
        <v>141</v>
      </c>
      <c r="C16">
        <f>25000</f>
        <v>25000</v>
      </c>
    </row>
    <row r="17" spans="1:4" x14ac:dyDescent="0.3">
      <c r="A17" t="s">
        <v>142</v>
      </c>
      <c r="C17" t="s">
        <v>143</v>
      </c>
    </row>
    <row r="18" spans="1:4" x14ac:dyDescent="0.3">
      <c r="A18" t="s">
        <v>34</v>
      </c>
      <c r="C18" t="s">
        <v>144</v>
      </c>
    </row>
    <row r="19" spans="1:4" x14ac:dyDescent="0.3">
      <c r="B19">
        <f>SUM(B15:B18)</f>
        <v>0</v>
      </c>
    </row>
    <row r="21" spans="1:4" x14ac:dyDescent="0.3">
      <c r="A21" s="8" t="s">
        <v>147</v>
      </c>
    </row>
    <row r="22" spans="1:4" x14ac:dyDescent="0.3">
      <c r="A22" t="s">
        <v>148</v>
      </c>
      <c r="B22">
        <v>500000</v>
      </c>
    </row>
    <row r="23" spans="1:4" x14ac:dyDescent="0.3">
      <c r="A23" t="s">
        <v>149</v>
      </c>
      <c r="B23" s="17">
        <v>3.5000000000000003E-2</v>
      </c>
    </row>
    <row r="24" spans="1:4" x14ac:dyDescent="0.3">
      <c r="A24" t="s">
        <v>150</v>
      </c>
      <c r="B24">
        <v>30</v>
      </c>
    </row>
    <row r="25" spans="1:4" x14ac:dyDescent="0.3">
      <c r="A25" s="8" t="s">
        <v>151</v>
      </c>
      <c r="B25" s="18">
        <f>PMT(B23/12,B24*12,-B22,0)</f>
        <v>2245.2234390441222</v>
      </c>
      <c r="C25" s="19">
        <f>B25*360</f>
        <v>808280.43805588398</v>
      </c>
    </row>
    <row r="26" spans="1:4" x14ac:dyDescent="0.3">
      <c r="A26" s="8" t="s">
        <v>152</v>
      </c>
      <c r="B26" s="19">
        <f>IPMT(B23/12,1,B24*12,-B22,0)</f>
        <v>1458.3333333333335</v>
      </c>
      <c r="C26" s="19">
        <f>C25-B22</f>
        <v>308280.43805588398</v>
      </c>
    </row>
    <row r="29" spans="1:4" x14ac:dyDescent="0.3">
      <c r="A29" s="8" t="s">
        <v>153</v>
      </c>
      <c r="D29" s="19">
        <f>B33</f>
        <v>999999.99999999988</v>
      </c>
    </row>
    <row r="30" spans="1:4" x14ac:dyDescent="0.3">
      <c r="A30" s="9" t="s">
        <v>154</v>
      </c>
      <c r="B30" s="19">
        <v>6613.8408757016987</v>
      </c>
      <c r="C30">
        <v>2000</v>
      </c>
      <c r="D30" s="19">
        <f t="dataTable" ref="D30:D35" dt2D="0" dtr="0" r1="B30"/>
        <v>302396.1473502806</v>
      </c>
    </row>
    <row r="31" spans="1:4" x14ac:dyDescent="0.3">
      <c r="A31" s="9" t="s">
        <v>155</v>
      </c>
      <c r="B31" s="17">
        <v>4.4999999999999998E-2</v>
      </c>
      <c r="C31">
        <v>4000</v>
      </c>
      <c r="D31" s="19">
        <v>604792.29470056121</v>
      </c>
    </row>
    <row r="32" spans="1:4" x14ac:dyDescent="0.3">
      <c r="A32" s="9" t="s">
        <v>150</v>
      </c>
      <c r="B32">
        <v>10</v>
      </c>
      <c r="C32">
        <v>6000</v>
      </c>
      <c r="D32" s="19">
        <v>907188.44205084187</v>
      </c>
    </row>
    <row r="33" spans="1:4" x14ac:dyDescent="0.3">
      <c r="B33" s="19">
        <f>FV(B31/12,B32*12,-B30,0)</f>
        <v>999999.99999999988</v>
      </c>
      <c r="C33">
        <v>8000</v>
      </c>
      <c r="D33" s="19">
        <v>1209584.5894011224</v>
      </c>
    </row>
    <row r="34" spans="1:4" x14ac:dyDescent="0.3">
      <c r="C34">
        <v>10000</v>
      </c>
      <c r="D34" s="19">
        <v>1511980.736751403</v>
      </c>
    </row>
    <row r="35" spans="1:4" x14ac:dyDescent="0.3">
      <c r="C35">
        <v>12000</v>
      </c>
      <c r="D35" s="19">
        <v>1814376.8841016837</v>
      </c>
    </row>
    <row r="38" spans="1:4" x14ac:dyDescent="0.3">
      <c r="A38" t="s">
        <v>156</v>
      </c>
      <c r="B38">
        <v>250000</v>
      </c>
    </row>
    <row r="39" spans="1:4" x14ac:dyDescent="0.3">
      <c r="A39" t="s">
        <v>157</v>
      </c>
      <c r="B39">
        <v>25000</v>
      </c>
    </row>
    <row r="40" spans="1:4" x14ac:dyDescent="0.3">
      <c r="A40" t="s">
        <v>148</v>
      </c>
      <c r="B40">
        <f>B38-B39</f>
        <v>225000</v>
      </c>
      <c r="D40" s="19">
        <f>B43</f>
        <v>2972.9925147288991</v>
      </c>
    </row>
    <row r="41" spans="1:4" x14ac:dyDescent="0.3">
      <c r="A41" t="s">
        <v>150</v>
      </c>
      <c r="B41">
        <v>7</v>
      </c>
      <c r="C41">
        <v>5</v>
      </c>
      <c r="D41" s="18">
        <f t="dataTable" ref="D41:D44" dt2D="0" dtr="0" r1="B41"/>
        <v>4042.9553994142061</v>
      </c>
    </row>
    <row r="42" spans="1:4" x14ac:dyDescent="0.3">
      <c r="A42" t="s">
        <v>149</v>
      </c>
      <c r="B42" s="2">
        <v>0.03</v>
      </c>
      <c r="C42">
        <v>7</v>
      </c>
      <c r="D42" s="18">
        <v>2972.9925147288991</v>
      </c>
    </row>
    <row r="43" spans="1:4" x14ac:dyDescent="0.3">
      <c r="A43" t="s">
        <v>158</v>
      </c>
      <c r="B43" s="19">
        <f>PMT(B42/12,B41*12,-B40,0)</f>
        <v>2972.9925147288991</v>
      </c>
      <c r="C43">
        <v>9</v>
      </c>
      <c r="D43" s="18">
        <v>2379.8115789200638</v>
      </c>
    </row>
    <row r="44" spans="1:4" x14ac:dyDescent="0.3">
      <c r="C44">
        <v>10</v>
      </c>
      <c r="D44" s="18">
        <v>2172.6167557137642</v>
      </c>
    </row>
  </sheetData>
  <scenarios current="0">
    <scenario name="Solver_1" count="4" user="ACER" comment="Created by ACER on 8/19/2025">
      <inputCells r="B15" val="15000"/>
      <inputCells r="B16" val="25000"/>
      <inputCells r="B17" val="45000"/>
      <inputCells r="B18" val="21000"/>
    </scenario>
  </scenarios>
  <pageMargins left="0.75" right="0.75"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workbookViewId="0"/>
  </sheetViews>
  <sheetFormatPr defaultRowHeight="14.4" x14ac:dyDescent="0.3"/>
  <sheetData>
    <row r="1" spans="1:4" x14ac:dyDescent="0.3">
      <c r="A1" s="1" t="s">
        <v>66</v>
      </c>
      <c r="B1" s="1" t="s">
        <v>67</v>
      </c>
      <c r="C1" s="1" t="s">
        <v>68</v>
      </c>
      <c r="D1" s="1" t="s">
        <v>69</v>
      </c>
    </row>
    <row r="2" spans="1:4" x14ac:dyDescent="0.3">
      <c r="A2" t="s">
        <v>70</v>
      </c>
      <c r="B2">
        <v>10000</v>
      </c>
      <c r="C2">
        <v>3000</v>
      </c>
      <c r="D2">
        <v>7000</v>
      </c>
    </row>
    <row r="3" spans="1:4" x14ac:dyDescent="0.3">
      <c r="A3" t="s">
        <v>71</v>
      </c>
      <c r="B3">
        <v>12000</v>
      </c>
      <c r="C3">
        <v>4000</v>
      </c>
      <c r="D3">
        <v>8000</v>
      </c>
    </row>
    <row r="4" spans="1:4" x14ac:dyDescent="0.3">
      <c r="A4" t="s">
        <v>72</v>
      </c>
      <c r="B4">
        <v>9000</v>
      </c>
      <c r="C4">
        <v>2500</v>
      </c>
      <c r="D4">
        <v>6500</v>
      </c>
    </row>
    <row r="5" spans="1:4" x14ac:dyDescent="0.3">
      <c r="A5" t="s">
        <v>73</v>
      </c>
      <c r="B5">
        <v>15000</v>
      </c>
      <c r="C5">
        <v>5000</v>
      </c>
      <c r="D5">
        <v>10000</v>
      </c>
    </row>
    <row r="6" spans="1:4" x14ac:dyDescent="0.3">
      <c r="A6" t="s">
        <v>74</v>
      </c>
      <c r="B6">
        <v>18000</v>
      </c>
      <c r="C6">
        <v>6000</v>
      </c>
      <c r="D6">
        <v>12000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4.4" x14ac:dyDescent="0.3"/>
  <sheetData>
    <row r="1" spans="1:2" x14ac:dyDescent="0.3">
      <c r="A1" s="1" t="s">
        <v>33</v>
      </c>
      <c r="B1" s="1" t="s">
        <v>34</v>
      </c>
    </row>
    <row r="2" spans="1:2" x14ac:dyDescent="0.3">
      <c r="A2" t="s">
        <v>38</v>
      </c>
      <c r="B2">
        <v>5000</v>
      </c>
    </row>
    <row r="3" spans="1:2" x14ac:dyDescent="0.3">
      <c r="A3" t="s">
        <v>40</v>
      </c>
      <c r="B3">
        <v>7000</v>
      </c>
    </row>
    <row r="4" spans="1:2" x14ac:dyDescent="0.3">
      <c r="A4" t="s">
        <v>41</v>
      </c>
      <c r="B4">
        <v>6000</v>
      </c>
    </row>
    <row r="5" spans="1:2" x14ac:dyDescent="0.3">
      <c r="A5" t="s">
        <v>43</v>
      </c>
      <c r="B5">
        <v>8000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Instructions</vt:lpstr>
      <vt:lpstr>Price</vt:lpstr>
      <vt:lpstr>Module1_Functions</vt:lpstr>
      <vt:lpstr>Module2_DataCleaning</vt:lpstr>
      <vt:lpstr>Module3_PivotTables</vt:lpstr>
      <vt:lpstr>Module4_WhatIf</vt:lpstr>
      <vt:lpstr>Module5_Visualization</vt:lpstr>
      <vt:lpstr>Module6_Productivity</vt:lpstr>
      <vt:lpstr>Price_1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Fakhrul Syahmi</cp:lastModifiedBy>
  <dcterms:created xsi:type="dcterms:W3CDTF">2025-08-19T01:33:03Z</dcterms:created>
  <dcterms:modified xsi:type="dcterms:W3CDTF">2025-08-19T08:50:46Z</dcterms:modified>
</cp:coreProperties>
</file>