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F0B4C1CF-6917-4DF5-B6BA-1C626F6D801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Yearly Budget" sheetId="3" r:id="rId1"/>
    <sheet name="Monthly Budge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L7" i="5"/>
  <c r="K7" i="5"/>
  <c r="L10" i="5"/>
  <c r="M10" i="5"/>
  <c r="K13" i="5"/>
  <c r="L17" i="5"/>
  <c r="G22" i="5" s="1"/>
  <c r="K12" i="5"/>
  <c r="C9" i="5"/>
  <c r="M16" i="3"/>
  <c r="N16" i="3"/>
  <c r="O16" i="3"/>
  <c r="B8" i="3"/>
  <c r="M17" i="5" l="1"/>
  <c r="G23" i="5" s="1"/>
  <c r="K10" i="5"/>
  <c r="K17" i="5" s="1"/>
  <c r="G21" i="5" s="1"/>
  <c r="G20" i="5" l="1"/>
</calcChain>
</file>

<file path=xl/sharedStrings.xml><?xml version="1.0" encoding="utf-8"?>
<sst xmlns="http://schemas.openxmlformats.org/spreadsheetml/2006/main" count="72" uniqueCount="52">
  <si>
    <t>Income 1 - mlcoa</t>
  </si>
  <si>
    <t>Mortgage</t>
  </si>
  <si>
    <t>Yearly Income</t>
  </si>
  <si>
    <t>Income 2 - Airport</t>
  </si>
  <si>
    <t>Total Yearly Income</t>
  </si>
  <si>
    <t>Mobile Plan</t>
  </si>
  <si>
    <t xml:space="preserve">Subscriptions </t>
  </si>
  <si>
    <t>Savings</t>
  </si>
  <si>
    <t xml:space="preserve">Petrol </t>
  </si>
  <si>
    <t xml:space="preserve">Groceries </t>
  </si>
  <si>
    <t>University Fees</t>
  </si>
  <si>
    <t>Total Yearly Expenses</t>
  </si>
  <si>
    <t xml:space="preserve">Yearly Expenses </t>
  </si>
  <si>
    <t>Tax</t>
  </si>
  <si>
    <t>Average</t>
  </si>
  <si>
    <t>Expenses</t>
  </si>
  <si>
    <t>Highest</t>
  </si>
  <si>
    <t>Lowest</t>
  </si>
  <si>
    <t>(FIXED)</t>
  </si>
  <si>
    <t>If I use up any where between the highest and lowest expense, I have lived a wholesome year</t>
  </si>
  <si>
    <t>Yearly Budget</t>
  </si>
  <si>
    <t>Sudden Events</t>
  </si>
  <si>
    <r>
      <t xml:space="preserve">Difference Between Highest and Lowest  </t>
    </r>
    <r>
      <rPr>
        <b/>
        <sz val="10"/>
        <color theme="5"/>
        <rFont val="Calibri"/>
        <family val="2"/>
      </rPr>
      <t>→</t>
    </r>
  </si>
  <si>
    <t>This tax is only if I have this income in 2022. Tax rates in 8 years' time are unknown.</t>
  </si>
  <si>
    <t>I would have $34,719.27 at the end of the year, at most</t>
  </si>
  <si>
    <t>I would have $32,782.05 left at the end of the year, at least</t>
  </si>
  <si>
    <t>I would have $33,747.71 left at the end of the year, on average</t>
  </si>
  <si>
    <t>Rate of 12% of yearly  salary</t>
  </si>
  <si>
    <t>Rate of 32.5% of yearly salary</t>
  </si>
  <si>
    <t>Monthly Budget</t>
  </si>
  <si>
    <t>Monthly Income</t>
  </si>
  <si>
    <t>Total Monthly Income</t>
  </si>
  <si>
    <t xml:space="preserve">Monthly Expenses </t>
  </si>
  <si>
    <t>Rent</t>
  </si>
  <si>
    <t>Car Insurance</t>
  </si>
  <si>
    <t>Health Care Insurance</t>
  </si>
  <si>
    <t>Petrol</t>
  </si>
  <si>
    <t>Internet</t>
  </si>
  <si>
    <t>Personal Treatment</t>
  </si>
  <si>
    <t>Groceries</t>
  </si>
  <si>
    <t>Total</t>
  </si>
  <si>
    <t>Subscriptions</t>
  </si>
  <si>
    <t xml:space="preserve">Sudden Events </t>
  </si>
  <si>
    <r>
      <t xml:space="preserve">Difference between the highest and lowest value </t>
    </r>
    <r>
      <rPr>
        <b/>
        <sz val="10"/>
        <color theme="5"/>
        <rFont val="Calibri"/>
        <family val="2"/>
      </rPr>
      <t>→</t>
    </r>
  </si>
  <si>
    <r>
      <t xml:space="preserve">If I had spent the max spending for a month, I would have </t>
    </r>
    <r>
      <rPr>
        <sz val="10"/>
        <color theme="1" tint="0.24994659260841701"/>
        <rFont val="Calibri"/>
        <family val="2"/>
      </rPr>
      <t>→</t>
    </r>
  </si>
  <si>
    <r>
      <t xml:space="preserve">If I spent the min spending for a month, I would have </t>
    </r>
    <r>
      <rPr>
        <sz val="10"/>
        <color theme="1" tint="0.24994659260841701"/>
        <rFont val="Calibri"/>
        <family val="2"/>
      </rPr>
      <t>→</t>
    </r>
  </si>
  <si>
    <r>
      <t xml:space="preserve">If I had spent the average spendings for a month, I would have </t>
    </r>
    <r>
      <rPr>
        <sz val="10"/>
        <color theme="1" tint="0.24994659260841701"/>
        <rFont val="Calibri"/>
        <family val="2"/>
      </rPr>
      <t>→</t>
    </r>
  </si>
  <si>
    <t>INCORRECT</t>
  </si>
  <si>
    <t>left over</t>
  </si>
  <si>
    <t xml:space="preserve">Isra Ataee </t>
  </si>
  <si>
    <t>Year 11</t>
  </si>
  <si>
    <t>If all the money wasn't used, than the remainder will go into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</si>
</sst>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&lt;=9999999]###\-####;\(###\)\ ###\-####"/>
  </numFmts>
  <fonts count="23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40"/>
      <color theme="4"/>
      <name val="Calibri"/>
      <family val="2"/>
      <scheme val="major"/>
    </font>
    <font>
      <sz val="10"/>
      <color theme="1" tint="0.2499465926084170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0"/>
      <color theme="5"/>
      <name val="Calibri"/>
      <family val="2"/>
    </font>
    <font>
      <b/>
      <i/>
      <sz val="10"/>
      <color theme="5"/>
      <name val="Calibri"/>
      <family val="2"/>
      <scheme val="minor"/>
    </font>
    <font>
      <b/>
      <i/>
      <sz val="10"/>
      <color rgb="FFCC000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 tint="0.24994659260841701"/>
      <name val="Calibri"/>
      <family val="2"/>
    </font>
    <font>
      <b/>
      <i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9" xfId="0" applyBorder="1"/>
    <xf numFmtId="0" fontId="8" fillId="0" borderId="0" xfId="0" applyFont="1" applyAlignment="1">
      <alignment vertical="center"/>
    </xf>
    <xf numFmtId="44" fontId="5" fillId="0" borderId="6" xfId="6" applyFont="1" applyBorder="1" applyAlignment="1"/>
    <xf numFmtId="0" fontId="5" fillId="0" borderId="7" xfId="0" applyFont="1" applyBorder="1" applyAlignment="1"/>
    <xf numFmtId="0" fontId="5" fillId="0" borderId="5" xfId="0" applyFont="1" applyBorder="1" applyAlignment="1"/>
    <xf numFmtId="44" fontId="5" fillId="0" borderId="8" xfId="6" applyFont="1" applyBorder="1" applyAlignment="1"/>
    <xf numFmtId="0" fontId="5" fillId="0" borderId="8" xfId="0" applyFont="1" applyBorder="1" applyAlignment="1"/>
    <xf numFmtId="0" fontId="6" fillId="0" borderId="0" xfId="0" applyFont="1" applyBorder="1" applyAlignment="1"/>
    <xf numFmtId="44" fontId="6" fillId="0" borderId="4" xfId="6" applyFont="1" applyBorder="1" applyAlignment="1"/>
    <xf numFmtId="0" fontId="0" fillId="0" borderId="0" xfId="0" applyBorder="1" applyAlignment="1"/>
    <xf numFmtId="0" fontId="11" fillId="0" borderId="11" xfId="0" applyFont="1" applyBorder="1" applyAlignment="1"/>
    <xf numFmtId="0" fontId="5" fillId="0" borderId="11" xfId="0" applyFont="1" applyBorder="1" applyAlignment="1"/>
    <xf numFmtId="0" fontId="0" fillId="0" borderId="0" xfId="0"/>
    <xf numFmtId="0" fontId="0" fillId="0" borderId="12" xfId="0" applyBorder="1"/>
    <xf numFmtId="0" fontId="0" fillId="0" borderId="10" xfId="0" applyFont="1" applyBorder="1"/>
    <xf numFmtId="0" fontId="0" fillId="0" borderId="9" xfId="0" applyFont="1" applyBorder="1"/>
    <xf numFmtId="0" fontId="0" fillId="0" borderId="12" xfId="0" applyFont="1" applyBorder="1"/>
    <xf numFmtId="0" fontId="8" fillId="0" borderId="0" xfId="0" applyFont="1" applyAlignment="1">
      <alignment horizontal="center" vertical="center"/>
    </xf>
    <xf numFmtId="44" fontId="0" fillId="0" borderId="9" xfId="6" applyFont="1" applyBorder="1"/>
    <xf numFmtId="44" fontId="0" fillId="0" borderId="12" xfId="6" applyFont="1" applyBorder="1"/>
    <xf numFmtId="44" fontId="0" fillId="0" borderId="10" xfId="6" applyFont="1" applyBorder="1"/>
    <xf numFmtId="44" fontId="7" fillId="0" borderId="0" xfId="6" applyFont="1"/>
    <xf numFmtId="0" fontId="11" fillId="0" borderId="9" xfId="0" applyFont="1" applyBorder="1" applyAlignment="1">
      <alignment horizontal="center"/>
    </xf>
    <xf numFmtId="0" fontId="11" fillId="0" borderId="0" xfId="0" applyFont="1" applyBorder="1"/>
    <xf numFmtId="0" fontId="7" fillId="0" borderId="12" xfId="0" applyFont="1" applyBorder="1"/>
    <xf numFmtId="44" fontId="0" fillId="0" borderId="0" xfId="6" applyFont="1" applyBorder="1"/>
    <xf numFmtId="0" fontId="10" fillId="0" borderId="0" xfId="0" applyFont="1"/>
    <xf numFmtId="8" fontId="0" fillId="0" borderId="0" xfId="6" applyNumberFormat="1" applyFont="1"/>
    <xf numFmtId="0" fontId="14" fillId="0" borderId="0" xfId="0" applyFont="1"/>
    <xf numFmtId="0" fontId="0" fillId="0" borderId="0" xfId="0"/>
    <xf numFmtId="0" fontId="15" fillId="0" borderId="0" xfId="0" applyFont="1" applyAlignment="1"/>
    <xf numFmtId="0" fontId="0" fillId="0" borderId="0" xfId="0" applyAlignment="1"/>
    <xf numFmtId="0" fontId="7" fillId="0" borderId="0" xfId="0" applyFont="1"/>
    <xf numFmtId="0" fontId="12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0" fillId="0" borderId="0" xfId="0" applyFont="1" applyAlignment="1"/>
    <xf numFmtId="0" fontId="0" fillId="0" borderId="12" xfId="0" applyFill="1" applyBorder="1"/>
    <xf numFmtId="0" fontId="8" fillId="0" borderId="0" xfId="0" applyFont="1" applyAlignment="1">
      <alignment horizontal="center" vertical="center"/>
    </xf>
    <xf numFmtId="0" fontId="0" fillId="0" borderId="12" xfId="0" applyBorder="1" applyAlignment="1"/>
    <xf numFmtId="0" fontId="11" fillId="0" borderId="9" xfId="0" applyFont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0" fillId="0" borderId="12" xfId="0" applyFont="1" applyBorder="1"/>
    <xf numFmtId="0" fontId="0" fillId="0" borderId="12" xfId="0" applyFont="1" applyFill="1" applyBorder="1"/>
    <xf numFmtId="0" fontId="17" fillId="0" borderId="0" xfId="0" applyFont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5" xfId="0" applyBorder="1"/>
    <xf numFmtId="0" fontId="19" fillId="0" borderId="14" xfId="0" applyFont="1" applyBorder="1"/>
    <xf numFmtId="0" fontId="16" fillId="0" borderId="14" xfId="0" applyFont="1" applyBorder="1"/>
    <xf numFmtId="0" fontId="16" fillId="0" borderId="15" xfId="0" applyFont="1" applyBorder="1"/>
    <xf numFmtId="44" fontId="16" fillId="0" borderId="16" xfId="6" applyFont="1" applyBorder="1"/>
    <xf numFmtId="0" fontId="16" fillId="0" borderId="13" xfId="0" applyFont="1" applyBorder="1"/>
    <xf numFmtId="44" fontId="16" fillId="0" borderId="6" xfId="6" applyFont="1" applyBorder="1"/>
    <xf numFmtId="0" fontId="16" fillId="0" borderId="5" xfId="0" applyFont="1" applyBorder="1"/>
    <xf numFmtId="0" fontId="16" fillId="0" borderId="8" xfId="0" applyFont="1" applyBorder="1"/>
    <xf numFmtId="0" fontId="20" fillId="0" borderId="0" xfId="0" applyFont="1" applyBorder="1"/>
    <xf numFmtId="44" fontId="20" fillId="0" borderId="17" xfId="6" applyFont="1" applyBorder="1"/>
    <xf numFmtId="0" fontId="5" fillId="0" borderId="0" xfId="0" applyFont="1" applyBorder="1"/>
    <xf numFmtId="0" fontId="5" fillId="0" borderId="0" xfId="0" applyFont="1"/>
    <xf numFmtId="0" fontId="18" fillId="0" borderId="14" xfId="0" applyFont="1" applyBorder="1"/>
    <xf numFmtId="0" fontId="18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0" fillId="0" borderId="0" xfId="0" applyFont="1"/>
    <xf numFmtId="0" fontId="0" fillId="0" borderId="20" xfId="0" applyBorder="1"/>
    <xf numFmtId="0" fontId="0" fillId="0" borderId="15" xfId="0" applyBorder="1"/>
    <xf numFmtId="0" fontId="0" fillId="0" borderId="23" xfId="0" applyBorder="1"/>
    <xf numFmtId="0" fontId="7" fillId="0" borderId="23" xfId="0" applyFont="1" applyBorder="1"/>
    <xf numFmtId="0" fontId="0" fillId="0" borderId="25" xfId="0" applyBorder="1"/>
    <xf numFmtId="0" fontId="18" fillId="0" borderId="18" xfId="0" applyFont="1" applyBorder="1"/>
    <xf numFmtId="44" fontId="0" fillId="0" borderId="21" xfId="6" applyFont="1" applyBorder="1"/>
    <xf numFmtId="44" fontId="0" fillId="0" borderId="15" xfId="6" applyFont="1" applyBorder="1"/>
    <xf numFmtId="44" fontId="0" fillId="0" borderId="19" xfId="6" applyFont="1" applyBorder="1"/>
    <xf numFmtId="44" fontId="0" fillId="0" borderId="0" xfId="6" applyFont="1"/>
    <xf numFmtId="44" fontId="0" fillId="0" borderId="22" xfId="6" applyFont="1" applyBorder="1"/>
    <xf numFmtId="44" fontId="0" fillId="0" borderId="5" xfId="6" applyFont="1" applyBorder="1"/>
    <xf numFmtId="44" fontId="0" fillId="0" borderId="20" xfId="6" applyFont="1" applyBorder="1"/>
    <xf numFmtId="44" fontId="0" fillId="0" borderId="8" xfId="6" applyFont="1" applyBorder="1"/>
    <xf numFmtId="44" fontId="7" fillId="0" borderId="25" xfId="6" applyFont="1" applyBorder="1"/>
    <xf numFmtId="44" fontId="7" fillId="0" borderId="24" xfId="6" applyFont="1" applyBorder="1"/>
    <xf numFmtId="44" fontId="7" fillId="0" borderId="23" xfId="6" applyFont="1" applyBorder="1"/>
    <xf numFmtId="44" fontId="0" fillId="0" borderId="0" xfId="0" applyNumberFormat="1"/>
    <xf numFmtId="44" fontId="10" fillId="0" borderId="0" xfId="0" applyNumberFormat="1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7">
    <cellStyle name="Currency" xfId="6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2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1"/>
      <tableStyleElement type="headerRow" dxfId="10"/>
      <tableStyleElement type="totalRow" dxfId="9"/>
      <tableStyleElement type="firstRowStripe" dxfId="8"/>
      <tableStyleElement type="secondRowStripe" dxfId="7"/>
    </tableStyle>
    <tableStyle name="Personal monthly budget" pivot="0" count="7" xr9:uid="{DF2684C2-C435-47FA-9646-E632C3AE894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123371</xdr:colOff>
      <xdr:row>0</xdr:row>
      <xdr:rowOff>0</xdr:rowOff>
    </xdr:from>
    <xdr:to>
      <xdr:col>0</xdr:col>
      <xdr:colOff>555171</xdr:colOff>
      <xdr:row>1</xdr:row>
      <xdr:rowOff>35984</xdr:rowOff>
    </xdr:to>
    <xdr:pic>
      <xdr:nvPicPr>
        <xdr:cNvPr id="2" name="Graphic 1" descr="Money">
          <a:extLst>
            <a:ext uri="{FF2B5EF4-FFF2-40B4-BE49-F238E27FC236}">
              <a16:creationId xmlns:a16="http://schemas.microsoft.com/office/drawing/2014/main" id="{A920F87D-AB1A-4E82-B24C-A9B960A6E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371" y="0"/>
          <a:ext cx="431800" cy="68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B0B0-9943-4B62-B1BC-322D452E9C38}">
  <dimension ref="A1:X22"/>
  <sheetViews>
    <sheetView zoomScale="70" zoomScaleNormal="70" workbookViewId="0">
      <selection sqref="A1:K1"/>
    </sheetView>
  </sheetViews>
  <sheetFormatPr defaultRowHeight="13" x14ac:dyDescent="0.3"/>
  <cols>
    <col min="1" max="1" width="21.59765625" customWidth="1"/>
    <col min="2" max="2" width="18.19921875" customWidth="1"/>
    <col min="7" max="7" width="10.19921875" customWidth="1"/>
    <col min="9" max="9" width="9.09765625" customWidth="1"/>
    <col min="13" max="13" width="14.5" customWidth="1"/>
    <col min="14" max="14" width="11.09765625" customWidth="1"/>
    <col min="15" max="15" width="11.796875" customWidth="1"/>
    <col min="22" max="22" width="9.5" customWidth="1"/>
  </cols>
  <sheetData>
    <row r="1" spans="1:24" ht="51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20"/>
      <c r="M1" s="20"/>
      <c r="N1" s="20"/>
      <c r="O1" s="20"/>
      <c r="P1" s="20"/>
      <c r="Q1" s="4"/>
    </row>
    <row r="2" spans="1:24" x14ac:dyDescent="0.3">
      <c r="D2" s="88" t="s">
        <v>47</v>
      </c>
      <c r="E2" s="87"/>
      <c r="F2" s="87"/>
    </row>
    <row r="4" spans="1:24" ht="19" thickBot="1" x14ac:dyDescent="0.5">
      <c r="A4" s="13" t="s">
        <v>2</v>
      </c>
      <c r="B4" s="14"/>
      <c r="C4" s="1"/>
      <c r="G4" s="36" t="s">
        <v>12</v>
      </c>
      <c r="H4" s="37"/>
      <c r="I4" s="37"/>
      <c r="J4" s="37"/>
      <c r="K4" s="37"/>
      <c r="L4" s="37"/>
      <c r="M4" s="37"/>
      <c r="N4" s="37"/>
      <c r="O4" s="37"/>
    </row>
    <row r="5" spans="1:24" ht="16" customHeight="1" x14ac:dyDescent="0.35">
      <c r="A5" s="6" t="s">
        <v>0</v>
      </c>
      <c r="B5" s="5">
        <v>49575</v>
      </c>
      <c r="C5" s="2"/>
      <c r="D5" s="2"/>
      <c r="E5" s="2"/>
      <c r="G5" s="42" t="s">
        <v>15</v>
      </c>
      <c r="H5" s="42"/>
      <c r="I5" s="25"/>
      <c r="J5" s="25"/>
      <c r="K5" s="25"/>
      <c r="L5" s="25"/>
      <c r="M5" s="25" t="s">
        <v>14</v>
      </c>
      <c r="N5" s="26" t="s">
        <v>16</v>
      </c>
      <c r="O5" s="26" t="s">
        <v>17</v>
      </c>
    </row>
    <row r="6" spans="1:24" ht="16" customHeight="1" x14ac:dyDescent="0.35">
      <c r="A6" s="7" t="s">
        <v>3</v>
      </c>
      <c r="B6" s="8">
        <v>16575</v>
      </c>
      <c r="C6" s="2"/>
      <c r="D6" s="2"/>
      <c r="E6" s="2"/>
      <c r="F6" s="29" t="s">
        <v>18</v>
      </c>
      <c r="G6" s="44" t="s">
        <v>1</v>
      </c>
      <c r="H6" s="44"/>
      <c r="I6" s="3"/>
      <c r="J6" s="3"/>
      <c r="K6" s="3"/>
      <c r="L6" s="3"/>
      <c r="M6" s="21">
        <v>12066</v>
      </c>
      <c r="N6" s="22">
        <v>12066</v>
      </c>
      <c r="O6" s="22">
        <v>12066</v>
      </c>
    </row>
    <row r="7" spans="1:24" ht="15.5" x14ac:dyDescent="0.35">
      <c r="A7" s="7"/>
      <c r="B7" s="9"/>
      <c r="C7" s="2"/>
      <c r="D7" s="2"/>
      <c r="E7" s="2"/>
      <c r="F7" s="29" t="s">
        <v>18</v>
      </c>
      <c r="G7" s="43" t="s">
        <v>5</v>
      </c>
      <c r="H7" s="43"/>
      <c r="I7" s="17"/>
      <c r="J7" s="17"/>
      <c r="K7" s="17"/>
      <c r="L7" s="17"/>
      <c r="M7" s="22">
        <v>300</v>
      </c>
      <c r="N7" s="28">
        <v>300</v>
      </c>
      <c r="O7" s="28">
        <v>300</v>
      </c>
    </row>
    <row r="8" spans="1:24" ht="16" customHeight="1" x14ac:dyDescent="0.35">
      <c r="A8" s="10" t="s">
        <v>4</v>
      </c>
      <c r="B8" s="11">
        <f>SUM(B5:B6)</f>
        <v>66150</v>
      </c>
      <c r="C8" s="2"/>
      <c r="D8" s="2"/>
      <c r="E8" s="2"/>
      <c r="F8" s="1"/>
      <c r="G8" s="45" t="s">
        <v>6</v>
      </c>
      <c r="H8" s="45"/>
      <c r="I8" s="19"/>
      <c r="J8" s="19"/>
      <c r="K8" s="19"/>
      <c r="L8" s="19"/>
      <c r="M8" s="23">
        <v>65.89</v>
      </c>
      <c r="N8" s="22">
        <v>65.98</v>
      </c>
      <c r="O8" s="22">
        <v>59.9</v>
      </c>
    </row>
    <row r="9" spans="1:24" x14ac:dyDescent="0.3">
      <c r="A9" s="12"/>
      <c r="B9" s="12"/>
      <c r="C9" s="2"/>
      <c r="D9" s="2"/>
      <c r="E9" s="2"/>
      <c r="F9" s="29" t="s">
        <v>18</v>
      </c>
      <c r="G9" s="45" t="s">
        <v>7</v>
      </c>
      <c r="H9" s="45"/>
      <c r="I9" s="18"/>
      <c r="J9" s="18"/>
      <c r="K9" s="18"/>
      <c r="L9" s="18"/>
      <c r="M9" s="22">
        <v>2000</v>
      </c>
      <c r="N9" s="22">
        <v>2000</v>
      </c>
      <c r="O9" s="22">
        <v>2000</v>
      </c>
    </row>
    <row r="10" spans="1:24" x14ac:dyDescent="0.3">
      <c r="A10" s="2"/>
      <c r="B10" s="2"/>
      <c r="C10" s="2"/>
      <c r="D10" s="2"/>
      <c r="E10" s="2"/>
      <c r="G10" s="46" t="s">
        <v>8</v>
      </c>
      <c r="H10" s="46"/>
      <c r="I10" s="3"/>
      <c r="J10" s="3"/>
      <c r="K10" s="3"/>
      <c r="L10" s="3"/>
      <c r="M10" s="21">
        <v>4454</v>
      </c>
      <c r="N10" s="23">
        <v>5219.57</v>
      </c>
      <c r="O10" s="23">
        <v>3688.43</v>
      </c>
    </row>
    <row r="11" spans="1:24" x14ac:dyDescent="0.3">
      <c r="A11" s="2"/>
      <c r="B11" s="2"/>
      <c r="C11" s="2"/>
      <c r="D11" s="2"/>
      <c r="E11" s="2"/>
      <c r="G11" s="39" t="s">
        <v>9</v>
      </c>
      <c r="H11" s="39"/>
      <c r="I11" s="3"/>
      <c r="J11" s="3"/>
      <c r="K11" s="3"/>
      <c r="L11" s="3"/>
      <c r="M11" s="21">
        <v>7668</v>
      </c>
      <c r="N11" s="22">
        <v>8142</v>
      </c>
      <c r="O11" s="22">
        <v>7826</v>
      </c>
    </row>
    <row r="12" spans="1:24" x14ac:dyDescent="0.3">
      <c r="A12" s="2"/>
      <c r="B12" s="2"/>
      <c r="C12" s="2"/>
      <c r="D12" s="2"/>
      <c r="E12" s="2"/>
      <c r="G12" s="39" t="s">
        <v>21</v>
      </c>
      <c r="H12" s="39"/>
      <c r="I12" s="3"/>
      <c r="J12" s="3"/>
      <c r="K12" s="3"/>
      <c r="L12" s="3"/>
      <c r="M12" s="21">
        <v>1000</v>
      </c>
      <c r="N12" s="21">
        <v>1000</v>
      </c>
      <c r="O12" s="21">
        <v>1000</v>
      </c>
    </row>
    <row r="13" spans="1:24" x14ac:dyDescent="0.3">
      <c r="A13" s="2"/>
      <c r="B13" s="2"/>
      <c r="C13" s="33" t="s">
        <v>27</v>
      </c>
      <c r="D13" s="34"/>
      <c r="E13" s="34"/>
      <c r="F13" s="29" t="s">
        <v>18</v>
      </c>
      <c r="G13" s="39" t="s">
        <v>10</v>
      </c>
      <c r="H13" s="39"/>
      <c r="I13" s="3"/>
      <c r="J13" s="3"/>
      <c r="K13" s="3"/>
      <c r="L13" s="3"/>
      <c r="M13" s="21">
        <v>7938</v>
      </c>
      <c r="N13" s="21">
        <v>7938</v>
      </c>
      <c r="O13" s="21">
        <v>7938</v>
      </c>
    </row>
    <row r="14" spans="1:24" x14ac:dyDescent="0.3">
      <c r="A14" s="2"/>
      <c r="B14" s="2"/>
      <c r="C14" s="33" t="s">
        <v>28</v>
      </c>
      <c r="D14" s="34"/>
      <c r="E14" s="34"/>
      <c r="F14" s="29" t="s">
        <v>18</v>
      </c>
      <c r="G14" s="41" t="s">
        <v>13</v>
      </c>
      <c r="H14" s="41"/>
      <c r="I14" s="3"/>
      <c r="J14" s="3"/>
      <c r="K14" s="3"/>
      <c r="L14" s="3"/>
      <c r="M14" s="21">
        <v>11965</v>
      </c>
      <c r="N14" s="21">
        <v>11965</v>
      </c>
      <c r="O14" s="21">
        <v>11965</v>
      </c>
      <c r="Q14" s="31" t="s">
        <v>23</v>
      </c>
      <c r="R14" s="32"/>
      <c r="S14" s="32"/>
      <c r="T14" s="32"/>
      <c r="U14" s="32"/>
      <c r="V14" s="32"/>
      <c r="W14" s="32"/>
      <c r="X14" s="32"/>
    </row>
    <row r="15" spans="1:24" x14ac:dyDescent="0.3">
      <c r="A15" s="2"/>
      <c r="B15" s="2"/>
      <c r="C15" s="2"/>
      <c r="D15" s="2"/>
      <c r="E15" s="2"/>
      <c r="G15" s="16"/>
      <c r="H15" s="16"/>
      <c r="I15" s="27"/>
      <c r="J15" s="16"/>
      <c r="K15" s="16"/>
      <c r="L15" s="16"/>
      <c r="M15" s="16"/>
      <c r="N15" s="16"/>
      <c r="O15" s="16"/>
    </row>
    <row r="16" spans="1:24" x14ac:dyDescent="0.3">
      <c r="A16" s="2"/>
      <c r="B16" s="2"/>
      <c r="C16" s="2"/>
      <c r="D16" s="2"/>
      <c r="E16" s="2"/>
      <c r="G16" s="35" t="s">
        <v>11</v>
      </c>
      <c r="H16" s="35"/>
      <c r="I16" s="35"/>
      <c r="M16" s="24">
        <f>SUM(M6:M14)</f>
        <v>47456.89</v>
      </c>
      <c r="N16" s="24">
        <f>SUM(N6:N14)</f>
        <v>48696.55</v>
      </c>
      <c r="O16" s="24">
        <f>SUM(O6:O14)</f>
        <v>46843.33</v>
      </c>
    </row>
    <row r="17" spans="1:9" x14ac:dyDescent="0.3">
      <c r="A17" s="2"/>
      <c r="B17" s="2"/>
      <c r="C17" s="2"/>
      <c r="D17" s="2"/>
      <c r="E17" s="2"/>
    </row>
    <row r="18" spans="1:9" x14ac:dyDescent="0.3">
      <c r="A18" s="34" t="s">
        <v>26</v>
      </c>
      <c r="B18" s="34"/>
      <c r="C18" s="34"/>
      <c r="D18" s="34"/>
    </row>
    <row r="19" spans="1:9" x14ac:dyDescent="0.3">
      <c r="A19" s="32" t="s">
        <v>25</v>
      </c>
      <c r="B19" s="32"/>
      <c r="C19" s="32"/>
      <c r="D19" s="32"/>
    </row>
    <row r="20" spans="1:9" x14ac:dyDescent="0.3">
      <c r="A20" s="32" t="s">
        <v>24</v>
      </c>
      <c r="B20" s="32"/>
      <c r="C20" s="32"/>
      <c r="D20" s="32"/>
    </row>
    <row r="21" spans="1:9" x14ac:dyDescent="0.3">
      <c r="A21" s="38" t="s">
        <v>22</v>
      </c>
      <c r="B21" s="38"/>
      <c r="C21" s="38"/>
      <c r="D21" s="38"/>
      <c r="E21" s="38"/>
      <c r="F21" s="30">
        <v>1937.22</v>
      </c>
    </row>
    <row r="22" spans="1:9" x14ac:dyDescent="0.3">
      <c r="A22" s="32" t="s">
        <v>19</v>
      </c>
      <c r="B22" s="32"/>
      <c r="C22" s="32"/>
      <c r="D22" s="32"/>
      <c r="E22" s="32"/>
      <c r="F22" s="32"/>
      <c r="G22" s="32"/>
      <c r="H22" s="32"/>
      <c r="I22" s="32"/>
    </row>
  </sheetData>
  <mergeCells count="22">
    <mergeCell ref="A1:K1"/>
    <mergeCell ref="G13:H13"/>
    <mergeCell ref="G14:H14"/>
    <mergeCell ref="G5:H5"/>
    <mergeCell ref="G7:H7"/>
    <mergeCell ref="G6:H6"/>
    <mergeCell ref="G8:H8"/>
    <mergeCell ref="G9:H9"/>
    <mergeCell ref="G10:H10"/>
    <mergeCell ref="D2:F2"/>
    <mergeCell ref="A21:E21"/>
    <mergeCell ref="A22:I22"/>
    <mergeCell ref="A18:D18"/>
    <mergeCell ref="A19:D19"/>
    <mergeCell ref="A20:D20"/>
    <mergeCell ref="Q14:X14"/>
    <mergeCell ref="C13:E13"/>
    <mergeCell ref="C14:E14"/>
    <mergeCell ref="G16:I16"/>
    <mergeCell ref="G4:O4"/>
    <mergeCell ref="G11:H11"/>
    <mergeCell ref="G12:H1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A7F8-8162-4F3C-ABFA-3D7E54FDA870}">
  <dimension ref="A1:U24"/>
  <sheetViews>
    <sheetView tabSelected="1" workbookViewId="0">
      <selection activeCell="O15" sqref="O15:U15"/>
    </sheetView>
  </sheetViews>
  <sheetFormatPr defaultRowHeight="13" x14ac:dyDescent="0.3"/>
  <cols>
    <col min="1" max="1" width="14.59765625" customWidth="1"/>
    <col min="3" max="3" width="12.19921875" customWidth="1"/>
    <col min="6" max="6" width="9.59765625" customWidth="1"/>
    <col min="7" max="7" width="11.19921875" customWidth="1"/>
    <col min="11" max="11" width="11.796875" customWidth="1"/>
    <col min="12" max="12" width="11.09765625" customWidth="1"/>
    <col min="13" max="13" width="10.796875" customWidth="1"/>
  </cols>
  <sheetData>
    <row r="1" spans="1:21" ht="13" customHeight="1" x14ac:dyDescent="0.3">
      <c r="A1" s="47" t="s">
        <v>29</v>
      </c>
      <c r="B1" s="47"/>
      <c r="C1" s="47"/>
      <c r="D1" s="47"/>
      <c r="E1" s="47"/>
      <c r="F1" s="47"/>
      <c r="G1" s="47"/>
      <c r="H1" s="47"/>
      <c r="J1" t="s">
        <v>49</v>
      </c>
    </row>
    <row r="2" spans="1:21" x14ac:dyDescent="0.3">
      <c r="A2" s="47"/>
      <c r="B2" s="47"/>
      <c r="C2" s="47"/>
      <c r="D2" s="47"/>
      <c r="E2" s="47"/>
      <c r="F2" s="47"/>
      <c r="G2" s="47"/>
      <c r="H2" s="47"/>
      <c r="J2" t="s">
        <v>50</v>
      </c>
    </row>
    <row r="3" spans="1:21" x14ac:dyDescent="0.3">
      <c r="A3" s="47"/>
      <c r="B3" s="47"/>
      <c r="C3" s="47"/>
      <c r="D3" s="47"/>
      <c r="E3" s="47"/>
      <c r="F3" s="47"/>
      <c r="G3" s="47"/>
      <c r="H3" s="47"/>
    </row>
    <row r="5" spans="1:21" ht="16" thickBot="1" x14ac:dyDescent="0.4">
      <c r="A5" s="51" t="s">
        <v>30</v>
      </c>
      <c r="B5" s="51"/>
      <c r="C5" s="52"/>
      <c r="D5" s="61"/>
      <c r="G5" s="65" t="s">
        <v>32</v>
      </c>
      <c r="H5" s="64"/>
      <c r="I5" s="64"/>
      <c r="J5" s="64"/>
      <c r="K5" s="64"/>
      <c r="L5" s="64"/>
      <c r="M5" s="64"/>
    </row>
    <row r="6" spans="1:21" ht="16" thickBot="1" x14ac:dyDescent="0.4">
      <c r="A6" s="53" t="s">
        <v>0</v>
      </c>
      <c r="B6" s="53"/>
      <c r="C6" s="54">
        <v>3406</v>
      </c>
      <c r="D6" s="62"/>
      <c r="G6" s="63" t="s">
        <v>15</v>
      </c>
      <c r="H6" s="48"/>
      <c r="I6" s="48"/>
      <c r="J6" s="48"/>
      <c r="K6" s="72" t="s">
        <v>14</v>
      </c>
      <c r="L6" s="72" t="s">
        <v>16</v>
      </c>
      <c r="M6" s="63" t="s">
        <v>17</v>
      </c>
    </row>
    <row r="7" spans="1:21" ht="15.5" x14ac:dyDescent="0.35">
      <c r="A7" s="55" t="s">
        <v>3</v>
      </c>
      <c r="B7" s="55"/>
      <c r="C7" s="56">
        <v>1326</v>
      </c>
      <c r="D7" s="62"/>
      <c r="F7" s="29" t="s">
        <v>18</v>
      </c>
      <c r="G7" s="68" t="s">
        <v>33</v>
      </c>
      <c r="H7" s="68"/>
      <c r="I7" s="68"/>
      <c r="J7" s="68"/>
      <c r="K7" s="73">
        <f>275*4</f>
        <v>1100</v>
      </c>
      <c r="L7" s="73">
        <f>275*4</f>
        <v>1100</v>
      </c>
      <c r="M7" s="74">
        <f>275*4</f>
        <v>1100</v>
      </c>
    </row>
    <row r="8" spans="1:21" ht="15.5" x14ac:dyDescent="0.35">
      <c r="A8" s="57"/>
      <c r="B8" s="57"/>
      <c r="C8" s="58"/>
      <c r="D8" s="62"/>
      <c r="F8" s="29" t="s">
        <v>18</v>
      </c>
      <c r="G8" s="32" t="s">
        <v>34</v>
      </c>
      <c r="H8" s="32"/>
      <c r="K8" s="75">
        <v>148.77000000000001</v>
      </c>
      <c r="L8" s="75">
        <v>148.77000000000001</v>
      </c>
      <c r="M8" s="76">
        <v>148.77000000000001</v>
      </c>
    </row>
    <row r="9" spans="1:21" ht="15.5" x14ac:dyDescent="0.35">
      <c r="A9" s="59" t="s">
        <v>31</v>
      </c>
      <c r="B9" s="59"/>
      <c r="C9" s="60">
        <f>SUM(C6:C7)</f>
        <v>4732</v>
      </c>
      <c r="D9" s="62"/>
      <c r="F9" s="29" t="s">
        <v>18</v>
      </c>
      <c r="G9" s="49" t="s">
        <v>35</v>
      </c>
      <c r="H9" s="49"/>
      <c r="I9" s="50"/>
      <c r="J9" s="50"/>
      <c r="K9" s="77">
        <v>88.09</v>
      </c>
      <c r="L9" s="77">
        <v>88.09</v>
      </c>
      <c r="M9" s="78">
        <v>88.09</v>
      </c>
    </row>
    <row r="10" spans="1:21" x14ac:dyDescent="0.3">
      <c r="F10" s="29"/>
      <c r="G10" t="s">
        <v>36</v>
      </c>
      <c r="K10" s="77">
        <f>SUM(L10:L10)/2</f>
        <v>199.965</v>
      </c>
      <c r="L10" s="78">
        <f>133.31 *3</f>
        <v>399.93</v>
      </c>
      <c r="M10" s="80">
        <f>94.58*3</f>
        <v>283.74</v>
      </c>
      <c r="N10" s="1"/>
    </row>
    <row r="11" spans="1:21" x14ac:dyDescent="0.3">
      <c r="F11" s="29" t="s">
        <v>18</v>
      </c>
      <c r="G11" s="50" t="s">
        <v>37</v>
      </c>
      <c r="H11" s="50"/>
      <c r="I11" s="50"/>
      <c r="J11" s="50"/>
      <c r="K11" s="77">
        <v>69.900000000000006</v>
      </c>
      <c r="L11" s="77">
        <v>69.900000000000006</v>
      </c>
      <c r="M11" s="78">
        <v>69.900000000000006</v>
      </c>
    </row>
    <row r="12" spans="1:21" x14ac:dyDescent="0.3">
      <c r="F12" s="29"/>
      <c r="G12" t="s">
        <v>39</v>
      </c>
      <c r="K12" s="75">
        <f>SUM(L12:M12)/2</f>
        <v>600</v>
      </c>
      <c r="L12" s="75">
        <v>800</v>
      </c>
      <c r="M12" s="76">
        <v>400</v>
      </c>
    </row>
    <row r="13" spans="1:21" x14ac:dyDescent="0.3">
      <c r="F13" s="29" t="s">
        <v>18</v>
      </c>
      <c r="G13" s="49" t="s">
        <v>38</v>
      </c>
      <c r="H13" s="49"/>
      <c r="I13" s="50"/>
      <c r="J13" s="50"/>
      <c r="K13" s="77">
        <f>SUM(L13:M13)/2</f>
        <v>250</v>
      </c>
      <c r="L13" s="77">
        <v>500</v>
      </c>
      <c r="M13" s="78">
        <v>0</v>
      </c>
      <c r="O13" s="66" t="s">
        <v>51</v>
      </c>
      <c r="P13" s="66"/>
      <c r="Q13" s="66"/>
      <c r="R13" s="66"/>
      <c r="S13" s="66"/>
      <c r="T13" s="66"/>
      <c r="U13" s="66"/>
    </row>
    <row r="14" spans="1:21" s="15" customFormat="1" x14ac:dyDescent="0.3">
      <c r="F14" s="29" t="s">
        <v>18</v>
      </c>
      <c r="G14" s="49" t="s">
        <v>41</v>
      </c>
      <c r="H14" s="49"/>
      <c r="I14" s="50"/>
      <c r="J14" s="50"/>
      <c r="K14" s="77">
        <v>0</v>
      </c>
      <c r="L14" s="77">
        <v>5.99</v>
      </c>
      <c r="M14" s="78">
        <v>0</v>
      </c>
      <c r="O14" s="29"/>
      <c r="P14" s="29"/>
      <c r="Q14" s="29"/>
      <c r="R14" s="29"/>
      <c r="S14" s="29"/>
      <c r="T14" s="29"/>
    </row>
    <row r="15" spans="1:21" s="15" customFormat="1" x14ac:dyDescent="0.3">
      <c r="F15" s="29"/>
      <c r="G15" s="49" t="s">
        <v>42</v>
      </c>
      <c r="H15" s="49"/>
      <c r="I15" s="50"/>
      <c r="J15" s="50"/>
      <c r="K15" s="80">
        <v>500</v>
      </c>
      <c r="L15" s="77">
        <v>500</v>
      </c>
      <c r="M15" s="78">
        <v>500</v>
      </c>
      <c r="O15" s="66" t="s">
        <v>51</v>
      </c>
      <c r="P15" s="66"/>
      <c r="Q15" s="66"/>
      <c r="R15" s="66"/>
      <c r="S15" s="66"/>
      <c r="T15" s="66"/>
      <c r="U15" s="66"/>
    </row>
    <row r="16" spans="1:21" x14ac:dyDescent="0.3">
      <c r="J16" s="67"/>
      <c r="K16" s="79"/>
      <c r="L16" s="75"/>
      <c r="M16" s="76"/>
    </row>
    <row r="17" spans="1:13" x14ac:dyDescent="0.3">
      <c r="G17" s="70" t="s">
        <v>40</v>
      </c>
      <c r="H17" s="69"/>
      <c r="I17" s="69"/>
      <c r="J17" s="71"/>
      <c r="K17" s="81">
        <f>SUM(K7:K15)</f>
        <v>2956.7249999999999</v>
      </c>
      <c r="L17" s="82">
        <f>SUM(L7:L15)</f>
        <v>3612.68</v>
      </c>
      <c r="M17" s="83">
        <f>SUM(M7:M15)</f>
        <v>2590.5</v>
      </c>
    </row>
    <row r="20" spans="1:13" x14ac:dyDescent="0.3">
      <c r="A20" s="66" t="s">
        <v>43</v>
      </c>
      <c r="B20" s="66"/>
      <c r="C20" s="66"/>
      <c r="D20" s="66"/>
      <c r="G20" s="85">
        <f xml:space="preserve"> L17 - M17</f>
        <v>1022.1799999999998</v>
      </c>
    </row>
    <row r="21" spans="1:13" x14ac:dyDescent="0.3">
      <c r="A21" s="32" t="s">
        <v>46</v>
      </c>
      <c r="B21" s="32"/>
      <c r="C21" s="32"/>
      <c r="D21" s="32"/>
      <c r="E21" s="32"/>
      <c r="F21" s="32"/>
      <c r="G21" s="86">
        <f>C9-K17</f>
        <v>1775.2750000000001</v>
      </c>
      <c r="H21" s="86" t="s">
        <v>48</v>
      </c>
    </row>
    <row r="22" spans="1:13" x14ac:dyDescent="0.3">
      <c r="A22" s="32" t="s">
        <v>44</v>
      </c>
      <c r="B22" s="32"/>
      <c r="C22" s="32"/>
      <c r="D22" s="32"/>
      <c r="E22" s="32"/>
      <c r="F22" s="32"/>
      <c r="G22" s="84">
        <f>C9-L17</f>
        <v>1119.3200000000002</v>
      </c>
      <c r="H22" t="s">
        <v>48</v>
      </c>
    </row>
    <row r="23" spans="1:13" x14ac:dyDescent="0.3">
      <c r="A23" s="32" t="s">
        <v>45</v>
      </c>
      <c r="B23" s="32"/>
      <c r="C23" s="32"/>
      <c r="D23" s="32"/>
      <c r="E23" s="32"/>
      <c r="G23" s="84">
        <f>C9-M17</f>
        <v>2141.5</v>
      </c>
      <c r="H23" t="s">
        <v>48</v>
      </c>
    </row>
    <row r="24" spans="1:13" x14ac:dyDescent="0.3">
      <c r="A24" s="32" t="s">
        <v>19</v>
      </c>
      <c r="B24" s="32"/>
      <c r="C24" s="32"/>
      <c r="D24" s="32"/>
      <c r="E24" s="32"/>
      <c r="F24" s="32"/>
      <c r="G24" s="32"/>
      <c r="H24" s="32"/>
    </row>
  </sheetData>
  <mergeCells count="18">
    <mergeCell ref="A20:D20"/>
    <mergeCell ref="A21:F21"/>
    <mergeCell ref="A22:F22"/>
    <mergeCell ref="A23:E23"/>
    <mergeCell ref="A24:H24"/>
    <mergeCell ref="G13:H13"/>
    <mergeCell ref="G5:M5"/>
    <mergeCell ref="G14:H14"/>
    <mergeCell ref="G15:H15"/>
    <mergeCell ref="O13:U13"/>
    <mergeCell ref="O15:U15"/>
    <mergeCell ref="A1:H3"/>
    <mergeCell ref="A5:B5"/>
    <mergeCell ref="A6:B6"/>
    <mergeCell ref="A7:B7"/>
    <mergeCell ref="A9:B9"/>
    <mergeCell ref="G9:H9"/>
    <mergeCell ref="G8:H8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Budget</vt:lpstr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2022-04-28T06:51:30Z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