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ksh\Desktop\"/>
    </mc:Choice>
  </mc:AlternateContent>
  <xr:revisionPtr revIDLastSave="0" documentId="13_ncr:1_{EC36456F-0E30-4328-BA7C-2E81EC30E9D6}" xr6:coauthVersionLast="47" xr6:coauthVersionMax="47" xr10:uidLastSave="{00000000-0000-0000-0000-000000000000}"/>
  <bookViews>
    <workbookView xWindow="-108" yWindow="-108" windowWidth="23256" windowHeight="12456" activeTab="2" xr2:uid="{2F73BF3C-CF81-4B53-8C54-46893F60BEA0}"/>
  </bookViews>
  <sheets>
    <sheet name="RF Rate, NIFTY" sheetId="1" r:id="rId1"/>
    <sheet name="Q1) Input" sheetId="2" r:id="rId2"/>
    <sheet name="Q1) a, b" sheetId="3" r:id="rId3"/>
    <sheet name="Q2) Conversion" sheetId="7" r:id="rId4"/>
    <sheet name="Q2) Input" sheetId="4" r:id="rId5"/>
    <sheet name="Q2) a, b" sheetId="5" r:id="rId6"/>
  </sheets>
  <definedNames>
    <definedName name="solver_adj" localSheetId="2" hidden="1">'Q1) a, b'!$C$14:$C$21</definedName>
    <definedName name="solver_adj" localSheetId="5" hidden="1">'Q2) a, b'!$C$45:$C$54</definedName>
    <definedName name="solver_cvg" localSheetId="2" hidden="1">0.0001</definedName>
    <definedName name="solver_cvg" localSheetId="5" hidden="1">0.0001</definedName>
    <definedName name="solver_drv" localSheetId="2" hidden="1">2</definedName>
    <definedName name="solver_drv" localSheetId="5" hidden="1">1</definedName>
    <definedName name="solver_eng" localSheetId="2" hidden="1">1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itr" localSheetId="2" hidden="1">2147483647</definedName>
    <definedName name="solver_itr" localSheetId="5" hidden="1">2147483647</definedName>
    <definedName name="solver_lhs0" localSheetId="2" hidden="1">'Q1) a, b'!$C$3:$C$10</definedName>
    <definedName name="solver_lhs1" localSheetId="2" hidden="1">'Q1) a, b'!$N$14</definedName>
    <definedName name="solver_lhs1" localSheetId="5" hidden="1">'Q2) a, b'!$P$49</definedName>
    <definedName name="solver_lhs2" localSheetId="2" hidden="1">'Q1) a, b'!$N$18</definedName>
    <definedName name="solver_lhs2" localSheetId="5" hidden="1">'Q2) a, b'!$P$20</definedName>
    <definedName name="solver_mip" localSheetId="2" hidden="1">2147483647</definedName>
    <definedName name="solver_mip" localSheetId="5" hidden="1">2147483647</definedName>
    <definedName name="solver_mni" localSheetId="2" hidden="1">30</definedName>
    <definedName name="solver_mni" localSheetId="5" hidden="1">30</definedName>
    <definedName name="solver_mrt" localSheetId="2" hidden="1">0.075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2</definedName>
    <definedName name="solver_neg" localSheetId="5" hidden="1">2</definedName>
    <definedName name="solver_nod" localSheetId="2" hidden="1">2147483647</definedName>
    <definedName name="solver_nod" localSheetId="5" hidden="1">2147483647</definedName>
    <definedName name="solver_num" localSheetId="2" hidden="1">2</definedName>
    <definedName name="solver_num" localSheetId="5" hidden="1">1</definedName>
    <definedName name="solver_nwt" localSheetId="2" hidden="1">1</definedName>
    <definedName name="solver_nwt" localSheetId="5" hidden="1">1</definedName>
    <definedName name="solver_opt" localSheetId="2" hidden="1">'Q1) a, b'!$N$15</definedName>
    <definedName name="solver_opt" localSheetId="5" hidden="1">'Q2) a, b'!$P$51</definedName>
    <definedName name="solver_pre" localSheetId="2" hidden="1">0.000001</definedName>
    <definedName name="solver_pre" localSheetId="5" hidden="1">0.000001</definedName>
    <definedName name="solver_rbv" localSheetId="2" hidden="1">2</definedName>
    <definedName name="solver_rbv" localSheetId="5" hidden="1">1</definedName>
    <definedName name="solver_rel0" localSheetId="2" hidden="1">2</definedName>
    <definedName name="solver_rel1" localSheetId="2" hidden="1">2</definedName>
    <definedName name="solver_rel1" localSheetId="5" hidden="1">2</definedName>
    <definedName name="solver_rel2" localSheetId="2" hidden="1">2</definedName>
    <definedName name="solver_rel2" localSheetId="5" hidden="1">2</definedName>
    <definedName name="solver_rhs0" localSheetId="2" hidden="1">SUM('Q1) a, b'!$C$3:$C$10) = 1</definedName>
    <definedName name="solver_rhs1" localSheetId="2" hidden="1">'Q1) a, b'!$B$37</definedName>
    <definedName name="solver_rhs1" localSheetId="5" hidden="1">1</definedName>
    <definedName name="solver_rhs2" localSheetId="2" hidden="1">1</definedName>
    <definedName name="solver_rhs2" localSheetId="5" hidden="1">1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2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2147483647</definedName>
    <definedName name="solver_tim" localSheetId="5" hidden="1">2147483647</definedName>
    <definedName name="solver_tol" localSheetId="2" hidden="1">0.01</definedName>
    <definedName name="solver_tol" localSheetId="5" hidden="1">0.01</definedName>
    <definedName name="solver_typ" localSheetId="2" hidden="1">2</definedName>
    <definedName name="solver_typ" localSheetId="5" hidden="1">1</definedName>
    <definedName name="solver_val" localSheetId="2" hidden="1">0</definedName>
    <definedName name="solver_val" localSheetId="5" hidden="1">0</definedName>
    <definedName name="solver_ver" localSheetId="2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64" i="4" l="1"/>
  <c r="C29" i="5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24" i="3"/>
  <c r="C30" i="5"/>
  <c r="C31" i="5"/>
  <c r="C32" i="5"/>
  <c r="C33" i="5"/>
  <c r="C34" i="5"/>
  <c r="C35" i="5"/>
  <c r="C36" i="5"/>
  <c r="C37" i="5"/>
  <c r="C38" i="5"/>
  <c r="C39" i="5"/>
  <c r="C40" i="5"/>
  <c r="C41" i="5"/>
  <c r="C28" i="5"/>
  <c r="W4" i="4"/>
  <c r="W5" i="4"/>
  <c r="W6" i="4"/>
  <c r="W7" i="4"/>
  <c r="W8" i="4"/>
  <c r="W9" i="4"/>
  <c r="W260" i="4" s="1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43" i="4"/>
  <c r="W44" i="4"/>
  <c r="W45" i="4"/>
  <c r="W46" i="4"/>
  <c r="W47" i="4"/>
  <c r="W48" i="4"/>
  <c r="W49" i="4"/>
  <c r="W50" i="4"/>
  <c r="W51" i="4"/>
  <c r="W52" i="4"/>
  <c r="W53" i="4"/>
  <c r="W54" i="4"/>
  <c r="W55" i="4"/>
  <c r="W56" i="4"/>
  <c r="W57" i="4"/>
  <c r="W58" i="4"/>
  <c r="W59" i="4"/>
  <c r="W60" i="4"/>
  <c r="W61" i="4"/>
  <c r="W62" i="4"/>
  <c r="W63" i="4"/>
  <c r="W64" i="4"/>
  <c r="W65" i="4"/>
  <c r="W66" i="4"/>
  <c r="W67" i="4"/>
  <c r="W68" i="4"/>
  <c r="W69" i="4"/>
  <c r="W70" i="4"/>
  <c r="W71" i="4"/>
  <c r="W72" i="4"/>
  <c r="W73" i="4"/>
  <c r="W74" i="4"/>
  <c r="W75" i="4"/>
  <c r="W76" i="4"/>
  <c r="W77" i="4"/>
  <c r="W78" i="4"/>
  <c r="W79" i="4"/>
  <c r="W80" i="4"/>
  <c r="W81" i="4"/>
  <c r="W82" i="4"/>
  <c r="W83" i="4"/>
  <c r="W84" i="4"/>
  <c r="W85" i="4"/>
  <c r="W86" i="4"/>
  <c r="W87" i="4"/>
  <c r="W88" i="4"/>
  <c r="W89" i="4"/>
  <c r="W90" i="4"/>
  <c r="W91" i="4"/>
  <c r="W92" i="4"/>
  <c r="W93" i="4"/>
  <c r="W94" i="4"/>
  <c r="W95" i="4"/>
  <c r="W96" i="4"/>
  <c r="W97" i="4"/>
  <c r="W98" i="4"/>
  <c r="W99" i="4"/>
  <c r="W100" i="4"/>
  <c r="W101" i="4"/>
  <c r="W102" i="4"/>
  <c r="W103" i="4"/>
  <c r="W104" i="4"/>
  <c r="W105" i="4"/>
  <c r="W106" i="4"/>
  <c r="W107" i="4"/>
  <c r="W108" i="4"/>
  <c r="W109" i="4"/>
  <c r="W110" i="4"/>
  <c r="W111" i="4"/>
  <c r="W112" i="4"/>
  <c r="W113" i="4"/>
  <c r="W114" i="4"/>
  <c r="W115" i="4"/>
  <c r="W116" i="4"/>
  <c r="W117" i="4"/>
  <c r="W118" i="4"/>
  <c r="W119" i="4"/>
  <c r="W120" i="4"/>
  <c r="W121" i="4"/>
  <c r="W122" i="4"/>
  <c r="W123" i="4"/>
  <c r="W124" i="4"/>
  <c r="W125" i="4"/>
  <c r="W126" i="4"/>
  <c r="W127" i="4"/>
  <c r="W128" i="4"/>
  <c r="W129" i="4"/>
  <c r="W130" i="4"/>
  <c r="W131" i="4"/>
  <c r="W132" i="4"/>
  <c r="W133" i="4"/>
  <c r="W134" i="4"/>
  <c r="W135" i="4"/>
  <c r="W136" i="4"/>
  <c r="W137" i="4"/>
  <c r="W138" i="4"/>
  <c r="W139" i="4"/>
  <c r="W140" i="4"/>
  <c r="W141" i="4"/>
  <c r="W142" i="4"/>
  <c r="W143" i="4"/>
  <c r="W144" i="4"/>
  <c r="W145" i="4"/>
  <c r="W146" i="4"/>
  <c r="W147" i="4"/>
  <c r="W148" i="4"/>
  <c r="W149" i="4"/>
  <c r="W150" i="4"/>
  <c r="W151" i="4"/>
  <c r="W152" i="4"/>
  <c r="W153" i="4"/>
  <c r="W154" i="4"/>
  <c r="W155" i="4"/>
  <c r="W156" i="4"/>
  <c r="W157" i="4"/>
  <c r="W158" i="4"/>
  <c r="W159" i="4"/>
  <c r="W160" i="4"/>
  <c r="W161" i="4"/>
  <c r="W162" i="4"/>
  <c r="W163" i="4"/>
  <c r="W164" i="4"/>
  <c r="W165" i="4"/>
  <c r="W166" i="4"/>
  <c r="W167" i="4"/>
  <c r="W168" i="4"/>
  <c r="W169" i="4"/>
  <c r="W170" i="4"/>
  <c r="W171" i="4"/>
  <c r="W172" i="4"/>
  <c r="W173" i="4"/>
  <c r="W174" i="4"/>
  <c r="W175" i="4"/>
  <c r="W176" i="4"/>
  <c r="W177" i="4"/>
  <c r="W178" i="4"/>
  <c r="W179" i="4"/>
  <c r="W180" i="4"/>
  <c r="W181" i="4"/>
  <c r="W182" i="4"/>
  <c r="W183" i="4"/>
  <c r="W184" i="4"/>
  <c r="W185" i="4"/>
  <c r="W186" i="4"/>
  <c r="W187" i="4"/>
  <c r="W188" i="4"/>
  <c r="W189" i="4"/>
  <c r="W190" i="4"/>
  <c r="W191" i="4"/>
  <c r="W192" i="4"/>
  <c r="W193" i="4"/>
  <c r="W194" i="4"/>
  <c r="W195" i="4"/>
  <c r="W196" i="4"/>
  <c r="W197" i="4"/>
  <c r="W198" i="4"/>
  <c r="W199" i="4"/>
  <c r="W200" i="4"/>
  <c r="W201" i="4"/>
  <c r="W202" i="4"/>
  <c r="W203" i="4"/>
  <c r="W204" i="4"/>
  <c r="W205" i="4"/>
  <c r="W206" i="4"/>
  <c r="W207" i="4"/>
  <c r="W208" i="4"/>
  <c r="W209" i="4"/>
  <c r="W210" i="4"/>
  <c r="W211" i="4"/>
  <c r="W212" i="4"/>
  <c r="W213" i="4"/>
  <c r="W214" i="4"/>
  <c r="W215" i="4"/>
  <c r="W216" i="4"/>
  <c r="W217" i="4"/>
  <c r="W218" i="4"/>
  <c r="W219" i="4"/>
  <c r="W220" i="4"/>
  <c r="W221" i="4"/>
  <c r="W222" i="4"/>
  <c r="W223" i="4"/>
  <c r="W224" i="4"/>
  <c r="W225" i="4"/>
  <c r="W226" i="4"/>
  <c r="W227" i="4"/>
  <c r="W228" i="4"/>
  <c r="W229" i="4"/>
  <c r="W230" i="4"/>
  <c r="W231" i="4"/>
  <c r="W232" i="4"/>
  <c r="W233" i="4"/>
  <c r="W234" i="4"/>
  <c r="W235" i="4"/>
  <c r="W236" i="4"/>
  <c r="W237" i="4"/>
  <c r="W238" i="4"/>
  <c r="W239" i="4"/>
  <c r="W240" i="4"/>
  <c r="W241" i="4"/>
  <c r="W242" i="4"/>
  <c r="W243" i="4"/>
  <c r="W244" i="4"/>
  <c r="W245" i="4"/>
  <c r="W246" i="4"/>
  <c r="W247" i="4"/>
  <c r="W3" i="4"/>
  <c r="W255" i="4" s="1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129" i="4"/>
  <c r="V130" i="4"/>
  <c r="V131" i="4"/>
  <c r="V132" i="4"/>
  <c r="V133" i="4"/>
  <c r="V134" i="4"/>
  <c r="V135" i="4"/>
  <c r="V136" i="4"/>
  <c r="V137" i="4"/>
  <c r="V138" i="4"/>
  <c r="V139" i="4"/>
  <c r="V140" i="4"/>
  <c r="V141" i="4"/>
  <c r="V142" i="4"/>
  <c r="V143" i="4"/>
  <c r="V144" i="4"/>
  <c r="V145" i="4"/>
  <c r="V146" i="4"/>
  <c r="V147" i="4"/>
  <c r="V148" i="4"/>
  <c r="V149" i="4"/>
  <c r="V150" i="4"/>
  <c r="V151" i="4"/>
  <c r="V152" i="4"/>
  <c r="V153" i="4"/>
  <c r="V154" i="4"/>
  <c r="V155" i="4"/>
  <c r="V156" i="4"/>
  <c r="V157" i="4"/>
  <c r="V158" i="4"/>
  <c r="V159" i="4"/>
  <c r="V160" i="4"/>
  <c r="V161" i="4"/>
  <c r="V162" i="4"/>
  <c r="V163" i="4"/>
  <c r="V164" i="4"/>
  <c r="V165" i="4"/>
  <c r="V166" i="4"/>
  <c r="V167" i="4"/>
  <c r="V168" i="4"/>
  <c r="V169" i="4"/>
  <c r="V170" i="4"/>
  <c r="V171" i="4"/>
  <c r="V172" i="4"/>
  <c r="V173" i="4"/>
  <c r="V174" i="4"/>
  <c r="V175" i="4"/>
  <c r="V176" i="4"/>
  <c r="V177" i="4"/>
  <c r="V178" i="4"/>
  <c r="V179" i="4"/>
  <c r="V180" i="4"/>
  <c r="V181" i="4"/>
  <c r="V182" i="4"/>
  <c r="V183" i="4"/>
  <c r="V184" i="4"/>
  <c r="V185" i="4"/>
  <c r="V186" i="4"/>
  <c r="V187" i="4"/>
  <c r="V188" i="4"/>
  <c r="V189" i="4"/>
  <c r="V190" i="4"/>
  <c r="V191" i="4"/>
  <c r="V192" i="4"/>
  <c r="V193" i="4"/>
  <c r="V194" i="4"/>
  <c r="V195" i="4"/>
  <c r="V196" i="4"/>
  <c r="V197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3" i="4"/>
  <c r="F151" i="7"/>
  <c r="F152" i="7"/>
  <c r="F162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3" i="7"/>
  <c r="D97" i="7"/>
  <c r="E97" i="7" s="1"/>
  <c r="D49" i="7"/>
  <c r="D20" i="7"/>
  <c r="E20" i="7" s="1"/>
  <c r="C4" i="7"/>
  <c r="F4" i="7" s="1"/>
  <c r="C5" i="7"/>
  <c r="F5" i="7" s="1"/>
  <c r="C6" i="7"/>
  <c r="F6" i="7" s="1"/>
  <c r="C7" i="7"/>
  <c r="F7" i="7" s="1"/>
  <c r="C8" i="7"/>
  <c r="F8" i="7" s="1"/>
  <c r="C9" i="7"/>
  <c r="F9" i="7" s="1"/>
  <c r="C10" i="7"/>
  <c r="F10" i="7" s="1"/>
  <c r="C11" i="7"/>
  <c r="F11" i="7" s="1"/>
  <c r="C12" i="7"/>
  <c r="F12" i="7" s="1"/>
  <c r="C13" i="7"/>
  <c r="F13" i="7" s="1"/>
  <c r="C14" i="7"/>
  <c r="F14" i="7" s="1"/>
  <c r="C15" i="7"/>
  <c r="F15" i="7" s="1"/>
  <c r="C16" i="7"/>
  <c r="F16" i="7" s="1"/>
  <c r="C17" i="7"/>
  <c r="F17" i="7" s="1"/>
  <c r="C18" i="7"/>
  <c r="F18" i="7" s="1"/>
  <c r="C19" i="7"/>
  <c r="F19" i="7" s="1"/>
  <c r="C20" i="7"/>
  <c r="F20" i="7" s="1"/>
  <c r="C21" i="7"/>
  <c r="F21" i="7" s="1"/>
  <c r="C22" i="7"/>
  <c r="F22" i="7" s="1"/>
  <c r="C23" i="7"/>
  <c r="F23" i="7" s="1"/>
  <c r="C24" i="7"/>
  <c r="F24" i="7" s="1"/>
  <c r="C25" i="7"/>
  <c r="F25" i="7" s="1"/>
  <c r="C26" i="7"/>
  <c r="F26" i="7" s="1"/>
  <c r="C27" i="7"/>
  <c r="F27" i="7" s="1"/>
  <c r="C28" i="7"/>
  <c r="F28" i="7" s="1"/>
  <c r="C29" i="7"/>
  <c r="F29" i="7" s="1"/>
  <c r="C30" i="7"/>
  <c r="F30" i="7" s="1"/>
  <c r="C31" i="7"/>
  <c r="F31" i="7" s="1"/>
  <c r="C32" i="7"/>
  <c r="F32" i="7" s="1"/>
  <c r="C33" i="7"/>
  <c r="F33" i="7" s="1"/>
  <c r="C34" i="7"/>
  <c r="F34" i="7" s="1"/>
  <c r="C35" i="7"/>
  <c r="F35" i="7" s="1"/>
  <c r="C36" i="7"/>
  <c r="F36" i="7" s="1"/>
  <c r="C37" i="7"/>
  <c r="F37" i="7" s="1"/>
  <c r="C38" i="7"/>
  <c r="F38" i="7" s="1"/>
  <c r="C39" i="7"/>
  <c r="F39" i="7" s="1"/>
  <c r="C40" i="7"/>
  <c r="F40" i="7" s="1"/>
  <c r="C41" i="7"/>
  <c r="F41" i="7" s="1"/>
  <c r="C42" i="7"/>
  <c r="F42" i="7" s="1"/>
  <c r="C43" i="7"/>
  <c r="F43" i="7" s="1"/>
  <c r="C44" i="7"/>
  <c r="F44" i="7" s="1"/>
  <c r="C45" i="7"/>
  <c r="F45" i="7" s="1"/>
  <c r="C46" i="7"/>
  <c r="F46" i="7" s="1"/>
  <c r="C47" i="7"/>
  <c r="F47" i="7" s="1"/>
  <c r="C48" i="7"/>
  <c r="F48" i="7" s="1"/>
  <c r="C49" i="7"/>
  <c r="C50" i="7"/>
  <c r="F50" i="7" s="1"/>
  <c r="C51" i="7"/>
  <c r="F51" i="7" s="1"/>
  <c r="C52" i="7"/>
  <c r="F52" i="7" s="1"/>
  <c r="C53" i="7"/>
  <c r="F53" i="7" s="1"/>
  <c r="C54" i="7"/>
  <c r="F54" i="7" s="1"/>
  <c r="C55" i="7"/>
  <c r="F55" i="7" s="1"/>
  <c r="C56" i="7"/>
  <c r="F56" i="7" s="1"/>
  <c r="C57" i="7"/>
  <c r="F57" i="7" s="1"/>
  <c r="C58" i="7"/>
  <c r="F58" i="7" s="1"/>
  <c r="C59" i="7"/>
  <c r="F59" i="7" s="1"/>
  <c r="C60" i="7"/>
  <c r="F60" i="7" s="1"/>
  <c r="C61" i="7"/>
  <c r="F61" i="7" s="1"/>
  <c r="C62" i="7"/>
  <c r="F62" i="7" s="1"/>
  <c r="C63" i="7"/>
  <c r="F63" i="7" s="1"/>
  <c r="C64" i="7"/>
  <c r="F64" i="7" s="1"/>
  <c r="C65" i="7"/>
  <c r="F65" i="7" s="1"/>
  <c r="C66" i="7"/>
  <c r="F66" i="7" s="1"/>
  <c r="C67" i="7"/>
  <c r="F67" i="7" s="1"/>
  <c r="C68" i="7"/>
  <c r="F68" i="7" s="1"/>
  <c r="C69" i="7"/>
  <c r="F69" i="7" s="1"/>
  <c r="C70" i="7"/>
  <c r="F70" i="7" s="1"/>
  <c r="C71" i="7"/>
  <c r="F71" i="7" s="1"/>
  <c r="C72" i="7"/>
  <c r="F72" i="7" s="1"/>
  <c r="C73" i="7"/>
  <c r="F73" i="7" s="1"/>
  <c r="C74" i="7"/>
  <c r="F74" i="7" s="1"/>
  <c r="C75" i="7"/>
  <c r="F75" i="7" s="1"/>
  <c r="C76" i="7"/>
  <c r="F76" i="7" s="1"/>
  <c r="C77" i="7"/>
  <c r="F77" i="7" s="1"/>
  <c r="C78" i="7"/>
  <c r="F78" i="7" s="1"/>
  <c r="C79" i="7"/>
  <c r="F79" i="7" s="1"/>
  <c r="C80" i="7"/>
  <c r="F80" i="7" s="1"/>
  <c r="C81" i="7"/>
  <c r="F81" i="7" s="1"/>
  <c r="C82" i="7"/>
  <c r="F82" i="7" s="1"/>
  <c r="C83" i="7"/>
  <c r="F83" i="7" s="1"/>
  <c r="C84" i="7"/>
  <c r="F84" i="7" s="1"/>
  <c r="C85" i="7"/>
  <c r="F85" i="7" s="1"/>
  <c r="C86" i="7"/>
  <c r="F86" i="7" s="1"/>
  <c r="C87" i="7"/>
  <c r="F87" i="7" s="1"/>
  <c r="C88" i="7"/>
  <c r="F88" i="7" s="1"/>
  <c r="C89" i="7"/>
  <c r="F89" i="7" s="1"/>
  <c r="C90" i="7"/>
  <c r="F90" i="7" s="1"/>
  <c r="C91" i="7"/>
  <c r="F91" i="7" s="1"/>
  <c r="C92" i="7"/>
  <c r="F92" i="7" s="1"/>
  <c r="C93" i="7"/>
  <c r="F93" i="7" s="1"/>
  <c r="C94" i="7"/>
  <c r="F94" i="7" s="1"/>
  <c r="C95" i="7"/>
  <c r="F95" i="7" s="1"/>
  <c r="C96" i="7"/>
  <c r="F96" i="7" s="1"/>
  <c r="C97" i="7"/>
  <c r="F97" i="7" s="1"/>
  <c r="C98" i="7"/>
  <c r="F98" i="7" s="1"/>
  <c r="C99" i="7"/>
  <c r="F99" i="7" s="1"/>
  <c r="C100" i="7"/>
  <c r="F100" i="7" s="1"/>
  <c r="C101" i="7"/>
  <c r="F101" i="7" s="1"/>
  <c r="C102" i="7"/>
  <c r="F102" i="7" s="1"/>
  <c r="C103" i="7"/>
  <c r="F103" i="7" s="1"/>
  <c r="C104" i="7"/>
  <c r="F104" i="7" s="1"/>
  <c r="C105" i="7"/>
  <c r="F105" i="7" s="1"/>
  <c r="C106" i="7"/>
  <c r="F106" i="7" s="1"/>
  <c r="C107" i="7"/>
  <c r="F107" i="7" s="1"/>
  <c r="C108" i="7"/>
  <c r="F108" i="7" s="1"/>
  <c r="C109" i="7"/>
  <c r="F109" i="7" s="1"/>
  <c r="C110" i="7"/>
  <c r="F110" i="7" s="1"/>
  <c r="C111" i="7"/>
  <c r="F111" i="7" s="1"/>
  <c r="C112" i="7"/>
  <c r="F112" i="7" s="1"/>
  <c r="C113" i="7"/>
  <c r="F113" i="7" s="1"/>
  <c r="C114" i="7"/>
  <c r="F114" i="7" s="1"/>
  <c r="C115" i="7"/>
  <c r="F115" i="7" s="1"/>
  <c r="C116" i="7"/>
  <c r="F116" i="7" s="1"/>
  <c r="C117" i="7"/>
  <c r="F117" i="7" s="1"/>
  <c r="C118" i="7"/>
  <c r="F118" i="7" s="1"/>
  <c r="C119" i="7"/>
  <c r="F119" i="7" s="1"/>
  <c r="C120" i="7"/>
  <c r="F120" i="7" s="1"/>
  <c r="C121" i="7"/>
  <c r="F121" i="7" s="1"/>
  <c r="C122" i="7"/>
  <c r="F122" i="7" s="1"/>
  <c r="C123" i="7"/>
  <c r="F123" i="7" s="1"/>
  <c r="C124" i="7"/>
  <c r="F124" i="7" s="1"/>
  <c r="C125" i="7"/>
  <c r="F125" i="7" s="1"/>
  <c r="C126" i="7"/>
  <c r="F126" i="7" s="1"/>
  <c r="C127" i="7"/>
  <c r="F127" i="7" s="1"/>
  <c r="C128" i="7"/>
  <c r="F128" i="7" s="1"/>
  <c r="C129" i="7"/>
  <c r="F129" i="7" s="1"/>
  <c r="C130" i="7"/>
  <c r="F130" i="7" s="1"/>
  <c r="C131" i="7"/>
  <c r="F131" i="7" s="1"/>
  <c r="C132" i="7"/>
  <c r="F132" i="7" s="1"/>
  <c r="C133" i="7"/>
  <c r="F133" i="7" s="1"/>
  <c r="C134" i="7"/>
  <c r="F134" i="7" s="1"/>
  <c r="C135" i="7"/>
  <c r="F135" i="7" s="1"/>
  <c r="C136" i="7"/>
  <c r="F136" i="7" s="1"/>
  <c r="C137" i="7"/>
  <c r="F137" i="7" s="1"/>
  <c r="C138" i="7"/>
  <c r="F138" i="7" s="1"/>
  <c r="C139" i="7"/>
  <c r="F139" i="7" s="1"/>
  <c r="C140" i="7"/>
  <c r="F140" i="7" s="1"/>
  <c r="C141" i="7"/>
  <c r="F141" i="7" s="1"/>
  <c r="C142" i="7"/>
  <c r="F142" i="7" s="1"/>
  <c r="C143" i="7"/>
  <c r="F143" i="7" s="1"/>
  <c r="C144" i="7"/>
  <c r="F144" i="7" s="1"/>
  <c r="C145" i="7"/>
  <c r="F145" i="7" s="1"/>
  <c r="C146" i="7"/>
  <c r="F146" i="7" s="1"/>
  <c r="C147" i="7"/>
  <c r="F147" i="7" s="1"/>
  <c r="C148" i="7"/>
  <c r="F148" i="7" s="1"/>
  <c r="C149" i="7"/>
  <c r="F149" i="7" s="1"/>
  <c r="C150" i="7"/>
  <c r="F150" i="7" s="1"/>
  <c r="C151" i="7"/>
  <c r="C152" i="7"/>
  <c r="C153" i="7"/>
  <c r="F153" i="7" s="1"/>
  <c r="C154" i="7"/>
  <c r="F154" i="7" s="1"/>
  <c r="C155" i="7"/>
  <c r="F155" i="7" s="1"/>
  <c r="C156" i="7"/>
  <c r="F156" i="7" s="1"/>
  <c r="C157" i="7"/>
  <c r="F157" i="7" s="1"/>
  <c r="C158" i="7"/>
  <c r="F158" i="7" s="1"/>
  <c r="C159" i="7"/>
  <c r="F159" i="7" s="1"/>
  <c r="C160" i="7"/>
  <c r="F160" i="7" s="1"/>
  <c r="C161" i="7"/>
  <c r="F161" i="7" s="1"/>
  <c r="C162" i="7"/>
  <c r="C163" i="7"/>
  <c r="F163" i="7" s="1"/>
  <c r="C164" i="7"/>
  <c r="F164" i="7" s="1"/>
  <c r="C165" i="7"/>
  <c r="F165" i="7" s="1"/>
  <c r="C166" i="7"/>
  <c r="F166" i="7" s="1"/>
  <c r="C167" i="7"/>
  <c r="F167" i="7" s="1"/>
  <c r="C168" i="7"/>
  <c r="F168" i="7" s="1"/>
  <c r="C169" i="7"/>
  <c r="F169" i="7" s="1"/>
  <c r="C170" i="7"/>
  <c r="F170" i="7" s="1"/>
  <c r="C171" i="7"/>
  <c r="F171" i="7" s="1"/>
  <c r="C172" i="7"/>
  <c r="F172" i="7" s="1"/>
  <c r="C173" i="7"/>
  <c r="F173" i="7" s="1"/>
  <c r="C174" i="7"/>
  <c r="F174" i="7" s="1"/>
  <c r="C175" i="7"/>
  <c r="F175" i="7" s="1"/>
  <c r="C176" i="7"/>
  <c r="F176" i="7" s="1"/>
  <c r="C177" i="7"/>
  <c r="F177" i="7" s="1"/>
  <c r="C178" i="7"/>
  <c r="F178" i="7" s="1"/>
  <c r="C179" i="7"/>
  <c r="F179" i="7" s="1"/>
  <c r="C180" i="7"/>
  <c r="F180" i="7" s="1"/>
  <c r="C181" i="7"/>
  <c r="F181" i="7" s="1"/>
  <c r="C182" i="7"/>
  <c r="F182" i="7" s="1"/>
  <c r="C183" i="7"/>
  <c r="F183" i="7" s="1"/>
  <c r="C184" i="7"/>
  <c r="F184" i="7" s="1"/>
  <c r="C185" i="7"/>
  <c r="F185" i="7" s="1"/>
  <c r="C186" i="7"/>
  <c r="F186" i="7" s="1"/>
  <c r="C187" i="7"/>
  <c r="F187" i="7" s="1"/>
  <c r="C188" i="7"/>
  <c r="F188" i="7" s="1"/>
  <c r="C189" i="7"/>
  <c r="F189" i="7" s="1"/>
  <c r="C190" i="7"/>
  <c r="F190" i="7" s="1"/>
  <c r="C191" i="7"/>
  <c r="F191" i="7" s="1"/>
  <c r="C192" i="7"/>
  <c r="F192" i="7" s="1"/>
  <c r="C193" i="7"/>
  <c r="F193" i="7" s="1"/>
  <c r="C194" i="7"/>
  <c r="F194" i="7" s="1"/>
  <c r="C195" i="7"/>
  <c r="F195" i="7" s="1"/>
  <c r="C196" i="7"/>
  <c r="F196" i="7" s="1"/>
  <c r="C197" i="7"/>
  <c r="F197" i="7" s="1"/>
  <c r="C198" i="7"/>
  <c r="F198" i="7" s="1"/>
  <c r="C199" i="7"/>
  <c r="F199" i="7" s="1"/>
  <c r="C200" i="7"/>
  <c r="F200" i="7" s="1"/>
  <c r="C201" i="7"/>
  <c r="F201" i="7" s="1"/>
  <c r="C202" i="7"/>
  <c r="F202" i="7" s="1"/>
  <c r="C203" i="7"/>
  <c r="F203" i="7" s="1"/>
  <c r="C204" i="7"/>
  <c r="F204" i="7" s="1"/>
  <c r="C205" i="7"/>
  <c r="F205" i="7" s="1"/>
  <c r="C206" i="7"/>
  <c r="F206" i="7" s="1"/>
  <c r="C207" i="7"/>
  <c r="F207" i="7" s="1"/>
  <c r="C208" i="7"/>
  <c r="F208" i="7" s="1"/>
  <c r="C209" i="7"/>
  <c r="F209" i="7" s="1"/>
  <c r="C210" i="7"/>
  <c r="F210" i="7" s="1"/>
  <c r="C211" i="7"/>
  <c r="F211" i="7" s="1"/>
  <c r="C212" i="7"/>
  <c r="F212" i="7" s="1"/>
  <c r="C213" i="7"/>
  <c r="F213" i="7" s="1"/>
  <c r="C214" i="7"/>
  <c r="F214" i="7" s="1"/>
  <c r="C215" i="7"/>
  <c r="F215" i="7" s="1"/>
  <c r="C216" i="7"/>
  <c r="F216" i="7" s="1"/>
  <c r="C217" i="7"/>
  <c r="F217" i="7" s="1"/>
  <c r="C218" i="7"/>
  <c r="F218" i="7" s="1"/>
  <c r="C219" i="7"/>
  <c r="F219" i="7" s="1"/>
  <c r="C220" i="7"/>
  <c r="F220" i="7" s="1"/>
  <c r="C221" i="7"/>
  <c r="F221" i="7" s="1"/>
  <c r="C222" i="7"/>
  <c r="F222" i="7" s="1"/>
  <c r="C223" i="7"/>
  <c r="F223" i="7" s="1"/>
  <c r="C224" i="7"/>
  <c r="F224" i="7" s="1"/>
  <c r="C225" i="7"/>
  <c r="F225" i="7" s="1"/>
  <c r="C226" i="7"/>
  <c r="F226" i="7" s="1"/>
  <c r="C227" i="7"/>
  <c r="F227" i="7" s="1"/>
  <c r="C228" i="7"/>
  <c r="F228" i="7" s="1"/>
  <c r="C229" i="7"/>
  <c r="F229" i="7" s="1"/>
  <c r="C230" i="7"/>
  <c r="F230" i="7" s="1"/>
  <c r="C231" i="7"/>
  <c r="F231" i="7" s="1"/>
  <c r="C232" i="7"/>
  <c r="F232" i="7" s="1"/>
  <c r="C233" i="7"/>
  <c r="F233" i="7" s="1"/>
  <c r="C234" i="7"/>
  <c r="F234" i="7" s="1"/>
  <c r="C235" i="7"/>
  <c r="F235" i="7" s="1"/>
  <c r="C236" i="7"/>
  <c r="F236" i="7" s="1"/>
  <c r="C237" i="7"/>
  <c r="F237" i="7" s="1"/>
  <c r="C238" i="7"/>
  <c r="F238" i="7" s="1"/>
  <c r="C239" i="7"/>
  <c r="F239" i="7" s="1"/>
  <c r="C240" i="7"/>
  <c r="F240" i="7" s="1"/>
  <c r="C241" i="7"/>
  <c r="F241" i="7" s="1"/>
  <c r="C242" i="7"/>
  <c r="F242" i="7" s="1"/>
  <c r="C243" i="7"/>
  <c r="F243" i="7" s="1"/>
  <c r="C244" i="7"/>
  <c r="F244" i="7" s="1"/>
  <c r="C245" i="7"/>
  <c r="F245" i="7" s="1"/>
  <c r="C246" i="7"/>
  <c r="F246" i="7" s="1"/>
  <c r="C247" i="7"/>
  <c r="F247" i="7" s="1"/>
  <c r="C248" i="7"/>
  <c r="F248" i="7" s="1"/>
  <c r="C3" i="7"/>
  <c r="F3" i="7" s="1"/>
  <c r="P49" i="5"/>
  <c r="P46" i="5" a="1"/>
  <c r="P46" i="5" s="1"/>
  <c r="P47" i="5" s="1"/>
  <c r="P45" i="5" a="1"/>
  <c r="P45" i="5" s="1"/>
  <c r="P20" i="5"/>
  <c r="P17" i="5" a="1"/>
  <c r="P17" i="5" s="1"/>
  <c r="P18" i="5" s="1"/>
  <c r="P16" i="5" a="1"/>
  <c r="P16" i="5" s="1"/>
  <c r="P4" i="5" a="1"/>
  <c r="P4" i="5" s="1"/>
  <c r="P5" i="5" s="1"/>
  <c r="P3" i="5" a="1"/>
  <c r="P3" i="5" s="1"/>
  <c r="P7" i="5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U110" i="4"/>
  <c r="U111" i="4"/>
  <c r="U112" i="4"/>
  <c r="U113" i="4"/>
  <c r="U114" i="4"/>
  <c r="U115" i="4"/>
  <c r="U116" i="4"/>
  <c r="U117" i="4"/>
  <c r="U118" i="4"/>
  <c r="U119" i="4"/>
  <c r="U120" i="4"/>
  <c r="U121" i="4"/>
  <c r="U122" i="4"/>
  <c r="U123" i="4"/>
  <c r="U124" i="4"/>
  <c r="U125" i="4"/>
  <c r="U126" i="4"/>
  <c r="U127" i="4"/>
  <c r="U128" i="4"/>
  <c r="U129" i="4"/>
  <c r="U130" i="4"/>
  <c r="U131" i="4"/>
  <c r="U132" i="4"/>
  <c r="U133" i="4"/>
  <c r="U134" i="4"/>
  <c r="U135" i="4"/>
  <c r="U136" i="4"/>
  <c r="U137" i="4"/>
  <c r="U138" i="4"/>
  <c r="U139" i="4"/>
  <c r="U140" i="4"/>
  <c r="U141" i="4"/>
  <c r="U142" i="4"/>
  <c r="U143" i="4"/>
  <c r="U144" i="4"/>
  <c r="U145" i="4"/>
  <c r="U146" i="4"/>
  <c r="U147" i="4"/>
  <c r="U148" i="4"/>
  <c r="U149" i="4"/>
  <c r="U150" i="4"/>
  <c r="U151" i="4"/>
  <c r="U152" i="4"/>
  <c r="U153" i="4"/>
  <c r="U154" i="4"/>
  <c r="U155" i="4"/>
  <c r="U156" i="4"/>
  <c r="U157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U177" i="4"/>
  <c r="U178" i="4"/>
  <c r="U179" i="4"/>
  <c r="U180" i="4"/>
  <c r="U181" i="4"/>
  <c r="U182" i="4"/>
  <c r="U183" i="4"/>
  <c r="U184" i="4"/>
  <c r="U185" i="4"/>
  <c r="U186" i="4"/>
  <c r="U187" i="4"/>
  <c r="U188" i="4"/>
  <c r="U189" i="4"/>
  <c r="U190" i="4"/>
  <c r="U191" i="4"/>
  <c r="U192" i="4"/>
  <c r="U193" i="4"/>
  <c r="U194" i="4"/>
  <c r="U195" i="4"/>
  <c r="U196" i="4"/>
  <c r="U197" i="4"/>
  <c r="U198" i="4"/>
  <c r="U199" i="4"/>
  <c r="U200" i="4"/>
  <c r="U201" i="4"/>
  <c r="U202" i="4"/>
  <c r="U203" i="4"/>
  <c r="U204" i="4"/>
  <c r="U205" i="4"/>
  <c r="U206" i="4"/>
  <c r="U207" i="4"/>
  <c r="U208" i="4"/>
  <c r="U209" i="4"/>
  <c r="U210" i="4"/>
  <c r="U211" i="4"/>
  <c r="U212" i="4"/>
  <c r="U213" i="4"/>
  <c r="U214" i="4"/>
  <c r="U215" i="4"/>
  <c r="U216" i="4"/>
  <c r="U217" i="4"/>
  <c r="U218" i="4"/>
  <c r="U219" i="4"/>
  <c r="U220" i="4"/>
  <c r="U221" i="4"/>
  <c r="U222" i="4"/>
  <c r="U223" i="4"/>
  <c r="U224" i="4"/>
  <c r="U225" i="4"/>
  <c r="U226" i="4"/>
  <c r="U227" i="4"/>
  <c r="U228" i="4"/>
  <c r="U229" i="4"/>
  <c r="U230" i="4"/>
  <c r="U231" i="4"/>
  <c r="U232" i="4"/>
  <c r="U233" i="4"/>
  <c r="U234" i="4"/>
  <c r="U235" i="4"/>
  <c r="U236" i="4"/>
  <c r="U237" i="4"/>
  <c r="U238" i="4"/>
  <c r="U239" i="4"/>
  <c r="U240" i="4"/>
  <c r="U241" i="4"/>
  <c r="U242" i="4"/>
  <c r="U243" i="4"/>
  <c r="U244" i="4"/>
  <c r="U245" i="4"/>
  <c r="U246" i="4"/>
  <c r="U247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28" i="4"/>
  <c r="T29" i="4"/>
  <c r="T30" i="4"/>
  <c r="T31" i="4"/>
  <c r="T32" i="4"/>
  <c r="T33" i="4"/>
  <c r="T34" i="4"/>
  <c r="T35" i="4"/>
  <c r="T36" i="4"/>
  <c r="T37" i="4"/>
  <c r="T38" i="4"/>
  <c r="T39" i="4"/>
  <c r="T40" i="4"/>
  <c r="T41" i="4"/>
  <c r="T42" i="4"/>
  <c r="T43" i="4"/>
  <c r="T44" i="4"/>
  <c r="T45" i="4"/>
  <c r="T46" i="4"/>
  <c r="T47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T110" i="4"/>
  <c r="T111" i="4"/>
  <c r="T112" i="4"/>
  <c r="T113" i="4"/>
  <c r="T114" i="4"/>
  <c r="T115" i="4"/>
  <c r="T116" i="4"/>
  <c r="T117" i="4"/>
  <c r="T118" i="4"/>
  <c r="T119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218" i="4"/>
  <c r="T219" i="4"/>
  <c r="T220" i="4"/>
  <c r="T221" i="4"/>
  <c r="T222" i="4"/>
  <c r="T223" i="4"/>
  <c r="T224" i="4"/>
  <c r="T225" i="4"/>
  <c r="T226" i="4"/>
  <c r="T227" i="4"/>
  <c r="T228" i="4"/>
  <c r="T229" i="4"/>
  <c r="T230" i="4"/>
  <c r="T231" i="4"/>
  <c r="T232" i="4"/>
  <c r="T233" i="4"/>
  <c r="T234" i="4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131" i="4"/>
  <c r="S132" i="4"/>
  <c r="S133" i="4"/>
  <c r="S134" i="4"/>
  <c r="S135" i="4"/>
  <c r="S136" i="4"/>
  <c r="S137" i="4"/>
  <c r="S138" i="4"/>
  <c r="S139" i="4"/>
  <c r="S140" i="4"/>
  <c r="S141" i="4"/>
  <c r="S142" i="4"/>
  <c r="S143" i="4"/>
  <c r="S144" i="4"/>
  <c r="S145" i="4"/>
  <c r="S146" i="4"/>
  <c r="S147" i="4"/>
  <c r="S148" i="4"/>
  <c r="S149" i="4"/>
  <c r="S150" i="4"/>
  <c r="S151" i="4"/>
  <c r="S152" i="4"/>
  <c r="S153" i="4"/>
  <c r="S154" i="4"/>
  <c r="S155" i="4"/>
  <c r="S156" i="4"/>
  <c r="S157" i="4"/>
  <c r="S158" i="4"/>
  <c r="S159" i="4"/>
  <c r="S160" i="4"/>
  <c r="S161" i="4"/>
  <c r="S162" i="4"/>
  <c r="S163" i="4"/>
  <c r="S164" i="4"/>
  <c r="S165" i="4"/>
  <c r="S166" i="4"/>
  <c r="S167" i="4"/>
  <c r="S168" i="4"/>
  <c r="S169" i="4"/>
  <c r="S170" i="4"/>
  <c r="S171" i="4"/>
  <c r="S172" i="4"/>
  <c r="S173" i="4"/>
  <c r="S174" i="4"/>
  <c r="S175" i="4"/>
  <c r="S176" i="4"/>
  <c r="S177" i="4"/>
  <c r="S178" i="4"/>
  <c r="S179" i="4"/>
  <c r="S180" i="4"/>
  <c r="S181" i="4"/>
  <c r="S182" i="4"/>
  <c r="S183" i="4"/>
  <c r="S184" i="4"/>
  <c r="S185" i="4"/>
  <c r="S186" i="4"/>
  <c r="S187" i="4"/>
  <c r="S188" i="4"/>
  <c r="S189" i="4"/>
  <c r="S190" i="4"/>
  <c r="S191" i="4"/>
  <c r="S192" i="4"/>
  <c r="S193" i="4"/>
  <c r="S194" i="4"/>
  <c r="S195" i="4"/>
  <c r="S196" i="4"/>
  <c r="S197" i="4"/>
  <c r="S198" i="4"/>
  <c r="S199" i="4"/>
  <c r="S200" i="4"/>
  <c r="S201" i="4"/>
  <c r="S202" i="4"/>
  <c r="S203" i="4"/>
  <c r="S204" i="4"/>
  <c r="S205" i="4"/>
  <c r="S206" i="4"/>
  <c r="S207" i="4"/>
  <c r="S208" i="4"/>
  <c r="S209" i="4"/>
  <c r="S210" i="4"/>
  <c r="S211" i="4"/>
  <c r="S212" i="4"/>
  <c r="S213" i="4"/>
  <c r="S214" i="4"/>
  <c r="S215" i="4"/>
  <c r="S216" i="4"/>
  <c r="S217" i="4"/>
  <c r="S218" i="4"/>
  <c r="S219" i="4"/>
  <c r="S220" i="4"/>
  <c r="S221" i="4"/>
  <c r="S222" i="4"/>
  <c r="S223" i="4"/>
  <c r="S224" i="4"/>
  <c r="S225" i="4"/>
  <c r="S226" i="4"/>
  <c r="S227" i="4"/>
  <c r="S228" i="4"/>
  <c r="S229" i="4"/>
  <c r="S230" i="4"/>
  <c r="S231" i="4"/>
  <c r="S232" i="4"/>
  <c r="S233" i="4"/>
  <c r="S234" i="4"/>
  <c r="S235" i="4"/>
  <c r="S236" i="4"/>
  <c r="S237" i="4"/>
  <c r="S238" i="4"/>
  <c r="S239" i="4"/>
  <c r="S240" i="4"/>
  <c r="S241" i="4"/>
  <c r="S242" i="4"/>
  <c r="S243" i="4"/>
  <c r="S244" i="4"/>
  <c r="S245" i="4"/>
  <c r="S246" i="4"/>
  <c r="S247" i="4"/>
  <c r="R4" i="4"/>
  <c r="R5" i="4"/>
  <c r="R6" i="4"/>
  <c r="R7" i="4"/>
  <c r="R8" i="4"/>
  <c r="W259" i="4" s="1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133" i="4"/>
  <c r="R134" i="4"/>
  <c r="R135" i="4"/>
  <c r="R136" i="4"/>
  <c r="R137" i="4"/>
  <c r="R138" i="4"/>
  <c r="R139" i="4"/>
  <c r="R140" i="4"/>
  <c r="R141" i="4"/>
  <c r="R142" i="4"/>
  <c r="R143" i="4"/>
  <c r="R144" i="4"/>
  <c r="R145" i="4"/>
  <c r="R146" i="4"/>
  <c r="R147" i="4"/>
  <c r="R148" i="4"/>
  <c r="R149" i="4"/>
  <c r="R150" i="4"/>
  <c r="R151" i="4"/>
  <c r="R152" i="4"/>
  <c r="R153" i="4"/>
  <c r="R154" i="4"/>
  <c r="R155" i="4"/>
  <c r="R156" i="4"/>
  <c r="R157" i="4"/>
  <c r="R158" i="4"/>
  <c r="R159" i="4"/>
  <c r="R160" i="4"/>
  <c r="R161" i="4"/>
  <c r="R162" i="4"/>
  <c r="R163" i="4"/>
  <c r="R164" i="4"/>
  <c r="R165" i="4"/>
  <c r="R166" i="4"/>
  <c r="R167" i="4"/>
  <c r="R168" i="4"/>
  <c r="R169" i="4"/>
  <c r="R170" i="4"/>
  <c r="R171" i="4"/>
  <c r="R172" i="4"/>
  <c r="R173" i="4"/>
  <c r="R174" i="4"/>
  <c r="R175" i="4"/>
  <c r="R176" i="4"/>
  <c r="R177" i="4"/>
  <c r="R178" i="4"/>
  <c r="R179" i="4"/>
  <c r="R180" i="4"/>
  <c r="R181" i="4"/>
  <c r="R182" i="4"/>
  <c r="R183" i="4"/>
  <c r="R184" i="4"/>
  <c r="R185" i="4"/>
  <c r="R186" i="4"/>
  <c r="R187" i="4"/>
  <c r="R188" i="4"/>
  <c r="R189" i="4"/>
  <c r="R190" i="4"/>
  <c r="R191" i="4"/>
  <c r="R192" i="4"/>
  <c r="R193" i="4"/>
  <c r="R194" i="4"/>
  <c r="R195" i="4"/>
  <c r="R196" i="4"/>
  <c r="R197" i="4"/>
  <c r="R198" i="4"/>
  <c r="R199" i="4"/>
  <c r="R200" i="4"/>
  <c r="R201" i="4"/>
  <c r="R202" i="4"/>
  <c r="R203" i="4"/>
  <c r="R204" i="4"/>
  <c r="R205" i="4"/>
  <c r="R206" i="4"/>
  <c r="R207" i="4"/>
  <c r="R208" i="4"/>
  <c r="R209" i="4"/>
  <c r="R210" i="4"/>
  <c r="R211" i="4"/>
  <c r="R212" i="4"/>
  <c r="R213" i="4"/>
  <c r="R214" i="4"/>
  <c r="R215" i="4"/>
  <c r="R216" i="4"/>
  <c r="R217" i="4"/>
  <c r="R218" i="4"/>
  <c r="R219" i="4"/>
  <c r="R220" i="4"/>
  <c r="R221" i="4"/>
  <c r="R222" i="4"/>
  <c r="R223" i="4"/>
  <c r="R224" i="4"/>
  <c r="R225" i="4"/>
  <c r="R226" i="4"/>
  <c r="R227" i="4"/>
  <c r="R228" i="4"/>
  <c r="R229" i="4"/>
  <c r="R230" i="4"/>
  <c r="R231" i="4"/>
  <c r="R232" i="4"/>
  <c r="R233" i="4"/>
  <c r="R234" i="4"/>
  <c r="R235" i="4"/>
  <c r="R236" i="4"/>
  <c r="R237" i="4"/>
  <c r="R238" i="4"/>
  <c r="R239" i="4"/>
  <c r="R240" i="4"/>
  <c r="R241" i="4"/>
  <c r="R242" i="4"/>
  <c r="R243" i="4"/>
  <c r="R244" i="4"/>
  <c r="R245" i="4"/>
  <c r="R246" i="4"/>
  <c r="R247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N4" i="4"/>
  <c r="V255" i="4" s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O3" i="4"/>
  <c r="O264" i="4" s="1"/>
  <c r="P3" i="4"/>
  <c r="W257" i="4" s="1"/>
  <c r="Q3" i="4"/>
  <c r="W258" i="4" s="1"/>
  <c r="R3" i="4"/>
  <c r="S3" i="4"/>
  <c r="S264" i="4" s="1"/>
  <c r="T3" i="4"/>
  <c r="T264" i="4" s="1"/>
  <c r="U3" i="4"/>
  <c r="U264" i="4" s="1"/>
  <c r="N3" i="4"/>
  <c r="N255" i="4" s="1"/>
  <c r="B1" i="4"/>
  <c r="B1" i="2"/>
  <c r="W250" i="4" l="1"/>
  <c r="W251" i="4" s="1"/>
  <c r="V264" i="4"/>
  <c r="W263" i="4"/>
  <c r="W261" i="4"/>
  <c r="W252" i="4"/>
  <c r="W253" i="4" s="1"/>
  <c r="N264" i="4"/>
  <c r="R264" i="4"/>
  <c r="Q264" i="4"/>
  <c r="W256" i="4"/>
  <c r="P264" i="4"/>
  <c r="W262" i="4"/>
  <c r="F49" i="7"/>
  <c r="O263" i="4"/>
  <c r="P51" i="5"/>
  <c r="Q30" i="5" s="1"/>
  <c r="O261" i="4"/>
  <c r="T261" i="4"/>
  <c r="N260" i="4"/>
  <c r="Q258" i="4"/>
  <c r="N262" i="4"/>
  <c r="S260" i="4"/>
  <c r="P261" i="4"/>
  <c r="U262" i="4"/>
  <c r="N257" i="4"/>
  <c r="R252" i="4"/>
  <c r="R253" i="4" s="1"/>
  <c r="R254" i="4" s="1"/>
  <c r="P258" i="4"/>
  <c r="T262" i="4"/>
  <c r="P257" i="4"/>
  <c r="T259" i="4"/>
  <c r="R262" i="4"/>
  <c r="U256" i="4"/>
  <c r="O257" i="4"/>
  <c r="S259" i="4"/>
  <c r="N261" i="4"/>
  <c r="Q262" i="4"/>
  <c r="P260" i="4"/>
  <c r="N256" i="4"/>
  <c r="P262" i="4"/>
  <c r="S256" i="4"/>
  <c r="N258" i="4"/>
  <c r="Q259" i="4"/>
  <c r="U261" i="4"/>
  <c r="O262" i="4"/>
  <c r="T260" i="4"/>
  <c r="R260" i="4"/>
  <c r="N259" i="4"/>
  <c r="U259" i="4"/>
  <c r="T256" i="4"/>
  <c r="Q256" i="4"/>
  <c r="U258" i="4"/>
  <c r="O259" i="4"/>
  <c r="S261" i="4"/>
  <c r="O258" i="4"/>
  <c r="T257" i="4"/>
  <c r="Q260" i="4"/>
  <c r="S262" i="4"/>
  <c r="P259" i="4"/>
  <c r="P256" i="4"/>
  <c r="T258" i="4"/>
  <c r="R261" i="4"/>
  <c r="U257" i="4"/>
  <c r="S257" i="4"/>
  <c r="Q257" i="4"/>
  <c r="R256" i="4"/>
  <c r="O256" i="4"/>
  <c r="S258" i="4"/>
  <c r="Q261" i="4"/>
  <c r="U260" i="4"/>
  <c r="R257" i="4"/>
  <c r="O260" i="4"/>
  <c r="R259" i="4"/>
  <c r="R258" i="4"/>
  <c r="Q252" i="4"/>
  <c r="Q253" i="4" s="1"/>
  <c r="Q254" i="4" s="1"/>
  <c r="R250" i="4"/>
  <c r="R251" i="4" s="1"/>
  <c r="U250" i="4"/>
  <c r="U251" i="4" s="1"/>
  <c r="T252" i="4"/>
  <c r="T253" i="4" s="1"/>
  <c r="T254" i="4" s="1"/>
  <c r="T250" i="4"/>
  <c r="T251" i="4" s="1"/>
  <c r="S252" i="4"/>
  <c r="S253" i="4" s="1"/>
  <c r="S254" i="4" s="1"/>
  <c r="P252" i="4"/>
  <c r="P253" i="4" s="1"/>
  <c r="P254" i="4" s="1"/>
  <c r="O252" i="4"/>
  <c r="O253" i="4" s="1"/>
  <c r="O254" i="4" s="1"/>
  <c r="U252" i="4"/>
  <c r="U253" i="4" s="1"/>
  <c r="U254" i="4" s="1"/>
  <c r="W254" i="4"/>
  <c r="N250" i="4"/>
  <c r="N251" i="4" s="1"/>
  <c r="O250" i="4"/>
  <c r="O251" i="4" s="1"/>
  <c r="N252" i="4"/>
  <c r="N253" i="4" s="1"/>
  <c r="N254" i="4" s="1"/>
  <c r="U255" i="4"/>
  <c r="S250" i="4"/>
  <c r="S251" i="4" s="1"/>
  <c r="T255" i="4"/>
  <c r="S255" i="4"/>
  <c r="Q250" i="4"/>
  <c r="Q251" i="4" s="1"/>
  <c r="R255" i="4"/>
  <c r="P250" i="4"/>
  <c r="P251" i="4" s="1"/>
  <c r="Q255" i="4"/>
  <c r="P255" i="4"/>
  <c r="O255" i="4"/>
  <c r="N14" i="3" a="1"/>
  <c r="N14" i="3" s="1"/>
  <c r="O252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R4" i="2"/>
  <c r="R5" i="2"/>
  <c r="R252" i="2" s="1"/>
  <c r="R6" i="2"/>
  <c r="R7" i="2"/>
  <c r="R8" i="2"/>
  <c r="R9" i="2"/>
  <c r="R258" i="2" s="1"/>
  <c r="R10" i="2"/>
  <c r="R11" i="2"/>
  <c r="R12" i="2"/>
  <c r="O261" i="2" s="1"/>
  <c r="R13" i="2"/>
  <c r="R250" i="2" s="1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Q4" i="2"/>
  <c r="Q252" i="2" s="1"/>
  <c r="Q5" i="2"/>
  <c r="Q260" i="2" s="1"/>
  <c r="Q6" i="2"/>
  <c r="Q7" i="2"/>
  <c r="Q8" i="2"/>
  <c r="Q255" i="2" s="1"/>
  <c r="Q9" i="2"/>
  <c r="Q261" i="2" s="1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P4" i="2"/>
  <c r="P260" i="2" s="1"/>
  <c r="P5" i="2"/>
  <c r="R259" i="2" s="1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O4" i="2"/>
  <c r="O5" i="2"/>
  <c r="O6" i="2"/>
  <c r="O7" i="2"/>
  <c r="O8" i="2"/>
  <c r="O9" i="2"/>
  <c r="O10" i="2"/>
  <c r="O11" i="2"/>
  <c r="O12" i="2"/>
  <c r="O13" i="2"/>
  <c r="O14" i="2"/>
  <c r="O250" i="2" s="1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3" i="2"/>
  <c r="M258" i="2" s="1"/>
  <c r="N3" i="2"/>
  <c r="N255" i="2" s="1"/>
  <c r="O3" i="2"/>
  <c r="O258" i="2" s="1"/>
  <c r="P3" i="2"/>
  <c r="P258" i="2" s="1"/>
  <c r="Q3" i="2"/>
  <c r="R3" i="2"/>
  <c r="R262" i="2" s="1"/>
  <c r="S3" i="2"/>
  <c r="S261" i="2" s="1"/>
  <c r="L3" i="2"/>
  <c r="L259" i="2" s="1"/>
  <c r="L4" i="2"/>
  <c r="L5" i="2"/>
  <c r="L6" i="2"/>
  <c r="L7" i="2"/>
  <c r="L8" i="2"/>
  <c r="L9" i="2"/>
  <c r="L10" i="2"/>
  <c r="O255" i="2" s="1"/>
  <c r="L11" i="2"/>
  <c r="L12" i="2"/>
  <c r="L13" i="2"/>
  <c r="R255" i="2" s="1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N252" i="1"/>
  <c r="N250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3" i="1"/>
  <c r="Q259" i="2" l="1"/>
  <c r="N261" i="2"/>
  <c r="R256" i="2"/>
  <c r="Q258" i="2"/>
  <c r="S250" i="2"/>
  <c r="S255" i="2"/>
  <c r="S257" i="2"/>
  <c r="S259" i="2"/>
  <c r="R261" i="2"/>
  <c r="Q257" i="2"/>
  <c r="P250" i="2"/>
  <c r="O257" i="2"/>
  <c r="M259" i="2"/>
  <c r="M250" i="2"/>
  <c r="M251" i="2" s="1"/>
  <c r="M255" i="2"/>
  <c r="L260" i="2"/>
  <c r="L252" i="2"/>
  <c r="L256" i="2"/>
  <c r="L258" i="2"/>
  <c r="S260" i="2"/>
  <c r="S262" i="2"/>
  <c r="M261" i="2"/>
  <c r="M257" i="2"/>
  <c r="L262" i="2"/>
  <c r="S252" i="2"/>
  <c r="S256" i="2"/>
  <c r="S258" i="2"/>
  <c r="R260" i="2"/>
  <c r="Q250" i="2"/>
  <c r="P257" i="2"/>
  <c r="N257" i="2"/>
  <c r="Q262" i="2"/>
  <c r="P262" i="2"/>
  <c r="P252" i="2"/>
  <c r="P256" i="2"/>
  <c r="O260" i="2"/>
  <c r="O262" i="2"/>
  <c r="O256" i="2"/>
  <c r="N260" i="2"/>
  <c r="N262" i="2"/>
  <c r="R257" i="2"/>
  <c r="N259" i="2"/>
  <c r="N250" i="2"/>
  <c r="Q256" i="2"/>
  <c r="N252" i="2"/>
  <c r="N256" i="2"/>
  <c r="N258" i="2"/>
  <c r="M260" i="2"/>
  <c r="M262" i="2"/>
  <c r="P261" i="2"/>
  <c r="O259" i="2"/>
  <c r="M252" i="2"/>
  <c r="M256" i="2"/>
  <c r="L261" i="2"/>
  <c r="P255" i="2"/>
  <c r="P259" i="2"/>
  <c r="L250" i="2"/>
  <c r="L251" i="2" s="1"/>
  <c r="L255" i="2"/>
  <c r="L257" i="2"/>
  <c r="U263" i="4"/>
  <c r="S263" i="4"/>
  <c r="V256" i="4"/>
  <c r="V257" i="4"/>
  <c r="V252" i="4"/>
  <c r="V253" i="4" s="1"/>
  <c r="V254" i="4" s="1"/>
  <c r="V258" i="4"/>
  <c r="R263" i="4"/>
  <c r="V263" i="4"/>
  <c r="V250" i="4"/>
  <c r="V251" i="4" s="1"/>
  <c r="Q263" i="4"/>
  <c r="T263" i="4"/>
  <c r="V261" i="4"/>
  <c r="V262" i="4"/>
  <c r="V260" i="4"/>
  <c r="N263" i="4"/>
  <c r="V259" i="4"/>
  <c r="P263" i="4"/>
  <c r="N251" i="1"/>
  <c r="N253" i="1"/>
  <c r="N254" i="1" s="1"/>
  <c r="N256" i="1" s="1"/>
  <c r="N45" i="3" l="1"/>
  <c r="N42" i="3" a="1"/>
  <c r="N42" i="3" s="1"/>
  <c r="N43" i="3" s="1"/>
  <c r="N41" i="3" a="1"/>
  <c r="N41" i="3" s="1"/>
  <c r="N18" i="3"/>
  <c r="N15" i="3" a="1"/>
  <c r="N15" i="3" s="1"/>
  <c r="N16" i="3" s="1"/>
  <c r="N7" i="3"/>
  <c r="N4" i="3" a="1"/>
  <c r="N4" i="3" s="1"/>
  <c r="N5" i="3" s="1"/>
  <c r="N3" i="3" a="1"/>
  <c r="N3" i="3" s="1"/>
  <c r="N47" i="3" l="1"/>
  <c r="O26" i="3" s="1"/>
  <c r="M253" i="2" l="1"/>
  <c r="M254" i="2" s="1"/>
  <c r="N253" i="2"/>
  <c r="N254" i="2" s="1"/>
  <c r="O253" i="2"/>
  <c r="O254" i="2" s="1"/>
  <c r="P253" i="2"/>
  <c r="P254" i="2" s="1"/>
  <c r="Q253" i="2"/>
  <c r="Q254" i="2" s="1"/>
  <c r="R253" i="2"/>
  <c r="R254" i="2" s="1"/>
  <c r="S253" i="2"/>
  <c r="S254" i="2" s="1"/>
  <c r="L253" i="2"/>
  <c r="L254" i="2" s="1"/>
  <c r="O251" i="2"/>
  <c r="P251" i="2"/>
  <c r="S251" i="2"/>
  <c r="R251" i="2"/>
  <c r="Q251" i="2"/>
  <c r="N251" i="2"/>
  <c r="E24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<sst xmlns="http://schemas.openxmlformats.org/spreadsheetml/2006/main" count="226" uniqueCount="56">
  <si>
    <t>Date</t>
  </si>
  <si>
    <t>Price</t>
  </si>
  <si>
    <t>Open</t>
  </si>
  <si>
    <t>High</t>
  </si>
  <si>
    <t>Low</t>
  </si>
  <si>
    <t>Change %</t>
  </si>
  <si>
    <t>Risk Free Rate =</t>
  </si>
  <si>
    <t>%</t>
  </si>
  <si>
    <t>MAHLIFE</t>
  </si>
  <si>
    <t>FEDERALBNK</t>
  </si>
  <si>
    <t>IRB</t>
  </si>
  <si>
    <t>INDHOTEL</t>
  </si>
  <si>
    <t>AIAENG</t>
  </si>
  <si>
    <t>ASTRAL</t>
  </si>
  <si>
    <t>LALPATHLAB</t>
  </si>
  <si>
    <t>CERA</t>
  </si>
  <si>
    <t>Returns (Daily)</t>
  </si>
  <si>
    <t>Annualised Returns</t>
  </si>
  <si>
    <t>Mean Daily Returns</t>
  </si>
  <si>
    <t>Daily Variance</t>
  </si>
  <si>
    <t>Annualised Variance</t>
  </si>
  <si>
    <t>Annualised Risk</t>
  </si>
  <si>
    <t>Annualised Covariance Matrix</t>
  </si>
  <si>
    <t>Returns</t>
  </si>
  <si>
    <t>Weights</t>
  </si>
  <si>
    <t>Securities</t>
  </si>
  <si>
    <t>Variance Covariance Matrix</t>
  </si>
  <si>
    <t>Expected Return</t>
  </si>
  <si>
    <t>Variance</t>
  </si>
  <si>
    <t>Risk</t>
  </si>
  <si>
    <t>Sum of weights</t>
  </si>
  <si>
    <t>(Constraint)</t>
  </si>
  <si>
    <t>(Minimise)</t>
  </si>
  <si>
    <t>Target Returns</t>
  </si>
  <si>
    <t>Risk Free Rate</t>
  </si>
  <si>
    <t>Sharpe Ratio</t>
  </si>
  <si>
    <t>(Maximise)</t>
  </si>
  <si>
    <t>Tangency Portfolio (Solver for Sharpe Ratio)</t>
  </si>
  <si>
    <t>India 1 year Bond Yield (Apr '23 - Mar '24)</t>
  </si>
  <si>
    <t>NIFTY 50 INDEX</t>
  </si>
  <si>
    <t>NIFTY Value</t>
  </si>
  <si>
    <t>Daily Returns</t>
  </si>
  <si>
    <t>NIFTY Sharpe Ratio</t>
  </si>
  <si>
    <t>Minimum Variance Portfolio (Solver for variance)</t>
  </si>
  <si>
    <t>Efficient Frontier (Solver for variance at each target return)</t>
  </si>
  <si>
    <t>FORD</t>
  </si>
  <si>
    <t>CARDANO</t>
  </si>
  <si>
    <t>Ford (Dollar)</t>
  </si>
  <si>
    <t>USD to INR</t>
  </si>
  <si>
    <t>Ford (Rupee)</t>
  </si>
  <si>
    <t>Cardano (USD)</t>
  </si>
  <si>
    <t>Cardano (Rupee)</t>
  </si>
  <si>
    <t>CAL</t>
  </si>
  <si>
    <t>(Tangency Point)</t>
  </si>
  <si>
    <t>(Rf Intercept)</t>
  </si>
  <si>
    <t>Cardano Prices selected weekday using Vlookup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</si>
</sst>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0" borderId="1" xfId="0" applyBorder="1"/>
    <xf numFmtId="0" fontId="3" fillId="4" borderId="1" xfId="0" applyFont="1" applyFill="1" applyBorder="1"/>
    <xf numFmtId="0" fontId="0" fillId="0" borderId="9" xfId="0" applyBorder="1"/>
    <xf numFmtId="0" fontId="3" fillId="0" borderId="0" xfId="0" applyFont="1" applyAlignment="1">
      <alignment horizontal="center"/>
    </xf>
    <xf numFmtId="0" fontId="0" fillId="5" borderId="1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0" fontId="3" fillId="3" borderId="1" xfId="0" applyFont="1" applyFill="1" applyBorder="1"/>
    <xf numFmtId="0" fontId="2" fillId="3" borderId="10" xfId="0" applyFont="1" applyFill="1" applyBorder="1" applyAlignment="1">
      <alignment horizontal="center"/>
    </xf>
    <xf numFmtId="0" fontId="0" fillId="0" borderId="10" xfId="0" applyBorder="1"/>
    <xf numFmtId="0" fontId="2" fillId="3" borderId="1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0" fontId="5" fillId="0" borderId="0" xfId="0" applyFont="1"/>
    <xf numFmtId="14" fontId="0" fillId="0" borderId="13" xfId="0" applyNumberFormat="1" applyBorder="1"/>
    <xf numFmtId="165" fontId="0" fillId="0" borderId="0" xfId="0" applyNumberFormat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2" fillId="3" borderId="11" xfId="0" applyFont="1" applyFill="1" applyBorder="1" applyAlignment="1">
      <alignment horizontal="center"/>
    </xf>
    <xf numFmtId="164" fontId="0" fillId="0" borderId="6" xfId="0" applyNumberFormat="1" applyBorder="1"/>
    <xf numFmtId="0" fontId="0" fillId="0" borderId="15" xfId="0" applyBorder="1"/>
    <xf numFmtId="0" fontId="0" fillId="0" borderId="13" xfId="0" applyBorder="1"/>
    <xf numFmtId="0" fontId="0" fillId="0" borderId="15" xfId="0" applyBorder="1" applyAlignment="1">
      <alignment horizontal="right"/>
    </xf>
    <xf numFmtId="0" fontId="0" fillId="6" borderId="0" xfId="0" applyFill="1"/>
    <xf numFmtId="0" fontId="0" fillId="6" borderId="15" xfId="0" applyFill="1" applyBorder="1"/>
    <xf numFmtId="0" fontId="0" fillId="6" borderId="7" xfId="0" applyFill="1" applyBorder="1"/>
    <xf numFmtId="0" fontId="0" fillId="6" borderId="1" xfId="0" applyFill="1" applyBorder="1"/>
    <xf numFmtId="0" fontId="3" fillId="4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'Q1) a, b'!$B$23</c:f>
              <c:strCache>
                <c:ptCount val="1"/>
                <c:pt idx="0">
                  <c:v>Target Returns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'Q1) a, b'!$A$24:$A$37</c:f>
              <c:numCache>
                <c:formatCode>General</c:formatCode>
                <c:ptCount val="14"/>
                <c:pt idx="0">
                  <c:v>0.268849</c:v>
                </c:pt>
                <c:pt idx="1">
                  <c:v>0.25235644163071302</c:v>
                </c:pt>
                <c:pt idx="2">
                  <c:v>0.24683099999999999</c:v>
                </c:pt>
                <c:pt idx="3">
                  <c:v>0.22562399999999999</c:v>
                </c:pt>
                <c:pt idx="4">
                  <c:v>0.205482</c:v>
                </c:pt>
                <c:pt idx="5">
                  <c:v>0.186749</c:v>
                </c:pt>
                <c:pt idx="6">
                  <c:v>0.16989099999999999</c:v>
                </c:pt>
                <c:pt idx="7">
                  <c:v>0.15551999999999999</c:v>
                </c:pt>
                <c:pt idx="8">
                  <c:v>0.14438000000000001</c:v>
                </c:pt>
                <c:pt idx="9">
                  <c:v>0.13725999999999999</c:v>
                </c:pt>
                <c:pt idx="10">
                  <c:v>0.134799</c:v>
                </c:pt>
                <c:pt idx="11">
                  <c:v>0.13724700000000001</c:v>
                </c:pt>
                <c:pt idx="12">
                  <c:v>0.14435500000000001</c:v>
                </c:pt>
                <c:pt idx="13">
                  <c:v>0.15548500000000001</c:v>
                </c:pt>
              </c:numCache>
            </c:numRef>
          </c:xVal>
          <c:yVal>
            <c:numRef>
              <c:f>'Q1) a, b'!$B$24:$B$37</c:f>
              <c:numCache>
                <c:formatCode>General</c:formatCode>
                <c:ptCount val="14"/>
                <c:pt idx="0">
                  <c:v>1.3</c:v>
                </c:pt>
                <c:pt idx="1">
                  <c:v>1.2254077124770459</c:v>
                </c:pt>
                <c:pt idx="2">
                  <c:v>1.2</c:v>
                </c:pt>
                <c:pt idx="3">
                  <c:v>1.1000000000000001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CA-4525-8E4D-FCDEECCE96D1}"/>
            </c:ext>
          </c:extLst>
        </c:ser>
        <c:ser>
          <c:idx val="1"/>
          <c:order val="1"/>
          <c:tx>
            <c:v>CAL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'Q1) a, b'!$N$24:$N$26</c:f>
              <c:numCache>
                <c:formatCode>General</c:formatCode>
                <c:ptCount val="3"/>
                <c:pt idx="0">
                  <c:v>0</c:v>
                </c:pt>
                <c:pt idx="1">
                  <c:v>0.25235644163071302</c:v>
                </c:pt>
                <c:pt idx="2">
                  <c:v>0.3</c:v>
                </c:pt>
              </c:numCache>
            </c:numRef>
          </c:xVal>
          <c:yVal>
            <c:numRef>
              <c:f>'Q1) a, b'!$O$24:$O$26</c:f>
              <c:numCache>
                <c:formatCode>General</c:formatCode>
                <c:ptCount val="3"/>
                <c:pt idx="0">
                  <c:v>7.0271E-2</c:v>
                </c:pt>
                <c:pt idx="1">
                  <c:v>1.2254077124770459</c:v>
                </c:pt>
                <c:pt idx="2">
                  <c:v>1.4434914000967258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CA-4525-8E4D-FCDEECCE96D1}"/>
            </c:ext>
          </c:extLst>
        </c:ser>
        <c:ser>
          <c:idx val="2"/>
          <c:order val="2"/>
          <c:tx>
            <c:v>MVP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FF00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'Q1) a, b'!$N$5</c:f>
              <c:numCache>
                <c:formatCode>General</c:formatCode>
                <c:ptCount val="1"/>
                <c:pt idx="0">
                  <c:v>0.13479883571899826</c:v>
                </c:pt>
              </c:numCache>
            </c:numRef>
          </c:xVal>
          <c:yVal>
            <c:numRef>
              <c:f>'Q1) a, b'!$N$3</c:f>
              <c:numCache>
                <c:formatCode>General</c:formatCode>
                <c:ptCount val="1"/>
                <c:pt idx="0">
                  <c:v>0.39985000183084002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0-4606-A326-EC8135CBB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972639"/>
        <c:axId val="239953919"/>
      </c:scatterChart>
      <c:valAx>
        <c:axId val="239972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53919"/>
        <c:crosses val="autoZero"/>
        <c:crossBetween val="midCat"/>
      </c:valAx>
      <c:valAx>
        <c:axId val="239953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972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Efficient Frontier</a:t>
            </a:r>
          </a:p>
        </c:rich>
      </c:tx>
      <c:layout>
        <c:manualLayout>
          <c:xMode val="edge"/>
          <c:yMode val="edge"/>
          <c:x val="0.3158875904284919"/>
          <c:y val="3.7838469955286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'Q2) a, b'!$B$27</c:f>
              <c:strCache>
                <c:ptCount val="1"/>
                <c:pt idx="0">
                  <c:v>Target Returns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'Q2) a, b'!$A$28:$A$41</c:f>
              <c:numCache>
                <c:formatCode>General</c:formatCode>
                <c:ptCount val="14"/>
                <c:pt idx="0">
                  <c:v>0.24963299999999999</c:v>
                </c:pt>
                <c:pt idx="1">
                  <c:v>0.23665618396402144</c:v>
                </c:pt>
                <c:pt idx="2">
                  <c:v>0.22926299999999999</c:v>
                </c:pt>
                <c:pt idx="3">
                  <c:v>0.209624</c:v>
                </c:pt>
                <c:pt idx="4">
                  <c:v>0.19096399999999999</c:v>
                </c:pt>
                <c:pt idx="5">
                  <c:v>0.17352300000000001</c:v>
                </c:pt>
                <c:pt idx="6">
                  <c:v>0.15778800000000001</c:v>
                </c:pt>
                <c:pt idx="7">
                  <c:v>0.14429</c:v>
                </c:pt>
                <c:pt idx="8">
                  <c:v>0.13370699999999999</c:v>
                </c:pt>
                <c:pt idx="9">
                  <c:v>0.12677099999999999</c:v>
                </c:pt>
                <c:pt idx="10">
                  <c:v>0.124095</c:v>
                </c:pt>
                <c:pt idx="11">
                  <c:v>0.12595200000000001</c:v>
                </c:pt>
                <c:pt idx="12">
                  <c:v>0.13214999999999999</c:v>
                </c:pt>
                <c:pt idx="13">
                  <c:v>0.142122</c:v>
                </c:pt>
              </c:numCache>
            </c:numRef>
          </c:xVal>
          <c:yVal>
            <c:numRef>
              <c:f>'Q2) a, b'!$B$28:$B$41</c:f>
              <c:numCache>
                <c:formatCode>General</c:formatCode>
                <c:ptCount val="14"/>
                <c:pt idx="0">
                  <c:v>1.3</c:v>
                </c:pt>
                <c:pt idx="1">
                  <c:v>1.2366616945697018</c:v>
                </c:pt>
                <c:pt idx="2">
                  <c:v>1.2</c:v>
                </c:pt>
                <c:pt idx="3">
                  <c:v>1.1000000000000001</c:v>
                </c:pt>
                <c:pt idx="4">
                  <c:v>1</c:v>
                </c:pt>
                <c:pt idx="5">
                  <c:v>0.9</c:v>
                </c:pt>
                <c:pt idx="6">
                  <c:v>0.8</c:v>
                </c:pt>
                <c:pt idx="7">
                  <c:v>0.7</c:v>
                </c:pt>
                <c:pt idx="8">
                  <c:v>0.6</c:v>
                </c:pt>
                <c:pt idx="9">
                  <c:v>0.5</c:v>
                </c:pt>
                <c:pt idx="10">
                  <c:v>0.4</c:v>
                </c:pt>
                <c:pt idx="11">
                  <c:v>0.3</c:v>
                </c:pt>
                <c:pt idx="12">
                  <c:v>0.2</c:v>
                </c:pt>
                <c:pt idx="13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7A-4D48-918C-79D31961B846}"/>
            </c:ext>
          </c:extLst>
        </c:ser>
        <c:ser>
          <c:idx val="1"/>
          <c:order val="1"/>
          <c:tx>
            <c:v>CAL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'Q2) a, b'!$P$28:$P$30</c:f>
              <c:numCache>
                <c:formatCode>General</c:formatCode>
                <c:ptCount val="3"/>
                <c:pt idx="0">
                  <c:v>0</c:v>
                </c:pt>
                <c:pt idx="1">
                  <c:v>0.23665618396402144</c:v>
                </c:pt>
                <c:pt idx="2">
                  <c:v>0.3</c:v>
                </c:pt>
              </c:numCache>
            </c:numRef>
          </c:xVal>
          <c:yVal>
            <c:numRef>
              <c:f>'Q2) a, b'!$Q$28:$Q$30</c:f>
              <c:numCache>
                <c:formatCode>General</c:formatCode>
                <c:ptCount val="3"/>
                <c:pt idx="0">
                  <c:v>7.0271E-2</c:v>
                </c:pt>
                <c:pt idx="1">
                  <c:v>1.2366616945697018</c:v>
                </c:pt>
                <c:pt idx="2">
                  <c:v>1.5488599069524929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7A-4D48-918C-79D31961B846}"/>
            </c:ext>
          </c:extLst>
        </c:ser>
        <c:ser>
          <c:idx val="2"/>
          <c:order val="2"/>
          <c:tx>
            <c:v>MVP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solidFill>
                <a:srgbClr val="FFFF00"/>
              </a:soli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'Q2) a, b'!$P$5</c:f>
              <c:numCache>
                <c:formatCode>General</c:formatCode>
                <c:ptCount val="1"/>
                <c:pt idx="0">
                  <c:v>0.12407626762855334</c:v>
                </c:pt>
              </c:numCache>
            </c:numRef>
          </c:xVal>
          <c:yVal>
            <c:numRef>
              <c:f>'Q2) a, b'!$P$3</c:f>
              <c:numCache>
                <c:formatCode>General</c:formatCode>
                <c:ptCount val="1"/>
                <c:pt idx="0">
                  <c:v>0.39086951318975882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30-4DE5-8F53-24845D887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690655"/>
        <c:axId val="184686815"/>
      </c:scatterChart>
      <c:valAx>
        <c:axId val="184690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86815"/>
        <c:crosses val="autoZero"/>
        <c:crossBetween val="midCat"/>
      </c:valAx>
      <c:valAx>
        <c:axId val="18468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90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253365</xdr:colOff>
      <xdr:row>21</xdr:row>
      <xdr:rowOff>170497</xdr:rowOff>
    </xdr:from>
    <xdr:to>
      <xdr:col>11</xdr:col>
      <xdr:colOff>350520</xdr:colOff>
      <xdr:row>37</xdr:row>
      <xdr:rowOff>12382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F76D035-C366-7648-2C10-CA14B3F210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26</xdr:row>
      <xdr:rowOff>20003</xdr:rowOff>
    </xdr:from>
    <xdr:to>
      <xdr:col>11</xdr:col>
      <xdr:colOff>287655</xdr:colOff>
      <xdr:row>40</xdr:row>
      <xdr:rowOff>171451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4C28846-9EBD-04E2-E4D8-2AB197ADD4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E34D-50D0-4324-9C65-04274D6FC900}">
  <dimension ref="A1:N256"/>
  <sheetViews>
    <sheetView workbookViewId="0">
      <selection sqref="A1:F1"/>
    </sheetView>
  </sheetViews>
  <sheetFormatPr defaultRowHeight="14.4" x14ac:dyDescent="0.3"/>
  <cols>
    <col min="1" max="1" width="11" customWidth="1"/>
    <col min="8" max="8" width="12" customWidth="1"/>
    <col min="9" max="9" width="12.77734375" customWidth="1"/>
    <col min="11" max="11" width="8.88671875" customWidth="1"/>
    <col min="13" max="13" width="18.6640625" customWidth="1"/>
    <col min="14" max="14" width="12" bestFit="1" customWidth="1"/>
  </cols>
  <sheetData>
    <row r="1" spans="1:13" ht="18" x14ac:dyDescent="0.3">
      <c r="A1" s="56" t="s">
        <v>38</v>
      </c>
      <c r="B1" s="56"/>
      <c r="C1" s="56"/>
      <c r="D1" s="56"/>
      <c r="E1" s="56"/>
      <c r="F1" s="56"/>
      <c r="H1" s="56" t="s">
        <v>39</v>
      </c>
      <c r="I1" s="56"/>
      <c r="J1" s="56"/>
      <c r="K1" s="56"/>
      <c r="L1" s="56"/>
      <c r="M1" s="56"/>
    </row>
    <row r="2" spans="1:13" s="1" customFormat="1" ht="14.4" customHeight="1" x14ac:dyDescent="0.3">
      <c r="A2" s="25" t="s">
        <v>0</v>
      </c>
      <c r="B2" s="25" t="s">
        <v>1</v>
      </c>
      <c r="C2" s="25" t="s">
        <v>2</v>
      </c>
      <c r="D2" s="25" t="s">
        <v>3</v>
      </c>
      <c r="E2" s="25" t="s">
        <v>4</v>
      </c>
      <c r="F2" s="25" t="s">
        <v>5</v>
      </c>
      <c r="H2" s="25" t="s">
        <v>0</v>
      </c>
      <c r="I2" s="25" t="s">
        <v>40</v>
      </c>
      <c r="J2" s="25" t="s">
        <v>2</v>
      </c>
      <c r="K2" s="25" t="s">
        <v>3</v>
      </c>
      <c r="L2" s="25" t="s">
        <v>4</v>
      </c>
      <c r="M2" s="25" t="s">
        <v>41</v>
      </c>
    </row>
    <row r="3" spans="1:13" ht="14.4" customHeight="1" x14ac:dyDescent="0.3">
      <c r="A3" s="27">
        <v>45379</v>
      </c>
      <c r="B3">
        <v>6.9749999999999996</v>
      </c>
      <c r="C3">
        <v>7.1070000000000002</v>
      </c>
      <c r="D3">
        <v>7.1520000000000001</v>
      </c>
      <c r="E3">
        <v>6.9749999999999996</v>
      </c>
      <c r="F3" s="29">
        <v>-1.61E-2</v>
      </c>
      <c r="H3" s="27">
        <v>45379</v>
      </c>
      <c r="I3" s="4">
        <v>22326.9</v>
      </c>
      <c r="J3" s="4">
        <v>22163.599999999999</v>
      </c>
      <c r="K3" s="4">
        <v>22516</v>
      </c>
      <c r="L3" s="4">
        <v>22163.599999999999</v>
      </c>
      <c r="M3" s="14">
        <f>(I3-I4)/I4</f>
        <v>9.1870012407536724E-3</v>
      </c>
    </row>
    <row r="4" spans="1:13" ht="14.4" customHeight="1" x14ac:dyDescent="0.3">
      <c r="A4" s="27">
        <v>45378</v>
      </c>
      <c r="B4">
        <v>7.0890000000000004</v>
      </c>
      <c r="C4">
        <v>7.109</v>
      </c>
      <c r="D4">
        <v>7.1159999999999997</v>
      </c>
      <c r="E4">
        <v>7.0890000000000004</v>
      </c>
      <c r="F4" s="29">
        <v>-2.5000000000000001E-3</v>
      </c>
      <c r="H4" s="27">
        <v>45378</v>
      </c>
      <c r="I4" s="4">
        <v>22123.65</v>
      </c>
      <c r="J4" s="4">
        <v>22053.95</v>
      </c>
      <c r="K4" s="4">
        <v>22193.599999999999</v>
      </c>
      <c r="L4" s="4">
        <v>22052.85</v>
      </c>
      <c r="M4" s="14">
        <f t="shared" ref="M4:M67" si="0">(I4-I5)/I5</f>
        <v>5.4056633355601636E-3</v>
      </c>
    </row>
    <row r="5" spans="1:13" ht="14.4" customHeight="1" x14ac:dyDescent="0.3">
      <c r="A5" s="27">
        <v>45377</v>
      </c>
      <c r="B5">
        <v>7.1070000000000002</v>
      </c>
      <c r="C5">
        <v>7.1479999999999997</v>
      </c>
      <c r="D5">
        <v>7.1479999999999997</v>
      </c>
      <c r="E5">
        <v>7.1029999999999998</v>
      </c>
      <c r="F5" s="29">
        <v>1.1000000000000001E-3</v>
      </c>
      <c r="H5" s="27">
        <v>45377</v>
      </c>
      <c r="I5" s="4">
        <v>22004.7</v>
      </c>
      <c r="J5" s="4">
        <v>21947.9</v>
      </c>
      <c r="K5" s="4">
        <v>22073.200000000001</v>
      </c>
      <c r="L5" s="4">
        <v>21947.55</v>
      </c>
      <c r="M5" s="14">
        <f t="shared" si="0"/>
        <v>-4.1657709844207533E-3</v>
      </c>
    </row>
    <row r="6" spans="1:13" x14ac:dyDescent="0.3">
      <c r="A6" s="27">
        <v>45373</v>
      </c>
      <c r="B6">
        <v>7.0990000000000002</v>
      </c>
      <c r="C6">
        <v>7.1260000000000003</v>
      </c>
      <c r="D6">
        <v>7.1260000000000003</v>
      </c>
      <c r="E6">
        <v>7.09</v>
      </c>
      <c r="F6" s="29">
        <v>2.0999999999999999E-3</v>
      </c>
      <c r="H6" s="27">
        <v>45373</v>
      </c>
      <c r="I6" s="4">
        <v>22096.75</v>
      </c>
      <c r="J6" s="4">
        <v>21932.2</v>
      </c>
      <c r="K6" s="4">
        <v>22180.7</v>
      </c>
      <c r="L6" s="4">
        <v>21883.3</v>
      </c>
      <c r="M6" s="14">
        <f t="shared" si="0"/>
        <v>3.8524528721898457E-3</v>
      </c>
    </row>
    <row r="7" spans="1:13" x14ac:dyDescent="0.3">
      <c r="A7" s="27">
        <v>45372</v>
      </c>
      <c r="B7">
        <v>7.0839999999999996</v>
      </c>
      <c r="C7">
        <v>7.1269999999999998</v>
      </c>
      <c r="D7">
        <v>7.1269999999999998</v>
      </c>
      <c r="E7">
        <v>7.0830000000000002</v>
      </c>
      <c r="F7" s="29">
        <v>-5.3E-3</v>
      </c>
      <c r="H7" s="27">
        <v>45372</v>
      </c>
      <c r="I7" s="4">
        <v>22011.95</v>
      </c>
      <c r="J7" s="4">
        <v>21989.9</v>
      </c>
      <c r="K7" s="4">
        <v>22080.95</v>
      </c>
      <c r="L7" s="4">
        <v>21941.3</v>
      </c>
      <c r="M7" s="14">
        <f t="shared" si="0"/>
        <v>7.9147034447391244E-3</v>
      </c>
    </row>
    <row r="8" spans="1:13" x14ac:dyDescent="0.3">
      <c r="A8" s="27">
        <v>45371</v>
      </c>
      <c r="B8">
        <v>7.1219999999999999</v>
      </c>
      <c r="C8">
        <v>7.1310000000000002</v>
      </c>
      <c r="D8">
        <v>7.1310000000000002</v>
      </c>
      <c r="E8">
        <v>7.1109999999999998</v>
      </c>
      <c r="F8" s="29">
        <v>5.9999999999999995E-4</v>
      </c>
      <c r="H8" s="27">
        <v>45371</v>
      </c>
      <c r="I8" s="4">
        <v>21839.1</v>
      </c>
      <c r="J8" s="4">
        <v>21843.9</v>
      </c>
      <c r="K8" s="4">
        <v>21930.9</v>
      </c>
      <c r="L8" s="4">
        <v>21710.2</v>
      </c>
      <c r="M8" s="14">
        <f t="shared" si="0"/>
        <v>9.9232495089929458E-4</v>
      </c>
    </row>
    <row r="9" spans="1:13" x14ac:dyDescent="0.3">
      <c r="A9" s="27">
        <v>45370</v>
      </c>
      <c r="B9">
        <v>7.1180000000000003</v>
      </c>
      <c r="C9">
        <v>7.1349999999999998</v>
      </c>
      <c r="D9">
        <v>7.1440000000000001</v>
      </c>
      <c r="E9">
        <v>7.1139999999999999</v>
      </c>
      <c r="F9" s="29">
        <v>2.0999999999999999E-3</v>
      </c>
      <c r="H9" s="27">
        <v>45370</v>
      </c>
      <c r="I9" s="4">
        <v>21817.45</v>
      </c>
      <c r="J9" s="4">
        <v>21946.45</v>
      </c>
      <c r="K9" s="4">
        <v>21978.3</v>
      </c>
      <c r="L9" s="4">
        <v>21793.1</v>
      </c>
      <c r="M9" s="14">
        <f t="shared" si="0"/>
        <v>-1.080219625765675E-2</v>
      </c>
    </row>
    <row r="10" spans="1:13" x14ac:dyDescent="0.3">
      <c r="A10" s="27">
        <v>45369</v>
      </c>
      <c r="B10">
        <v>7.1029999999999998</v>
      </c>
      <c r="C10">
        <v>7.12</v>
      </c>
      <c r="D10">
        <v>7.12</v>
      </c>
      <c r="E10">
        <v>7.1029999999999998</v>
      </c>
      <c r="F10" s="29">
        <v>-3.2000000000000002E-3</v>
      </c>
      <c r="H10" s="27">
        <v>45369</v>
      </c>
      <c r="I10" s="4">
        <v>22055.7</v>
      </c>
      <c r="J10" s="4">
        <v>21990.1</v>
      </c>
      <c r="K10" s="4">
        <v>22123.7</v>
      </c>
      <c r="L10" s="4">
        <v>21916.55</v>
      </c>
      <c r="M10" s="14">
        <f t="shared" si="0"/>
        <v>1.468895513171347E-3</v>
      </c>
    </row>
    <row r="11" spans="1:13" x14ac:dyDescent="0.3">
      <c r="A11" s="27">
        <v>45366</v>
      </c>
      <c r="B11">
        <v>7.1260000000000003</v>
      </c>
      <c r="C11">
        <v>7.101</v>
      </c>
      <c r="D11">
        <v>7.1260000000000003</v>
      </c>
      <c r="E11">
        <v>7.101</v>
      </c>
      <c r="F11" s="29">
        <v>6.4999999999999997E-3</v>
      </c>
      <c r="H11" s="27">
        <v>45366</v>
      </c>
      <c r="I11" s="4">
        <v>22023.35</v>
      </c>
      <c r="J11" s="4">
        <v>22064.85</v>
      </c>
      <c r="K11" s="4">
        <v>22120.9</v>
      </c>
      <c r="L11" s="4">
        <v>21931.7</v>
      </c>
      <c r="M11" s="14">
        <f t="shared" si="0"/>
        <v>-5.5674334493028476E-3</v>
      </c>
    </row>
    <row r="12" spans="1:13" x14ac:dyDescent="0.3">
      <c r="A12" s="27">
        <v>45365</v>
      </c>
      <c r="B12">
        <v>7.08</v>
      </c>
      <c r="C12">
        <v>7.0890000000000004</v>
      </c>
      <c r="D12">
        <v>7.0890000000000004</v>
      </c>
      <c r="E12">
        <v>7.0720000000000001</v>
      </c>
      <c r="F12" s="29">
        <v>5.1000000000000004E-3</v>
      </c>
      <c r="H12" s="27">
        <v>45365</v>
      </c>
      <c r="I12" s="4">
        <v>22146.65</v>
      </c>
      <c r="J12" s="4">
        <v>21982.55</v>
      </c>
      <c r="K12" s="4">
        <v>22204.6</v>
      </c>
      <c r="L12" s="4">
        <v>21917.5</v>
      </c>
      <c r="M12" s="14">
        <f t="shared" si="0"/>
        <v>6.7711624397096392E-3</v>
      </c>
    </row>
    <row r="13" spans="1:13" x14ac:dyDescent="0.3">
      <c r="A13" s="27">
        <v>45364</v>
      </c>
      <c r="B13">
        <v>7.0439999999999996</v>
      </c>
      <c r="C13">
        <v>7.0759999999999996</v>
      </c>
      <c r="D13">
        <v>7.085</v>
      </c>
      <c r="E13">
        <v>7.0439999999999996</v>
      </c>
      <c r="F13" s="29">
        <v>4.7000000000000002E-3</v>
      </c>
      <c r="H13" s="27">
        <v>45364</v>
      </c>
      <c r="I13" s="4">
        <v>21997.7</v>
      </c>
      <c r="J13" s="4">
        <v>22432.2</v>
      </c>
      <c r="K13" s="4">
        <v>22446.75</v>
      </c>
      <c r="L13" s="4">
        <v>21905.65</v>
      </c>
      <c r="M13" s="14">
        <f t="shared" si="0"/>
        <v>-1.5132724741109523E-2</v>
      </c>
    </row>
    <row r="14" spans="1:13" x14ac:dyDescent="0.3">
      <c r="A14" s="27">
        <v>45363</v>
      </c>
      <c r="B14">
        <v>7.0110000000000001</v>
      </c>
      <c r="C14">
        <v>7.0549999999999997</v>
      </c>
      <c r="D14">
        <v>7.0549999999999997</v>
      </c>
      <c r="E14">
        <v>7.0110000000000001</v>
      </c>
      <c r="F14" s="29">
        <v>-2.3E-3</v>
      </c>
      <c r="H14" s="27">
        <v>45363</v>
      </c>
      <c r="I14" s="4">
        <v>22335.7</v>
      </c>
      <c r="J14" s="4">
        <v>22334.45</v>
      </c>
      <c r="K14" s="4">
        <v>22452.55</v>
      </c>
      <c r="L14" s="4">
        <v>22256</v>
      </c>
      <c r="M14" s="14">
        <f t="shared" si="0"/>
        <v>1.3657134285448758E-4</v>
      </c>
    </row>
    <row r="15" spans="1:13" x14ac:dyDescent="0.3">
      <c r="A15" s="27">
        <v>45362</v>
      </c>
      <c r="B15">
        <v>7.0270000000000001</v>
      </c>
      <c r="C15">
        <v>7.0810000000000004</v>
      </c>
      <c r="D15">
        <v>7.0810000000000004</v>
      </c>
      <c r="E15">
        <v>7.0270000000000001</v>
      </c>
      <c r="F15" s="29">
        <v>-1.8E-3</v>
      </c>
      <c r="H15" s="27">
        <v>45362</v>
      </c>
      <c r="I15" s="4">
        <v>22332.65</v>
      </c>
      <c r="J15" s="4">
        <v>22517.5</v>
      </c>
      <c r="K15" s="4">
        <v>22526.6</v>
      </c>
      <c r="L15" s="4">
        <v>22307.25</v>
      </c>
      <c r="M15" s="14">
        <f t="shared" si="0"/>
        <v>-7.1531616841271307E-3</v>
      </c>
    </row>
    <row r="16" spans="1:13" x14ac:dyDescent="0.3">
      <c r="A16" s="27">
        <v>45358</v>
      </c>
      <c r="B16">
        <v>7.04</v>
      </c>
      <c r="C16">
        <v>7.06</v>
      </c>
      <c r="D16">
        <v>7.06</v>
      </c>
      <c r="E16">
        <v>7.04</v>
      </c>
      <c r="F16" s="29">
        <v>8.9999999999999998E-4</v>
      </c>
      <c r="H16" s="27">
        <v>45358</v>
      </c>
      <c r="I16" s="4">
        <v>22493.55</v>
      </c>
      <c r="J16" s="4">
        <v>22505.3</v>
      </c>
      <c r="K16" s="4">
        <v>22525.65</v>
      </c>
      <c r="L16" s="4">
        <v>22430</v>
      </c>
      <c r="M16" s="14">
        <f t="shared" si="0"/>
        <v>8.6766737637408481E-4</v>
      </c>
    </row>
    <row r="17" spans="1:13" x14ac:dyDescent="0.3">
      <c r="A17" s="27">
        <v>45357</v>
      </c>
      <c r="B17">
        <v>7.0339999999999998</v>
      </c>
      <c r="C17">
        <v>7.0490000000000004</v>
      </c>
      <c r="D17">
        <v>7.0570000000000004</v>
      </c>
      <c r="E17">
        <v>7.0339999999999998</v>
      </c>
      <c r="F17" s="29">
        <v>-4.0000000000000002E-4</v>
      </c>
      <c r="H17" s="27">
        <v>45357</v>
      </c>
      <c r="I17" s="4">
        <v>22474.05</v>
      </c>
      <c r="J17" s="4">
        <v>22327.5</v>
      </c>
      <c r="K17" s="4">
        <v>22497.200000000001</v>
      </c>
      <c r="L17" s="4">
        <v>22224.35</v>
      </c>
      <c r="M17" s="14">
        <f t="shared" si="0"/>
        <v>5.2669717260906326E-3</v>
      </c>
    </row>
    <row r="18" spans="1:13" x14ac:dyDescent="0.3">
      <c r="A18" s="27">
        <v>45356</v>
      </c>
      <c r="B18">
        <v>7.0369999999999999</v>
      </c>
      <c r="C18">
        <v>7.0620000000000003</v>
      </c>
      <c r="D18">
        <v>7.0620000000000003</v>
      </c>
      <c r="E18">
        <v>7.0369999999999999</v>
      </c>
      <c r="F18" s="29">
        <v>-5.9999999999999995E-4</v>
      </c>
      <c r="H18" s="27">
        <v>45356</v>
      </c>
      <c r="I18" s="4">
        <v>22356.3</v>
      </c>
      <c r="J18" s="4">
        <v>22371.25</v>
      </c>
      <c r="K18" s="4">
        <v>22416.9</v>
      </c>
      <c r="L18" s="4">
        <v>22269.15</v>
      </c>
      <c r="M18" s="14">
        <f t="shared" si="0"/>
        <v>-2.2003427714499622E-3</v>
      </c>
    </row>
    <row r="19" spans="1:13" x14ac:dyDescent="0.3">
      <c r="A19" s="27">
        <v>45355</v>
      </c>
      <c r="B19">
        <v>7.0410000000000004</v>
      </c>
      <c r="C19">
        <v>7.0410000000000004</v>
      </c>
      <c r="D19">
        <v>7.1</v>
      </c>
      <c r="E19">
        <v>7.0410000000000004</v>
      </c>
      <c r="F19" s="29">
        <v>4.4000000000000003E-3</v>
      </c>
      <c r="H19" s="27">
        <v>45355</v>
      </c>
      <c r="I19" s="4">
        <v>22405.599999999999</v>
      </c>
      <c r="J19" s="4">
        <v>22403.5</v>
      </c>
      <c r="K19" s="4">
        <v>22440.9</v>
      </c>
      <c r="L19" s="4">
        <v>22358.3</v>
      </c>
      <c r="M19" s="14">
        <f t="shared" si="0"/>
        <v>1.215457762842611E-3</v>
      </c>
    </row>
    <row r="20" spans="1:13" x14ac:dyDescent="0.3">
      <c r="A20" s="27">
        <v>45352</v>
      </c>
      <c r="B20">
        <v>7.01</v>
      </c>
      <c r="C20">
        <v>7.01</v>
      </c>
      <c r="D20">
        <v>7.01</v>
      </c>
      <c r="E20">
        <v>7.01</v>
      </c>
      <c r="F20" s="29">
        <v>-3.8E-3</v>
      </c>
      <c r="H20" s="27">
        <v>45353</v>
      </c>
      <c r="I20" s="4">
        <v>22378.400000000001</v>
      </c>
      <c r="J20" s="4">
        <v>22406.95</v>
      </c>
      <c r="K20" s="4">
        <v>22419.55</v>
      </c>
      <c r="L20" s="4">
        <v>22367.05</v>
      </c>
      <c r="M20" s="14">
        <f t="shared" si="0"/>
        <v>1.7749426445079271E-3</v>
      </c>
    </row>
    <row r="21" spans="1:13" x14ac:dyDescent="0.3">
      <c r="A21" s="27">
        <v>45351</v>
      </c>
      <c r="B21">
        <v>7.0369999999999999</v>
      </c>
      <c r="C21">
        <v>7.0679999999999996</v>
      </c>
      <c r="D21">
        <v>7.0679999999999996</v>
      </c>
      <c r="E21">
        <v>7.0369999999999999</v>
      </c>
      <c r="F21" s="29">
        <v>8.9999999999999998E-4</v>
      </c>
      <c r="H21" s="27">
        <v>45352</v>
      </c>
      <c r="I21" s="4">
        <v>22338.75</v>
      </c>
      <c r="J21" s="4">
        <v>22048.3</v>
      </c>
      <c r="K21" s="4">
        <v>22353.3</v>
      </c>
      <c r="L21" s="4">
        <v>22047.75</v>
      </c>
      <c r="M21" s="14">
        <f t="shared" si="0"/>
        <v>1.6192204814673324E-2</v>
      </c>
    </row>
    <row r="22" spans="1:13" x14ac:dyDescent="0.3">
      <c r="A22" s="27">
        <v>45350</v>
      </c>
      <c r="B22">
        <v>7.0309999999999997</v>
      </c>
      <c r="C22">
        <v>7.06</v>
      </c>
      <c r="D22">
        <v>7.06</v>
      </c>
      <c r="E22">
        <v>7.0309999999999997</v>
      </c>
      <c r="F22" s="29">
        <v>0</v>
      </c>
      <c r="H22" s="27">
        <v>45351</v>
      </c>
      <c r="I22" s="4">
        <v>21982.799999999999</v>
      </c>
      <c r="J22" s="4">
        <v>21935.200000000001</v>
      </c>
      <c r="K22" s="4">
        <v>22060.55</v>
      </c>
      <c r="L22" s="4">
        <v>21860.65</v>
      </c>
      <c r="M22" s="14">
        <f t="shared" si="0"/>
        <v>1.4418378991532478E-3</v>
      </c>
    </row>
    <row r="23" spans="1:13" x14ac:dyDescent="0.3">
      <c r="A23" s="27">
        <v>45349</v>
      </c>
      <c r="B23">
        <v>7.0309999999999997</v>
      </c>
      <c r="C23">
        <v>7.2229999999999999</v>
      </c>
      <c r="D23">
        <v>7.2229999999999999</v>
      </c>
      <c r="E23">
        <v>7.0309999999999997</v>
      </c>
      <c r="F23" s="29">
        <v>1.9E-3</v>
      </c>
      <c r="H23" s="27">
        <v>45350</v>
      </c>
      <c r="I23" s="4">
        <v>21951.15</v>
      </c>
      <c r="J23" s="4">
        <v>22214.1</v>
      </c>
      <c r="K23" s="4">
        <v>22229.15</v>
      </c>
      <c r="L23" s="4">
        <v>21915.85</v>
      </c>
      <c r="M23" s="14">
        <f t="shared" si="0"/>
        <v>-1.1135962808046414E-2</v>
      </c>
    </row>
    <row r="24" spans="1:13" x14ac:dyDescent="0.3">
      <c r="A24" s="27">
        <v>45348</v>
      </c>
      <c r="B24">
        <v>7.0179999999999998</v>
      </c>
      <c r="C24">
        <v>7.1360000000000001</v>
      </c>
      <c r="D24">
        <v>7.1360000000000001</v>
      </c>
      <c r="E24">
        <v>7.0179999999999998</v>
      </c>
      <c r="F24" s="29">
        <v>-3.3E-3</v>
      </c>
      <c r="H24" s="27">
        <v>45349</v>
      </c>
      <c r="I24" s="4">
        <v>22198.35</v>
      </c>
      <c r="J24" s="4">
        <v>22090.2</v>
      </c>
      <c r="K24" s="4">
        <v>22218.25</v>
      </c>
      <c r="L24" s="4">
        <v>22085.65</v>
      </c>
      <c r="M24" s="14">
        <f t="shared" si="0"/>
        <v>3.449047443613918E-3</v>
      </c>
    </row>
    <row r="25" spans="1:13" x14ac:dyDescent="0.3">
      <c r="A25" s="27">
        <v>45345</v>
      </c>
      <c r="B25">
        <v>7.0410000000000004</v>
      </c>
      <c r="C25">
        <v>7.1319999999999997</v>
      </c>
      <c r="D25">
        <v>7.1319999999999997</v>
      </c>
      <c r="E25">
        <v>7.0410000000000004</v>
      </c>
      <c r="F25" s="29">
        <v>3.5999999999999999E-3</v>
      </c>
      <c r="H25" s="27">
        <v>45348</v>
      </c>
      <c r="I25" s="4">
        <v>22122.05</v>
      </c>
      <c r="J25" s="4">
        <v>22169.200000000001</v>
      </c>
      <c r="K25" s="4">
        <v>22202.15</v>
      </c>
      <c r="L25" s="4">
        <v>22075.15</v>
      </c>
      <c r="M25" s="14">
        <f t="shared" si="0"/>
        <v>-4.08099870794642E-3</v>
      </c>
    </row>
    <row r="26" spans="1:13" x14ac:dyDescent="0.3">
      <c r="A26" s="27">
        <v>45344</v>
      </c>
      <c r="B26">
        <v>7.016</v>
      </c>
      <c r="C26">
        <v>7.0789999999999997</v>
      </c>
      <c r="D26">
        <v>7.0789999999999997</v>
      </c>
      <c r="E26">
        <v>7.016</v>
      </c>
      <c r="F26" s="29">
        <v>8.8000000000000005E-3</v>
      </c>
      <c r="H26" s="27">
        <v>45345</v>
      </c>
      <c r="I26" s="4">
        <v>22212.7</v>
      </c>
      <c r="J26" s="4">
        <v>22290</v>
      </c>
      <c r="K26" s="4">
        <v>22297.5</v>
      </c>
      <c r="L26" s="4">
        <v>22186.1</v>
      </c>
      <c r="M26" s="14">
        <f t="shared" si="0"/>
        <v>-2.1379591267224637E-4</v>
      </c>
    </row>
    <row r="27" spans="1:13" x14ac:dyDescent="0.3">
      <c r="A27" s="27">
        <v>45343</v>
      </c>
      <c r="B27">
        <v>6.9550000000000001</v>
      </c>
      <c r="C27">
        <v>7.0750000000000002</v>
      </c>
      <c r="D27">
        <v>7.0750000000000002</v>
      </c>
      <c r="E27">
        <v>6.9550000000000001</v>
      </c>
      <c r="F27" s="29">
        <v>-1.0800000000000001E-2</v>
      </c>
      <c r="H27" s="27">
        <v>45344</v>
      </c>
      <c r="I27" s="4">
        <v>22217.45</v>
      </c>
      <c r="J27" s="4">
        <v>22081.55</v>
      </c>
      <c r="K27" s="4">
        <v>22252.5</v>
      </c>
      <c r="L27" s="4">
        <v>21875.25</v>
      </c>
      <c r="M27" s="14">
        <f t="shared" si="0"/>
        <v>7.3633929644231801E-3</v>
      </c>
    </row>
    <row r="28" spans="1:13" x14ac:dyDescent="0.3">
      <c r="A28" s="27">
        <v>45342</v>
      </c>
      <c r="B28">
        <v>7.0309999999999997</v>
      </c>
      <c r="C28">
        <v>7.1130000000000004</v>
      </c>
      <c r="D28">
        <v>7.1130000000000004</v>
      </c>
      <c r="E28">
        <v>7.0309999999999997</v>
      </c>
      <c r="F28" s="29">
        <v>-9.1999999999999998E-3</v>
      </c>
      <c r="H28" s="27">
        <v>45343</v>
      </c>
      <c r="I28" s="4">
        <v>22055.05</v>
      </c>
      <c r="J28" s="4">
        <v>22248.85</v>
      </c>
      <c r="K28" s="4">
        <v>22249.4</v>
      </c>
      <c r="L28" s="4">
        <v>21997.95</v>
      </c>
      <c r="M28" s="14">
        <f t="shared" si="0"/>
        <v>-6.3927701778848647E-3</v>
      </c>
    </row>
    <row r="29" spans="1:13" x14ac:dyDescent="0.3">
      <c r="A29" s="27">
        <v>45338</v>
      </c>
      <c r="B29">
        <v>7.0960000000000001</v>
      </c>
      <c r="C29">
        <v>7.0839999999999996</v>
      </c>
      <c r="D29">
        <v>7.101</v>
      </c>
      <c r="E29">
        <v>7.0839999999999996</v>
      </c>
      <c r="F29" s="29">
        <v>3.0999999999999999E-3</v>
      </c>
      <c r="H29" s="27">
        <v>45342</v>
      </c>
      <c r="I29" s="4">
        <v>22196.95</v>
      </c>
      <c r="J29" s="4">
        <v>22099.200000000001</v>
      </c>
      <c r="K29" s="4">
        <v>22215.599999999999</v>
      </c>
      <c r="L29" s="4">
        <v>22045.85</v>
      </c>
      <c r="M29" s="14">
        <f t="shared" si="0"/>
        <v>3.376690888133021E-3</v>
      </c>
    </row>
    <row r="30" spans="1:13" x14ac:dyDescent="0.3">
      <c r="A30" s="27">
        <v>45337</v>
      </c>
      <c r="B30">
        <v>7.0739999999999998</v>
      </c>
      <c r="C30">
        <v>7.0940000000000003</v>
      </c>
      <c r="D30">
        <v>7.0940000000000003</v>
      </c>
      <c r="E30">
        <v>7.0739999999999998</v>
      </c>
      <c r="F30" s="29">
        <v>-3.8999999999999998E-3</v>
      </c>
      <c r="H30" s="27">
        <v>45341</v>
      </c>
      <c r="I30" s="4">
        <v>22122.25</v>
      </c>
      <c r="J30" s="4">
        <v>22103.45</v>
      </c>
      <c r="K30" s="4">
        <v>22186.65</v>
      </c>
      <c r="L30" s="4">
        <v>22021.05</v>
      </c>
      <c r="M30" s="14">
        <f t="shared" si="0"/>
        <v>3.6999732313401693E-3</v>
      </c>
    </row>
    <row r="31" spans="1:13" x14ac:dyDescent="0.3">
      <c r="A31" s="27">
        <v>45336</v>
      </c>
      <c r="B31">
        <v>7.1020000000000003</v>
      </c>
      <c r="C31">
        <v>7.1879999999999997</v>
      </c>
      <c r="D31">
        <v>7.1879999999999997</v>
      </c>
      <c r="E31">
        <v>7.1020000000000003</v>
      </c>
      <c r="F31" s="29">
        <v>3.3999999999999998E-3</v>
      </c>
      <c r="H31" s="27">
        <v>45338</v>
      </c>
      <c r="I31" s="4">
        <v>22040.7</v>
      </c>
      <c r="J31" s="4">
        <v>22020.3</v>
      </c>
      <c r="K31" s="4">
        <v>22068.65</v>
      </c>
      <c r="L31" s="4">
        <v>21968.95</v>
      </c>
      <c r="M31" s="14">
        <f t="shared" si="0"/>
        <v>5.9308786782743964E-3</v>
      </c>
    </row>
    <row r="32" spans="1:13" x14ac:dyDescent="0.3">
      <c r="A32" s="27">
        <v>45335</v>
      </c>
      <c r="B32">
        <v>7.0780000000000003</v>
      </c>
      <c r="C32">
        <v>7.1109999999999998</v>
      </c>
      <c r="D32">
        <v>7.1109999999999998</v>
      </c>
      <c r="E32">
        <v>7.0620000000000003</v>
      </c>
      <c r="F32" s="29">
        <v>2.0999999999999999E-3</v>
      </c>
      <c r="H32" s="27">
        <v>45337</v>
      </c>
      <c r="I32" s="4">
        <v>21910.75</v>
      </c>
      <c r="J32" s="4">
        <v>21906.55</v>
      </c>
      <c r="K32" s="4">
        <v>21953.85</v>
      </c>
      <c r="L32" s="4">
        <v>21794.799999999999</v>
      </c>
      <c r="M32" s="14">
        <f t="shared" si="0"/>
        <v>3.2371720760712877E-3</v>
      </c>
    </row>
    <row r="33" spans="1:13" x14ac:dyDescent="0.3">
      <c r="A33" s="27">
        <v>45334</v>
      </c>
      <c r="B33">
        <v>7.0629999999999997</v>
      </c>
      <c r="C33">
        <v>7.1029999999999998</v>
      </c>
      <c r="D33">
        <v>7.1029999999999998</v>
      </c>
      <c r="E33">
        <v>7.0419999999999998</v>
      </c>
      <c r="F33" s="29">
        <v>2.3E-3</v>
      </c>
      <c r="H33" s="27">
        <v>45336</v>
      </c>
      <c r="I33" s="4">
        <v>21840.05</v>
      </c>
      <c r="J33" s="4">
        <v>21578.15</v>
      </c>
      <c r="K33" s="4">
        <v>21870.85</v>
      </c>
      <c r="L33" s="4">
        <v>21530.2</v>
      </c>
      <c r="M33" s="14">
        <f t="shared" si="0"/>
        <v>4.4519563542708323E-3</v>
      </c>
    </row>
    <row r="34" spans="1:13" x14ac:dyDescent="0.3">
      <c r="A34" s="27">
        <v>45331</v>
      </c>
      <c r="B34">
        <v>7.0469999999999997</v>
      </c>
      <c r="C34">
        <v>7.1109999999999998</v>
      </c>
      <c r="D34">
        <v>7.1109999999999998</v>
      </c>
      <c r="E34">
        <v>7.0469999999999997</v>
      </c>
      <c r="F34" s="29">
        <v>2.5999999999999999E-3</v>
      </c>
      <c r="H34" s="27">
        <v>45335</v>
      </c>
      <c r="I34" s="4">
        <v>21743.25</v>
      </c>
      <c r="J34" s="4">
        <v>21664.3</v>
      </c>
      <c r="K34" s="4">
        <v>21766.799999999999</v>
      </c>
      <c r="L34" s="4">
        <v>21543.35</v>
      </c>
      <c r="M34" s="14">
        <f t="shared" si="0"/>
        <v>5.8845163663111778E-3</v>
      </c>
    </row>
    <row r="35" spans="1:13" x14ac:dyDescent="0.3">
      <c r="A35" s="27">
        <v>45330</v>
      </c>
      <c r="B35">
        <v>7.0289999999999999</v>
      </c>
      <c r="C35">
        <v>7.0679999999999996</v>
      </c>
      <c r="D35">
        <v>7.0679999999999996</v>
      </c>
      <c r="E35">
        <v>7.02</v>
      </c>
      <c r="F35" s="29">
        <v>-4.0000000000000002E-4</v>
      </c>
      <c r="H35" s="27">
        <v>45334</v>
      </c>
      <c r="I35" s="4">
        <v>21616.05</v>
      </c>
      <c r="J35" s="4">
        <v>21800.799999999999</v>
      </c>
      <c r="K35" s="4">
        <v>21831.7</v>
      </c>
      <c r="L35" s="4">
        <v>21574.75</v>
      </c>
      <c r="M35" s="14">
        <f t="shared" si="0"/>
        <v>-7.6414552966831504E-3</v>
      </c>
    </row>
    <row r="36" spans="1:13" x14ac:dyDescent="0.3">
      <c r="A36" s="27">
        <v>45329</v>
      </c>
      <c r="B36">
        <v>7.032</v>
      </c>
      <c r="C36">
        <v>7.0410000000000004</v>
      </c>
      <c r="D36">
        <v>7.0410000000000004</v>
      </c>
      <c r="E36">
        <v>7.0250000000000004</v>
      </c>
      <c r="F36" s="29">
        <v>7.7000000000000002E-3</v>
      </c>
      <c r="H36" s="27">
        <v>45331</v>
      </c>
      <c r="I36" s="4">
        <v>21782.5</v>
      </c>
      <c r="J36" s="4">
        <v>21727</v>
      </c>
      <c r="K36" s="4">
        <v>21804.45</v>
      </c>
      <c r="L36" s="4">
        <v>21629.9</v>
      </c>
      <c r="M36" s="14">
        <f t="shared" si="0"/>
        <v>2.9721958103780177E-3</v>
      </c>
    </row>
    <row r="37" spans="1:13" x14ac:dyDescent="0.3">
      <c r="A37" s="27">
        <v>45328</v>
      </c>
      <c r="B37">
        <v>6.9779999999999998</v>
      </c>
      <c r="C37">
        <v>6.9969999999999999</v>
      </c>
      <c r="D37">
        <v>7.0049999999999999</v>
      </c>
      <c r="E37">
        <v>6.9779999999999998</v>
      </c>
      <c r="F37" s="29">
        <v>-4.7000000000000002E-3</v>
      </c>
      <c r="H37" s="27">
        <v>45330</v>
      </c>
      <c r="I37" s="4">
        <v>21717.95</v>
      </c>
      <c r="J37" s="4">
        <v>22009.65</v>
      </c>
      <c r="K37" s="4">
        <v>22011.05</v>
      </c>
      <c r="L37" s="4">
        <v>21665.3</v>
      </c>
      <c r="M37" s="14">
        <f t="shared" si="0"/>
        <v>-9.6919814869701679E-3</v>
      </c>
    </row>
    <row r="38" spans="1:13" x14ac:dyDescent="0.3">
      <c r="A38" s="27">
        <v>45327</v>
      </c>
      <c r="B38">
        <v>7.0110000000000001</v>
      </c>
      <c r="C38">
        <v>7.0179999999999998</v>
      </c>
      <c r="D38">
        <v>7.0179999999999998</v>
      </c>
      <c r="E38">
        <v>7.0110000000000001</v>
      </c>
      <c r="F38" s="29">
        <v>3.3E-3</v>
      </c>
      <c r="H38" s="27">
        <v>45329</v>
      </c>
      <c r="I38" s="4">
        <v>21930.5</v>
      </c>
      <c r="J38" s="4">
        <v>22045.05</v>
      </c>
      <c r="K38" s="4">
        <v>22053.3</v>
      </c>
      <c r="L38" s="4">
        <v>21860.15</v>
      </c>
      <c r="M38" s="14">
        <f t="shared" si="0"/>
        <v>5.016097111633445E-5</v>
      </c>
    </row>
    <row r="39" spans="1:13" x14ac:dyDescent="0.3">
      <c r="A39" s="27">
        <v>45324</v>
      </c>
      <c r="B39">
        <v>6.9880000000000004</v>
      </c>
      <c r="C39">
        <v>7.0140000000000002</v>
      </c>
      <c r="D39">
        <v>7.0140000000000002</v>
      </c>
      <c r="E39">
        <v>6.9880000000000004</v>
      </c>
      <c r="F39" s="29">
        <v>-4.0000000000000001E-3</v>
      </c>
      <c r="H39" s="27">
        <v>45328</v>
      </c>
      <c r="I39" s="4">
        <v>21929.4</v>
      </c>
      <c r="J39" s="4">
        <v>21825.200000000001</v>
      </c>
      <c r="K39" s="4">
        <v>21951.4</v>
      </c>
      <c r="L39" s="4">
        <v>21737.55</v>
      </c>
      <c r="M39" s="14">
        <f t="shared" si="0"/>
        <v>7.2433480160024582E-3</v>
      </c>
    </row>
    <row r="40" spans="1:13" x14ac:dyDescent="0.3">
      <c r="A40" s="27">
        <v>45323</v>
      </c>
      <c r="B40">
        <v>7.016</v>
      </c>
      <c r="C40">
        <v>7.0510000000000002</v>
      </c>
      <c r="D40">
        <v>7.0510000000000002</v>
      </c>
      <c r="E40">
        <v>7.016</v>
      </c>
      <c r="F40" s="29">
        <v>-1.1299999999999999E-2</v>
      </c>
      <c r="H40" s="27">
        <v>45327</v>
      </c>
      <c r="I40" s="4">
        <v>21771.7</v>
      </c>
      <c r="J40" s="4">
        <v>21921.05</v>
      </c>
      <c r="K40" s="4">
        <v>21964.3</v>
      </c>
      <c r="L40" s="4">
        <v>21726.95</v>
      </c>
      <c r="M40" s="14">
        <f t="shared" si="0"/>
        <v>-3.7567837172481923E-3</v>
      </c>
    </row>
    <row r="41" spans="1:13" x14ac:dyDescent="0.3">
      <c r="A41" s="27">
        <v>45322</v>
      </c>
      <c r="B41">
        <v>7.0960000000000001</v>
      </c>
      <c r="C41">
        <v>7.11</v>
      </c>
      <c r="D41">
        <v>7.11</v>
      </c>
      <c r="E41">
        <v>7.0960000000000001</v>
      </c>
      <c r="F41" s="29">
        <v>3.0999999999999999E-3</v>
      </c>
      <c r="H41" s="27">
        <v>45324</v>
      </c>
      <c r="I41" s="4">
        <v>21853.8</v>
      </c>
      <c r="J41" s="4">
        <v>21812.75</v>
      </c>
      <c r="K41" s="4">
        <v>22126.799999999999</v>
      </c>
      <c r="L41" s="4">
        <v>21805.55</v>
      </c>
      <c r="M41" s="14">
        <f t="shared" si="0"/>
        <v>7.2059159025599107E-3</v>
      </c>
    </row>
    <row r="42" spans="1:13" x14ac:dyDescent="0.3">
      <c r="A42" s="27">
        <v>45321</v>
      </c>
      <c r="B42">
        <v>7.0739999999999998</v>
      </c>
      <c r="C42">
        <v>7.15</v>
      </c>
      <c r="D42">
        <v>7.15</v>
      </c>
      <c r="E42">
        <v>7.0739999999999998</v>
      </c>
      <c r="F42" s="29">
        <v>-1E-3</v>
      </c>
      <c r="H42" s="27">
        <v>45323</v>
      </c>
      <c r="I42" s="4">
        <v>21697.45</v>
      </c>
      <c r="J42" s="4">
        <v>21780.65</v>
      </c>
      <c r="K42" s="4">
        <v>21832.95</v>
      </c>
      <c r="L42" s="4">
        <v>21658.75</v>
      </c>
      <c r="M42" s="14">
        <f t="shared" si="0"/>
        <v>-1.3003033273956651E-3</v>
      </c>
    </row>
    <row r="43" spans="1:13" x14ac:dyDescent="0.3">
      <c r="A43" s="27">
        <v>45320</v>
      </c>
      <c r="B43">
        <v>7.0810000000000004</v>
      </c>
      <c r="C43">
        <v>7.1589999999999998</v>
      </c>
      <c r="D43">
        <v>7.1589999999999998</v>
      </c>
      <c r="E43">
        <v>7.0810000000000004</v>
      </c>
      <c r="F43" s="29">
        <v>-1.2999999999999999E-3</v>
      </c>
      <c r="H43" s="27">
        <v>45322</v>
      </c>
      <c r="I43" s="4">
        <v>21725.7</v>
      </c>
      <c r="J43" s="4">
        <v>21487.25</v>
      </c>
      <c r="K43" s="4">
        <v>21741.35</v>
      </c>
      <c r="L43" s="4">
        <v>21448.85</v>
      </c>
      <c r="M43" s="14">
        <f t="shared" si="0"/>
        <v>9.460043397252229E-3</v>
      </c>
    </row>
    <row r="44" spans="1:13" x14ac:dyDescent="0.3">
      <c r="A44" s="27">
        <v>45316</v>
      </c>
      <c r="B44">
        <v>7.09</v>
      </c>
      <c r="C44">
        <v>7.1040000000000001</v>
      </c>
      <c r="D44">
        <v>7.1040000000000001</v>
      </c>
      <c r="E44">
        <v>7.0709999999999997</v>
      </c>
      <c r="F44" s="29">
        <v>-2.8E-3</v>
      </c>
      <c r="H44" s="27">
        <v>45321</v>
      </c>
      <c r="I44" s="4">
        <v>21522.1</v>
      </c>
      <c r="J44" s="4">
        <v>21775.75</v>
      </c>
      <c r="K44" s="4">
        <v>21813.05</v>
      </c>
      <c r="L44" s="4">
        <v>21501.8</v>
      </c>
      <c r="M44" s="14">
        <f t="shared" si="0"/>
        <v>-9.9136979243338742E-3</v>
      </c>
    </row>
    <row r="45" spans="1:13" x14ac:dyDescent="0.3">
      <c r="A45" s="27">
        <v>45315</v>
      </c>
      <c r="B45">
        <v>7.11</v>
      </c>
      <c r="C45">
        <v>7.1139999999999999</v>
      </c>
      <c r="D45">
        <v>7.1890000000000001</v>
      </c>
      <c r="E45">
        <v>7.11</v>
      </c>
      <c r="F45" s="29">
        <v>2.8E-3</v>
      </c>
      <c r="H45" s="27">
        <v>45320</v>
      </c>
      <c r="I45" s="4">
        <v>21737.599999999999</v>
      </c>
      <c r="J45" s="4">
        <v>21433.1</v>
      </c>
      <c r="K45" s="4">
        <v>21763.25</v>
      </c>
      <c r="L45" s="4">
        <v>21429.599999999999</v>
      </c>
      <c r="M45" s="14">
        <f t="shared" si="0"/>
        <v>1.8030591122392591E-2</v>
      </c>
    </row>
    <row r="46" spans="1:13" x14ac:dyDescent="0.3">
      <c r="A46" s="27">
        <v>45314</v>
      </c>
      <c r="B46">
        <v>7.09</v>
      </c>
      <c r="C46">
        <v>7.1029999999999998</v>
      </c>
      <c r="D46">
        <v>7.1029999999999998</v>
      </c>
      <c r="E46">
        <v>7.09</v>
      </c>
      <c r="F46" s="29">
        <v>2.8E-3</v>
      </c>
      <c r="H46" s="27">
        <v>45316</v>
      </c>
      <c r="I46" s="4">
        <v>21352.6</v>
      </c>
      <c r="J46" s="4">
        <v>21454.6</v>
      </c>
      <c r="K46" s="4">
        <v>21459</v>
      </c>
      <c r="L46" s="4">
        <v>21247.05</v>
      </c>
      <c r="M46" s="14">
        <f t="shared" si="0"/>
        <v>-4.7240717909756563E-3</v>
      </c>
    </row>
    <row r="47" spans="1:13" x14ac:dyDescent="0.3">
      <c r="A47" s="27">
        <v>45310</v>
      </c>
      <c r="B47">
        <v>7.07</v>
      </c>
      <c r="C47">
        <v>7.1559999999999997</v>
      </c>
      <c r="D47">
        <v>7.1559999999999997</v>
      </c>
      <c r="E47">
        <v>7.07</v>
      </c>
      <c r="F47" s="29">
        <v>-3.7000000000000002E-3</v>
      </c>
      <c r="H47" s="27">
        <v>45315</v>
      </c>
      <c r="I47" s="4">
        <v>21453.95</v>
      </c>
      <c r="J47" s="4">
        <v>21185.25</v>
      </c>
      <c r="K47" s="4">
        <v>21482.35</v>
      </c>
      <c r="L47" s="4">
        <v>21137.200000000001</v>
      </c>
      <c r="M47" s="14">
        <f t="shared" si="0"/>
        <v>1.0130045011959313E-2</v>
      </c>
    </row>
    <row r="48" spans="1:13" x14ac:dyDescent="0.3">
      <c r="A48" s="27">
        <v>45309</v>
      </c>
      <c r="B48">
        <v>7.0960000000000001</v>
      </c>
      <c r="C48">
        <v>7.1550000000000002</v>
      </c>
      <c r="D48">
        <v>7.1550000000000002</v>
      </c>
      <c r="E48">
        <v>7.0960000000000001</v>
      </c>
      <c r="F48" s="29">
        <v>-6.9999999999999999E-4</v>
      </c>
      <c r="H48" s="27">
        <v>45314</v>
      </c>
      <c r="I48" s="4">
        <v>21238.799999999999</v>
      </c>
      <c r="J48" s="4">
        <v>21716.7</v>
      </c>
      <c r="K48" s="4">
        <v>21750.25</v>
      </c>
      <c r="L48" s="4">
        <v>21192.6</v>
      </c>
      <c r="M48" s="14">
        <f t="shared" si="0"/>
        <v>-1.5436820293160515E-2</v>
      </c>
    </row>
    <row r="49" spans="1:13" x14ac:dyDescent="0.3">
      <c r="A49" s="27">
        <v>45308</v>
      </c>
      <c r="B49">
        <v>7.101</v>
      </c>
      <c r="C49">
        <v>7.101</v>
      </c>
      <c r="D49">
        <v>7.101</v>
      </c>
      <c r="E49">
        <v>7.08</v>
      </c>
      <c r="F49" s="29">
        <v>5.7999999999999996E-3</v>
      </c>
      <c r="H49" s="27">
        <v>45311</v>
      </c>
      <c r="I49" s="4">
        <v>21571.8</v>
      </c>
      <c r="J49" s="4">
        <v>21706.15</v>
      </c>
      <c r="K49" s="4">
        <v>21720.3</v>
      </c>
      <c r="L49" s="4">
        <v>21541.8</v>
      </c>
      <c r="M49" s="14">
        <f t="shared" si="0"/>
        <v>-2.3401657540329558E-3</v>
      </c>
    </row>
    <row r="50" spans="1:13" x14ac:dyDescent="0.3">
      <c r="A50" s="27">
        <v>45307</v>
      </c>
      <c r="B50">
        <v>7.06</v>
      </c>
      <c r="C50">
        <v>7.101</v>
      </c>
      <c r="D50">
        <v>7.133</v>
      </c>
      <c r="E50">
        <v>7.0590000000000002</v>
      </c>
      <c r="F50" s="29">
        <v>-4.1000000000000003E-3</v>
      </c>
      <c r="H50" s="27">
        <v>45310</v>
      </c>
      <c r="I50" s="4">
        <v>21622.400000000001</v>
      </c>
      <c r="J50" s="4">
        <v>21615.200000000001</v>
      </c>
      <c r="K50" s="4">
        <v>21670.6</v>
      </c>
      <c r="L50" s="4">
        <v>21575</v>
      </c>
      <c r="M50" s="14">
        <f t="shared" si="0"/>
        <v>7.4619389858939043E-3</v>
      </c>
    </row>
    <row r="51" spans="1:13" x14ac:dyDescent="0.3">
      <c r="A51" s="27">
        <v>45306</v>
      </c>
      <c r="B51">
        <v>7.0890000000000004</v>
      </c>
      <c r="C51">
        <v>7.1159999999999997</v>
      </c>
      <c r="D51">
        <v>7.1219999999999999</v>
      </c>
      <c r="E51">
        <v>7.0890000000000004</v>
      </c>
      <c r="F51" s="29">
        <v>2.9999999999999997E-4</v>
      </c>
      <c r="H51" s="27">
        <v>45309</v>
      </c>
      <c r="I51" s="4">
        <v>21462.25</v>
      </c>
      <c r="J51" s="4">
        <v>21414.2</v>
      </c>
      <c r="K51" s="4">
        <v>21539.4</v>
      </c>
      <c r="L51" s="4">
        <v>21285.55</v>
      </c>
      <c r="M51" s="14">
        <f t="shared" si="0"/>
        <v>-5.0853075405793511E-3</v>
      </c>
    </row>
    <row r="52" spans="1:13" x14ac:dyDescent="0.3">
      <c r="A52" s="27">
        <v>45303</v>
      </c>
      <c r="B52">
        <v>7.0869999999999997</v>
      </c>
      <c r="C52">
        <v>7.1</v>
      </c>
      <c r="D52">
        <v>7.1520000000000001</v>
      </c>
      <c r="E52">
        <v>7.0869999999999997</v>
      </c>
      <c r="F52" s="29">
        <v>2.9999999999999997E-4</v>
      </c>
      <c r="H52" s="27">
        <v>45308</v>
      </c>
      <c r="I52" s="4">
        <v>21571.95</v>
      </c>
      <c r="J52" s="4">
        <v>21647.25</v>
      </c>
      <c r="K52" s="4">
        <v>21851.5</v>
      </c>
      <c r="L52" s="4">
        <v>21550.45</v>
      </c>
      <c r="M52" s="14">
        <f t="shared" si="0"/>
        <v>-2.0894323334377189E-2</v>
      </c>
    </row>
    <row r="53" spans="1:13" x14ac:dyDescent="0.3">
      <c r="A53" s="27">
        <v>45302</v>
      </c>
      <c r="B53">
        <v>7.085</v>
      </c>
      <c r="C53">
        <v>7.1079999999999997</v>
      </c>
      <c r="D53">
        <v>7.1079999999999997</v>
      </c>
      <c r="E53">
        <v>7.085</v>
      </c>
      <c r="F53" s="29">
        <v>-3.8999999999999998E-3</v>
      </c>
      <c r="H53" s="27">
        <v>45307</v>
      </c>
      <c r="I53" s="4">
        <v>22032.3</v>
      </c>
      <c r="J53" s="4">
        <v>22080.5</v>
      </c>
      <c r="K53" s="4">
        <v>22124.15</v>
      </c>
      <c r="L53" s="4">
        <v>21969.8</v>
      </c>
      <c r="M53" s="14">
        <f t="shared" si="0"/>
        <v>-2.9483039898269463E-3</v>
      </c>
    </row>
    <row r="54" spans="1:13" x14ac:dyDescent="0.3">
      <c r="A54" s="27">
        <v>45301</v>
      </c>
      <c r="B54">
        <v>7.1130000000000004</v>
      </c>
      <c r="C54">
        <v>7.0960000000000001</v>
      </c>
      <c r="D54">
        <v>7.1379999999999999</v>
      </c>
      <c r="E54">
        <v>7.0860000000000003</v>
      </c>
      <c r="F54" s="29">
        <v>2.5000000000000001E-3</v>
      </c>
      <c r="H54" s="27">
        <v>45306</v>
      </c>
      <c r="I54" s="4">
        <v>22097.45</v>
      </c>
      <c r="J54" s="4">
        <v>22053.15</v>
      </c>
      <c r="K54" s="4">
        <v>22115.55</v>
      </c>
      <c r="L54" s="4">
        <v>21963.55</v>
      </c>
      <c r="M54" s="14">
        <f t="shared" si="0"/>
        <v>9.2671463903118111E-3</v>
      </c>
    </row>
    <row r="55" spans="1:13" x14ac:dyDescent="0.3">
      <c r="A55" s="27">
        <v>45300</v>
      </c>
      <c r="B55">
        <v>7.0949999999999998</v>
      </c>
      <c r="C55">
        <v>7.1109999999999998</v>
      </c>
      <c r="D55">
        <v>7.1109999999999998</v>
      </c>
      <c r="E55">
        <v>7.0949999999999998</v>
      </c>
      <c r="F55" s="29">
        <v>-8.0000000000000002E-3</v>
      </c>
      <c r="H55" s="27">
        <v>45303</v>
      </c>
      <c r="I55" s="4">
        <v>21894.55</v>
      </c>
      <c r="J55" s="4">
        <v>21773.55</v>
      </c>
      <c r="K55" s="4">
        <v>21928.25</v>
      </c>
      <c r="L55" s="4">
        <v>21715.15</v>
      </c>
      <c r="M55" s="14">
        <f t="shared" si="0"/>
        <v>1.1426420045086596E-2</v>
      </c>
    </row>
    <row r="56" spans="1:13" x14ac:dyDescent="0.3">
      <c r="A56" s="27">
        <v>45299</v>
      </c>
      <c r="B56">
        <v>7.1520000000000001</v>
      </c>
      <c r="C56">
        <v>7.1260000000000003</v>
      </c>
      <c r="D56">
        <v>7.1520000000000001</v>
      </c>
      <c r="E56">
        <v>7.1120000000000001</v>
      </c>
      <c r="F56" s="29">
        <v>-1.5E-3</v>
      </c>
      <c r="H56" s="27">
        <v>45302</v>
      </c>
      <c r="I56" s="4">
        <v>21647.200000000001</v>
      </c>
      <c r="J56" s="4">
        <v>21688</v>
      </c>
      <c r="K56" s="4">
        <v>21726.5</v>
      </c>
      <c r="L56" s="4">
        <v>21593.75</v>
      </c>
      <c r="M56" s="14">
        <f t="shared" si="0"/>
        <v>1.3183031357112129E-3</v>
      </c>
    </row>
    <row r="57" spans="1:13" x14ac:dyDescent="0.3">
      <c r="A57" s="27">
        <v>45296</v>
      </c>
      <c r="B57">
        <v>7.1630000000000003</v>
      </c>
      <c r="C57">
        <v>7.13</v>
      </c>
      <c r="D57">
        <v>7.1630000000000003</v>
      </c>
      <c r="E57">
        <v>7.125</v>
      </c>
      <c r="F57" s="29">
        <v>6.9999999999999999E-4</v>
      </c>
      <c r="H57" s="27">
        <v>45301</v>
      </c>
      <c r="I57" s="4">
        <v>21618.7</v>
      </c>
      <c r="J57" s="4">
        <v>21529.3</v>
      </c>
      <c r="K57" s="4">
        <v>21641.85</v>
      </c>
      <c r="L57" s="4">
        <v>21448.65</v>
      </c>
      <c r="M57" s="14">
        <f t="shared" si="0"/>
        <v>3.4277333098166004E-3</v>
      </c>
    </row>
    <row r="58" spans="1:13" x14ac:dyDescent="0.3">
      <c r="A58" s="27">
        <v>45295</v>
      </c>
      <c r="B58">
        <v>7.1580000000000004</v>
      </c>
      <c r="C58">
        <v>7.1420000000000003</v>
      </c>
      <c r="D58">
        <v>7.1580000000000004</v>
      </c>
      <c r="E58">
        <v>7.1120000000000001</v>
      </c>
      <c r="F58" s="29">
        <v>0</v>
      </c>
      <c r="H58" s="27">
        <v>45300</v>
      </c>
      <c r="I58" s="4">
        <v>21544.85</v>
      </c>
      <c r="J58" s="4">
        <v>21653.599999999999</v>
      </c>
      <c r="K58" s="4">
        <v>21724.45</v>
      </c>
      <c r="L58" s="4">
        <v>21517.85</v>
      </c>
      <c r="M58" s="14">
        <f t="shared" si="0"/>
        <v>1.4805001626922579E-3</v>
      </c>
    </row>
    <row r="59" spans="1:13" x14ac:dyDescent="0.3">
      <c r="A59" s="27">
        <v>45294</v>
      </c>
      <c r="B59">
        <v>7.1580000000000004</v>
      </c>
      <c r="C59">
        <v>7.1079999999999997</v>
      </c>
      <c r="D59">
        <v>7.1580000000000004</v>
      </c>
      <c r="E59">
        <v>7.1079999999999997</v>
      </c>
      <c r="F59" s="29">
        <v>8.9999999999999993E-3</v>
      </c>
      <c r="H59" s="27">
        <v>45299</v>
      </c>
      <c r="I59" s="4">
        <v>21513</v>
      </c>
      <c r="J59" s="4">
        <v>21747.599999999999</v>
      </c>
      <c r="K59" s="4">
        <v>21763.95</v>
      </c>
      <c r="L59" s="4">
        <v>21492.9</v>
      </c>
      <c r="M59" s="14">
        <f t="shared" si="0"/>
        <v>-9.1106730290914789E-3</v>
      </c>
    </row>
    <row r="60" spans="1:13" x14ac:dyDescent="0.3">
      <c r="A60" s="27">
        <v>45293</v>
      </c>
      <c r="B60">
        <v>7.0940000000000003</v>
      </c>
      <c r="C60">
        <v>7.141</v>
      </c>
      <c r="D60">
        <v>7.141</v>
      </c>
      <c r="E60">
        <v>7.0940000000000003</v>
      </c>
      <c r="F60" s="29">
        <v>-2.0999999999999999E-3</v>
      </c>
      <c r="H60" s="27">
        <v>45296</v>
      </c>
      <c r="I60" s="4">
        <v>21710.799999999999</v>
      </c>
      <c r="J60" s="4">
        <v>21705.75</v>
      </c>
      <c r="K60" s="4">
        <v>21749.599999999999</v>
      </c>
      <c r="L60" s="4">
        <v>21629.200000000001</v>
      </c>
      <c r="M60" s="14">
        <f t="shared" si="0"/>
        <v>2.4101280784538581E-3</v>
      </c>
    </row>
    <row r="61" spans="1:13" x14ac:dyDescent="0.3">
      <c r="A61" s="27">
        <v>45292</v>
      </c>
      <c r="B61">
        <v>7.109</v>
      </c>
      <c r="C61">
        <v>7.109</v>
      </c>
      <c r="D61">
        <v>7.109</v>
      </c>
      <c r="E61">
        <v>7.109</v>
      </c>
      <c r="F61" s="29">
        <v>-1E-4</v>
      </c>
      <c r="H61" s="27">
        <v>45295</v>
      </c>
      <c r="I61" s="4">
        <v>21658.6</v>
      </c>
      <c r="J61" s="4">
        <v>21605.8</v>
      </c>
      <c r="K61" s="4">
        <v>21685.65</v>
      </c>
      <c r="L61" s="4">
        <v>21564.55</v>
      </c>
      <c r="M61" s="14">
        <f t="shared" si="0"/>
        <v>6.5644700671783473E-3</v>
      </c>
    </row>
    <row r="62" spans="1:13" x14ac:dyDescent="0.3">
      <c r="A62" s="27">
        <v>45289</v>
      </c>
      <c r="B62">
        <v>7.11</v>
      </c>
      <c r="C62">
        <v>7.1280000000000001</v>
      </c>
      <c r="D62">
        <v>7.1280000000000001</v>
      </c>
      <c r="E62">
        <v>7.0979999999999999</v>
      </c>
      <c r="F62" s="29">
        <v>-1E-3</v>
      </c>
      <c r="H62" s="27">
        <v>45294</v>
      </c>
      <c r="I62" s="4">
        <v>21517.35</v>
      </c>
      <c r="J62" s="4">
        <v>21661.1</v>
      </c>
      <c r="K62" s="4">
        <v>21677</v>
      </c>
      <c r="L62" s="4">
        <v>21500.35</v>
      </c>
      <c r="M62" s="14">
        <f t="shared" si="0"/>
        <v>-6.8518125340398571E-3</v>
      </c>
    </row>
    <row r="63" spans="1:13" x14ac:dyDescent="0.3">
      <c r="A63" s="27">
        <v>45288</v>
      </c>
      <c r="B63">
        <v>7.117</v>
      </c>
      <c r="C63">
        <v>7.1369999999999996</v>
      </c>
      <c r="D63">
        <v>7.1369999999999996</v>
      </c>
      <c r="E63">
        <v>7.117</v>
      </c>
      <c r="F63" s="29">
        <v>8.0000000000000004E-4</v>
      </c>
      <c r="H63" s="27">
        <v>45293</v>
      </c>
      <c r="I63" s="4">
        <v>21665.8</v>
      </c>
      <c r="J63" s="4">
        <v>21751.35</v>
      </c>
      <c r="K63" s="4">
        <v>21755.599999999999</v>
      </c>
      <c r="L63" s="4">
        <v>21555.65</v>
      </c>
      <c r="M63" s="14">
        <f t="shared" si="0"/>
        <v>-3.5001540803702609E-3</v>
      </c>
    </row>
    <row r="64" spans="1:13" x14ac:dyDescent="0.3">
      <c r="A64" s="27">
        <v>45287</v>
      </c>
      <c r="B64">
        <v>7.1109999999999998</v>
      </c>
      <c r="C64">
        <v>7.1159999999999997</v>
      </c>
      <c r="D64">
        <v>7.1210000000000004</v>
      </c>
      <c r="E64">
        <v>7.0960000000000001</v>
      </c>
      <c r="F64" s="29">
        <v>-7.7000000000000002E-3</v>
      </c>
      <c r="H64" s="27">
        <v>45292</v>
      </c>
      <c r="I64" s="4">
        <v>21741.9</v>
      </c>
      <c r="J64" s="4">
        <v>21727.75</v>
      </c>
      <c r="K64" s="4">
        <v>21834.35</v>
      </c>
      <c r="L64" s="4">
        <v>21680.85</v>
      </c>
      <c r="M64" s="14">
        <f t="shared" si="0"/>
        <v>4.8317181589773318E-4</v>
      </c>
    </row>
    <row r="65" spans="1:13" x14ac:dyDescent="0.3">
      <c r="A65" s="27">
        <v>45286</v>
      </c>
      <c r="B65">
        <v>7.1660000000000004</v>
      </c>
      <c r="C65">
        <v>7.1050000000000004</v>
      </c>
      <c r="D65">
        <v>7.1660000000000004</v>
      </c>
      <c r="E65">
        <v>7.1050000000000004</v>
      </c>
      <c r="F65" s="29">
        <v>5.9999999999999995E-4</v>
      </c>
      <c r="H65" s="27">
        <v>45289</v>
      </c>
      <c r="I65" s="4">
        <v>21731.4</v>
      </c>
      <c r="J65" s="4">
        <v>21737.65</v>
      </c>
      <c r="K65" s="4">
        <v>21770.3</v>
      </c>
      <c r="L65" s="4">
        <v>21676.9</v>
      </c>
      <c r="M65" s="14">
        <f t="shared" si="0"/>
        <v>-2.1718468044465127E-3</v>
      </c>
    </row>
    <row r="66" spans="1:13" x14ac:dyDescent="0.3">
      <c r="A66" s="27">
        <v>45282</v>
      </c>
      <c r="B66">
        <v>7.1619999999999999</v>
      </c>
      <c r="C66">
        <v>7.1040000000000001</v>
      </c>
      <c r="D66">
        <v>7.1619999999999999</v>
      </c>
      <c r="E66">
        <v>7.1040000000000001</v>
      </c>
      <c r="F66" s="29">
        <v>-8.0000000000000004E-4</v>
      </c>
      <c r="H66" s="27">
        <v>45288</v>
      </c>
      <c r="I66" s="4">
        <v>21778.7</v>
      </c>
      <c r="J66" s="4">
        <v>21715</v>
      </c>
      <c r="K66" s="4">
        <v>21801.45</v>
      </c>
      <c r="L66" s="4">
        <v>21678</v>
      </c>
      <c r="M66" s="14">
        <f t="shared" si="0"/>
        <v>5.7239173853311969E-3</v>
      </c>
    </row>
    <row r="67" spans="1:13" x14ac:dyDescent="0.3">
      <c r="A67" s="27">
        <v>45281</v>
      </c>
      <c r="B67">
        <v>7.1680000000000001</v>
      </c>
      <c r="C67">
        <v>7.18</v>
      </c>
      <c r="D67">
        <v>7.18</v>
      </c>
      <c r="E67">
        <v>7.1680000000000001</v>
      </c>
      <c r="F67" s="29">
        <v>-1E-4</v>
      </c>
      <c r="H67" s="27">
        <v>45287</v>
      </c>
      <c r="I67" s="4">
        <v>21654.75</v>
      </c>
      <c r="J67" s="4">
        <v>21497.65</v>
      </c>
      <c r="K67" s="4">
        <v>21675.75</v>
      </c>
      <c r="L67" s="4">
        <v>21495.8</v>
      </c>
      <c r="M67" s="14">
        <f t="shared" si="0"/>
        <v>9.9527315211029848E-3</v>
      </c>
    </row>
    <row r="68" spans="1:13" x14ac:dyDescent="0.3">
      <c r="A68" s="27">
        <v>45280</v>
      </c>
      <c r="B68">
        <v>7.1689999999999996</v>
      </c>
      <c r="C68">
        <v>7.13</v>
      </c>
      <c r="D68">
        <v>7.1689999999999996</v>
      </c>
      <c r="E68">
        <v>7.08</v>
      </c>
      <c r="F68" s="29">
        <v>5.0000000000000001E-3</v>
      </c>
      <c r="H68" s="27">
        <v>45286</v>
      </c>
      <c r="I68" s="4">
        <v>21441.35</v>
      </c>
      <c r="J68" s="4">
        <v>21365.200000000001</v>
      </c>
      <c r="K68" s="4">
        <v>21477.15</v>
      </c>
      <c r="L68" s="4">
        <v>21329.45</v>
      </c>
      <c r="M68" s="14">
        <f t="shared" ref="M68:M131" si="1">(I68-I69)/I69</f>
        <v>4.3069126064431357E-3</v>
      </c>
    </row>
    <row r="69" spans="1:13" x14ac:dyDescent="0.3">
      <c r="A69" s="27">
        <v>45279</v>
      </c>
      <c r="B69">
        <v>7.133</v>
      </c>
      <c r="C69">
        <v>7.149</v>
      </c>
      <c r="D69">
        <v>7.149</v>
      </c>
      <c r="E69">
        <v>7.085</v>
      </c>
      <c r="F69" s="29">
        <v>8.8000000000000005E-3</v>
      </c>
      <c r="H69" s="27">
        <v>45282</v>
      </c>
      <c r="I69" s="4">
        <v>21349.4</v>
      </c>
      <c r="J69" s="4">
        <v>21295.85</v>
      </c>
      <c r="K69" s="4">
        <v>21390.5</v>
      </c>
      <c r="L69" s="4">
        <v>21232.45</v>
      </c>
      <c r="M69" s="14">
        <f t="shared" si="1"/>
        <v>4.4389450977533424E-3</v>
      </c>
    </row>
    <row r="70" spans="1:13" x14ac:dyDescent="0.3">
      <c r="A70" s="27">
        <v>45278</v>
      </c>
      <c r="B70">
        <v>7.0709999999999997</v>
      </c>
      <c r="C70">
        <v>7.1769999999999996</v>
      </c>
      <c r="D70">
        <v>7.1769999999999996</v>
      </c>
      <c r="E70">
        <v>7.069</v>
      </c>
      <c r="F70" s="29">
        <v>-9.4000000000000004E-3</v>
      </c>
      <c r="H70" s="27">
        <v>45281</v>
      </c>
      <c r="I70" s="4">
        <v>21255.05</v>
      </c>
      <c r="J70" s="4">
        <v>21033.95</v>
      </c>
      <c r="K70" s="4">
        <v>21288.35</v>
      </c>
      <c r="L70" s="4">
        <v>20976.799999999999</v>
      </c>
      <c r="M70" s="14">
        <f t="shared" si="1"/>
        <v>4.9597756989902108E-3</v>
      </c>
    </row>
    <row r="71" spans="1:13" x14ac:dyDescent="0.3">
      <c r="A71" s="27">
        <v>45275</v>
      </c>
      <c r="B71">
        <v>7.1379999999999999</v>
      </c>
      <c r="C71">
        <v>7.1269999999999998</v>
      </c>
      <c r="D71">
        <v>7.1379999999999999</v>
      </c>
      <c r="E71">
        <v>7.0949999999999998</v>
      </c>
      <c r="F71" s="29">
        <v>-7.6E-3</v>
      </c>
      <c r="H71" s="27">
        <v>45280</v>
      </c>
      <c r="I71" s="4">
        <v>21150.15</v>
      </c>
      <c r="J71" s="4">
        <v>21543.5</v>
      </c>
      <c r="K71" s="4">
        <v>21593</v>
      </c>
      <c r="L71" s="4">
        <v>21087.35</v>
      </c>
      <c r="M71" s="14">
        <f t="shared" si="1"/>
        <v>-1.4121502253753401E-2</v>
      </c>
    </row>
    <row r="72" spans="1:13" x14ac:dyDescent="0.3">
      <c r="A72" s="27">
        <v>45274</v>
      </c>
      <c r="B72">
        <v>7.1929999999999996</v>
      </c>
      <c r="C72">
        <v>7.1740000000000004</v>
      </c>
      <c r="D72">
        <v>7.1929999999999996</v>
      </c>
      <c r="E72">
        <v>7.1740000000000004</v>
      </c>
      <c r="F72" s="29">
        <v>-6.4000000000000003E-3</v>
      </c>
      <c r="H72" s="27">
        <v>45279</v>
      </c>
      <c r="I72" s="4">
        <v>21453.1</v>
      </c>
      <c r="J72" s="4">
        <v>21477.65</v>
      </c>
      <c r="K72" s="4">
        <v>21505.05</v>
      </c>
      <c r="L72" s="4">
        <v>21337.75</v>
      </c>
      <c r="M72" s="14">
        <f t="shared" si="1"/>
        <v>1.6084113611267324E-3</v>
      </c>
    </row>
    <row r="73" spans="1:13" x14ac:dyDescent="0.3">
      <c r="A73" s="27">
        <v>45273</v>
      </c>
      <c r="B73">
        <v>7.2389999999999999</v>
      </c>
      <c r="C73">
        <v>7.2210000000000001</v>
      </c>
      <c r="D73">
        <v>7.2389999999999999</v>
      </c>
      <c r="E73">
        <v>7.2210000000000001</v>
      </c>
      <c r="F73" s="29">
        <v>2.5000000000000001E-3</v>
      </c>
      <c r="H73" s="27">
        <v>45278</v>
      </c>
      <c r="I73" s="4">
        <v>21418.65</v>
      </c>
      <c r="J73" s="4">
        <v>21434.799999999999</v>
      </c>
      <c r="K73" s="4">
        <v>21482.799999999999</v>
      </c>
      <c r="L73" s="4">
        <v>21365.35</v>
      </c>
      <c r="M73" s="14">
        <f t="shared" si="1"/>
        <v>-1.7710127163373592E-3</v>
      </c>
    </row>
    <row r="74" spans="1:13" x14ac:dyDescent="0.3">
      <c r="A74" s="27">
        <v>45272</v>
      </c>
      <c r="B74">
        <v>7.2210000000000001</v>
      </c>
      <c r="C74">
        <v>7.22</v>
      </c>
      <c r="D74">
        <v>7.2210000000000001</v>
      </c>
      <c r="E74">
        <v>7.2110000000000003</v>
      </c>
      <c r="F74" s="29">
        <v>1.1000000000000001E-3</v>
      </c>
      <c r="H74" s="27">
        <v>45275</v>
      </c>
      <c r="I74" s="4">
        <v>21456.65</v>
      </c>
      <c r="J74" s="4">
        <v>21287.45</v>
      </c>
      <c r="K74" s="4">
        <v>21492.3</v>
      </c>
      <c r="L74" s="4">
        <v>21235.3</v>
      </c>
      <c r="M74" s="14">
        <f t="shared" si="1"/>
        <v>1.2932723401643828E-2</v>
      </c>
    </row>
    <row r="75" spans="1:13" x14ac:dyDescent="0.3">
      <c r="A75" s="27">
        <v>45271</v>
      </c>
      <c r="B75">
        <v>7.2130000000000001</v>
      </c>
      <c r="C75">
        <v>7.2679999999999998</v>
      </c>
      <c r="D75">
        <v>7.2679999999999998</v>
      </c>
      <c r="E75">
        <v>7.21</v>
      </c>
      <c r="F75" s="29">
        <v>2.2000000000000001E-3</v>
      </c>
      <c r="H75" s="27">
        <v>45274</v>
      </c>
      <c r="I75" s="4">
        <v>21182.7</v>
      </c>
      <c r="J75" s="4">
        <v>21110.400000000001</v>
      </c>
      <c r="K75" s="4">
        <v>21210.9</v>
      </c>
      <c r="L75" s="4">
        <v>21074.45</v>
      </c>
      <c r="M75" s="14">
        <f t="shared" si="1"/>
        <v>1.2250105727945973E-2</v>
      </c>
    </row>
    <row r="76" spans="1:13" x14ac:dyDescent="0.3">
      <c r="A76" s="27">
        <v>45268</v>
      </c>
      <c r="B76">
        <v>7.1970000000000001</v>
      </c>
      <c r="C76">
        <v>7.1890000000000001</v>
      </c>
      <c r="D76">
        <v>7.218</v>
      </c>
      <c r="E76">
        <v>7.1890000000000001</v>
      </c>
      <c r="F76" s="29">
        <v>-2.8E-3</v>
      </c>
      <c r="H76" s="27">
        <v>45273</v>
      </c>
      <c r="I76" s="4">
        <v>20926.349999999999</v>
      </c>
      <c r="J76" s="4">
        <v>20929.75</v>
      </c>
      <c r="K76" s="4">
        <v>20950</v>
      </c>
      <c r="L76" s="4">
        <v>20769.5</v>
      </c>
      <c r="M76" s="14">
        <f t="shared" si="1"/>
        <v>9.5425324302591977E-4</v>
      </c>
    </row>
    <row r="77" spans="1:13" x14ac:dyDescent="0.3">
      <c r="A77" s="27">
        <v>45267</v>
      </c>
      <c r="B77">
        <v>7.2169999999999996</v>
      </c>
      <c r="C77">
        <v>7.1870000000000003</v>
      </c>
      <c r="D77">
        <v>7.2169999999999996</v>
      </c>
      <c r="E77">
        <v>7.1870000000000003</v>
      </c>
      <c r="F77" s="29">
        <v>0</v>
      </c>
      <c r="H77" s="27">
        <v>45272</v>
      </c>
      <c r="I77" s="4">
        <v>20906.400000000001</v>
      </c>
      <c r="J77" s="4">
        <v>21018.55</v>
      </c>
      <c r="K77" s="4">
        <v>21037.9</v>
      </c>
      <c r="L77" s="4">
        <v>20867.150000000001</v>
      </c>
      <c r="M77" s="14">
        <f t="shared" si="1"/>
        <v>-4.3196441413336653E-3</v>
      </c>
    </row>
    <row r="78" spans="1:13" x14ac:dyDescent="0.3">
      <c r="A78" s="27">
        <v>45266</v>
      </c>
      <c r="B78">
        <v>7.2169999999999996</v>
      </c>
      <c r="C78">
        <v>7.2329999999999997</v>
      </c>
      <c r="D78">
        <v>7.2329999999999997</v>
      </c>
      <c r="E78">
        <v>7.1920000000000002</v>
      </c>
      <c r="F78" s="29">
        <v>1.8E-3</v>
      </c>
      <c r="H78" s="27">
        <v>45271</v>
      </c>
      <c r="I78" s="4">
        <v>20997.1</v>
      </c>
      <c r="J78" s="4">
        <v>20965.3</v>
      </c>
      <c r="K78" s="4">
        <v>21026.1</v>
      </c>
      <c r="L78" s="4">
        <v>20923.7</v>
      </c>
      <c r="M78" s="14">
        <f t="shared" si="1"/>
        <v>1.3209724646388113E-3</v>
      </c>
    </row>
    <row r="79" spans="1:13" x14ac:dyDescent="0.3">
      <c r="A79" s="27">
        <v>45265</v>
      </c>
      <c r="B79">
        <v>7.2039999999999997</v>
      </c>
      <c r="C79">
        <v>7.242</v>
      </c>
      <c r="D79">
        <v>7.242</v>
      </c>
      <c r="E79">
        <v>7.1849999999999996</v>
      </c>
      <c r="F79" s="29">
        <v>-3.5000000000000001E-3</v>
      </c>
      <c r="H79" s="27">
        <v>45268</v>
      </c>
      <c r="I79" s="4">
        <v>20969.400000000001</v>
      </c>
      <c r="J79" s="4">
        <v>20934.099999999999</v>
      </c>
      <c r="K79" s="4">
        <v>21006.1</v>
      </c>
      <c r="L79" s="4">
        <v>20862.7</v>
      </c>
      <c r="M79" s="14">
        <f t="shared" si="1"/>
        <v>3.2653705657344212E-3</v>
      </c>
    </row>
    <row r="80" spans="1:13" x14ac:dyDescent="0.3">
      <c r="A80" s="27">
        <v>45264</v>
      </c>
      <c r="B80">
        <v>7.2290000000000001</v>
      </c>
      <c r="C80">
        <v>7.2119999999999997</v>
      </c>
      <c r="D80">
        <v>7.2309999999999999</v>
      </c>
      <c r="E80">
        <v>7.2030000000000003</v>
      </c>
      <c r="F80" s="29">
        <v>1.5E-3</v>
      </c>
      <c r="H80" s="27">
        <v>45267</v>
      </c>
      <c r="I80" s="4">
        <v>20901.150000000001</v>
      </c>
      <c r="J80" s="4">
        <v>20932.400000000001</v>
      </c>
      <c r="K80" s="4">
        <v>20941.25</v>
      </c>
      <c r="L80" s="4">
        <v>20850.8</v>
      </c>
      <c r="M80" s="14">
        <f t="shared" si="1"/>
        <v>-1.7456549668778934E-3</v>
      </c>
    </row>
    <row r="81" spans="1:13" x14ac:dyDescent="0.3">
      <c r="A81" s="27">
        <v>45261</v>
      </c>
      <c r="B81">
        <v>7.218</v>
      </c>
      <c r="C81">
        <v>7.202</v>
      </c>
      <c r="D81">
        <v>7.2210000000000001</v>
      </c>
      <c r="E81">
        <v>7.202</v>
      </c>
      <c r="F81" s="29">
        <v>-1.1000000000000001E-3</v>
      </c>
      <c r="H81" s="27">
        <v>45266</v>
      </c>
      <c r="I81" s="4">
        <v>20937.7</v>
      </c>
      <c r="J81" s="4">
        <v>20950.75</v>
      </c>
      <c r="K81" s="4">
        <v>20961.95</v>
      </c>
      <c r="L81" s="4">
        <v>20852.150000000001</v>
      </c>
      <c r="M81" s="14">
        <f t="shared" si="1"/>
        <v>3.9606619004465184E-3</v>
      </c>
    </row>
    <row r="82" spans="1:13" x14ac:dyDescent="0.3">
      <c r="A82" s="27">
        <v>45260</v>
      </c>
      <c r="B82">
        <v>7.226</v>
      </c>
      <c r="C82">
        <v>7.2089999999999996</v>
      </c>
      <c r="D82">
        <v>7.226</v>
      </c>
      <c r="E82">
        <v>7.1710000000000003</v>
      </c>
      <c r="F82" s="29">
        <v>1.3299999999999999E-2</v>
      </c>
      <c r="H82" s="27">
        <v>45265</v>
      </c>
      <c r="I82" s="4">
        <v>20855.099999999999</v>
      </c>
      <c r="J82" s="4">
        <v>20808.900000000001</v>
      </c>
      <c r="K82" s="4">
        <v>20864.05</v>
      </c>
      <c r="L82" s="4">
        <v>20711.150000000001</v>
      </c>
      <c r="M82" s="14">
        <f t="shared" si="1"/>
        <v>8.1356227159347649E-3</v>
      </c>
    </row>
    <row r="83" spans="1:13" x14ac:dyDescent="0.3">
      <c r="A83" s="27">
        <v>45259</v>
      </c>
      <c r="B83">
        <v>7.1310000000000002</v>
      </c>
      <c r="C83">
        <v>7.1890000000000001</v>
      </c>
      <c r="D83">
        <v>7.2080000000000002</v>
      </c>
      <c r="E83">
        <v>7.1310000000000002</v>
      </c>
      <c r="F83" s="29">
        <v>-8.0000000000000004E-4</v>
      </c>
      <c r="H83" s="27">
        <v>45264</v>
      </c>
      <c r="I83" s="4">
        <v>20686.8</v>
      </c>
      <c r="J83" s="4">
        <v>20601.95</v>
      </c>
      <c r="K83" s="4">
        <v>20702.650000000001</v>
      </c>
      <c r="L83" s="4">
        <v>20507.75</v>
      </c>
      <c r="M83" s="14">
        <f t="shared" si="1"/>
        <v>2.0668150129021644E-2</v>
      </c>
    </row>
    <row r="84" spans="1:13" x14ac:dyDescent="0.3">
      <c r="A84" s="27">
        <v>45258</v>
      </c>
      <c r="B84">
        <v>7.1369999999999996</v>
      </c>
      <c r="C84">
        <v>7.2069999999999999</v>
      </c>
      <c r="D84">
        <v>7.2069999999999999</v>
      </c>
      <c r="E84">
        <v>7.1369999999999996</v>
      </c>
      <c r="F84" s="29">
        <v>7.1000000000000004E-3</v>
      </c>
      <c r="H84" s="27">
        <v>45261</v>
      </c>
      <c r="I84" s="4">
        <v>20267.900000000001</v>
      </c>
      <c r="J84" s="4">
        <v>20194.099999999999</v>
      </c>
      <c r="K84" s="4">
        <v>20291.55</v>
      </c>
      <c r="L84" s="4">
        <v>20183.7</v>
      </c>
      <c r="M84" s="14">
        <f t="shared" si="1"/>
        <v>6.6929417403635292E-3</v>
      </c>
    </row>
    <row r="85" spans="1:13" x14ac:dyDescent="0.3">
      <c r="A85" s="27">
        <v>45254</v>
      </c>
      <c r="B85">
        <v>7.0869999999999997</v>
      </c>
      <c r="C85">
        <v>7.1870000000000003</v>
      </c>
      <c r="D85">
        <v>7.1970000000000001</v>
      </c>
      <c r="E85">
        <v>7.0869999999999997</v>
      </c>
      <c r="F85" s="29">
        <v>-1.0500000000000001E-2</v>
      </c>
      <c r="H85" s="27">
        <v>45260</v>
      </c>
      <c r="I85" s="4">
        <v>20133.150000000001</v>
      </c>
      <c r="J85" s="4">
        <v>20108.5</v>
      </c>
      <c r="K85" s="4">
        <v>20158.7</v>
      </c>
      <c r="L85" s="4">
        <v>20015.849999999999</v>
      </c>
      <c r="M85" s="14">
        <f t="shared" si="1"/>
        <v>1.8187156036345905E-3</v>
      </c>
    </row>
    <row r="86" spans="1:13" x14ac:dyDescent="0.3">
      <c r="A86" s="27">
        <v>45253</v>
      </c>
      <c r="B86">
        <v>7.1619999999999999</v>
      </c>
      <c r="C86">
        <v>7.165</v>
      </c>
      <c r="D86">
        <v>7.165</v>
      </c>
      <c r="E86">
        <v>7.1559999999999997</v>
      </c>
      <c r="F86" s="29">
        <v>1E-3</v>
      </c>
      <c r="H86" s="27">
        <v>45259</v>
      </c>
      <c r="I86" s="4">
        <v>20096.599999999999</v>
      </c>
      <c r="J86" s="4">
        <v>19976.55</v>
      </c>
      <c r="K86" s="4">
        <v>20104.650000000001</v>
      </c>
      <c r="L86" s="4">
        <v>19956.3</v>
      </c>
      <c r="M86" s="14">
        <f t="shared" si="1"/>
        <v>1.0402369065395546E-2</v>
      </c>
    </row>
    <row r="87" spans="1:13" x14ac:dyDescent="0.3">
      <c r="A87" s="27">
        <v>45252</v>
      </c>
      <c r="B87">
        <v>7.1550000000000002</v>
      </c>
      <c r="C87">
        <v>7.1459999999999999</v>
      </c>
      <c r="D87">
        <v>7.202</v>
      </c>
      <c r="E87">
        <v>7.1459999999999999</v>
      </c>
      <c r="F87" s="29">
        <v>3.3999999999999998E-3</v>
      </c>
      <c r="H87" s="27">
        <v>45258</v>
      </c>
      <c r="I87" s="4">
        <v>19889.7</v>
      </c>
      <c r="J87" s="4">
        <v>19844.650000000001</v>
      </c>
      <c r="K87" s="4">
        <v>19916.849999999999</v>
      </c>
      <c r="L87" s="4">
        <v>19800</v>
      </c>
      <c r="M87" s="14">
        <f t="shared" si="1"/>
        <v>4.7992644495748861E-3</v>
      </c>
    </row>
    <row r="88" spans="1:13" x14ac:dyDescent="0.3">
      <c r="A88" s="27">
        <v>45251</v>
      </c>
      <c r="B88">
        <v>7.1310000000000002</v>
      </c>
      <c r="C88">
        <v>7.1550000000000002</v>
      </c>
      <c r="D88">
        <v>7.1550000000000002</v>
      </c>
      <c r="E88">
        <v>7.1310000000000002</v>
      </c>
      <c r="F88" s="29">
        <v>1.5E-3</v>
      </c>
      <c r="H88" s="27">
        <v>45254</v>
      </c>
      <c r="I88" s="4">
        <v>19794.7</v>
      </c>
      <c r="J88" s="4">
        <v>19809.599999999999</v>
      </c>
      <c r="K88" s="4">
        <v>19832.849999999999</v>
      </c>
      <c r="L88" s="4">
        <v>19768.849999999999</v>
      </c>
      <c r="M88" s="14">
        <f t="shared" si="1"/>
        <v>-3.6864963135033191E-4</v>
      </c>
    </row>
    <row r="89" spans="1:13" x14ac:dyDescent="0.3">
      <c r="A89" s="27">
        <v>45250</v>
      </c>
      <c r="B89">
        <v>7.12</v>
      </c>
      <c r="C89">
        <v>7.117</v>
      </c>
      <c r="D89">
        <v>7.1260000000000003</v>
      </c>
      <c r="E89">
        <v>7.117</v>
      </c>
      <c r="F89" s="29">
        <v>5.9999999999999995E-4</v>
      </c>
      <c r="H89" s="27">
        <v>45253</v>
      </c>
      <c r="I89" s="4">
        <v>19802</v>
      </c>
      <c r="J89" s="4">
        <v>19828.45</v>
      </c>
      <c r="K89" s="4">
        <v>19875.150000000001</v>
      </c>
      <c r="L89" s="4">
        <v>19786.75</v>
      </c>
      <c r="M89" s="14">
        <f t="shared" si="1"/>
        <v>-4.9717719445677947E-4</v>
      </c>
    </row>
    <row r="90" spans="1:13" x14ac:dyDescent="0.3">
      <c r="A90" s="27">
        <v>45247</v>
      </c>
      <c r="B90">
        <v>7.1159999999999997</v>
      </c>
      <c r="C90">
        <v>7.1440000000000001</v>
      </c>
      <c r="D90">
        <v>7.1529999999999996</v>
      </c>
      <c r="E90">
        <v>7.1159999999999997</v>
      </c>
      <c r="F90" s="29">
        <v>8.5000000000000006E-3</v>
      </c>
      <c r="H90" s="27">
        <v>45252</v>
      </c>
      <c r="I90" s="4">
        <v>19811.849999999999</v>
      </c>
      <c r="J90" s="4">
        <v>19784</v>
      </c>
      <c r="K90" s="4">
        <v>19825.55</v>
      </c>
      <c r="L90" s="4">
        <v>19703.849999999999</v>
      </c>
      <c r="M90" s="14">
        <f t="shared" si="1"/>
        <v>1.4380743451579145E-3</v>
      </c>
    </row>
    <row r="91" spans="1:13" x14ac:dyDescent="0.3">
      <c r="A91" s="27">
        <v>45246</v>
      </c>
      <c r="B91">
        <v>7.056</v>
      </c>
      <c r="C91">
        <v>7.1420000000000003</v>
      </c>
      <c r="D91">
        <v>7.1420000000000003</v>
      </c>
      <c r="E91">
        <v>7.056</v>
      </c>
      <c r="F91" s="29">
        <v>-3.8E-3</v>
      </c>
      <c r="H91" s="27">
        <v>45251</v>
      </c>
      <c r="I91" s="4">
        <v>19783.400000000001</v>
      </c>
      <c r="J91" s="4">
        <v>19770.900000000001</v>
      </c>
      <c r="K91" s="4">
        <v>19829.099999999999</v>
      </c>
      <c r="L91" s="4">
        <v>19754.05</v>
      </c>
      <c r="M91" s="14">
        <f t="shared" si="1"/>
        <v>4.5394536407028256E-3</v>
      </c>
    </row>
    <row r="92" spans="1:13" x14ac:dyDescent="0.3">
      <c r="A92" s="27">
        <v>45245</v>
      </c>
      <c r="B92">
        <v>7.0830000000000002</v>
      </c>
      <c r="C92">
        <v>7.15</v>
      </c>
      <c r="D92">
        <v>7.15</v>
      </c>
      <c r="E92">
        <v>7.0830000000000002</v>
      </c>
      <c r="F92" s="29">
        <v>-4.5999999999999999E-3</v>
      </c>
      <c r="H92" s="27">
        <v>45250</v>
      </c>
      <c r="I92" s="4">
        <v>19694</v>
      </c>
      <c r="J92" s="4">
        <v>19731.150000000001</v>
      </c>
      <c r="K92" s="4">
        <v>19756.45</v>
      </c>
      <c r="L92" s="4">
        <v>19670.5</v>
      </c>
      <c r="M92" s="14">
        <f t="shared" si="1"/>
        <v>-1.9156893947840173E-3</v>
      </c>
    </row>
    <row r="93" spans="1:13" x14ac:dyDescent="0.3">
      <c r="A93" s="27">
        <v>45243</v>
      </c>
      <c r="B93">
        <v>7.1159999999999997</v>
      </c>
      <c r="C93">
        <v>7.1769999999999996</v>
      </c>
      <c r="D93">
        <v>7.1769999999999996</v>
      </c>
      <c r="E93">
        <v>7.1159999999999997</v>
      </c>
      <c r="F93" s="29">
        <v>0</v>
      </c>
      <c r="H93" s="27">
        <v>45247</v>
      </c>
      <c r="I93" s="4">
        <v>19731.8</v>
      </c>
      <c r="J93" s="4">
        <v>19674.75</v>
      </c>
      <c r="K93" s="4">
        <v>19806</v>
      </c>
      <c r="L93" s="4">
        <v>19667.45</v>
      </c>
      <c r="M93" s="14">
        <f t="shared" si="1"/>
        <v>-1.6898387064133657E-3</v>
      </c>
    </row>
    <row r="94" spans="1:13" x14ac:dyDescent="0.3">
      <c r="A94" s="27">
        <v>45240</v>
      </c>
      <c r="B94">
        <v>7.1159999999999997</v>
      </c>
      <c r="C94">
        <v>7.1719999999999997</v>
      </c>
      <c r="D94">
        <v>7.194</v>
      </c>
      <c r="E94">
        <v>7.1159999999999997</v>
      </c>
      <c r="F94" s="29">
        <v>2.0999999999999999E-3</v>
      </c>
      <c r="H94" s="27">
        <v>45246</v>
      </c>
      <c r="I94" s="4">
        <v>19765.2</v>
      </c>
      <c r="J94" s="4">
        <v>19674.7</v>
      </c>
      <c r="K94" s="4">
        <v>19875.25</v>
      </c>
      <c r="L94" s="4">
        <v>19627</v>
      </c>
      <c r="M94" s="14">
        <f t="shared" si="1"/>
        <v>4.5615220998757337E-3</v>
      </c>
    </row>
    <row r="95" spans="1:13" x14ac:dyDescent="0.3">
      <c r="A95" s="27">
        <v>45239</v>
      </c>
      <c r="B95">
        <v>7.101</v>
      </c>
      <c r="C95">
        <v>7.173</v>
      </c>
      <c r="D95">
        <v>7.173</v>
      </c>
      <c r="E95">
        <v>7.101</v>
      </c>
      <c r="F95" s="29">
        <v>3.0999999999999999E-3</v>
      </c>
      <c r="H95" s="27">
        <v>45245</v>
      </c>
      <c r="I95" s="4">
        <v>19675.45</v>
      </c>
      <c r="J95" s="4">
        <v>19651.400000000001</v>
      </c>
      <c r="K95" s="4">
        <v>19693.2</v>
      </c>
      <c r="L95" s="4">
        <v>19579.650000000001</v>
      </c>
      <c r="M95" s="14">
        <f t="shared" si="1"/>
        <v>1.1926834348665828E-2</v>
      </c>
    </row>
    <row r="96" spans="1:13" x14ac:dyDescent="0.3">
      <c r="A96" s="27">
        <v>45238</v>
      </c>
      <c r="B96">
        <v>7.0789999999999997</v>
      </c>
      <c r="C96">
        <v>7.19</v>
      </c>
      <c r="D96">
        <v>7.19</v>
      </c>
      <c r="E96">
        <v>7.0789999999999997</v>
      </c>
      <c r="F96" s="29">
        <v>-8.0000000000000002E-3</v>
      </c>
      <c r="H96" s="27">
        <v>45243</v>
      </c>
      <c r="I96" s="4">
        <v>19443.55</v>
      </c>
      <c r="J96" s="4">
        <v>19486.75</v>
      </c>
      <c r="K96" s="4">
        <v>19494.400000000001</v>
      </c>
      <c r="L96" s="4">
        <v>19414.75</v>
      </c>
      <c r="M96" s="14">
        <f t="shared" si="1"/>
        <v>-4.1996256187405738E-3</v>
      </c>
    </row>
    <row r="97" spans="1:13" x14ac:dyDescent="0.3">
      <c r="A97" s="27">
        <v>45237</v>
      </c>
      <c r="B97">
        <v>7.1360000000000001</v>
      </c>
      <c r="C97">
        <v>7.19</v>
      </c>
      <c r="D97">
        <v>7.19</v>
      </c>
      <c r="E97">
        <v>7.1360000000000001</v>
      </c>
      <c r="F97" s="29">
        <v>3.5000000000000001E-3</v>
      </c>
      <c r="H97" s="27">
        <v>45242</v>
      </c>
      <c r="I97" s="4">
        <v>19525.55</v>
      </c>
      <c r="J97" s="4">
        <v>19547.25</v>
      </c>
      <c r="K97" s="4">
        <v>19547.25</v>
      </c>
      <c r="L97" s="4">
        <v>19510.25</v>
      </c>
      <c r="M97" s="14">
        <f t="shared" si="1"/>
        <v>5.1582082176125903E-3</v>
      </c>
    </row>
    <row r="98" spans="1:13" x14ac:dyDescent="0.3">
      <c r="A98" s="27">
        <v>45236</v>
      </c>
      <c r="B98">
        <v>7.1109999999999998</v>
      </c>
      <c r="C98">
        <v>7.1710000000000003</v>
      </c>
      <c r="D98">
        <v>7.1710000000000003</v>
      </c>
      <c r="E98">
        <v>7.1109999999999998</v>
      </c>
      <c r="F98" s="29">
        <v>-5.0000000000000001E-3</v>
      </c>
      <c r="H98" s="27">
        <v>45240</v>
      </c>
      <c r="I98" s="4">
        <v>19425.349999999999</v>
      </c>
      <c r="J98" s="4">
        <v>19351.849999999999</v>
      </c>
      <c r="K98" s="4">
        <v>19451.3</v>
      </c>
      <c r="L98" s="4">
        <v>19329.45</v>
      </c>
      <c r="M98" s="14">
        <f t="shared" si="1"/>
        <v>1.5493444288048792E-3</v>
      </c>
    </row>
    <row r="99" spans="1:13" x14ac:dyDescent="0.3">
      <c r="A99" s="27">
        <v>45233</v>
      </c>
      <c r="B99">
        <v>7.1470000000000002</v>
      </c>
      <c r="C99">
        <v>7.1790000000000003</v>
      </c>
      <c r="D99">
        <v>7.1790000000000003</v>
      </c>
      <c r="E99">
        <v>7.1349999999999998</v>
      </c>
      <c r="F99" s="29">
        <v>3.2000000000000002E-3</v>
      </c>
      <c r="H99" s="27">
        <v>45239</v>
      </c>
      <c r="I99" s="4">
        <v>19395.3</v>
      </c>
      <c r="J99" s="4">
        <v>19457.400000000001</v>
      </c>
      <c r="K99" s="4">
        <v>19463.900000000001</v>
      </c>
      <c r="L99" s="4">
        <v>19378.349999999999</v>
      </c>
      <c r="M99" s="14">
        <f t="shared" si="1"/>
        <v>-2.4789775503381967E-3</v>
      </c>
    </row>
    <row r="100" spans="1:13" x14ac:dyDescent="0.3">
      <c r="A100" s="27">
        <v>45232</v>
      </c>
      <c r="B100">
        <v>7.1239999999999997</v>
      </c>
      <c r="C100">
        <v>7.1989999999999998</v>
      </c>
      <c r="D100">
        <v>7.1989999999999998</v>
      </c>
      <c r="E100">
        <v>7.1239999999999997</v>
      </c>
      <c r="F100" s="29">
        <v>-4.1999999999999997E-3</v>
      </c>
      <c r="H100" s="27">
        <v>45238</v>
      </c>
      <c r="I100" s="4">
        <v>19443.5</v>
      </c>
      <c r="J100" s="4">
        <v>19449.599999999999</v>
      </c>
      <c r="K100" s="4">
        <v>19464.400000000001</v>
      </c>
      <c r="L100" s="4">
        <v>19401.5</v>
      </c>
      <c r="M100" s="14">
        <f t="shared" si="1"/>
        <v>1.8962523252278477E-3</v>
      </c>
    </row>
    <row r="101" spans="1:13" x14ac:dyDescent="0.3">
      <c r="A101" s="27">
        <v>45231</v>
      </c>
      <c r="B101">
        <v>7.1539999999999999</v>
      </c>
      <c r="C101">
        <v>7.2290000000000001</v>
      </c>
      <c r="D101">
        <v>7.2290000000000001</v>
      </c>
      <c r="E101">
        <v>7.1539999999999999</v>
      </c>
      <c r="F101" s="29">
        <v>-2.41E-2</v>
      </c>
      <c r="H101" s="27">
        <v>45237</v>
      </c>
      <c r="I101" s="4">
        <v>19406.7</v>
      </c>
      <c r="J101" s="4">
        <v>19404.05</v>
      </c>
      <c r="K101" s="4">
        <v>19423.5</v>
      </c>
      <c r="L101" s="4">
        <v>19329.099999999999</v>
      </c>
      <c r="M101" s="14">
        <f t="shared" si="1"/>
        <v>-2.6015171223610817E-4</v>
      </c>
    </row>
    <row r="102" spans="1:13" x14ac:dyDescent="0.3">
      <c r="A102" s="27">
        <v>45230</v>
      </c>
      <c r="B102">
        <v>7.3310000000000004</v>
      </c>
      <c r="C102">
        <v>7.202</v>
      </c>
      <c r="D102">
        <v>7.3310000000000004</v>
      </c>
      <c r="E102">
        <v>7.1929999999999996</v>
      </c>
      <c r="F102" s="29">
        <v>2.0500000000000001E-2</v>
      </c>
      <c r="H102" s="27">
        <v>45236</v>
      </c>
      <c r="I102" s="4">
        <v>19411.75</v>
      </c>
      <c r="J102" s="4">
        <v>19345.849999999999</v>
      </c>
      <c r="K102" s="4">
        <v>19423</v>
      </c>
      <c r="L102" s="4">
        <v>19309.7</v>
      </c>
      <c r="M102" s="14">
        <f t="shared" si="1"/>
        <v>9.4198828949695525E-3</v>
      </c>
    </row>
    <row r="103" spans="1:13" x14ac:dyDescent="0.3">
      <c r="A103" s="27">
        <v>45229</v>
      </c>
      <c r="B103">
        <v>7.1840000000000002</v>
      </c>
      <c r="C103">
        <v>7.2030000000000003</v>
      </c>
      <c r="D103">
        <v>7.21</v>
      </c>
      <c r="E103">
        <v>7.1840000000000002</v>
      </c>
      <c r="F103" s="29">
        <v>-2.0299999999999999E-2</v>
      </c>
      <c r="H103" s="27">
        <v>45233</v>
      </c>
      <c r="I103" s="4">
        <v>19230.599999999999</v>
      </c>
      <c r="J103" s="4">
        <v>19241</v>
      </c>
      <c r="K103" s="4">
        <v>19276.25</v>
      </c>
      <c r="L103" s="4">
        <v>19210.900000000001</v>
      </c>
      <c r="M103" s="14">
        <f t="shared" si="1"/>
        <v>5.0880012543607876E-3</v>
      </c>
    </row>
    <row r="104" spans="1:13" x14ac:dyDescent="0.3">
      <c r="A104" s="27">
        <v>45226</v>
      </c>
      <c r="B104">
        <v>7.3330000000000002</v>
      </c>
      <c r="C104">
        <v>7.1580000000000004</v>
      </c>
      <c r="D104">
        <v>7.3330000000000002</v>
      </c>
      <c r="E104">
        <v>7.1580000000000004</v>
      </c>
      <c r="F104" s="29">
        <v>-2.8999999999999998E-3</v>
      </c>
      <c r="H104" s="27">
        <v>45232</v>
      </c>
      <c r="I104" s="4">
        <v>19133.25</v>
      </c>
      <c r="J104" s="4">
        <v>19120</v>
      </c>
      <c r="K104" s="4">
        <v>19175.25</v>
      </c>
      <c r="L104" s="4">
        <v>19064.150000000001</v>
      </c>
      <c r="M104" s="14">
        <f t="shared" si="1"/>
        <v>7.5885439843278151E-3</v>
      </c>
    </row>
    <row r="105" spans="1:13" x14ac:dyDescent="0.3">
      <c r="A105" s="27">
        <v>45225</v>
      </c>
      <c r="B105">
        <v>7.3540000000000001</v>
      </c>
      <c r="C105">
        <v>7.2249999999999996</v>
      </c>
      <c r="D105">
        <v>7.3540000000000001</v>
      </c>
      <c r="E105">
        <v>7.2009999999999996</v>
      </c>
      <c r="F105" s="29">
        <v>4.5999999999999999E-3</v>
      </c>
      <c r="H105" s="27">
        <v>45231</v>
      </c>
      <c r="I105" s="4">
        <v>18989.150000000001</v>
      </c>
      <c r="J105" s="4">
        <v>19064.05</v>
      </c>
      <c r="K105" s="4">
        <v>19096.05</v>
      </c>
      <c r="L105" s="4">
        <v>18973.7</v>
      </c>
      <c r="M105" s="14">
        <f t="shared" si="1"/>
        <v>-4.7406654227550417E-3</v>
      </c>
    </row>
    <row r="106" spans="1:13" x14ac:dyDescent="0.3">
      <c r="A106" s="27">
        <v>45224</v>
      </c>
      <c r="B106">
        <v>7.32</v>
      </c>
      <c r="C106">
        <v>7.2249999999999996</v>
      </c>
      <c r="D106">
        <v>7.32</v>
      </c>
      <c r="E106">
        <v>7.1989999999999998</v>
      </c>
      <c r="F106" s="29">
        <v>1E-3</v>
      </c>
      <c r="H106" s="27">
        <v>45230</v>
      </c>
      <c r="I106" s="4">
        <v>19079.599999999999</v>
      </c>
      <c r="J106" s="4">
        <v>19232.95</v>
      </c>
      <c r="K106" s="4">
        <v>19233.7</v>
      </c>
      <c r="L106" s="4">
        <v>19056.45</v>
      </c>
      <c r="M106" s="14">
        <f t="shared" si="1"/>
        <v>-3.2025662325179541E-3</v>
      </c>
    </row>
    <row r="107" spans="1:13" x14ac:dyDescent="0.3">
      <c r="A107" s="27">
        <v>45222</v>
      </c>
      <c r="B107">
        <v>7.3129999999999997</v>
      </c>
      <c r="C107">
        <v>7.2229999999999999</v>
      </c>
      <c r="D107">
        <v>7.3129999999999997</v>
      </c>
      <c r="E107">
        <v>7.1989999999999998</v>
      </c>
      <c r="F107" s="29">
        <v>-2.7000000000000001E-3</v>
      </c>
      <c r="H107" s="27">
        <v>45229</v>
      </c>
      <c r="I107" s="4">
        <v>19140.900000000001</v>
      </c>
      <c r="J107" s="4">
        <v>19053.400000000001</v>
      </c>
      <c r="K107" s="4">
        <v>19158.5</v>
      </c>
      <c r="L107" s="4">
        <v>18940</v>
      </c>
      <c r="M107" s="14">
        <f t="shared" si="1"/>
        <v>4.9167202614551417E-3</v>
      </c>
    </row>
    <row r="108" spans="1:13" x14ac:dyDescent="0.3">
      <c r="A108" s="27">
        <v>45219</v>
      </c>
      <c r="B108">
        <v>7.3330000000000002</v>
      </c>
      <c r="C108">
        <v>7.4820000000000002</v>
      </c>
      <c r="D108">
        <v>7.4820000000000002</v>
      </c>
      <c r="E108">
        <v>7.1790000000000003</v>
      </c>
      <c r="F108" s="29">
        <v>-2.3E-3</v>
      </c>
      <c r="H108" s="27">
        <v>45226</v>
      </c>
      <c r="I108" s="4">
        <v>19047.25</v>
      </c>
      <c r="J108" s="4">
        <v>18928.75</v>
      </c>
      <c r="K108" s="4">
        <v>19076.150000000001</v>
      </c>
      <c r="L108" s="4">
        <v>18926.650000000001</v>
      </c>
      <c r="M108" s="14">
        <f t="shared" si="1"/>
        <v>1.007570032746026E-2</v>
      </c>
    </row>
    <row r="109" spans="1:13" x14ac:dyDescent="0.3">
      <c r="A109" s="27">
        <v>45218</v>
      </c>
      <c r="B109">
        <v>7.35</v>
      </c>
      <c r="C109">
        <v>7.22</v>
      </c>
      <c r="D109">
        <v>7.35</v>
      </c>
      <c r="E109">
        <v>7.2119999999999997</v>
      </c>
      <c r="F109" s="29">
        <v>2.6200000000000001E-2</v>
      </c>
      <c r="H109" s="27">
        <v>45225</v>
      </c>
      <c r="I109" s="4">
        <v>18857.25</v>
      </c>
      <c r="J109" s="4">
        <v>19027.25</v>
      </c>
      <c r="K109" s="4">
        <v>19041.7</v>
      </c>
      <c r="L109" s="4">
        <v>18837.849999999999</v>
      </c>
      <c r="M109" s="14">
        <f t="shared" si="1"/>
        <v>-1.3853044767455618E-2</v>
      </c>
    </row>
    <row r="110" spans="1:13" x14ac:dyDescent="0.3">
      <c r="A110" s="27">
        <v>45217</v>
      </c>
      <c r="B110">
        <v>7.1619999999999999</v>
      </c>
      <c r="C110">
        <v>7.2110000000000003</v>
      </c>
      <c r="D110">
        <v>7.2110000000000003</v>
      </c>
      <c r="E110">
        <v>7.1619999999999999</v>
      </c>
      <c r="F110" s="29">
        <v>-2.29E-2</v>
      </c>
      <c r="H110" s="27">
        <v>45224</v>
      </c>
      <c r="I110" s="4">
        <v>19122.150000000001</v>
      </c>
      <c r="J110" s="4">
        <v>19286.45</v>
      </c>
      <c r="K110" s="4">
        <v>19347.3</v>
      </c>
      <c r="L110" s="4">
        <v>19074.150000000001</v>
      </c>
      <c r="M110" s="14">
        <f t="shared" si="1"/>
        <v>-8.2772569917148875E-3</v>
      </c>
    </row>
    <row r="111" spans="1:13" x14ac:dyDescent="0.3">
      <c r="A111" s="27">
        <v>45216</v>
      </c>
      <c r="B111">
        <v>7.33</v>
      </c>
      <c r="C111">
        <v>7.2619999999999996</v>
      </c>
      <c r="D111">
        <v>7.33</v>
      </c>
      <c r="E111">
        <v>7.1890000000000001</v>
      </c>
      <c r="F111" s="29">
        <v>-5.0000000000000001E-4</v>
      </c>
      <c r="H111" s="27">
        <v>45222</v>
      </c>
      <c r="I111" s="4">
        <v>19281.75</v>
      </c>
      <c r="J111" s="4">
        <v>19521.599999999999</v>
      </c>
      <c r="K111" s="4">
        <v>19556.849999999999</v>
      </c>
      <c r="L111" s="4">
        <v>19257.849999999999</v>
      </c>
      <c r="M111" s="14">
        <f t="shared" si="1"/>
        <v>-1.335028770407296E-2</v>
      </c>
    </row>
    <row r="112" spans="1:13" x14ac:dyDescent="0.3">
      <c r="A112" s="27">
        <v>45215</v>
      </c>
      <c r="B112">
        <v>7.3339999999999996</v>
      </c>
      <c r="C112">
        <v>7.2610000000000001</v>
      </c>
      <c r="D112">
        <v>7.3339999999999996</v>
      </c>
      <c r="E112">
        <v>7.2350000000000003</v>
      </c>
      <c r="F112" s="29">
        <v>1.78E-2</v>
      </c>
      <c r="H112" s="27">
        <v>45219</v>
      </c>
      <c r="I112" s="4">
        <v>19542.650000000001</v>
      </c>
      <c r="J112" s="4">
        <v>19542.150000000001</v>
      </c>
      <c r="K112" s="4">
        <v>19593.8</v>
      </c>
      <c r="L112" s="4">
        <v>19518.7</v>
      </c>
      <c r="M112" s="14">
        <f t="shared" si="1"/>
        <v>-4.1809556324427519E-3</v>
      </c>
    </row>
    <row r="113" spans="1:13" x14ac:dyDescent="0.3">
      <c r="A113" s="27">
        <v>45212</v>
      </c>
      <c r="B113">
        <v>7.2060000000000004</v>
      </c>
      <c r="C113">
        <v>7.2430000000000003</v>
      </c>
      <c r="D113">
        <v>7.2430000000000003</v>
      </c>
      <c r="E113">
        <v>7.2060000000000004</v>
      </c>
      <c r="F113" s="29">
        <v>5.8999999999999999E-3</v>
      </c>
      <c r="H113" s="27">
        <v>45218</v>
      </c>
      <c r="I113" s="4">
        <v>19624.7</v>
      </c>
      <c r="J113" s="4">
        <v>19545.2</v>
      </c>
      <c r="K113" s="4">
        <v>19681.8</v>
      </c>
      <c r="L113" s="4">
        <v>19512.349999999999</v>
      </c>
      <c r="M113" s="14">
        <f t="shared" si="1"/>
        <v>-2.3587903065917931E-3</v>
      </c>
    </row>
    <row r="114" spans="1:13" x14ac:dyDescent="0.3">
      <c r="A114" s="27">
        <v>45211</v>
      </c>
      <c r="B114">
        <v>7.1639999999999997</v>
      </c>
      <c r="C114">
        <v>7.2409999999999997</v>
      </c>
      <c r="D114">
        <v>7.258</v>
      </c>
      <c r="E114">
        <v>7.1639999999999997</v>
      </c>
      <c r="F114" s="29">
        <v>5.9999999999999995E-4</v>
      </c>
      <c r="H114" s="27">
        <v>45217</v>
      </c>
      <c r="I114" s="4">
        <v>19671.099999999999</v>
      </c>
      <c r="J114" s="4">
        <v>19820.45</v>
      </c>
      <c r="K114" s="4">
        <v>19840.95</v>
      </c>
      <c r="L114" s="4">
        <v>19659.95</v>
      </c>
      <c r="M114" s="14">
        <f t="shared" si="1"/>
        <v>-7.0867930242536634E-3</v>
      </c>
    </row>
    <row r="115" spans="1:13" x14ac:dyDescent="0.3">
      <c r="A115" s="27">
        <v>45210</v>
      </c>
      <c r="B115">
        <v>7.16</v>
      </c>
      <c r="C115">
        <v>7.24</v>
      </c>
      <c r="D115">
        <v>7.24</v>
      </c>
      <c r="E115">
        <v>7.16</v>
      </c>
      <c r="F115" s="29">
        <v>1.4E-3</v>
      </c>
      <c r="H115" s="27">
        <v>45216</v>
      </c>
      <c r="I115" s="4">
        <v>19811.5</v>
      </c>
      <c r="J115" s="4">
        <v>19843.2</v>
      </c>
      <c r="K115" s="4">
        <v>19849.75</v>
      </c>
      <c r="L115" s="4">
        <v>19775.650000000001</v>
      </c>
      <c r="M115" s="14">
        <f t="shared" si="1"/>
        <v>4.0417094276990126E-3</v>
      </c>
    </row>
    <row r="116" spans="1:13" x14ac:dyDescent="0.3">
      <c r="A116" s="27">
        <v>45209</v>
      </c>
      <c r="B116">
        <v>7.15</v>
      </c>
      <c r="C116">
        <v>7.2480000000000002</v>
      </c>
      <c r="D116">
        <v>7.2729999999999997</v>
      </c>
      <c r="E116">
        <v>7.15</v>
      </c>
      <c r="F116" s="29">
        <v>2.7000000000000001E-3</v>
      </c>
      <c r="H116" s="27">
        <v>45215</v>
      </c>
      <c r="I116" s="4">
        <v>19731.75</v>
      </c>
      <c r="J116" s="4">
        <v>19737.25</v>
      </c>
      <c r="K116" s="4">
        <v>19781.3</v>
      </c>
      <c r="L116" s="4">
        <v>19691.849999999999</v>
      </c>
      <c r="M116" s="14">
        <f t="shared" si="1"/>
        <v>-9.7716323942267751E-4</v>
      </c>
    </row>
    <row r="117" spans="1:13" x14ac:dyDescent="0.3">
      <c r="A117" s="27">
        <v>45208</v>
      </c>
      <c r="B117">
        <v>7.1310000000000002</v>
      </c>
      <c r="C117">
        <v>7.2130000000000001</v>
      </c>
      <c r="D117">
        <v>7.2549999999999999</v>
      </c>
      <c r="E117">
        <v>7.1310000000000002</v>
      </c>
      <c r="F117" s="29">
        <v>-2.9899999999999999E-2</v>
      </c>
      <c r="H117" s="27">
        <v>45212</v>
      </c>
      <c r="I117" s="4">
        <v>19751.05</v>
      </c>
      <c r="J117" s="4">
        <v>19654.55</v>
      </c>
      <c r="K117" s="4">
        <v>19805.400000000001</v>
      </c>
      <c r="L117" s="4">
        <v>19635.3</v>
      </c>
      <c r="M117" s="14">
        <f t="shared" si="1"/>
        <v>-2.1698494493281161E-3</v>
      </c>
    </row>
    <row r="118" spans="1:13" x14ac:dyDescent="0.3">
      <c r="A118" s="27">
        <v>45205</v>
      </c>
      <c r="B118">
        <v>7.351</v>
      </c>
      <c r="C118">
        <v>7.351</v>
      </c>
      <c r="D118">
        <v>7.351</v>
      </c>
      <c r="E118">
        <v>7.351</v>
      </c>
      <c r="F118" s="29">
        <v>2.2800000000000001E-2</v>
      </c>
      <c r="H118" s="27">
        <v>45211</v>
      </c>
      <c r="I118" s="4">
        <v>19794</v>
      </c>
      <c r="J118" s="4">
        <v>19822.7</v>
      </c>
      <c r="K118" s="4">
        <v>19843.3</v>
      </c>
      <c r="L118" s="4">
        <v>19772.650000000001</v>
      </c>
      <c r="M118" s="14">
        <f t="shared" si="1"/>
        <v>-8.7576061197235653E-4</v>
      </c>
    </row>
    <row r="119" spans="1:13" x14ac:dyDescent="0.3">
      <c r="A119" s="27">
        <v>45204</v>
      </c>
      <c r="B119">
        <v>7.1870000000000003</v>
      </c>
      <c r="C119">
        <v>7.1689999999999996</v>
      </c>
      <c r="D119">
        <v>7.1870000000000003</v>
      </c>
      <c r="E119">
        <v>7.1689999999999996</v>
      </c>
      <c r="F119" s="29">
        <v>-4.0000000000000002E-4</v>
      </c>
      <c r="H119" s="27">
        <v>45210</v>
      </c>
      <c r="I119" s="4">
        <v>19811.349999999999</v>
      </c>
      <c r="J119" s="4">
        <v>19767</v>
      </c>
      <c r="K119" s="4">
        <v>19839.2</v>
      </c>
      <c r="L119" s="4">
        <v>19756.95</v>
      </c>
      <c r="M119" s="14">
        <f t="shared" si="1"/>
        <v>6.1706920062875037E-3</v>
      </c>
    </row>
    <row r="120" spans="1:13" x14ac:dyDescent="0.3">
      <c r="A120" s="27">
        <v>45203</v>
      </c>
      <c r="B120">
        <v>7.19</v>
      </c>
      <c r="C120">
        <v>7.1680000000000001</v>
      </c>
      <c r="D120">
        <v>7.19</v>
      </c>
      <c r="E120">
        <v>7.1520000000000001</v>
      </c>
      <c r="F120" s="29">
        <v>7.6E-3</v>
      </c>
      <c r="H120" s="27">
        <v>45209</v>
      </c>
      <c r="I120" s="4">
        <v>19689.849999999999</v>
      </c>
      <c r="J120" s="4">
        <v>19565.599999999999</v>
      </c>
      <c r="K120" s="4">
        <v>19717.8</v>
      </c>
      <c r="L120" s="4">
        <v>19565.45</v>
      </c>
      <c r="M120" s="14">
        <f t="shared" si="1"/>
        <v>9.0968027941278218E-3</v>
      </c>
    </row>
    <row r="121" spans="1:13" x14ac:dyDescent="0.3">
      <c r="A121" s="27">
        <v>45202</v>
      </c>
      <c r="B121">
        <v>7.1360000000000001</v>
      </c>
      <c r="C121">
        <v>7.1269999999999998</v>
      </c>
      <c r="D121">
        <v>7.1360000000000001</v>
      </c>
      <c r="E121">
        <v>7.0990000000000002</v>
      </c>
      <c r="F121" s="29">
        <v>2.3099999999999999E-2</v>
      </c>
      <c r="H121" s="27">
        <v>45208</v>
      </c>
      <c r="I121" s="4">
        <v>19512.349999999999</v>
      </c>
      <c r="J121" s="4">
        <v>19539.45</v>
      </c>
      <c r="K121" s="4">
        <v>19588.95</v>
      </c>
      <c r="L121" s="4">
        <v>19480.5</v>
      </c>
      <c r="M121" s="14">
        <f t="shared" si="1"/>
        <v>-7.1819268832524208E-3</v>
      </c>
    </row>
    <row r="122" spans="1:13" x14ac:dyDescent="0.3">
      <c r="A122" s="27">
        <v>45198</v>
      </c>
      <c r="B122">
        <v>6.9749999999999996</v>
      </c>
      <c r="C122">
        <v>7.1429999999999998</v>
      </c>
      <c r="D122">
        <v>7.1429999999999998</v>
      </c>
      <c r="E122">
        <v>6.9749999999999996</v>
      </c>
      <c r="F122" s="29">
        <v>-1.15E-2</v>
      </c>
      <c r="H122" s="27">
        <v>45205</v>
      </c>
      <c r="I122" s="4">
        <v>19653.5</v>
      </c>
      <c r="J122" s="4">
        <v>19621.2</v>
      </c>
      <c r="K122" s="4">
        <v>19675.75</v>
      </c>
      <c r="L122" s="4">
        <v>19589.400000000001</v>
      </c>
      <c r="M122" s="14">
        <f t="shared" si="1"/>
        <v>5.512707366051443E-3</v>
      </c>
    </row>
    <row r="123" spans="1:13" x14ac:dyDescent="0.3">
      <c r="A123" s="27">
        <v>45197</v>
      </c>
      <c r="B123">
        <v>7.056</v>
      </c>
      <c r="C123">
        <v>7.1239999999999997</v>
      </c>
      <c r="D123">
        <v>7.165</v>
      </c>
      <c r="E123">
        <v>7.056</v>
      </c>
      <c r="F123" s="29">
        <v>5.0000000000000001E-3</v>
      </c>
      <c r="H123" s="27">
        <v>45204</v>
      </c>
      <c r="I123" s="4">
        <v>19545.75</v>
      </c>
      <c r="J123" s="4">
        <v>19521.849999999999</v>
      </c>
      <c r="K123" s="4">
        <v>19576.95</v>
      </c>
      <c r="L123" s="4">
        <v>19487.3</v>
      </c>
      <c r="M123" s="14">
        <f t="shared" si="1"/>
        <v>5.6415638939911542E-3</v>
      </c>
    </row>
    <row r="124" spans="1:13" x14ac:dyDescent="0.3">
      <c r="A124" s="27">
        <v>45196</v>
      </c>
      <c r="B124">
        <v>7.0209999999999999</v>
      </c>
      <c r="C124">
        <v>7.0209999999999999</v>
      </c>
      <c r="D124">
        <v>7.0209999999999999</v>
      </c>
      <c r="E124">
        <v>7.0209999999999999</v>
      </c>
      <c r="F124" s="29">
        <v>1.4E-3</v>
      </c>
      <c r="H124" s="27">
        <v>45203</v>
      </c>
      <c r="I124" s="4">
        <v>19436.099999999999</v>
      </c>
      <c r="J124" s="4">
        <v>19446.3</v>
      </c>
      <c r="K124" s="4">
        <v>19457.8</v>
      </c>
      <c r="L124" s="4">
        <v>19333.599999999999</v>
      </c>
      <c r="M124" s="14">
        <f t="shared" si="1"/>
        <v>-4.744287268770477E-3</v>
      </c>
    </row>
    <row r="125" spans="1:13" x14ac:dyDescent="0.3">
      <c r="A125" s="27">
        <v>45195</v>
      </c>
      <c r="B125">
        <v>7.0110000000000001</v>
      </c>
      <c r="C125">
        <v>7.1479999999999997</v>
      </c>
      <c r="D125">
        <v>7.1479999999999997</v>
      </c>
      <c r="E125">
        <v>7.0110000000000001</v>
      </c>
      <c r="F125" s="29">
        <v>-1.6999999999999999E-3</v>
      </c>
      <c r="H125" s="27">
        <v>45202</v>
      </c>
      <c r="I125" s="4">
        <v>19528.75</v>
      </c>
      <c r="J125" s="4">
        <v>19622.400000000001</v>
      </c>
      <c r="K125" s="4">
        <v>19623.2</v>
      </c>
      <c r="L125" s="4">
        <v>19479.650000000001</v>
      </c>
      <c r="M125" s="14">
        <f t="shared" si="1"/>
        <v>-5.578385094432781E-3</v>
      </c>
    </row>
    <row r="126" spans="1:13" x14ac:dyDescent="0.3">
      <c r="A126" s="27">
        <v>45194</v>
      </c>
      <c r="B126">
        <v>7.0229999999999997</v>
      </c>
      <c r="C126">
        <v>7.1230000000000002</v>
      </c>
      <c r="D126">
        <v>7.1230000000000002</v>
      </c>
      <c r="E126">
        <v>7.0229999999999997</v>
      </c>
      <c r="F126" s="29">
        <v>-3.0000000000000001E-3</v>
      </c>
      <c r="H126" s="27">
        <v>45198</v>
      </c>
      <c r="I126" s="4">
        <v>19638.3</v>
      </c>
      <c r="J126" s="4">
        <v>19581.2</v>
      </c>
      <c r="K126" s="4">
        <v>19726.25</v>
      </c>
      <c r="L126" s="4">
        <v>19551.05</v>
      </c>
      <c r="M126" s="14">
        <f t="shared" si="1"/>
        <v>5.8775171523621477E-3</v>
      </c>
    </row>
    <row r="127" spans="1:13" x14ac:dyDescent="0.3">
      <c r="A127" s="27">
        <v>45191</v>
      </c>
      <c r="B127">
        <v>7.0439999999999996</v>
      </c>
      <c r="C127">
        <v>7.1230000000000002</v>
      </c>
      <c r="D127">
        <v>7.1630000000000003</v>
      </c>
      <c r="E127">
        <v>7.0439999999999996</v>
      </c>
      <c r="F127" s="29">
        <v>2.9999999999999997E-4</v>
      </c>
      <c r="H127" s="27">
        <v>45197</v>
      </c>
      <c r="I127" s="4">
        <v>19523.55</v>
      </c>
      <c r="J127" s="4">
        <v>19761.8</v>
      </c>
      <c r="K127" s="4">
        <v>19766.650000000001</v>
      </c>
      <c r="L127" s="4">
        <v>19492.099999999999</v>
      </c>
      <c r="M127" s="14">
        <f t="shared" si="1"/>
        <v>-9.7837085276508418E-3</v>
      </c>
    </row>
    <row r="128" spans="1:13" x14ac:dyDescent="0.3">
      <c r="A128" s="27">
        <v>45190</v>
      </c>
      <c r="B128">
        <v>7.0419999999999998</v>
      </c>
      <c r="C128">
        <v>7.1210000000000004</v>
      </c>
      <c r="D128">
        <v>7.1210000000000004</v>
      </c>
      <c r="E128">
        <v>7.0419999999999998</v>
      </c>
      <c r="F128" s="29">
        <v>-5.9999999999999995E-4</v>
      </c>
      <c r="H128" s="27">
        <v>45196</v>
      </c>
      <c r="I128" s="4">
        <v>19716.45</v>
      </c>
      <c r="J128" s="4">
        <v>19637.05</v>
      </c>
      <c r="K128" s="4">
        <v>19730.7</v>
      </c>
      <c r="L128" s="4">
        <v>19554</v>
      </c>
      <c r="M128" s="14">
        <f t="shared" si="1"/>
        <v>2.6316190941128009E-3</v>
      </c>
    </row>
    <row r="129" spans="1:13" x14ac:dyDescent="0.3">
      <c r="A129" s="27">
        <v>45189</v>
      </c>
      <c r="B129">
        <v>7.0460000000000003</v>
      </c>
      <c r="C129">
        <v>7.0890000000000004</v>
      </c>
      <c r="D129">
        <v>7.101</v>
      </c>
      <c r="E129">
        <v>7.0460000000000003</v>
      </c>
      <c r="F129" s="29">
        <v>1.6999999999999999E-3</v>
      </c>
      <c r="H129" s="27">
        <v>45195</v>
      </c>
      <c r="I129" s="4">
        <v>19664.7</v>
      </c>
      <c r="J129" s="4">
        <v>19682.8</v>
      </c>
      <c r="K129" s="4">
        <v>19699.349999999999</v>
      </c>
      <c r="L129" s="4">
        <v>19637.45</v>
      </c>
      <c r="M129" s="14">
        <f t="shared" si="1"/>
        <v>-5.0064677464026089E-4</v>
      </c>
    </row>
    <row r="130" spans="1:13" x14ac:dyDescent="0.3">
      <c r="A130" s="27">
        <v>45187</v>
      </c>
      <c r="B130">
        <v>7.0339999999999998</v>
      </c>
      <c r="C130">
        <v>7.0960000000000001</v>
      </c>
      <c r="D130">
        <v>7.101</v>
      </c>
      <c r="E130">
        <v>7.0339999999999998</v>
      </c>
      <c r="F130" s="29">
        <v>-1.0999999999999999E-2</v>
      </c>
      <c r="H130" s="27">
        <v>45194</v>
      </c>
      <c r="I130" s="4">
        <v>19674.55</v>
      </c>
      <c r="J130" s="4">
        <v>19678.2</v>
      </c>
      <c r="K130" s="4">
        <v>19734.150000000001</v>
      </c>
      <c r="L130" s="4">
        <v>19601.55</v>
      </c>
      <c r="M130" s="14">
        <f t="shared" si="1"/>
        <v>1.5248357624777179E-5</v>
      </c>
    </row>
    <row r="131" spans="1:13" x14ac:dyDescent="0.3">
      <c r="A131" s="27">
        <v>45184</v>
      </c>
      <c r="B131">
        <v>7.1120000000000001</v>
      </c>
      <c r="C131">
        <v>7.08</v>
      </c>
      <c r="D131">
        <v>7.12</v>
      </c>
      <c r="E131">
        <v>7.0759999999999996</v>
      </c>
      <c r="F131" s="29">
        <v>2.0999999999999999E-3</v>
      </c>
      <c r="H131" s="27">
        <v>45191</v>
      </c>
      <c r="I131" s="4">
        <v>19674.25</v>
      </c>
      <c r="J131" s="4">
        <v>19744.849999999999</v>
      </c>
      <c r="K131" s="4">
        <v>19798.650000000001</v>
      </c>
      <c r="L131" s="4">
        <v>19657.5</v>
      </c>
      <c r="M131" s="14">
        <f t="shared" si="1"/>
        <v>-3.449437377009249E-3</v>
      </c>
    </row>
    <row r="132" spans="1:13" x14ac:dyDescent="0.3">
      <c r="A132" s="27">
        <v>45183</v>
      </c>
      <c r="B132">
        <v>7.0970000000000004</v>
      </c>
      <c r="C132">
        <v>7.1029999999999998</v>
      </c>
      <c r="D132">
        <v>7.1029999999999998</v>
      </c>
      <c r="E132">
        <v>7.0670000000000002</v>
      </c>
      <c r="F132" s="29">
        <v>-2.0999999999999999E-3</v>
      </c>
      <c r="H132" s="27">
        <v>45190</v>
      </c>
      <c r="I132" s="4">
        <v>19742.349999999999</v>
      </c>
      <c r="J132" s="4">
        <v>19840.55</v>
      </c>
      <c r="K132" s="4">
        <v>19848.75</v>
      </c>
      <c r="L132" s="4">
        <v>19709.95</v>
      </c>
      <c r="M132" s="14">
        <f t="shared" ref="M132:M195" si="2">(I132-I133)/I133</f>
        <v>-7.9919000673320927E-3</v>
      </c>
    </row>
    <row r="133" spans="1:13" x14ac:dyDescent="0.3">
      <c r="A133" s="27">
        <v>45182</v>
      </c>
      <c r="B133">
        <v>7.1120000000000001</v>
      </c>
      <c r="C133">
        <v>7.0949999999999998</v>
      </c>
      <c r="D133">
        <v>7.1120000000000001</v>
      </c>
      <c r="E133">
        <v>7.0949999999999998</v>
      </c>
      <c r="F133" s="29">
        <v>-1E-4</v>
      </c>
      <c r="H133" s="27">
        <v>45189</v>
      </c>
      <c r="I133" s="4">
        <v>19901.400000000001</v>
      </c>
      <c r="J133" s="4">
        <v>19980.75</v>
      </c>
      <c r="K133" s="4">
        <v>20050.650000000001</v>
      </c>
      <c r="L133" s="4">
        <v>19878.849999999999</v>
      </c>
      <c r="M133" s="14">
        <f t="shared" si="2"/>
        <v>-1.1518230990448552E-2</v>
      </c>
    </row>
    <row r="134" spans="1:13" x14ac:dyDescent="0.3">
      <c r="A134" s="27">
        <v>45181</v>
      </c>
      <c r="B134">
        <v>7.1130000000000004</v>
      </c>
      <c r="C134">
        <v>7.1020000000000003</v>
      </c>
      <c r="D134">
        <v>7.1130000000000004</v>
      </c>
      <c r="E134">
        <v>7.0940000000000003</v>
      </c>
      <c r="F134" s="29">
        <v>2.8E-3</v>
      </c>
      <c r="H134" s="27">
        <v>45187</v>
      </c>
      <c r="I134" s="4">
        <v>20133.3</v>
      </c>
      <c r="J134" s="4">
        <v>20155.95</v>
      </c>
      <c r="K134" s="4">
        <v>20195.349999999999</v>
      </c>
      <c r="L134" s="4">
        <v>20115.7</v>
      </c>
      <c r="M134" s="14">
        <f t="shared" si="2"/>
        <v>-2.9243748251193782E-3</v>
      </c>
    </row>
    <row r="135" spans="1:13" x14ac:dyDescent="0.3">
      <c r="A135" s="27">
        <v>45180</v>
      </c>
      <c r="B135">
        <v>7.093</v>
      </c>
      <c r="C135">
        <v>7.1970000000000001</v>
      </c>
      <c r="D135">
        <v>7.1970000000000001</v>
      </c>
      <c r="E135">
        <v>7.093</v>
      </c>
      <c r="F135" s="29">
        <v>-4.7999999999999996E-3</v>
      </c>
      <c r="H135" s="27">
        <v>45184</v>
      </c>
      <c r="I135" s="4">
        <v>20192.349999999999</v>
      </c>
      <c r="J135" s="4">
        <v>20156.45</v>
      </c>
      <c r="K135" s="4">
        <v>20222.45</v>
      </c>
      <c r="L135" s="4">
        <v>20129.7</v>
      </c>
      <c r="M135" s="14">
        <f t="shared" si="2"/>
        <v>4.4396137909078707E-3</v>
      </c>
    </row>
    <row r="136" spans="1:13" x14ac:dyDescent="0.3">
      <c r="A136" s="27">
        <v>45177</v>
      </c>
      <c r="B136">
        <v>7.1269999999999998</v>
      </c>
      <c r="C136">
        <v>7.117</v>
      </c>
      <c r="D136">
        <v>7.1269999999999998</v>
      </c>
      <c r="E136">
        <v>7.0780000000000003</v>
      </c>
      <c r="F136" s="29">
        <v>9.2999999999999992E-3</v>
      </c>
      <c r="H136" s="27">
        <v>45183</v>
      </c>
      <c r="I136" s="4">
        <v>20103.099999999999</v>
      </c>
      <c r="J136" s="4">
        <v>20127.95</v>
      </c>
      <c r="K136" s="4">
        <v>20167.650000000001</v>
      </c>
      <c r="L136" s="4">
        <v>20043.45</v>
      </c>
      <c r="M136" s="14">
        <f t="shared" si="2"/>
        <v>1.6492277030392898E-3</v>
      </c>
    </row>
    <row r="137" spans="1:13" x14ac:dyDescent="0.3">
      <c r="A137" s="27">
        <v>45176</v>
      </c>
      <c r="B137">
        <v>7.0609999999999999</v>
      </c>
      <c r="C137">
        <v>7.093</v>
      </c>
      <c r="D137">
        <v>7.093</v>
      </c>
      <c r="E137">
        <v>7.0609999999999999</v>
      </c>
      <c r="F137" s="29">
        <v>-6.4999999999999997E-3</v>
      </c>
      <c r="H137" s="27">
        <v>45182</v>
      </c>
      <c r="I137" s="4">
        <v>20070</v>
      </c>
      <c r="J137" s="4">
        <v>19989.5</v>
      </c>
      <c r="K137" s="4">
        <v>20096.900000000001</v>
      </c>
      <c r="L137" s="4">
        <v>19944.099999999999</v>
      </c>
      <c r="M137" s="14">
        <f t="shared" si="2"/>
        <v>3.841306044054942E-3</v>
      </c>
    </row>
    <row r="138" spans="1:13" x14ac:dyDescent="0.3">
      <c r="A138" s="27">
        <v>45175</v>
      </c>
      <c r="B138">
        <v>7.1070000000000002</v>
      </c>
      <c r="C138">
        <v>7.1319999999999997</v>
      </c>
      <c r="D138">
        <v>7.1319999999999997</v>
      </c>
      <c r="E138">
        <v>7.1</v>
      </c>
      <c r="F138" s="29">
        <v>-3.8E-3</v>
      </c>
      <c r="H138" s="27">
        <v>45181</v>
      </c>
      <c r="I138" s="4">
        <v>19993.2</v>
      </c>
      <c r="J138" s="4">
        <v>20110.150000000001</v>
      </c>
      <c r="K138" s="4">
        <v>20110.349999999999</v>
      </c>
      <c r="L138" s="4">
        <v>19914.650000000001</v>
      </c>
      <c r="M138" s="14">
        <f t="shared" si="2"/>
        <v>-1.5752874899658276E-4</v>
      </c>
    </row>
    <row r="139" spans="1:13" x14ac:dyDescent="0.3">
      <c r="A139" s="27">
        <v>45174</v>
      </c>
      <c r="B139">
        <v>7.1340000000000003</v>
      </c>
      <c r="C139">
        <v>7.1159999999999997</v>
      </c>
      <c r="D139">
        <v>7.1340000000000003</v>
      </c>
      <c r="E139">
        <v>7.1</v>
      </c>
      <c r="F139" s="29">
        <v>5.1000000000000004E-3</v>
      </c>
      <c r="H139" s="27">
        <v>45180</v>
      </c>
      <c r="I139" s="4">
        <v>19996.349999999999</v>
      </c>
      <c r="J139" s="4">
        <v>19890</v>
      </c>
      <c r="K139" s="4">
        <v>20008.150000000001</v>
      </c>
      <c r="L139" s="4">
        <v>19865.349999999999</v>
      </c>
      <c r="M139" s="14">
        <f t="shared" si="2"/>
        <v>8.9001233605532706E-3</v>
      </c>
    </row>
    <row r="140" spans="1:13" x14ac:dyDescent="0.3">
      <c r="A140" s="27">
        <v>45173</v>
      </c>
      <c r="B140">
        <v>7.0979999999999999</v>
      </c>
      <c r="C140">
        <v>7.1150000000000002</v>
      </c>
      <c r="D140">
        <v>7.1150000000000002</v>
      </c>
      <c r="E140">
        <v>7.0919999999999996</v>
      </c>
      <c r="F140" s="29">
        <v>4.0000000000000002E-4</v>
      </c>
      <c r="H140" s="27">
        <v>45177</v>
      </c>
      <c r="I140" s="4">
        <v>19819.95</v>
      </c>
      <c r="J140" s="4">
        <v>19774.8</v>
      </c>
      <c r="K140" s="4">
        <v>19867.150000000001</v>
      </c>
      <c r="L140" s="4">
        <v>19727.05</v>
      </c>
      <c r="M140" s="14">
        <f t="shared" si="2"/>
        <v>4.709269759036524E-3</v>
      </c>
    </row>
    <row r="141" spans="1:13" x14ac:dyDescent="0.3">
      <c r="A141" s="27">
        <v>45170</v>
      </c>
      <c r="B141">
        <v>7.0949999999999998</v>
      </c>
      <c r="C141">
        <v>7.0759999999999996</v>
      </c>
      <c r="D141">
        <v>7.0949999999999998</v>
      </c>
      <c r="E141">
        <v>7.0759999999999996</v>
      </c>
      <c r="F141" s="29">
        <v>1.3100000000000001E-2</v>
      </c>
      <c r="H141" s="27">
        <v>45176</v>
      </c>
      <c r="I141" s="4">
        <v>19727.05</v>
      </c>
      <c r="J141" s="4">
        <v>19598.650000000001</v>
      </c>
      <c r="K141" s="4">
        <v>19737</v>
      </c>
      <c r="L141" s="4">
        <v>19550.05</v>
      </c>
      <c r="M141" s="14">
        <f t="shared" si="2"/>
        <v>5.9150325964188559E-3</v>
      </c>
    </row>
    <row r="142" spans="1:13" x14ac:dyDescent="0.3">
      <c r="A142" s="27">
        <v>45169</v>
      </c>
      <c r="B142">
        <v>7.0030000000000001</v>
      </c>
      <c r="C142">
        <v>7.0419999999999998</v>
      </c>
      <c r="D142">
        <v>7.0419999999999998</v>
      </c>
      <c r="E142">
        <v>7.0030000000000001</v>
      </c>
      <c r="F142" s="29">
        <v>-2.7000000000000001E-3</v>
      </c>
      <c r="H142" s="27">
        <v>45175</v>
      </c>
      <c r="I142" s="4">
        <v>19611.05</v>
      </c>
      <c r="J142" s="4">
        <v>19581.2</v>
      </c>
      <c r="K142" s="4">
        <v>19636.45</v>
      </c>
      <c r="L142" s="4">
        <v>19491.5</v>
      </c>
      <c r="M142" s="14">
        <f t="shared" si="2"/>
        <v>1.8467527292603187E-3</v>
      </c>
    </row>
    <row r="143" spans="1:13" x14ac:dyDescent="0.3">
      <c r="A143" s="27">
        <v>45168</v>
      </c>
      <c r="B143">
        <v>7.0220000000000002</v>
      </c>
      <c r="C143">
        <v>7.0789999999999997</v>
      </c>
      <c r="D143">
        <v>7.0789999999999997</v>
      </c>
      <c r="E143">
        <v>7.0220000000000002</v>
      </c>
      <c r="F143" s="29">
        <v>1E-3</v>
      </c>
      <c r="H143" s="27">
        <v>45174</v>
      </c>
      <c r="I143" s="4">
        <v>19574.900000000001</v>
      </c>
      <c r="J143" s="4">
        <v>19564.650000000001</v>
      </c>
      <c r="K143" s="4">
        <v>19587.05</v>
      </c>
      <c r="L143" s="4">
        <v>19525.75</v>
      </c>
      <c r="M143" s="14">
        <f t="shared" si="2"/>
        <v>2.3606161156856636E-3</v>
      </c>
    </row>
    <row r="144" spans="1:13" x14ac:dyDescent="0.3">
      <c r="A144" s="27">
        <v>45167</v>
      </c>
      <c r="B144">
        <v>7.0149999999999997</v>
      </c>
      <c r="C144">
        <v>7.0759999999999996</v>
      </c>
      <c r="D144">
        <v>7.0759999999999996</v>
      </c>
      <c r="E144">
        <v>7.0149999999999997</v>
      </c>
      <c r="F144" s="29">
        <v>5.9999999999999995E-4</v>
      </c>
      <c r="H144" s="27">
        <v>45173</v>
      </c>
      <c r="I144" s="4">
        <v>19528.8</v>
      </c>
      <c r="J144" s="4">
        <v>19525.05</v>
      </c>
      <c r="K144" s="4">
        <v>19545.150000000001</v>
      </c>
      <c r="L144" s="4">
        <v>19432.849999999999</v>
      </c>
      <c r="M144" s="14">
        <f t="shared" si="2"/>
        <v>4.8108338950260607E-3</v>
      </c>
    </row>
    <row r="145" spans="1:13" x14ac:dyDescent="0.3">
      <c r="A145" s="27">
        <v>45166</v>
      </c>
      <c r="B145">
        <v>7.0110000000000001</v>
      </c>
      <c r="C145">
        <v>7.1029999999999998</v>
      </c>
      <c r="D145">
        <v>7.1029999999999998</v>
      </c>
      <c r="E145">
        <v>7.0110000000000001</v>
      </c>
      <c r="F145" s="29">
        <v>-1.23E-2</v>
      </c>
      <c r="H145" s="27">
        <v>45170</v>
      </c>
      <c r="I145" s="4">
        <v>19435.3</v>
      </c>
      <c r="J145" s="4">
        <v>19258.150000000001</v>
      </c>
      <c r="K145" s="4">
        <v>19458.55</v>
      </c>
      <c r="L145" s="4">
        <v>19255.7</v>
      </c>
      <c r="M145" s="14">
        <f t="shared" si="2"/>
        <v>9.4267105714196681E-3</v>
      </c>
    </row>
    <row r="146" spans="1:13" x14ac:dyDescent="0.3">
      <c r="A146" s="27">
        <v>45163</v>
      </c>
      <c r="B146">
        <v>7.0979999999999999</v>
      </c>
      <c r="C146">
        <v>7.0519999999999996</v>
      </c>
      <c r="D146">
        <v>7.0979999999999999</v>
      </c>
      <c r="E146">
        <v>7.0519999999999996</v>
      </c>
      <c r="F146" s="29">
        <v>-2.9999999999999997E-4</v>
      </c>
      <c r="H146" s="27">
        <v>45169</v>
      </c>
      <c r="I146" s="4">
        <v>19253.8</v>
      </c>
      <c r="J146" s="4">
        <v>19375.55</v>
      </c>
      <c r="K146" s="4">
        <v>19388.2</v>
      </c>
      <c r="L146" s="4">
        <v>19223.650000000001</v>
      </c>
      <c r="M146" s="14">
        <f t="shared" si="2"/>
        <v>-4.8404311679317667E-3</v>
      </c>
    </row>
    <row r="147" spans="1:13" x14ac:dyDescent="0.3">
      <c r="A147" s="27">
        <v>45162</v>
      </c>
      <c r="B147">
        <v>7.1</v>
      </c>
      <c r="C147">
        <v>7.1449999999999996</v>
      </c>
      <c r="D147">
        <v>7.1449999999999996</v>
      </c>
      <c r="E147">
        <v>7.0490000000000004</v>
      </c>
      <c r="F147" s="29">
        <v>-2E-3</v>
      </c>
      <c r="H147" s="27">
        <v>45168</v>
      </c>
      <c r="I147" s="4">
        <v>19347.45</v>
      </c>
      <c r="J147" s="4">
        <v>19433.45</v>
      </c>
      <c r="K147" s="4">
        <v>19452.8</v>
      </c>
      <c r="L147" s="4">
        <v>19334.75</v>
      </c>
      <c r="M147" s="14">
        <f t="shared" si="2"/>
        <v>2.4815627641503477E-4</v>
      </c>
    </row>
    <row r="148" spans="1:13" x14ac:dyDescent="0.3">
      <c r="A148" s="27">
        <v>45161</v>
      </c>
      <c r="B148">
        <v>7.1139999999999999</v>
      </c>
      <c r="C148">
        <v>7.11</v>
      </c>
      <c r="D148">
        <v>7.1139999999999999</v>
      </c>
      <c r="E148">
        <v>7.01</v>
      </c>
      <c r="F148" s="29">
        <v>-6.0000000000000001E-3</v>
      </c>
      <c r="H148" s="27">
        <v>45167</v>
      </c>
      <c r="I148" s="4">
        <v>19342.650000000001</v>
      </c>
      <c r="J148" s="4">
        <v>19374.849999999999</v>
      </c>
      <c r="K148" s="4">
        <v>19377.900000000001</v>
      </c>
      <c r="L148" s="4">
        <v>19309.099999999999</v>
      </c>
      <c r="M148" s="14">
        <f t="shared" si="2"/>
        <v>1.8957787843708156E-3</v>
      </c>
    </row>
    <row r="149" spans="1:13" x14ac:dyDescent="0.3">
      <c r="A149" s="27">
        <v>45160</v>
      </c>
      <c r="B149">
        <v>7.157</v>
      </c>
      <c r="C149">
        <v>7.1710000000000003</v>
      </c>
      <c r="D149">
        <v>7.1710000000000003</v>
      </c>
      <c r="E149">
        <v>7.109</v>
      </c>
      <c r="F149" s="29">
        <v>-2.5999999999999999E-3</v>
      </c>
      <c r="H149" s="27">
        <v>45166</v>
      </c>
      <c r="I149" s="4">
        <v>19306.05</v>
      </c>
      <c r="J149" s="4">
        <v>19298.349999999999</v>
      </c>
      <c r="K149" s="4">
        <v>19366.849999999999</v>
      </c>
      <c r="L149" s="4">
        <v>19249.7</v>
      </c>
      <c r="M149" s="14">
        <f t="shared" si="2"/>
        <v>2.0891943236200938E-3</v>
      </c>
    </row>
    <row r="150" spans="1:13" x14ac:dyDescent="0.3">
      <c r="A150" s="27">
        <v>45159</v>
      </c>
      <c r="B150">
        <v>7.1760000000000002</v>
      </c>
      <c r="C150">
        <v>7.17</v>
      </c>
      <c r="D150">
        <v>7.1760000000000002</v>
      </c>
      <c r="E150">
        <v>7.1319999999999997</v>
      </c>
      <c r="F150" s="29">
        <v>2.8999999999999998E-3</v>
      </c>
      <c r="H150" s="27">
        <v>45163</v>
      </c>
      <c r="I150" s="4">
        <v>19265.8</v>
      </c>
      <c r="J150" s="4">
        <v>19297.400000000001</v>
      </c>
      <c r="K150" s="4">
        <v>19339.55</v>
      </c>
      <c r="L150" s="4">
        <v>19229.7</v>
      </c>
      <c r="M150" s="14">
        <f t="shared" si="2"/>
        <v>-6.2362341192674078E-3</v>
      </c>
    </row>
    <row r="151" spans="1:13" x14ac:dyDescent="0.3">
      <c r="A151" s="27">
        <v>45156</v>
      </c>
      <c r="B151">
        <v>7.1550000000000002</v>
      </c>
      <c r="C151">
        <v>7.0570000000000004</v>
      </c>
      <c r="D151">
        <v>7.1550000000000002</v>
      </c>
      <c r="E151">
        <v>7.0570000000000004</v>
      </c>
      <c r="F151" s="29">
        <v>-1E-3</v>
      </c>
      <c r="H151" s="27">
        <v>45162</v>
      </c>
      <c r="I151" s="4">
        <v>19386.7</v>
      </c>
      <c r="J151" s="4">
        <v>19535.150000000001</v>
      </c>
      <c r="K151" s="4">
        <v>19584.45</v>
      </c>
      <c r="L151" s="4">
        <v>19369</v>
      </c>
      <c r="M151" s="14">
        <f t="shared" si="2"/>
        <v>-2.9469245011314168E-3</v>
      </c>
    </row>
    <row r="152" spans="1:13" x14ac:dyDescent="0.3">
      <c r="A152" s="27">
        <v>45155</v>
      </c>
      <c r="B152">
        <v>7.1619999999999999</v>
      </c>
      <c r="C152">
        <v>7.1520000000000001</v>
      </c>
      <c r="D152">
        <v>7.1619999999999999</v>
      </c>
      <c r="E152">
        <v>7.1520000000000001</v>
      </c>
      <c r="F152" s="29">
        <v>1.47E-2</v>
      </c>
      <c r="H152" s="27">
        <v>45161</v>
      </c>
      <c r="I152" s="4">
        <v>19444</v>
      </c>
      <c r="J152" s="4">
        <v>19439.2</v>
      </c>
      <c r="K152" s="4">
        <v>19472.05</v>
      </c>
      <c r="L152" s="4">
        <v>19366.599999999999</v>
      </c>
      <c r="M152" s="14">
        <f t="shared" si="2"/>
        <v>2.4514795233147959E-3</v>
      </c>
    </row>
    <row r="153" spans="1:13" x14ac:dyDescent="0.3">
      <c r="A153" s="27">
        <v>45152</v>
      </c>
      <c r="B153">
        <v>7.0579999999999998</v>
      </c>
      <c r="C153">
        <v>7.1870000000000003</v>
      </c>
      <c r="D153">
        <v>7.1870000000000003</v>
      </c>
      <c r="E153">
        <v>7.0410000000000004</v>
      </c>
      <c r="F153" s="29">
        <v>-2.9999999999999997E-4</v>
      </c>
      <c r="H153" s="27">
        <v>45160</v>
      </c>
      <c r="I153" s="4">
        <v>19396.45</v>
      </c>
      <c r="J153" s="4">
        <v>19417.099999999999</v>
      </c>
      <c r="K153" s="4">
        <v>19443.5</v>
      </c>
      <c r="L153" s="4">
        <v>19381.3</v>
      </c>
      <c r="M153" s="14">
        <f t="shared" si="2"/>
        <v>1.4695569672480525E-4</v>
      </c>
    </row>
    <row r="154" spans="1:13" x14ac:dyDescent="0.3">
      <c r="A154" s="27">
        <v>45149</v>
      </c>
      <c r="B154">
        <v>7.06</v>
      </c>
      <c r="C154">
        <v>7.0990000000000002</v>
      </c>
      <c r="D154">
        <v>7.0990000000000002</v>
      </c>
      <c r="E154">
        <v>7.05</v>
      </c>
      <c r="F154" s="29">
        <v>1.0699999999999999E-2</v>
      </c>
      <c r="H154" s="27">
        <v>45159</v>
      </c>
      <c r="I154" s="4">
        <v>19393.599999999999</v>
      </c>
      <c r="J154" s="4">
        <v>19320.650000000001</v>
      </c>
      <c r="K154" s="4">
        <v>19425.95</v>
      </c>
      <c r="L154" s="4">
        <v>19296.3</v>
      </c>
      <c r="M154" s="14">
        <f t="shared" si="2"/>
        <v>4.3215614586109936E-3</v>
      </c>
    </row>
    <row r="155" spans="1:13" x14ac:dyDescent="0.3">
      <c r="A155" s="27">
        <v>45148</v>
      </c>
      <c r="B155">
        <v>6.9850000000000003</v>
      </c>
      <c r="C155">
        <v>7.1550000000000002</v>
      </c>
      <c r="D155">
        <v>7.2149999999999999</v>
      </c>
      <c r="E155">
        <v>6.9850000000000003</v>
      </c>
      <c r="F155" s="29">
        <v>3.7000000000000002E-3</v>
      </c>
      <c r="H155" s="27">
        <v>45156</v>
      </c>
      <c r="I155" s="4">
        <v>19310.150000000001</v>
      </c>
      <c r="J155" s="4">
        <v>19301.75</v>
      </c>
      <c r="K155" s="4">
        <v>19373.8</v>
      </c>
      <c r="L155" s="4">
        <v>19253.599999999999</v>
      </c>
      <c r="M155" s="14">
        <f t="shared" si="2"/>
        <v>-2.8453027975367498E-3</v>
      </c>
    </row>
    <row r="156" spans="1:13" x14ac:dyDescent="0.3">
      <c r="A156" s="27">
        <v>45147</v>
      </c>
      <c r="B156">
        <v>6.9589999999999996</v>
      </c>
      <c r="C156">
        <v>6.9749999999999996</v>
      </c>
      <c r="D156">
        <v>7.0350000000000001</v>
      </c>
      <c r="E156">
        <v>6.9589999999999996</v>
      </c>
      <c r="F156" s="29">
        <v>8.3000000000000001E-3</v>
      </c>
      <c r="H156" s="27">
        <v>45155</v>
      </c>
      <c r="I156" s="4">
        <v>19365.25</v>
      </c>
      <c r="J156" s="4">
        <v>19450.55</v>
      </c>
      <c r="K156" s="4">
        <v>19461.55</v>
      </c>
      <c r="L156" s="4">
        <v>19326.25</v>
      </c>
      <c r="M156" s="14">
        <f t="shared" si="2"/>
        <v>-5.124582584125353E-3</v>
      </c>
    </row>
    <row r="157" spans="1:13" x14ac:dyDescent="0.3">
      <c r="A157" s="27">
        <v>45146</v>
      </c>
      <c r="B157">
        <v>6.9020000000000001</v>
      </c>
      <c r="C157">
        <v>6.9749999999999996</v>
      </c>
      <c r="D157">
        <v>7.141</v>
      </c>
      <c r="E157">
        <v>6.9020000000000001</v>
      </c>
      <c r="F157" s="29">
        <v>-4.8999999999999998E-3</v>
      </c>
      <c r="H157" s="27">
        <v>45154</v>
      </c>
      <c r="I157" s="4">
        <v>19465</v>
      </c>
      <c r="J157" s="4">
        <v>19369</v>
      </c>
      <c r="K157" s="4">
        <v>19482.75</v>
      </c>
      <c r="L157" s="4">
        <v>19317.2</v>
      </c>
      <c r="M157" s="14">
        <f t="shared" si="2"/>
        <v>1.5667972759853318E-3</v>
      </c>
    </row>
    <row r="158" spans="1:13" x14ac:dyDescent="0.3">
      <c r="A158" s="27">
        <v>45145</v>
      </c>
      <c r="B158">
        <v>6.9359999999999999</v>
      </c>
      <c r="C158">
        <v>6.9470000000000001</v>
      </c>
      <c r="D158">
        <v>6.95</v>
      </c>
      <c r="E158">
        <v>6.9359999999999999</v>
      </c>
      <c r="F158" s="29">
        <v>-1.6000000000000001E-3</v>
      </c>
      <c r="H158" s="27">
        <v>45152</v>
      </c>
      <c r="I158" s="4">
        <v>19434.55</v>
      </c>
      <c r="J158" s="4">
        <v>19383.95</v>
      </c>
      <c r="K158" s="4">
        <v>19465.849999999999</v>
      </c>
      <c r="L158" s="4">
        <v>19257.900000000001</v>
      </c>
      <c r="M158" s="14">
        <f t="shared" si="2"/>
        <v>3.2169567074834135E-4</v>
      </c>
    </row>
    <row r="159" spans="1:13" x14ac:dyDescent="0.3">
      <c r="A159" s="27">
        <v>45142</v>
      </c>
      <c r="B159">
        <v>6.9470000000000001</v>
      </c>
      <c r="C159">
        <v>6.9729999999999999</v>
      </c>
      <c r="D159">
        <v>6.9729999999999999</v>
      </c>
      <c r="E159">
        <v>6.9470000000000001</v>
      </c>
      <c r="F159" s="29">
        <v>6.9999999999999999E-4</v>
      </c>
      <c r="H159" s="27">
        <v>45149</v>
      </c>
      <c r="I159" s="4">
        <v>19428.3</v>
      </c>
      <c r="J159" s="4">
        <v>19554.25</v>
      </c>
      <c r="K159" s="4">
        <v>19557.75</v>
      </c>
      <c r="L159" s="4">
        <v>19412.75</v>
      </c>
      <c r="M159" s="14">
        <f t="shared" si="2"/>
        <v>-5.8741960077981119E-3</v>
      </c>
    </row>
    <row r="160" spans="1:13" x14ac:dyDescent="0.3">
      <c r="A160" s="27">
        <v>45141</v>
      </c>
      <c r="B160">
        <v>6.9420000000000002</v>
      </c>
      <c r="C160">
        <v>6.9420000000000002</v>
      </c>
      <c r="D160">
        <v>6.9420000000000002</v>
      </c>
      <c r="E160">
        <v>6.9420000000000002</v>
      </c>
      <c r="F160" s="29">
        <v>1.6999999999999999E-3</v>
      </c>
      <c r="H160" s="27">
        <v>45148</v>
      </c>
      <c r="I160" s="4">
        <v>19543.099999999999</v>
      </c>
      <c r="J160" s="4">
        <v>19605.55</v>
      </c>
      <c r="K160" s="4">
        <v>19623.599999999999</v>
      </c>
      <c r="L160" s="4">
        <v>19495.400000000001</v>
      </c>
      <c r="M160" s="14">
        <f t="shared" si="2"/>
        <v>-4.5562089489139587E-3</v>
      </c>
    </row>
    <row r="161" spans="1:13" x14ac:dyDescent="0.3">
      <c r="A161" s="27">
        <v>45140</v>
      </c>
      <c r="B161">
        <v>6.93</v>
      </c>
      <c r="C161">
        <v>7.1050000000000004</v>
      </c>
      <c r="D161">
        <v>7.1050000000000004</v>
      </c>
      <c r="E161">
        <v>6.93</v>
      </c>
      <c r="F161" s="29">
        <v>4.7999999999999996E-3</v>
      </c>
      <c r="H161" s="27">
        <v>45147</v>
      </c>
      <c r="I161" s="4">
        <v>19632.55</v>
      </c>
      <c r="J161" s="4">
        <v>19578.8</v>
      </c>
      <c r="K161" s="4">
        <v>19645.5</v>
      </c>
      <c r="L161" s="4">
        <v>19467.5</v>
      </c>
      <c r="M161" s="14">
        <f t="shared" si="2"/>
        <v>3.1526479432421551E-3</v>
      </c>
    </row>
    <row r="162" spans="1:13" x14ac:dyDescent="0.3">
      <c r="A162" s="27">
        <v>45139</v>
      </c>
      <c r="B162">
        <v>6.8970000000000002</v>
      </c>
      <c r="C162">
        <v>6.97</v>
      </c>
      <c r="D162">
        <v>6.97</v>
      </c>
      <c r="E162">
        <v>6.8890000000000002</v>
      </c>
      <c r="F162" s="29">
        <v>0</v>
      </c>
      <c r="H162" s="27">
        <v>45146</v>
      </c>
      <c r="I162" s="4">
        <v>19570.849999999999</v>
      </c>
      <c r="J162" s="4">
        <v>19627.2</v>
      </c>
      <c r="K162" s="4">
        <v>19634.400000000001</v>
      </c>
      <c r="L162" s="4">
        <v>19533.099999999999</v>
      </c>
      <c r="M162" s="14">
        <f t="shared" si="2"/>
        <v>-1.3496757206350226E-3</v>
      </c>
    </row>
    <row r="163" spans="1:13" x14ac:dyDescent="0.3">
      <c r="A163" s="27">
        <v>45138</v>
      </c>
      <c r="B163">
        <v>6.8970000000000002</v>
      </c>
      <c r="C163">
        <v>7.0279999999999996</v>
      </c>
      <c r="D163">
        <v>7.0279999999999996</v>
      </c>
      <c r="E163">
        <v>6.8769999999999998</v>
      </c>
      <c r="F163" s="29">
        <v>-6.3E-3</v>
      </c>
      <c r="H163" s="27">
        <v>45145</v>
      </c>
      <c r="I163" s="4">
        <v>19597.3</v>
      </c>
      <c r="J163" s="4">
        <v>19576.849999999999</v>
      </c>
      <c r="K163" s="4">
        <v>19620.45</v>
      </c>
      <c r="L163" s="4">
        <v>19524.8</v>
      </c>
      <c r="M163" s="14">
        <f t="shared" si="2"/>
        <v>4.1143618383972574E-3</v>
      </c>
    </row>
    <row r="164" spans="1:13" x14ac:dyDescent="0.3">
      <c r="A164" s="27">
        <v>45135</v>
      </c>
      <c r="B164">
        <v>6.9409999999999998</v>
      </c>
      <c r="C164">
        <v>7.1420000000000003</v>
      </c>
      <c r="D164">
        <v>7.1420000000000003</v>
      </c>
      <c r="E164">
        <v>6.9109999999999996</v>
      </c>
      <c r="F164" s="29">
        <v>6.1000000000000004E-3</v>
      </c>
      <c r="H164" s="27">
        <v>45142</v>
      </c>
      <c r="I164" s="4">
        <v>19517</v>
      </c>
      <c r="J164" s="4">
        <v>19462.8</v>
      </c>
      <c r="K164" s="4">
        <v>19538.849999999999</v>
      </c>
      <c r="L164" s="4">
        <v>19436.45</v>
      </c>
      <c r="M164" s="14">
        <f t="shared" si="2"/>
        <v>6.9834095652330187E-3</v>
      </c>
    </row>
    <row r="165" spans="1:13" x14ac:dyDescent="0.3">
      <c r="A165" s="27">
        <v>45134</v>
      </c>
      <c r="B165">
        <v>6.899</v>
      </c>
      <c r="C165">
        <v>6.91</v>
      </c>
      <c r="D165">
        <v>6.968</v>
      </c>
      <c r="E165">
        <v>6.8949999999999996</v>
      </c>
      <c r="F165" s="29">
        <v>8.9999999999999998E-4</v>
      </c>
      <c r="H165" s="27">
        <v>45141</v>
      </c>
      <c r="I165" s="4">
        <v>19381.650000000001</v>
      </c>
      <c r="J165" s="4">
        <v>19463.75</v>
      </c>
      <c r="K165" s="4">
        <v>19537.650000000001</v>
      </c>
      <c r="L165" s="4">
        <v>19296.45</v>
      </c>
      <c r="M165" s="14">
        <f t="shared" si="2"/>
        <v>-7.4206657089961013E-3</v>
      </c>
    </row>
    <row r="166" spans="1:13" x14ac:dyDescent="0.3">
      <c r="A166" s="27">
        <v>45133</v>
      </c>
      <c r="B166">
        <v>6.8929999999999998</v>
      </c>
      <c r="C166">
        <v>6.91</v>
      </c>
      <c r="D166">
        <v>6.91</v>
      </c>
      <c r="E166">
        <v>6.8869999999999996</v>
      </c>
      <c r="F166" s="29">
        <v>3.8999999999999998E-3</v>
      </c>
      <c r="H166" s="27">
        <v>45140</v>
      </c>
      <c r="I166" s="4">
        <v>19526.55</v>
      </c>
      <c r="J166" s="4">
        <v>19655.400000000001</v>
      </c>
      <c r="K166" s="4">
        <v>19678.25</v>
      </c>
      <c r="L166" s="4">
        <v>19423.55</v>
      </c>
      <c r="M166" s="14">
        <f t="shared" si="2"/>
        <v>-1.0489749690248334E-2</v>
      </c>
    </row>
    <row r="167" spans="1:13" x14ac:dyDescent="0.3">
      <c r="A167" s="27">
        <v>45132</v>
      </c>
      <c r="B167">
        <v>6.8659999999999997</v>
      </c>
      <c r="C167">
        <v>6.91</v>
      </c>
      <c r="D167">
        <v>6.91</v>
      </c>
      <c r="E167">
        <v>6.8659999999999997</v>
      </c>
      <c r="F167" s="29">
        <v>-5.8999999999999999E-3</v>
      </c>
      <c r="H167" s="27">
        <v>45139</v>
      </c>
      <c r="I167" s="4">
        <v>19733.55</v>
      </c>
      <c r="J167" s="4">
        <v>19784</v>
      </c>
      <c r="K167" s="4">
        <v>19795.599999999999</v>
      </c>
      <c r="L167" s="4">
        <v>19704.599999999999</v>
      </c>
      <c r="M167" s="14">
        <f t="shared" si="2"/>
        <v>-1.0251192175682654E-3</v>
      </c>
    </row>
    <row r="168" spans="1:13" x14ac:dyDescent="0.3">
      <c r="A168" s="27">
        <v>45131</v>
      </c>
      <c r="B168">
        <v>6.907</v>
      </c>
      <c r="C168">
        <v>6.9660000000000002</v>
      </c>
      <c r="D168">
        <v>6.9660000000000002</v>
      </c>
      <c r="E168">
        <v>6.8940000000000001</v>
      </c>
      <c r="F168" s="29">
        <v>-2E-3</v>
      </c>
      <c r="H168" s="27">
        <v>45138</v>
      </c>
      <c r="I168" s="4">
        <v>19753.8</v>
      </c>
      <c r="J168" s="4">
        <v>19666.349999999999</v>
      </c>
      <c r="K168" s="4">
        <v>19772.75</v>
      </c>
      <c r="L168" s="4">
        <v>19597.599999999999</v>
      </c>
      <c r="M168" s="14">
        <f t="shared" si="2"/>
        <v>5.4845630546598431E-3</v>
      </c>
    </row>
    <row r="169" spans="1:13" x14ac:dyDescent="0.3">
      <c r="A169" s="27">
        <v>45128</v>
      </c>
      <c r="B169">
        <v>6.9210000000000003</v>
      </c>
      <c r="C169">
        <v>6.9089999999999998</v>
      </c>
      <c r="D169">
        <v>6.9539999999999997</v>
      </c>
      <c r="E169">
        <v>6.9089999999999998</v>
      </c>
      <c r="F169" s="29">
        <v>-2E-3</v>
      </c>
      <c r="H169" s="27">
        <v>45135</v>
      </c>
      <c r="I169" s="4">
        <v>19646.05</v>
      </c>
      <c r="J169" s="4">
        <v>19659.75</v>
      </c>
      <c r="K169" s="4">
        <v>19695.900000000001</v>
      </c>
      <c r="L169" s="4">
        <v>19563.099999999999</v>
      </c>
      <c r="M169" s="14">
        <f t="shared" si="2"/>
        <v>-7.0447967690589379E-4</v>
      </c>
    </row>
    <row r="170" spans="1:13" x14ac:dyDescent="0.3">
      <c r="A170" s="27">
        <v>45127</v>
      </c>
      <c r="B170">
        <v>6.9349999999999996</v>
      </c>
      <c r="C170">
        <v>6.9640000000000004</v>
      </c>
      <c r="D170">
        <v>6.9640000000000004</v>
      </c>
      <c r="E170">
        <v>6.9080000000000004</v>
      </c>
      <c r="F170" s="29">
        <v>5.4999999999999997E-3</v>
      </c>
      <c r="H170" s="27">
        <v>45134</v>
      </c>
      <c r="I170" s="4">
        <v>19659.900000000001</v>
      </c>
      <c r="J170" s="4">
        <v>19850.900000000001</v>
      </c>
      <c r="K170" s="4">
        <v>19867.55</v>
      </c>
      <c r="L170" s="4">
        <v>19603.55</v>
      </c>
      <c r="M170" s="14">
        <f t="shared" si="2"/>
        <v>-5.9863587871555098E-3</v>
      </c>
    </row>
    <row r="171" spans="1:13" x14ac:dyDescent="0.3">
      <c r="A171" s="27">
        <v>45126</v>
      </c>
      <c r="B171">
        <v>6.8970000000000002</v>
      </c>
      <c r="C171">
        <v>6.8970000000000002</v>
      </c>
      <c r="D171">
        <v>6.8970000000000002</v>
      </c>
      <c r="E171">
        <v>6.8970000000000002</v>
      </c>
      <c r="F171" s="29">
        <v>8.5000000000000006E-3</v>
      </c>
      <c r="H171" s="27">
        <v>45133</v>
      </c>
      <c r="I171" s="4">
        <v>19778.3</v>
      </c>
      <c r="J171" s="4">
        <v>19733.349999999999</v>
      </c>
      <c r="K171" s="4">
        <v>19825.599999999999</v>
      </c>
      <c r="L171" s="4">
        <v>19716.7</v>
      </c>
      <c r="M171" s="14">
        <f t="shared" si="2"/>
        <v>4.9642795443228726E-3</v>
      </c>
    </row>
    <row r="172" spans="1:13" x14ac:dyDescent="0.3">
      <c r="A172" s="27">
        <v>45125</v>
      </c>
      <c r="B172">
        <v>6.8390000000000004</v>
      </c>
      <c r="C172">
        <v>6.907</v>
      </c>
      <c r="D172">
        <v>6.907</v>
      </c>
      <c r="E172">
        <v>6.8390000000000004</v>
      </c>
      <c r="F172" s="29">
        <v>-1.1999999999999999E-3</v>
      </c>
      <c r="H172" s="27">
        <v>45132</v>
      </c>
      <c r="I172" s="4">
        <v>19680.599999999999</v>
      </c>
      <c r="J172" s="4">
        <v>19729.349999999999</v>
      </c>
      <c r="K172" s="4">
        <v>19729.349999999999</v>
      </c>
      <c r="L172" s="4">
        <v>19615.95</v>
      </c>
      <c r="M172" s="14">
        <f t="shared" si="2"/>
        <v>4.1937033450502868E-4</v>
      </c>
    </row>
    <row r="173" spans="1:13" x14ac:dyDescent="0.3">
      <c r="A173" s="27">
        <v>45124</v>
      </c>
      <c r="B173">
        <v>6.8470000000000004</v>
      </c>
      <c r="C173">
        <v>6.9619999999999997</v>
      </c>
      <c r="D173">
        <v>6.9619999999999997</v>
      </c>
      <c r="E173">
        <v>6.8470000000000004</v>
      </c>
      <c r="F173" s="29">
        <v>-1.2999999999999999E-3</v>
      </c>
      <c r="H173" s="27">
        <v>45131</v>
      </c>
      <c r="I173" s="4">
        <v>19672.349999999999</v>
      </c>
      <c r="J173" s="4">
        <v>19748.45</v>
      </c>
      <c r="K173" s="4">
        <v>19782.75</v>
      </c>
      <c r="L173" s="4">
        <v>19658.3</v>
      </c>
      <c r="M173" s="14">
        <f t="shared" si="2"/>
        <v>-3.6794125094961488E-3</v>
      </c>
    </row>
    <row r="174" spans="1:13" x14ac:dyDescent="0.3">
      <c r="A174" s="27">
        <v>45121</v>
      </c>
      <c r="B174">
        <v>6.8559999999999999</v>
      </c>
      <c r="C174">
        <v>7.0060000000000002</v>
      </c>
      <c r="D174">
        <v>7.0060000000000002</v>
      </c>
      <c r="E174">
        <v>6.8559999999999999</v>
      </c>
      <c r="F174" s="29">
        <v>0</v>
      </c>
      <c r="H174" s="27">
        <v>45128</v>
      </c>
      <c r="I174" s="4">
        <v>19745</v>
      </c>
      <c r="J174" s="4">
        <v>19800.45</v>
      </c>
      <c r="K174" s="4">
        <v>19887.400000000001</v>
      </c>
      <c r="L174" s="4">
        <v>19700</v>
      </c>
      <c r="M174" s="14">
        <f t="shared" si="2"/>
        <v>-1.1719717805812631E-2</v>
      </c>
    </row>
    <row r="175" spans="1:13" x14ac:dyDescent="0.3">
      <c r="A175" s="27">
        <v>45120</v>
      </c>
      <c r="B175">
        <v>6.8559999999999999</v>
      </c>
      <c r="C175">
        <v>6.9050000000000002</v>
      </c>
      <c r="D175">
        <v>6.9050000000000002</v>
      </c>
      <c r="E175">
        <v>6.8559999999999999</v>
      </c>
      <c r="F175" s="29">
        <v>-1.5E-3</v>
      </c>
      <c r="H175" s="27">
        <v>45127</v>
      </c>
      <c r="I175" s="4">
        <v>19979.150000000001</v>
      </c>
      <c r="J175" s="4">
        <v>19831.7</v>
      </c>
      <c r="K175" s="4">
        <v>19991.849999999999</v>
      </c>
      <c r="L175" s="4">
        <v>19758.400000000001</v>
      </c>
      <c r="M175" s="14">
        <f t="shared" si="2"/>
        <v>7.3614125844860745E-3</v>
      </c>
    </row>
    <row r="176" spans="1:13" x14ac:dyDescent="0.3">
      <c r="A176" s="27">
        <v>45119</v>
      </c>
      <c r="B176">
        <v>6.8659999999999997</v>
      </c>
      <c r="C176">
        <v>6.96</v>
      </c>
      <c r="D176">
        <v>6.96</v>
      </c>
      <c r="E176">
        <v>6.8659999999999997</v>
      </c>
      <c r="F176" s="29">
        <v>1.2999999999999999E-3</v>
      </c>
      <c r="H176" s="27">
        <v>45126</v>
      </c>
      <c r="I176" s="4">
        <v>19833.150000000001</v>
      </c>
      <c r="J176" s="4">
        <v>19802.95</v>
      </c>
      <c r="K176" s="4">
        <v>19851.7</v>
      </c>
      <c r="L176" s="4">
        <v>19727.45</v>
      </c>
      <c r="M176" s="14">
        <f t="shared" si="2"/>
        <v>4.248262592250412E-3</v>
      </c>
    </row>
    <row r="177" spans="1:13" x14ac:dyDescent="0.3">
      <c r="A177" s="27">
        <v>45118</v>
      </c>
      <c r="B177">
        <v>6.8570000000000002</v>
      </c>
      <c r="C177">
        <v>6.883</v>
      </c>
      <c r="D177">
        <v>6.883</v>
      </c>
      <c r="E177">
        <v>6.8570000000000002</v>
      </c>
      <c r="F177" s="29">
        <v>1.2999999999999999E-3</v>
      </c>
      <c r="H177" s="27">
        <v>45125</v>
      </c>
      <c r="I177" s="4">
        <v>19749.25</v>
      </c>
      <c r="J177" s="4">
        <v>19787.5</v>
      </c>
      <c r="K177" s="4">
        <v>19819.45</v>
      </c>
      <c r="L177" s="4">
        <v>19690.2</v>
      </c>
      <c r="M177" s="14">
        <f t="shared" si="2"/>
        <v>1.9176671427012864E-3</v>
      </c>
    </row>
    <row r="178" spans="1:13" x14ac:dyDescent="0.3">
      <c r="A178" s="27">
        <v>45117</v>
      </c>
      <c r="B178">
        <v>6.8479999999999999</v>
      </c>
      <c r="C178">
        <v>6.899</v>
      </c>
      <c r="D178">
        <v>6.899</v>
      </c>
      <c r="E178">
        <v>6.8479999999999999</v>
      </c>
      <c r="F178" s="29">
        <v>1.9E-3</v>
      </c>
      <c r="H178" s="27">
        <v>45124</v>
      </c>
      <c r="I178" s="4">
        <v>19711.45</v>
      </c>
      <c r="J178" s="4">
        <v>19612.150000000001</v>
      </c>
      <c r="K178" s="4">
        <v>19731.849999999999</v>
      </c>
      <c r="L178" s="4">
        <v>19562.95</v>
      </c>
      <c r="M178" s="14">
        <f t="shared" si="2"/>
        <v>7.511053183061194E-3</v>
      </c>
    </row>
    <row r="179" spans="1:13" x14ac:dyDescent="0.3">
      <c r="A179" s="27">
        <v>45114</v>
      </c>
      <c r="B179">
        <v>6.835</v>
      </c>
      <c r="C179">
        <v>6.835</v>
      </c>
      <c r="D179">
        <v>6.835</v>
      </c>
      <c r="E179">
        <v>6.835</v>
      </c>
      <c r="F179" s="29">
        <v>3.7000000000000002E-3</v>
      </c>
      <c r="H179" s="27">
        <v>45121</v>
      </c>
      <c r="I179" s="4">
        <v>19564.5</v>
      </c>
      <c r="J179" s="4">
        <v>19493.45</v>
      </c>
      <c r="K179" s="4">
        <v>19595.349999999999</v>
      </c>
      <c r="L179" s="4">
        <v>19433.5</v>
      </c>
      <c r="M179" s="14">
        <f t="shared" si="2"/>
        <v>7.7651149314274673E-3</v>
      </c>
    </row>
    <row r="180" spans="1:13" x14ac:dyDescent="0.3">
      <c r="A180" s="27">
        <v>45113</v>
      </c>
      <c r="B180">
        <v>6.81</v>
      </c>
      <c r="C180">
        <v>6.8380000000000001</v>
      </c>
      <c r="D180">
        <v>6.8810000000000002</v>
      </c>
      <c r="E180">
        <v>6.81</v>
      </c>
      <c r="F180" s="29">
        <v>2.0999999999999999E-3</v>
      </c>
      <c r="H180" s="27">
        <v>45120</v>
      </c>
      <c r="I180" s="4">
        <v>19413.75</v>
      </c>
      <c r="J180" s="4">
        <v>19495.2</v>
      </c>
      <c r="K180" s="4">
        <v>19567</v>
      </c>
      <c r="L180" s="4">
        <v>19385.8</v>
      </c>
      <c r="M180" s="14">
        <f t="shared" si="2"/>
        <v>1.5192707500400185E-3</v>
      </c>
    </row>
    <row r="181" spans="1:13" x14ac:dyDescent="0.3">
      <c r="A181" s="27">
        <v>45112</v>
      </c>
      <c r="B181">
        <v>6.7960000000000003</v>
      </c>
      <c r="C181">
        <v>7.0110000000000001</v>
      </c>
      <c r="D181">
        <v>7.0110000000000001</v>
      </c>
      <c r="E181">
        <v>6.7960000000000003</v>
      </c>
      <c r="F181" s="29">
        <v>-1.8E-3</v>
      </c>
      <c r="H181" s="27">
        <v>45119</v>
      </c>
      <c r="I181" s="4">
        <v>19384.3</v>
      </c>
      <c r="J181" s="4">
        <v>19497.45</v>
      </c>
      <c r="K181" s="4">
        <v>19507.7</v>
      </c>
      <c r="L181" s="4">
        <v>19361.75</v>
      </c>
      <c r="M181" s="14">
        <f t="shared" si="2"/>
        <v>-2.8344496229308611E-3</v>
      </c>
    </row>
    <row r="182" spans="1:13" x14ac:dyDescent="0.3">
      <c r="A182" s="27">
        <v>45111</v>
      </c>
      <c r="B182">
        <v>6.8079999999999998</v>
      </c>
      <c r="C182">
        <v>6.9029999999999996</v>
      </c>
      <c r="D182">
        <v>6.9029999999999996</v>
      </c>
      <c r="E182">
        <v>6.8079999999999998</v>
      </c>
      <c r="F182" s="29">
        <v>2.9999999999999997E-4</v>
      </c>
      <c r="H182" s="27">
        <v>45118</v>
      </c>
      <c r="I182" s="4">
        <v>19439.400000000001</v>
      </c>
      <c r="J182" s="4">
        <v>19427.099999999999</v>
      </c>
      <c r="K182" s="4">
        <v>19515.099999999999</v>
      </c>
      <c r="L182" s="4">
        <v>19406.45</v>
      </c>
      <c r="M182" s="14">
        <f t="shared" si="2"/>
        <v>4.3139301194984473E-3</v>
      </c>
    </row>
    <row r="183" spans="1:13" x14ac:dyDescent="0.3">
      <c r="A183" s="27">
        <v>45110</v>
      </c>
      <c r="B183">
        <v>6.806</v>
      </c>
      <c r="C183">
        <v>6.8380000000000001</v>
      </c>
      <c r="D183">
        <v>6.8380000000000001</v>
      </c>
      <c r="E183">
        <v>6.806</v>
      </c>
      <c r="F183" s="29">
        <v>-7.3000000000000001E-3</v>
      </c>
      <c r="H183" s="27">
        <v>45117</v>
      </c>
      <c r="I183" s="4">
        <v>19355.900000000001</v>
      </c>
      <c r="J183" s="4">
        <v>19400.349999999999</v>
      </c>
      <c r="K183" s="4">
        <v>19435.849999999999</v>
      </c>
      <c r="L183" s="4">
        <v>19327.099999999999</v>
      </c>
      <c r="M183" s="14">
        <f t="shared" si="2"/>
        <v>1.2466505964267261E-3</v>
      </c>
    </row>
    <row r="184" spans="1:13" x14ac:dyDescent="0.3">
      <c r="A184" s="27">
        <v>45107</v>
      </c>
      <c r="B184">
        <v>6.8559999999999999</v>
      </c>
      <c r="C184">
        <v>6.8559999999999999</v>
      </c>
      <c r="D184">
        <v>6.8559999999999999</v>
      </c>
      <c r="E184">
        <v>6.8559999999999999</v>
      </c>
      <c r="F184" s="29">
        <v>1.5E-3</v>
      </c>
      <c r="H184" s="27">
        <v>45114</v>
      </c>
      <c r="I184" s="4">
        <v>19331.8</v>
      </c>
      <c r="J184" s="4">
        <v>19422.8</v>
      </c>
      <c r="K184" s="4">
        <v>19523.599999999999</v>
      </c>
      <c r="L184" s="4">
        <v>19303.599999999999</v>
      </c>
      <c r="M184" s="14">
        <f t="shared" si="2"/>
        <v>-8.4883547978438049E-3</v>
      </c>
    </row>
    <row r="185" spans="1:13" x14ac:dyDescent="0.3">
      <c r="A185" s="27">
        <v>45105</v>
      </c>
      <c r="B185">
        <v>6.8460000000000001</v>
      </c>
      <c r="C185">
        <v>6.891</v>
      </c>
      <c r="D185">
        <v>6.891</v>
      </c>
      <c r="E185">
        <v>6.8460000000000001</v>
      </c>
      <c r="F185" s="29">
        <v>-1E-3</v>
      </c>
      <c r="H185" s="27">
        <v>45113</v>
      </c>
      <c r="I185" s="4">
        <v>19497.3</v>
      </c>
      <c r="J185" s="4">
        <v>19385.7</v>
      </c>
      <c r="K185" s="4">
        <v>19512.2</v>
      </c>
      <c r="L185" s="4">
        <v>19373</v>
      </c>
      <c r="M185" s="14">
        <f t="shared" si="2"/>
        <v>5.0931773075237399E-3</v>
      </c>
    </row>
    <row r="186" spans="1:13" x14ac:dyDescent="0.3">
      <c r="A186" s="27">
        <v>45104</v>
      </c>
      <c r="B186">
        <v>6.8529999999999998</v>
      </c>
      <c r="C186">
        <v>6.9530000000000003</v>
      </c>
      <c r="D186">
        <v>6.9530000000000003</v>
      </c>
      <c r="E186">
        <v>6.8529999999999998</v>
      </c>
      <c r="F186" s="29">
        <v>-2.8999999999999998E-3</v>
      </c>
      <c r="H186" s="27">
        <v>45112</v>
      </c>
      <c r="I186" s="4">
        <v>19398.5</v>
      </c>
      <c r="J186" s="4">
        <v>19405.95</v>
      </c>
      <c r="K186" s="4">
        <v>19421.599999999999</v>
      </c>
      <c r="L186" s="4">
        <v>19339.599999999999</v>
      </c>
      <c r="M186" s="14">
        <f t="shared" si="2"/>
        <v>4.8996853886224153E-4</v>
      </c>
    </row>
    <row r="187" spans="1:13" x14ac:dyDescent="0.3">
      <c r="A187" s="27">
        <v>45103</v>
      </c>
      <c r="B187">
        <v>6.8730000000000002</v>
      </c>
      <c r="C187">
        <v>6.9219999999999997</v>
      </c>
      <c r="D187">
        <v>6.9219999999999997</v>
      </c>
      <c r="E187">
        <v>6.8579999999999997</v>
      </c>
      <c r="F187" s="29">
        <v>1E-4</v>
      </c>
      <c r="H187" s="27">
        <v>45111</v>
      </c>
      <c r="I187" s="4">
        <v>19389</v>
      </c>
      <c r="J187" s="4">
        <v>19406.599999999999</v>
      </c>
      <c r="K187" s="4">
        <v>19434.150000000001</v>
      </c>
      <c r="L187" s="4">
        <v>19300</v>
      </c>
      <c r="M187" s="14">
        <f t="shared" si="2"/>
        <v>3.4389870902132862E-3</v>
      </c>
    </row>
    <row r="188" spans="1:13" x14ac:dyDescent="0.3">
      <c r="A188" s="27">
        <v>45100</v>
      </c>
      <c r="B188">
        <v>6.8719999999999999</v>
      </c>
      <c r="C188">
        <v>6.8890000000000002</v>
      </c>
      <c r="D188">
        <v>6.8890000000000002</v>
      </c>
      <c r="E188">
        <v>6.8680000000000003</v>
      </c>
      <c r="F188" s="29">
        <v>7.1999999999999998E-3</v>
      </c>
      <c r="H188" s="27">
        <v>45110</v>
      </c>
      <c r="I188" s="4">
        <v>19322.55</v>
      </c>
      <c r="J188" s="4">
        <v>19246.5</v>
      </c>
      <c r="K188" s="4">
        <v>19345.099999999999</v>
      </c>
      <c r="L188" s="4">
        <v>19234.400000000001</v>
      </c>
      <c r="M188" s="14">
        <f t="shared" si="2"/>
        <v>6.9570927169401303E-3</v>
      </c>
    </row>
    <row r="189" spans="1:13" x14ac:dyDescent="0.3">
      <c r="A189" s="27">
        <v>45099</v>
      </c>
      <c r="B189">
        <v>6.8230000000000004</v>
      </c>
      <c r="C189">
        <v>6.8339999999999996</v>
      </c>
      <c r="D189">
        <v>6.8970000000000002</v>
      </c>
      <c r="E189">
        <v>6.8230000000000004</v>
      </c>
      <c r="F189" s="29">
        <v>-2E-3</v>
      </c>
      <c r="H189" s="27">
        <v>45107</v>
      </c>
      <c r="I189" s="4">
        <v>19189.05</v>
      </c>
      <c r="J189" s="4">
        <v>19076.849999999999</v>
      </c>
      <c r="K189" s="4">
        <v>19201.7</v>
      </c>
      <c r="L189" s="4">
        <v>19024.599999999999</v>
      </c>
      <c r="M189" s="14">
        <f t="shared" si="2"/>
        <v>1.1435212759789414E-2</v>
      </c>
    </row>
    <row r="190" spans="1:13" x14ac:dyDescent="0.3">
      <c r="A190" s="27">
        <v>45098</v>
      </c>
      <c r="B190">
        <v>6.8369999999999997</v>
      </c>
      <c r="C190">
        <v>7</v>
      </c>
      <c r="D190">
        <v>7</v>
      </c>
      <c r="E190">
        <v>6.8339999999999996</v>
      </c>
      <c r="F190" s="29">
        <v>5.3E-3</v>
      </c>
      <c r="H190" s="27">
        <v>45105</v>
      </c>
      <c r="I190" s="4">
        <v>18972.099999999999</v>
      </c>
      <c r="J190" s="4">
        <v>18908.150000000001</v>
      </c>
      <c r="K190" s="4">
        <v>19011.25</v>
      </c>
      <c r="L190" s="4">
        <v>18861.349999999999</v>
      </c>
      <c r="M190" s="14">
        <f t="shared" si="2"/>
        <v>8.2211145004090404E-3</v>
      </c>
    </row>
    <row r="191" spans="1:13" x14ac:dyDescent="0.3">
      <c r="A191" s="27">
        <v>45097</v>
      </c>
      <c r="B191">
        <v>6.8010000000000002</v>
      </c>
      <c r="C191">
        <v>6.8330000000000002</v>
      </c>
      <c r="D191">
        <v>6.843</v>
      </c>
      <c r="E191">
        <v>6.8010000000000002</v>
      </c>
      <c r="F191" s="29">
        <v>-1.1999999999999999E-3</v>
      </c>
      <c r="H191" s="27">
        <v>45104</v>
      </c>
      <c r="I191" s="4">
        <v>18817.400000000001</v>
      </c>
      <c r="J191" s="4">
        <v>18748.55</v>
      </c>
      <c r="K191" s="4">
        <v>18829.25</v>
      </c>
      <c r="L191" s="4">
        <v>18714.25</v>
      </c>
      <c r="M191" s="14">
        <f t="shared" si="2"/>
        <v>6.7518404382811547E-3</v>
      </c>
    </row>
    <row r="192" spans="1:13" x14ac:dyDescent="0.3">
      <c r="A192" s="27">
        <v>45096</v>
      </c>
      <c r="B192">
        <v>6.8090000000000002</v>
      </c>
      <c r="C192">
        <v>6.8739999999999997</v>
      </c>
      <c r="D192">
        <v>6.8739999999999997</v>
      </c>
      <c r="E192">
        <v>6.8090000000000002</v>
      </c>
      <c r="F192" s="29">
        <v>-1.9E-3</v>
      </c>
      <c r="H192" s="27">
        <v>45103</v>
      </c>
      <c r="I192" s="4">
        <v>18691.2</v>
      </c>
      <c r="J192" s="4">
        <v>18682.349999999999</v>
      </c>
      <c r="K192" s="4">
        <v>18722.05</v>
      </c>
      <c r="L192" s="4">
        <v>18646.7</v>
      </c>
      <c r="M192" s="14">
        <f t="shared" si="2"/>
        <v>1.3768717687713014E-3</v>
      </c>
    </row>
    <row r="193" spans="1:13" x14ac:dyDescent="0.3">
      <c r="A193" s="27">
        <v>45093</v>
      </c>
      <c r="B193">
        <v>6.8220000000000001</v>
      </c>
      <c r="C193">
        <v>6.8419999999999996</v>
      </c>
      <c r="D193">
        <v>6.8780000000000001</v>
      </c>
      <c r="E193">
        <v>6.8209999999999997</v>
      </c>
      <c r="F193" s="29">
        <v>-5.1000000000000004E-3</v>
      </c>
      <c r="H193" s="27">
        <v>45100</v>
      </c>
      <c r="I193" s="4">
        <v>18665.5</v>
      </c>
      <c r="J193" s="4">
        <v>18741.849999999999</v>
      </c>
      <c r="K193" s="4">
        <v>18756.400000000001</v>
      </c>
      <c r="L193" s="4">
        <v>18647.099999999999</v>
      </c>
      <c r="M193" s="14">
        <f t="shared" si="2"/>
        <v>-5.6336152360657917E-3</v>
      </c>
    </row>
    <row r="194" spans="1:13" x14ac:dyDescent="0.3">
      <c r="A194" s="27">
        <v>45092</v>
      </c>
      <c r="B194">
        <v>6.8570000000000002</v>
      </c>
      <c r="C194">
        <v>6.84</v>
      </c>
      <c r="D194">
        <v>6.8570000000000002</v>
      </c>
      <c r="E194">
        <v>6.8250000000000002</v>
      </c>
      <c r="F194" s="29">
        <v>6.0000000000000001E-3</v>
      </c>
      <c r="H194" s="27">
        <v>45099</v>
      </c>
      <c r="I194" s="4">
        <v>18771.25</v>
      </c>
      <c r="J194" s="4">
        <v>18853.599999999999</v>
      </c>
      <c r="K194" s="4">
        <v>18886.599999999999</v>
      </c>
      <c r="L194" s="4">
        <v>18759.5</v>
      </c>
      <c r="M194" s="14">
        <f t="shared" si="2"/>
        <v>-4.5394644386521901E-3</v>
      </c>
    </row>
    <row r="195" spans="1:13" x14ac:dyDescent="0.3">
      <c r="A195" s="27">
        <v>45091</v>
      </c>
      <c r="B195">
        <v>6.8159999999999998</v>
      </c>
      <c r="C195">
        <v>6.89</v>
      </c>
      <c r="D195">
        <v>6.89</v>
      </c>
      <c r="E195">
        <v>6.8140000000000001</v>
      </c>
      <c r="F195" s="29">
        <v>1.1999999999999999E-3</v>
      </c>
      <c r="H195" s="27">
        <v>45098</v>
      </c>
      <c r="I195" s="4">
        <v>18856.849999999999</v>
      </c>
      <c r="J195" s="4">
        <v>18849.400000000001</v>
      </c>
      <c r="K195" s="4">
        <v>18875.900000000001</v>
      </c>
      <c r="L195" s="4">
        <v>18794.849999999999</v>
      </c>
      <c r="M195" s="14">
        <f t="shared" si="2"/>
        <v>2.1337428985952808E-3</v>
      </c>
    </row>
    <row r="196" spans="1:13" x14ac:dyDescent="0.3">
      <c r="A196" s="27">
        <v>45090</v>
      </c>
      <c r="B196">
        <v>6.8079999999999998</v>
      </c>
      <c r="C196">
        <v>6.8390000000000004</v>
      </c>
      <c r="D196">
        <v>6.8390000000000004</v>
      </c>
      <c r="E196">
        <v>6.798</v>
      </c>
      <c r="F196" s="29">
        <v>-2.8999999999999998E-3</v>
      </c>
      <c r="H196" s="27">
        <v>45097</v>
      </c>
      <c r="I196" s="4">
        <v>18816.7</v>
      </c>
      <c r="J196" s="4">
        <v>18752.349999999999</v>
      </c>
      <c r="K196" s="4">
        <v>18839.7</v>
      </c>
      <c r="L196" s="4">
        <v>18660.650000000001</v>
      </c>
      <c r="M196" s="14">
        <f t="shared" ref="M196:M247" si="3">(I196-I197)/I197</f>
        <v>3.2657174314665869E-3</v>
      </c>
    </row>
    <row r="197" spans="1:13" x14ac:dyDescent="0.3">
      <c r="A197" s="27">
        <v>45089</v>
      </c>
      <c r="B197">
        <v>6.8280000000000003</v>
      </c>
      <c r="C197">
        <v>6.8890000000000002</v>
      </c>
      <c r="D197">
        <v>6.8890000000000002</v>
      </c>
      <c r="E197">
        <v>6.8280000000000003</v>
      </c>
      <c r="F197" s="29">
        <v>9.4999999999999998E-3</v>
      </c>
      <c r="H197" s="27">
        <v>45096</v>
      </c>
      <c r="I197" s="4">
        <v>18755.45</v>
      </c>
      <c r="J197" s="4">
        <v>18873.3</v>
      </c>
      <c r="K197" s="4">
        <v>18881.45</v>
      </c>
      <c r="L197" s="4">
        <v>18719.150000000001</v>
      </c>
      <c r="M197" s="14">
        <f t="shared" si="3"/>
        <v>-3.7474768936576687E-3</v>
      </c>
    </row>
    <row r="198" spans="1:13" x14ac:dyDescent="0.3">
      <c r="A198" s="27">
        <v>45086</v>
      </c>
      <c r="B198">
        <v>6.7640000000000002</v>
      </c>
      <c r="C198">
        <v>6.8680000000000003</v>
      </c>
      <c r="D198">
        <v>6.8879999999999999</v>
      </c>
      <c r="E198">
        <v>6.7640000000000002</v>
      </c>
      <c r="F198" s="29">
        <v>-9.1000000000000004E-3</v>
      </c>
      <c r="H198" s="27">
        <v>45093</v>
      </c>
      <c r="I198" s="4">
        <v>18826</v>
      </c>
      <c r="J198" s="4">
        <v>18723.3</v>
      </c>
      <c r="K198" s="4">
        <v>18864.7</v>
      </c>
      <c r="L198" s="4">
        <v>18710.5</v>
      </c>
      <c r="M198" s="14">
        <f t="shared" si="3"/>
        <v>7.3790272954447735E-3</v>
      </c>
    </row>
    <row r="199" spans="1:13" x14ac:dyDescent="0.3">
      <c r="A199" s="27">
        <v>45085</v>
      </c>
      <c r="B199">
        <v>6.8259999999999996</v>
      </c>
      <c r="C199">
        <v>6.9859999999999998</v>
      </c>
      <c r="D199">
        <v>6.9859999999999998</v>
      </c>
      <c r="E199">
        <v>6.8250000000000002</v>
      </c>
      <c r="F199" s="29">
        <v>3.2000000000000002E-3</v>
      </c>
      <c r="H199" s="27">
        <v>45092</v>
      </c>
      <c r="I199" s="4">
        <v>18688.099999999999</v>
      </c>
      <c r="J199" s="4">
        <v>18774.45</v>
      </c>
      <c r="K199" s="4">
        <v>18794.099999999999</v>
      </c>
      <c r="L199" s="4">
        <v>18669.05</v>
      </c>
      <c r="M199" s="14">
        <f t="shared" si="3"/>
        <v>-3.6148625232595025E-3</v>
      </c>
    </row>
    <row r="200" spans="1:13" x14ac:dyDescent="0.3">
      <c r="A200" s="27">
        <v>45084</v>
      </c>
      <c r="B200">
        <v>6.8040000000000003</v>
      </c>
      <c r="C200">
        <v>6.8049999999999997</v>
      </c>
      <c r="D200">
        <v>6.8049999999999997</v>
      </c>
      <c r="E200">
        <v>6.8019999999999996</v>
      </c>
      <c r="F200" s="29">
        <v>1.1999999999999999E-3</v>
      </c>
      <c r="H200" s="27">
        <v>45091</v>
      </c>
      <c r="I200" s="4">
        <v>18755.900000000001</v>
      </c>
      <c r="J200" s="4">
        <v>18744.599999999999</v>
      </c>
      <c r="K200" s="4">
        <v>18769.7</v>
      </c>
      <c r="L200" s="4">
        <v>18690</v>
      </c>
      <c r="M200" s="14">
        <f t="shared" si="3"/>
        <v>2.1238342287275961E-3</v>
      </c>
    </row>
    <row r="201" spans="1:13" x14ac:dyDescent="0.3">
      <c r="A201" s="27">
        <v>45083</v>
      </c>
      <c r="B201">
        <v>6.7960000000000003</v>
      </c>
      <c r="C201">
        <v>6.8339999999999996</v>
      </c>
      <c r="D201">
        <v>6.8339999999999996</v>
      </c>
      <c r="E201">
        <v>6.7960000000000003</v>
      </c>
      <c r="F201" s="29">
        <v>1.6000000000000001E-3</v>
      </c>
      <c r="H201" s="27">
        <v>45090</v>
      </c>
      <c r="I201" s="4">
        <v>18716.150000000001</v>
      </c>
      <c r="J201" s="4">
        <v>18631.8</v>
      </c>
      <c r="K201" s="4">
        <v>18728.900000000001</v>
      </c>
      <c r="L201" s="4">
        <v>18631.8</v>
      </c>
      <c r="M201" s="14">
        <f t="shared" si="3"/>
        <v>6.1634814396689221E-3</v>
      </c>
    </row>
    <row r="202" spans="1:13" x14ac:dyDescent="0.3">
      <c r="A202" s="27">
        <v>45082</v>
      </c>
      <c r="B202">
        <v>6.7850000000000001</v>
      </c>
      <c r="C202">
        <v>6.7939999999999996</v>
      </c>
      <c r="D202">
        <v>6.8330000000000002</v>
      </c>
      <c r="E202">
        <v>6.7850000000000001</v>
      </c>
      <c r="F202" s="29">
        <v>-6.9999999999999999E-4</v>
      </c>
      <c r="H202" s="27">
        <v>45089</v>
      </c>
      <c r="I202" s="4">
        <v>18601.5</v>
      </c>
      <c r="J202" s="4">
        <v>18595.05</v>
      </c>
      <c r="K202" s="4">
        <v>18633.599999999999</v>
      </c>
      <c r="L202" s="4">
        <v>18559.75</v>
      </c>
      <c r="M202" s="14">
        <f t="shared" si="3"/>
        <v>2.0524257409740964E-3</v>
      </c>
    </row>
    <row r="203" spans="1:13" x14ac:dyDescent="0.3">
      <c r="A203" s="27">
        <v>45079</v>
      </c>
      <c r="B203">
        <v>6.79</v>
      </c>
      <c r="C203">
        <v>6.7930000000000001</v>
      </c>
      <c r="D203">
        <v>6.7930000000000001</v>
      </c>
      <c r="E203">
        <v>6.7750000000000004</v>
      </c>
      <c r="F203" s="29">
        <v>1.1999999999999999E-3</v>
      </c>
      <c r="H203" s="27">
        <v>45086</v>
      </c>
      <c r="I203" s="4">
        <v>18563.400000000001</v>
      </c>
      <c r="J203" s="4">
        <v>18655.900000000001</v>
      </c>
      <c r="K203" s="4">
        <v>18676.650000000001</v>
      </c>
      <c r="L203" s="4">
        <v>18555.400000000001</v>
      </c>
      <c r="M203" s="14">
        <f t="shared" si="3"/>
        <v>-3.8181764518058028E-3</v>
      </c>
    </row>
    <row r="204" spans="1:13" x14ac:dyDescent="0.3">
      <c r="A204" s="27">
        <v>45078</v>
      </c>
      <c r="B204">
        <v>6.782</v>
      </c>
      <c r="C204">
        <v>6.88</v>
      </c>
      <c r="D204">
        <v>6.88</v>
      </c>
      <c r="E204">
        <v>6.782</v>
      </c>
      <c r="F204" s="29">
        <v>1.1999999999999999E-3</v>
      </c>
      <c r="H204" s="27">
        <v>45085</v>
      </c>
      <c r="I204" s="4">
        <v>18634.55</v>
      </c>
      <c r="J204" s="4">
        <v>18725.349999999999</v>
      </c>
      <c r="K204" s="4">
        <v>18777.900000000001</v>
      </c>
      <c r="L204" s="4">
        <v>18615.599999999999</v>
      </c>
      <c r="M204" s="14">
        <f t="shared" si="3"/>
        <v>-4.9048402255640264E-3</v>
      </c>
    </row>
    <row r="205" spans="1:13" x14ac:dyDescent="0.3">
      <c r="A205" s="27">
        <v>45077</v>
      </c>
      <c r="B205">
        <v>6.774</v>
      </c>
      <c r="C205">
        <v>6.8310000000000004</v>
      </c>
      <c r="D205">
        <v>6.8310000000000004</v>
      </c>
      <c r="E205">
        <v>6.774</v>
      </c>
      <c r="F205" s="29">
        <v>-5.1000000000000004E-3</v>
      </c>
      <c r="H205" s="27">
        <v>45084</v>
      </c>
      <c r="I205" s="4">
        <v>18726.400000000001</v>
      </c>
      <c r="J205" s="4">
        <v>18665.599999999999</v>
      </c>
      <c r="K205" s="4">
        <v>18738.95</v>
      </c>
      <c r="L205" s="4">
        <v>18636</v>
      </c>
      <c r="M205" s="14">
        <f t="shared" si="3"/>
        <v>6.8498306360557804E-3</v>
      </c>
    </row>
    <row r="206" spans="1:13" x14ac:dyDescent="0.3">
      <c r="A206" s="27">
        <v>45076</v>
      </c>
      <c r="B206">
        <v>6.8090000000000002</v>
      </c>
      <c r="C206">
        <v>6.83</v>
      </c>
      <c r="D206">
        <v>6.83</v>
      </c>
      <c r="E206">
        <v>6.8090000000000002</v>
      </c>
      <c r="F206" s="29">
        <v>2.7000000000000001E-3</v>
      </c>
      <c r="H206" s="27">
        <v>45083</v>
      </c>
      <c r="I206" s="4">
        <v>18599</v>
      </c>
      <c r="J206" s="4">
        <v>18600.8</v>
      </c>
      <c r="K206" s="4">
        <v>18622.75</v>
      </c>
      <c r="L206" s="4">
        <v>18531.599999999999</v>
      </c>
      <c r="M206" s="14">
        <f t="shared" si="3"/>
        <v>2.7697330031174045E-4</v>
      </c>
    </row>
    <row r="207" spans="1:13" x14ac:dyDescent="0.3">
      <c r="A207" s="27">
        <v>45075</v>
      </c>
      <c r="B207">
        <v>6.7910000000000004</v>
      </c>
      <c r="C207">
        <v>6.9279999999999999</v>
      </c>
      <c r="D207">
        <v>6.9279999999999999</v>
      </c>
      <c r="E207">
        <v>6.7910000000000004</v>
      </c>
      <c r="F207" s="29">
        <v>1.9E-3</v>
      </c>
      <c r="H207" s="27">
        <v>45082</v>
      </c>
      <c r="I207" s="4">
        <v>18593.849999999999</v>
      </c>
      <c r="J207" s="4">
        <v>18612</v>
      </c>
      <c r="K207" s="4">
        <v>18640.150000000001</v>
      </c>
      <c r="L207" s="4">
        <v>18582.8</v>
      </c>
      <c r="M207" s="14">
        <f t="shared" si="3"/>
        <v>3.2237875051931309E-3</v>
      </c>
    </row>
    <row r="208" spans="1:13" x14ac:dyDescent="0.3">
      <c r="A208" s="27">
        <v>45072</v>
      </c>
      <c r="B208">
        <v>6.7779999999999996</v>
      </c>
      <c r="C208">
        <v>6.8780000000000001</v>
      </c>
      <c r="D208">
        <v>6.8780000000000001</v>
      </c>
      <c r="E208">
        <v>6.7779999999999996</v>
      </c>
      <c r="F208" s="29">
        <v>-1.6000000000000001E-3</v>
      </c>
      <c r="H208" s="27">
        <v>45079</v>
      </c>
      <c r="I208" s="4">
        <v>18534.099999999999</v>
      </c>
      <c r="J208" s="4">
        <v>18550.849999999999</v>
      </c>
      <c r="K208" s="4">
        <v>18573.7</v>
      </c>
      <c r="L208" s="4">
        <v>18478.400000000001</v>
      </c>
      <c r="M208" s="14">
        <f t="shared" si="3"/>
        <v>2.5070654893104105E-3</v>
      </c>
    </row>
    <row r="209" spans="1:13" x14ac:dyDescent="0.3">
      <c r="A209" s="27">
        <v>45071</v>
      </c>
      <c r="B209">
        <v>6.7889999999999997</v>
      </c>
      <c r="C209">
        <v>6.8079999999999998</v>
      </c>
      <c r="D209">
        <v>6.8079999999999998</v>
      </c>
      <c r="E209">
        <v>6.7889999999999997</v>
      </c>
      <c r="F209" s="29">
        <v>0</v>
      </c>
      <c r="H209" s="27">
        <v>45078</v>
      </c>
      <c r="I209" s="4">
        <v>18487.75</v>
      </c>
      <c r="J209" s="4">
        <v>18579.400000000001</v>
      </c>
      <c r="K209" s="4">
        <v>18580.3</v>
      </c>
      <c r="L209" s="4">
        <v>18464.55</v>
      </c>
      <c r="M209" s="14">
        <f t="shared" si="3"/>
        <v>-2.5169414709945537E-3</v>
      </c>
    </row>
    <row r="210" spans="1:13" x14ac:dyDescent="0.3">
      <c r="A210" s="27">
        <v>45070</v>
      </c>
      <c r="B210">
        <v>6.7889999999999997</v>
      </c>
      <c r="C210">
        <v>6.8760000000000003</v>
      </c>
      <c r="D210">
        <v>6.8760000000000003</v>
      </c>
      <c r="E210">
        <v>6.7889999999999997</v>
      </c>
      <c r="F210" s="29">
        <v>2.9999999999999997E-4</v>
      </c>
      <c r="H210" s="27">
        <v>45077</v>
      </c>
      <c r="I210" s="4">
        <v>18534.400000000001</v>
      </c>
      <c r="J210" s="4">
        <v>18594.2</v>
      </c>
      <c r="K210" s="4">
        <v>18603.900000000001</v>
      </c>
      <c r="L210" s="4">
        <v>18483.849999999999</v>
      </c>
      <c r="M210" s="14">
        <f t="shared" si="3"/>
        <v>-5.3370613158309791E-3</v>
      </c>
    </row>
    <row r="211" spans="1:13" x14ac:dyDescent="0.3">
      <c r="A211" s="27">
        <v>45069</v>
      </c>
      <c r="B211">
        <v>6.7869999999999999</v>
      </c>
      <c r="C211">
        <v>6.923</v>
      </c>
      <c r="D211">
        <v>6.923</v>
      </c>
      <c r="E211">
        <v>6.7789999999999999</v>
      </c>
      <c r="F211" s="29">
        <v>1E-3</v>
      </c>
      <c r="H211" s="27">
        <v>45076</v>
      </c>
      <c r="I211" s="4">
        <v>18633.849999999999</v>
      </c>
      <c r="J211" s="4">
        <v>18606.650000000001</v>
      </c>
      <c r="K211" s="4">
        <v>18662.45</v>
      </c>
      <c r="L211" s="4">
        <v>18575.5</v>
      </c>
      <c r="M211" s="14">
        <f t="shared" si="3"/>
        <v>1.8926104851694659E-3</v>
      </c>
    </row>
    <row r="212" spans="1:13" x14ac:dyDescent="0.3">
      <c r="A212" s="27">
        <v>45068</v>
      </c>
      <c r="B212">
        <v>6.78</v>
      </c>
      <c r="C212">
        <v>7.0679999999999996</v>
      </c>
      <c r="D212">
        <v>7.0679999999999996</v>
      </c>
      <c r="E212">
        <v>6.78</v>
      </c>
      <c r="F212" s="29">
        <v>-6.8999999999999999E-3</v>
      </c>
      <c r="H212" s="27">
        <v>45075</v>
      </c>
      <c r="I212" s="4">
        <v>18598.650000000001</v>
      </c>
      <c r="J212" s="4">
        <v>18619.150000000001</v>
      </c>
      <c r="K212" s="4">
        <v>18641.2</v>
      </c>
      <c r="L212" s="4">
        <v>18581.25</v>
      </c>
      <c r="M212" s="14">
        <f t="shared" si="3"/>
        <v>5.3677561644059337E-3</v>
      </c>
    </row>
    <row r="213" spans="1:13" x14ac:dyDescent="0.3">
      <c r="A213" s="27">
        <v>45065</v>
      </c>
      <c r="B213">
        <v>6.827</v>
      </c>
      <c r="C213">
        <v>6.8789999999999996</v>
      </c>
      <c r="D213">
        <v>6.9509999999999996</v>
      </c>
      <c r="E213">
        <v>6.827</v>
      </c>
      <c r="F213" s="29">
        <v>-6.3E-3</v>
      </c>
      <c r="H213" s="27">
        <v>45072</v>
      </c>
      <c r="I213" s="4">
        <v>18499.349999999999</v>
      </c>
      <c r="J213" s="4">
        <v>18368.349999999999</v>
      </c>
      <c r="K213" s="4">
        <v>18508.55</v>
      </c>
      <c r="L213" s="4">
        <v>18333.150000000001</v>
      </c>
      <c r="M213" s="14">
        <f t="shared" si="3"/>
        <v>9.7264636772253412E-3</v>
      </c>
    </row>
    <row r="214" spans="1:13" x14ac:dyDescent="0.3">
      <c r="A214" s="27">
        <v>45064</v>
      </c>
      <c r="B214">
        <v>6.87</v>
      </c>
      <c r="C214">
        <v>6.8529999999999998</v>
      </c>
      <c r="D214">
        <v>6.8810000000000002</v>
      </c>
      <c r="E214">
        <v>6.8529999999999998</v>
      </c>
      <c r="F214" s="29">
        <v>6.3E-3</v>
      </c>
      <c r="H214" s="27">
        <v>45071</v>
      </c>
      <c r="I214" s="4">
        <v>18321.150000000001</v>
      </c>
      <c r="J214" s="4">
        <v>18268.900000000001</v>
      </c>
      <c r="K214" s="4">
        <v>18338.099999999999</v>
      </c>
      <c r="L214" s="4">
        <v>18202.400000000001</v>
      </c>
      <c r="M214" s="14">
        <f t="shared" si="3"/>
        <v>1.9551117284828333E-3</v>
      </c>
    </row>
    <row r="215" spans="1:13" x14ac:dyDescent="0.3">
      <c r="A215" s="27">
        <v>45063</v>
      </c>
      <c r="B215">
        <v>6.827</v>
      </c>
      <c r="C215">
        <v>6.8810000000000002</v>
      </c>
      <c r="D215">
        <v>6.883</v>
      </c>
      <c r="E215">
        <v>6.827</v>
      </c>
      <c r="F215" s="29">
        <v>-6.4000000000000003E-3</v>
      </c>
      <c r="H215" s="27">
        <v>45070</v>
      </c>
      <c r="I215" s="4">
        <v>18285.400000000001</v>
      </c>
      <c r="J215" s="4">
        <v>18294.8</v>
      </c>
      <c r="K215" s="4">
        <v>18392.599999999999</v>
      </c>
      <c r="L215" s="4">
        <v>18262.95</v>
      </c>
      <c r="M215" s="14">
        <f t="shared" si="3"/>
        <v>-3.4118160017439802E-3</v>
      </c>
    </row>
    <row r="216" spans="1:13" x14ac:dyDescent="0.3">
      <c r="A216" s="27">
        <v>45062</v>
      </c>
      <c r="B216">
        <v>6.8710000000000004</v>
      </c>
      <c r="C216">
        <v>6.9180000000000001</v>
      </c>
      <c r="D216">
        <v>6.9180000000000001</v>
      </c>
      <c r="E216">
        <v>6.8680000000000003</v>
      </c>
      <c r="F216" s="29">
        <v>-3.2000000000000002E-3</v>
      </c>
      <c r="H216" s="27">
        <v>45069</v>
      </c>
      <c r="I216" s="4">
        <v>18348</v>
      </c>
      <c r="J216" s="4">
        <v>18362.900000000001</v>
      </c>
      <c r="K216" s="4">
        <v>18419.75</v>
      </c>
      <c r="L216" s="4">
        <v>18324.2</v>
      </c>
      <c r="M216" s="14">
        <f t="shared" si="3"/>
        <v>1.8346219368365079E-3</v>
      </c>
    </row>
    <row r="217" spans="1:13" x14ac:dyDescent="0.3">
      <c r="A217" s="27">
        <v>45061</v>
      </c>
      <c r="B217">
        <v>6.8929999999999998</v>
      </c>
      <c r="C217">
        <v>6.9180000000000001</v>
      </c>
      <c r="D217">
        <v>6.9180000000000001</v>
      </c>
      <c r="E217">
        <v>6.8890000000000002</v>
      </c>
      <c r="F217" s="29">
        <v>-1.9E-3</v>
      </c>
      <c r="H217" s="27">
        <v>45068</v>
      </c>
      <c r="I217" s="4">
        <v>18314.400000000001</v>
      </c>
      <c r="J217" s="4">
        <v>18201.099999999999</v>
      </c>
      <c r="K217" s="4">
        <v>18335.25</v>
      </c>
      <c r="L217" s="4">
        <v>18178.849999999999</v>
      </c>
      <c r="M217" s="14">
        <f t="shared" si="3"/>
        <v>6.0977619565575659E-3</v>
      </c>
    </row>
    <row r="218" spans="1:13" x14ac:dyDescent="0.3">
      <c r="A218" s="27">
        <v>45058</v>
      </c>
      <c r="B218">
        <v>6.9059999999999997</v>
      </c>
      <c r="C218">
        <v>6.9169999999999998</v>
      </c>
      <c r="D218">
        <v>6.9359999999999999</v>
      </c>
      <c r="E218">
        <v>6.9059999999999997</v>
      </c>
      <c r="F218" s="29">
        <v>-1.1999999999999999E-3</v>
      </c>
      <c r="H218" s="27">
        <v>45065</v>
      </c>
      <c r="I218" s="4">
        <v>18203.400000000001</v>
      </c>
      <c r="J218" s="4">
        <v>18186.150000000001</v>
      </c>
      <c r="K218" s="4">
        <v>18218.099999999999</v>
      </c>
      <c r="L218" s="4">
        <v>18060.400000000001</v>
      </c>
      <c r="M218" s="14">
        <f t="shared" si="3"/>
        <v>4.0513073670915105E-3</v>
      </c>
    </row>
    <row r="219" spans="1:13" x14ac:dyDescent="0.3">
      <c r="A219" s="27">
        <v>45057</v>
      </c>
      <c r="B219">
        <v>6.9139999999999997</v>
      </c>
      <c r="C219">
        <v>6.9240000000000004</v>
      </c>
      <c r="D219">
        <v>6.9240000000000004</v>
      </c>
      <c r="E219">
        <v>6.9050000000000002</v>
      </c>
      <c r="F219" s="29">
        <v>-1.4E-3</v>
      </c>
      <c r="H219" s="27">
        <v>45064</v>
      </c>
      <c r="I219" s="4">
        <v>18129.95</v>
      </c>
      <c r="J219" s="4">
        <v>18287.5</v>
      </c>
      <c r="K219" s="4">
        <v>18297.2</v>
      </c>
      <c r="L219" s="4">
        <v>18104.849999999999</v>
      </c>
      <c r="M219" s="14">
        <f t="shared" si="3"/>
        <v>-2.8490106837900241E-3</v>
      </c>
    </row>
    <row r="220" spans="1:13" x14ac:dyDescent="0.3">
      <c r="A220" s="27">
        <v>45056</v>
      </c>
      <c r="B220">
        <v>6.9240000000000004</v>
      </c>
      <c r="C220">
        <v>6.9240000000000004</v>
      </c>
      <c r="D220">
        <v>6.9420000000000002</v>
      </c>
      <c r="E220">
        <v>6.9139999999999997</v>
      </c>
      <c r="F220" s="29">
        <v>1.4E-3</v>
      </c>
      <c r="H220" s="27">
        <v>45063</v>
      </c>
      <c r="I220" s="4">
        <v>18181.75</v>
      </c>
      <c r="J220" s="4">
        <v>18300.45</v>
      </c>
      <c r="K220" s="4">
        <v>18309</v>
      </c>
      <c r="L220" s="4">
        <v>18115.349999999999</v>
      </c>
      <c r="M220" s="14">
        <f t="shared" si="3"/>
        <v>-5.7282694884204198E-3</v>
      </c>
    </row>
    <row r="221" spans="1:13" x14ac:dyDescent="0.3">
      <c r="A221" s="27">
        <v>45055</v>
      </c>
      <c r="B221">
        <v>6.9139999999999997</v>
      </c>
      <c r="C221">
        <v>6.9320000000000004</v>
      </c>
      <c r="D221">
        <v>6.9320000000000004</v>
      </c>
      <c r="E221">
        <v>6.9130000000000003</v>
      </c>
      <c r="F221" s="29">
        <v>1E-4</v>
      </c>
      <c r="H221" s="27">
        <v>45062</v>
      </c>
      <c r="I221" s="4">
        <v>18286.5</v>
      </c>
      <c r="J221" s="4">
        <v>18432.349999999999</v>
      </c>
      <c r="K221" s="4">
        <v>18432.349999999999</v>
      </c>
      <c r="L221" s="4">
        <v>18264.349999999999</v>
      </c>
      <c r="M221" s="14">
        <f t="shared" si="3"/>
        <v>-6.1063599083637597E-3</v>
      </c>
    </row>
    <row r="222" spans="1:13" x14ac:dyDescent="0.3">
      <c r="A222" s="27">
        <v>45054</v>
      </c>
      <c r="B222">
        <v>6.9130000000000003</v>
      </c>
      <c r="C222">
        <v>6.9130000000000003</v>
      </c>
      <c r="D222">
        <v>6.9589999999999996</v>
      </c>
      <c r="E222">
        <v>6.9130000000000003</v>
      </c>
      <c r="F222" s="29">
        <v>3.0000000000000001E-3</v>
      </c>
      <c r="H222" s="27">
        <v>45061</v>
      </c>
      <c r="I222" s="4">
        <v>18398.849999999999</v>
      </c>
      <c r="J222" s="4">
        <v>18339.3</v>
      </c>
      <c r="K222" s="4">
        <v>18458.900000000001</v>
      </c>
      <c r="L222" s="4">
        <v>18287.900000000001</v>
      </c>
      <c r="M222" s="14">
        <f t="shared" si="3"/>
        <v>4.5891847030816212E-3</v>
      </c>
    </row>
    <row r="223" spans="1:13" x14ac:dyDescent="0.3">
      <c r="A223" s="27">
        <v>45050</v>
      </c>
      <c r="B223">
        <v>6.8920000000000003</v>
      </c>
      <c r="C223">
        <v>6.8659999999999997</v>
      </c>
      <c r="D223">
        <v>6.94</v>
      </c>
      <c r="E223">
        <v>6.8659999999999997</v>
      </c>
      <c r="F223" s="29">
        <v>-2.3E-3</v>
      </c>
      <c r="H223" s="27">
        <v>45058</v>
      </c>
      <c r="I223" s="4">
        <v>18314.8</v>
      </c>
      <c r="J223" s="4">
        <v>18273.75</v>
      </c>
      <c r="K223" s="4">
        <v>18342.75</v>
      </c>
      <c r="L223" s="4">
        <v>18194.55</v>
      </c>
      <c r="M223" s="14">
        <f t="shared" si="3"/>
        <v>9.7283707711642744E-4</v>
      </c>
    </row>
    <row r="224" spans="1:13" x14ac:dyDescent="0.3">
      <c r="A224" s="27">
        <v>45049</v>
      </c>
      <c r="B224">
        <v>6.9080000000000004</v>
      </c>
      <c r="C224">
        <v>6.9189999999999996</v>
      </c>
      <c r="D224">
        <v>6.9279999999999999</v>
      </c>
      <c r="E224">
        <v>6.9</v>
      </c>
      <c r="F224" s="29">
        <v>-4.3E-3</v>
      </c>
      <c r="H224" s="27">
        <v>45057</v>
      </c>
      <c r="I224" s="4">
        <v>18297</v>
      </c>
      <c r="J224" s="4">
        <v>18357.8</v>
      </c>
      <c r="K224" s="4">
        <v>18389.7</v>
      </c>
      <c r="L224" s="4">
        <v>18270.400000000001</v>
      </c>
      <c r="M224" s="14">
        <f t="shared" si="3"/>
        <v>-9.8825559237997857E-4</v>
      </c>
    </row>
    <row r="225" spans="1:13" x14ac:dyDescent="0.3">
      <c r="A225" s="27">
        <v>45048</v>
      </c>
      <c r="B225">
        <v>6.9379999999999997</v>
      </c>
      <c r="C225">
        <v>7.1360000000000001</v>
      </c>
      <c r="D225">
        <v>7.1360000000000001</v>
      </c>
      <c r="E225">
        <v>6.9180000000000001</v>
      </c>
      <c r="F225" s="29">
        <v>4.7999999999999996E-3</v>
      </c>
      <c r="H225" s="27">
        <v>45056</v>
      </c>
      <c r="I225" s="4">
        <v>18315.099999999999</v>
      </c>
      <c r="J225" s="4">
        <v>18313.599999999999</v>
      </c>
      <c r="K225" s="4">
        <v>18326.75</v>
      </c>
      <c r="L225" s="4">
        <v>18211.95</v>
      </c>
      <c r="M225" s="14">
        <f t="shared" si="3"/>
        <v>2.690799000325623E-3</v>
      </c>
    </row>
    <row r="226" spans="1:13" x14ac:dyDescent="0.3">
      <c r="A226" s="27">
        <v>45044</v>
      </c>
      <c r="B226">
        <v>6.9050000000000002</v>
      </c>
      <c r="C226">
        <v>6.9080000000000004</v>
      </c>
      <c r="D226">
        <v>6.9539999999999997</v>
      </c>
      <c r="E226">
        <v>6.9039999999999999</v>
      </c>
      <c r="F226" s="29">
        <v>2.9999999999999997E-4</v>
      </c>
      <c r="H226" s="27">
        <v>45055</v>
      </c>
      <c r="I226" s="4">
        <v>18265.95</v>
      </c>
      <c r="J226" s="4">
        <v>18303.400000000001</v>
      </c>
      <c r="K226" s="4">
        <v>18344.2</v>
      </c>
      <c r="L226" s="4">
        <v>18229.650000000001</v>
      </c>
      <c r="M226" s="14">
        <f t="shared" si="3"/>
        <v>8.4864545235500337E-5</v>
      </c>
    </row>
    <row r="227" spans="1:13" x14ac:dyDescent="0.3">
      <c r="A227" s="27">
        <v>45043</v>
      </c>
      <c r="B227">
        <v>6.9029999999999996</v>
      </c>
      <c r="C227">
        <v>6.9240000000000004</v>
      </c>
      <c r="D227">
        <v>6.9240000000000004</v>
      </c>
      <c r="E227">
        <v>6.8970000000000002</v>
      </c>
      <c r="F227" s="29">
        <v>-3.3E-3</v>
      </c>
      <c r="H227" s="27">
        <v>45054</v>
      </c>
      <c r="I227" s="4">
        <v>18264.400000000001</v>
      </c>
      <c r="J227" s="4">
        <v>18120.599999999999</v>
      </c>
      <c r="K227" s="4">
        <v>18286.95</v>
      </c>
      <c r="L227" s="4">
        <v>18100.3</v>
      </c>
      <c r="M227" s="14">
        <f t="shared" si="3"/>
        <v>1.0814101499806378E-2</v>
      </c>
    </row>
    <row r="228" spans="1:13" x14ac:dyDescent="0.3">
      <c r="A228" s="27">
        <v>45042</v>
      </c>
      <c r="B228">
        <v>6.9260000000000002</v>
      </c>
      <c r="C228">
        <v>6.9509999999999996</v>
      </c>
      <c r="D228">
        <v>6.9509999999999996</v>
      </c>
      <c r="E228">
        <v>6.9050000000000002</v>
      </c>
      <c r="F228" s="29">
        <v>8.9999999999999998E-4</v>
      </c>
      <c r="H228" s="27">
        <v>45051</v>
      </c>
      <c r="I228" s="4">
        <v>18069</v>
      </c>
      <c r="J228" s="4">
        <v>18117.3</v>
      </c>
      <c r="K228" s="4">
        <v>18216.95</v>
      </c>
      <c r="L228" s="4">
        <v>18055.45</v>
      </c>
      <c r="M228" s="14">
        <f t="shared" si="3"/>
        <v>-1.0232364508813598E-2</v>
      </c>
    </row>
    <row r="229" spans="1:13" x14ac:dyDescent="0.3">
      <c r="A229" s="27">
        <v>45041</v>
      </c>
      <c r="B229">
        <v>6.92</v>
      </c>
      <c r="C229">
        <v>6.9050000000000002</v>
      </c>
      <c r="D229">
        <v>6.95</v>
      </c>
      <c r="E229">
        <v>6.9050000000000002</v>
      </c>
      <c r="F229" s="29">
        <v>1.2999999999999999E-3</v>
      </c>
      <c r="H229" s="27">
        <v>45050</v>
      </c>
      <c r="I229" s="4">
        <v>18255.8</v>
      </c>
      <c r="J229" s="4">
        <v>18081</v>
      </c>
      <c r="K229" s="4">
        <v>18267.45</v>
      </c>
      <c r="L229" s="4">
        <v>18066.7</v>
      </c>
      <c r="M229" s="14">
        <f t="shared" si="3"/>
        <v>9.1736526284076844E-3</v>
      </c>
    </row>
    <row r="230" spans="1:13" x14ac:dyDescent="0.3">
      <c r="A230" s="27">
        <v>45040</v>
      </c>
      <c r="B230">
        <v>6.9109999999999996</v>
      </c>
      <c r="C230">
        <v>6.9489999999999998</v>
      </c>
      <c r="D230">
        <v>6.9489999999999998</v>
      </c>
      <c r="E230">
        <v>6.9109999999999996</v>
      </c>
      <c r="F230" s="29">
        <v>-2.5999999999999999E-3</v>
      </c>
      <c r="H230" s="27">
        <v>45049</v>
      </c>
      <c r="I230" s="4">
        <v>18089.849999999999</v>
      </c>
      <c r="J230" s="4">
        <v>18113.8</v>
      </c>
      <c r="K230" s="4">
        <v>18116.349999999999</v>
      </c>
      <c r="L230" s="4">
        <v>18042.400000000001</v>
      </c>
      <c r="M230" s="14">
        <f t="shared" si="3"/>
        <v>-3.1849853837826333E-3</v>
      </c>
    </row>
    <row r="231" spans="1:13" x14ac:dyDescent="0.3">
      <c r="A231" s="27">
        <v>45037</v>
      </c>
      <c r="B231">
        <v>6.9290000000000003</v>
      </c>
      <c r="C231">
        <v>6.9489999999999998</v>
      </c>
      <c r="D231">
        <v>6.976</v>
      </c>
      <c r="E231">
        <v>6.9260000000000002</v>
      </c>
      <c r="F231" s="29">
        <v>2.9999999999999997E-4</v>
      </c>
      <c r="H231" s="27">
        <v>45048</v>
      </c>
      <c r="I231" s="4">
        <v>18147.650000000001</v>
      </c>
      <c r="J231" s="4">
        <v>18124.8</v>
      </c>
      <c r="K231" s="4">
        <v>18180.25</v>
      </c>
      <c r="L231" s="4">
        <v>18101.75</v>
      </c>
      <c r="M231" s="14">
        <f t="shared" si="3"/>
        <v>4.5751453086078859E-3</v>
      </c>
    </row>
    <row r="232" spans="1:13" x14ac:dyDescent="0.3">
      <c r="A232" s="27">
        <v>45036</v>
      </c>
      <c r="B232">
        <v>6.9269999999999996</v>
      </c>
      <c r="C232">
        <v>6.9489999999999998</v>
      </c>
      <c r="D232">
        <v>6.9489999999999998</v>
      </c>
      <c r="E232">
        <v>6.9260000000000002</v>
      </c>
      <c r="F232" s="29">
        <v>-8.9999999999999998E-4</v>
      </c>
      <c r="H232" s="27">
        <v>45044</v>
      </c>
      <c r="I232" s="4">
        <v>18065</v>
      </c>
      <c r="J232" s="4">
        <v>17950.400000000001</v>
      </c>
      <c r="K232" s="4">
        <v>18089.150000000001</v>
      </c>
      <c r="L232" s="4">
        <v>17885.3</v>
      </c>
      <c r="M232" s="14">
        <f t="shared" si="3"/>
        <v>8.37005757728841E-3</v>
      </c>
    </row>
    <row r="233" spans="1:13" x14ac:dyDescent="0.3">
      <c r="A233" s="27">
        <v>45035</v>
      </c>
      <c r="B233">
        <v>6.9329999999999998</v>
      </c>
      <c r="C233">
        <v>6.9640000000000004</v>
      </c>
      <c r="D233">
        <v>6.9640000000000004</v>
      </c>
      <c r="E233">
        <v>6.9329999999999998</v>
      </c>
      <c r="F233" s="29">
        <v>-6.9999999999999999E-4</v>
      </c>
      <c r="H233" s="27">
        <v>45043</v>
      </c>
      <c r="I233" s="4">
        <v>17915.05</v>
      </c>
      <c r="J233" s="4">
        <v>17813.099999999999</v>
      </c>
      <c r="K233" s="4">
        <v>17931.599999999999</v>
      </c>
      <c r="L233" s="4">
        <v>17797.900000000001</v>
      </c>
      <c r="M233" s="14">
        <f t="shared" si="3"/>
        <v>5.6950868998967494E-3</v>
      </c>
    </row>
    <row r="234" spans="1:13" x14ac:dyDescent="0.3">
      <c r="A234" s="27">
        <v>45034</v>
      </c>
      <c r="B234">
        <v>6.9379999999999997</v>
      </c>
      <c r="C234">
        <v>7.008</v>
      </c>
      <c r="D234">
        <v>7.008</v>
      </c>
      <c r="E234">
        <v>6.9340000000000002</v>
      </c>
      <c r="F234" s="29">
        <v>-3.3E-3</v>
      </c>
      <c r="H234" s="27">
        <v>45042</v>
      </c>
      <c r="I234" s="4">
        <v>17813.599999999999</v>
      </c>
      <c r="J234" s="4">
        <v>17767.3</v>
      </c>
      <c r="K234" s="4">
        <v>17827.75</v>
      </c>
      <c r="L234" s="4">
        <v>17711.2</v>
      </c>
      <c r="M234" s="14">
        <f t="shared" si="3"/>
        <v>2.495884744713398E-3</v>
      </c>
    </row>
    <row r="235" spans="1:13" x14ac:dyDescent="0.3">
      <c r="A235" s="27">
        <v>45033</v>
      </c>
      <c r="B235">
        <v>6.9610000000000003</v>
      </c>
      <c r="C235">
        <v>7.0030000000000001</v>
      </c>
      <c r="D235">
        <v>7.0030000000000001</v>
      </c>
      <c r="E235">
        <v>6.9580000000000002</v>
      </c>
      <c r="F235" s="29">
        <v>2.8999999999999998E-3</v>
      </c>
      <c r="H235" s="27">
        <v>45041</v>
      </c>
      <c r="I235" s="4">
        <v>17769.25</v>
      </c>
      <c r="J235" s="4">
        <v>17761.55</v>
      </c>
      <c r="K235" s="4">
        <v>17807.45</v>
      </c>
      <c r="L235" s="4">
        <v>17716.849999999999</v>
      </c>
      <c r="M235" s="14">
        <f t="shared" si="3"/>
        <v>1.4568797411994624E-3</v>
      </c>
    </row>
    <row r="236" spans="1:13" x14ac:dyDescent="0.3">
      <c r="A236" s="27">
        <v>45029</v>
      </c>
      <c r="B236">
        <v>6.9409999999999998</v>
      </c>
      <c r="C236">
        <v>7.0019999999999998</v>
      </c>
      <c r="D236">
        <v>7.0019999999999998</v>
      </c>
      <c r="E236">
        <v>6.9409999999999998</v>
      </c>
      <c r="F236" s="29">
        <v>3.8E-3</v>
      </c>
      <c r="H236" s="27">
        <v>45040</v>
      </c>
      <c r="I236" s="4">
        <v>17743.400000000001</v>
      </c>
      <c r="J236" s="4">
        <v>17707.55</v>
      </c>
      <c r="K236" s="4">
        <v>17754.5</v>
      </c>
      <c r="L236" s="4">
        <v>17612.5</v>
      </c>
      <c r="M236" s="14">
        <f t="shared" si="3"/>
        <v>6.7719962210730329E-3</v>
      </c>
    </row>
    <row r="237" spans="1:13" x14ac:dyDescent="0.3">
      <c r="A237" s="27">
        <v>45028</v>
      </c>
      <c r="B237">
        <v>6.915</v>
      </c>
      <c r="C237">
        <v>6.9850000000000003</v>
      </c>
      <c r="D237">
        <v>6.9850000000000003</v>
      </c>
      <c r="E237">
        <v>6.9059999999999997</v>
      </c>
      <c r="F237" s="29">
        <v>-2.8999999999999998E-3</v>
      </c>
      <c r="H237" s="27">
        <v>45037</v>
      </c>
      <c r="I237" s="4">
        <v>17624.05</v>
      </c>
      <c r="J237" s="4">
        <v>17639.75</v>
      </c>
      <c r="K237" s="4">
        <v>17663.2</v>
      </c>
      <c r="L237" s="4">
        <v>17553.95</v>
      </c>
      <c r="M237" s="14">
        <f t="shared" si="3"/>
        <v>-2.2695743697048997E-5</v>
      </c>
    </row>
    <row r="238" spans="1:13" x14ac:dyDescent="0.3">
      <c r="A238" s="27">
        <v>45027</v>
      </c>
      <c r="B238">
        <v>6.9349999999999996</v>
      </c>
      <c r="C238">
        <v>7.0289999999999999</v>
      </c>
      <c r="D238">
        <v>7.0289999999999999</v>
      </c>
      <c r="E238">
        <v>6.9349999999999996</v>
      </c>
      <c r="F238" s="29">
        <v>2.2000000000000001E-3</v>
      </c>
      <c r="H238" s="27">
        <v>45036</v>
      </c>
      <c r="I238" s="4">
        <v>17624.45</v>
      </c>
      <c r="J238" s="4">
        <v>17638.599999999999</v>
      </c>
      <c r="K238" s="4">
        <v>17684.45</v>
      </c>
      <c r="L238" s="4">
        <v>17584.349999999999</v>
      </c>
      <c r="M238" s="14">
        <f t="shared" si="3"/>
        <v>3.2351897836116228E-4</v>
      </c>
    </row>
    <row r="239" spans="1:13" x14ac:dyDescent="0.3">
      <c r="A239" s="27">
        <v>45026</v>
      </c>
      <c r="B239">
        <v>6.92</v>
      </c>
      <c r="C239">
        <v>6.9489999999999998</v>
      </c>
      <c r="D239">
        <v>6.984</v>
      </c>
      <c r="E239">
        <v>6.8970000000000002</v>
      </c>
      <c r="F239" s="29">
        <v>-4.3E-3</v>
      </c>
      <c r="H239" s="27">
        <v>45035</v>
      </c>
      <c r="I239" s="4">
        <v>17618.75</v>
      </c>
      <c r="J239" s="4">
        <v>17653.349999999999</v>
      </c>
      <c r="K239" s="4">
        <v>17666.150000000001</v>
      </c>
      <c r="L239" s="4">
        <v>17579.849999999999</v>
      </c>
      <c r="M239" s="14">
        <f t="shared" si="3"/>
        <v>-2.3442609490860185E-3</v>
      </c>
    </row>
    <row r="240" spans="1:13" x14ac:dyDescent="0.3">
      <c r="A240" s="27">
        <v>45022</v>
      </c>
      <c r="B240">
        <v>6.95</v>
      </c>
      <c r="C240">
        <v>7.141</v>
      </c>
      <c r="D240">
        <v>7.15</v>
      </c>
      <c r="E240">
        <v>6.94</v>
      </c>
      <c r="F240" s="29">
        <v>-2.3099999999999999E-2</v>
      </c>
      <c r="H240" s="27">
        <v>45034</v>
      </c>
      <c r="I240" s="4">
        <v>17660.150000000001</v>
      </c>
      <c r="J240" s="4">
        <v>17766.599999999999</v>
      </c>
      <c r="K240" s="4">
        <v>17766.599999999999</v>
      </c>
      <c r="L240" s="4">
        <v>17610.2</v>
      </c>
      <c r="M240" s="14">
        <f t="shared" si="3"/>
        <v>-2.637397391404857E-3</v>
      </c>
    </row>
    <row r="241" spans="1:14" x14ac:dyDescent="0.3">
      <c r="A241" s="27">
        <v>45021</v>
      </c>
      <c r="B241">
        <v>7.1139999999999999</v>
      </c>
      <c r="C241">
        <v>7.1280000000000001</v>
      </c>
      <c r="D241">
        <v>7.1280000000000001</v>
      </c>
      <c r="E241">
        <v>7.1109999999999998</v>
      </c>
      <c r="F241" s="29">
        <v>-1.4E-3</v>
      </c>
      <c r="H241" s="27">
        <v>45033</v>
      </c>
      <c r="I241" s="4">
        <v>17706.849999999999</v>
      </c>
      <c r="J241" s="4">
        <v>17863</v>
      </c>
      <c r="K241" s="4">
        <v>17863</v>
      </c>
      <c r="L241" s="4">
        <v>17574.05</v>
      </c>
      <c r="M241" s="14">
        <f t="shared" si="3"/>
        <v>-6.7954902400718786E-3</v>
      </c>
    </row>
    <row r="242" spans="1:14" x14ac:dyDescent="0.3">
      <c r="A242" s="28">
        <v>45019</v>
      </c>
      <c r="B242" s="8">
        <v>7.1239999999999997</v>
      </c>
      <c r="C242" s="8">
        <v>7.1790000000000003</v>
      </c>
      <c r="D242" s="8">
        <v>7.1790000000000003</v>
      </c>
      <c r="E242" s="8">
        <v>7.1189999999999998</v>
      </c>
      <c r="F242" s="30">
        <v>-2E-3</v>
      </c>
      <c r="H242" s="27">
        <v>45029</v>
      </c>
      <c r="I242" s="4">
        <v>17828</v>
      </c>
      <c r="J242" s="4">
        <v>17807.3</v>
      </c>
      <c r="K242" s="4">
        <v>17842.150000000001</v>
      </c>
      <c r="L242" s="4">
        <v>17729.650000000001</v>
      </c>
      <c r="M242" s="14">
        <f t="shared" si="3"/>
        <v>8.7579439042456621E-4</v>
      </c>
    </row>
    <row r="243" spans="1:14" x14ac:dyDescent="0.3">
      <c r="H243" s="27">
        <v>45028</v>
      </c>
      <c r="I243" s="4">
        <v>17812.400000000001</v>
      </c>
      <c r="J243" s="4">
        <v>17759.55</v>
      </c>
      <c r="K243" s="4">
        <v>17825.75</v>
      </c>
      <c r="L243" s="4">
        <v>17717.25</v>
      </c>
      <c r="M243" s="14">
        <f t="shared" si="3"/>
        <v>5.0839902270022616E-3</v>
      </c>
    </row>
    <row r="244" spans="1:14" x14ac:dyDescent="0.3">
      <c r="C244" s="55" t="s">
        <v>6</v>
      </c>
      <c r="D244" s="55"/>
      <c r="H244" s="27">
        <v>45027</v>
      </c>
      <c r="I244" s="4">
        <v>17722.3</v>
      </c>
      <c r="J244" s="4">
        <v>17704.8</v>
      </c>
      <c r="K244" s="4">
        <v>17748.75</v>
      </c>
      <c r="L244" s="4">
        <v>17655.150000000001</v>
      </c>
      <c r="M244" s="14">
        <f t="shared" si="3"/>
        <v>5.5747685690859935E-3</v>
      </c>
    </row>
    <row r="245" spans="1:14" x14ac:dyDescent="0.3">
      <c r="C245" s="55"/>
      <c r="D245" s="55"/>
      <c r="E245">
        <f>AVERAGE(B3:B242)</f>
        <v>7.0270666666666619</v>
      </c>
      <c r="F245" t="s">
        <v>7</v>
      </c>
      <c r="H245" s="27">
        <v>45026</v>
      </c>
      <c r="I245" s="4">
        <v>17624.05</v>
      </c>
      <c r="J245" s="4">
        <v>17634.900000000001</v>
      </c>
      <c r="K245" s="4">
        <v>17694.099999999999</v>
      </c>
      <c r="L245" s="4">
        <v>17597.95</v>
      </c>
      <c r="M245" s="14">
        <f t="shared" si="3"/>
        <v>1.4148410576645925E-3</v>
      </c>
    </row>
    <row r="246" spans="1:14" x14ac:dyDescent="0.3">
      <c r="C246" s="55"/>
      <c r="D246" s="55"/>
      <c r="H246" s="27">
        <v>45022</v>
      </c>
      <c r="I246" s="4">
        <v>17599.150000000001</v>
      </c>
      <c r="J246" s="4">
        <v>17533.849999999999</v>
      </c>
      <c r="K246" s="4">
        <v>17638.7</v>
      </c>
      <c r="L246" s="4">
        <v>17502.849999999999</v>
      </c>
      <c r="M246" s="14">
        <f t="shared" si="3"/>
        <v>2.3978971410346375E-3</v>
      </c>
    </row>
    <row r="247" spans="1:14" x14ac:dyDescent="0.3">
      <c r="H247" s="27">
        <v>45021</v>
      </c>
      <c r="I247" s="4">
        <v>17557.05</v>
      </c>
      <c r="J247" s="4">
        <v>17422.3</v>
      </c>
      <c r="K247" s="4">
        <v>17570.55</v>
      </c>
      <c r="L247" s="4">
        <v>17402.7</v>
      </c>
      <c r="M247" s="14">
        <f t="shared" si="3"/>
        <v>9.1389552277410403E-3</v>
      </c>
    </row>
    <row r="248" spans="1:14" x14ac:dyDescent="0.3">
      <c r="H248" s="28">
        <v>45019</v>
      </c>
      <c r="I248" s="9">
        <v>17398.05</v>
      </c>
      <c r="J248" s="9">
        <v>17427.95</v>
      </c>
      <c r="K248" s="9">
        <v>17428.05</v>
      </c>
      <c r="L248" s="9">
        <v>17312.75</v>
      </c>
      <c r="M248" s="15"/>
    </row>
    <row r="250" spans="1:14" x14ac:dyDescent="0.3">
      <c r="M250" s="16" t="s">
        <v>18</v>
      </c>
      <c r="N250" s="17">
        <f>AVERAGE(M3:M247)</f>
        <v>1.037720121823805E-3</v>
      </c>
    </row>
    <row r="251" spans="1:14" x14ac:dyDescent="0.3">
      <c r="M251" s="18" t="s">
        <v>17</v>
      </c>
      <c r="N251" s="17">
        <f>((1+N250)^252)-1</f>
        <v>0.29870794237580167</v>
      </c>
    </row>
    <row r="252" spans="1:14" x14ac:dyDescent="0.3">
      <c r="M252" s="16" t="s">
        <v>19</v>
      </c>
      <c r="N252" s="17">
        <f>_xlfn.VAR.S(M3:M247)</f>
        <v>3.8352231890418917E-5</v>
      </c>
    </row>
    <row r="253" spans="1:14" x14ac:dyDescent="0.3">
      <c r="M253" s="16" t="s">
        <v>20</v>
      </c>
      <c r="N253" s="17">
        <f>N252*252</f>
        <v>9.6647624363855669E-3</v>
      </c>
    </row>
    <row r="254" spans="1:14" x14ac:dyDescent="0.3">
      <c r="M254" s="18" t="s">
        <v>21</v>
      </c>
      <c r="N254" s="17">
        <f>SQRT(N253)</f>
        <v>9.8309523630142601E-2</v>
      </c>
    </row>
    <row r="255" spans="1:14" x14ac:dyDescent="0.3">
      <c r="M255" s="18" t="s">
        <v>34</v>
      </c>
      <c r="N255" s="17">
        <v>7.0271E-2</v>
      </c>
    </row>
    <row r="256" spans="1:14" x14ac:dyDescent="0.3">
      <c r="M256" s="31" t="s">
        <v>42</v>
      </c>
      <c r="N256" s="17">
        <f>(N251-N255)/N254</f>
        <v>2.3236501809857293</v>
      </c>
    </row>
  </sheetData>
  <mergeCells count="3">
    <mergeCell ref="C244:D246"/>
    <mergeCell ref="A1:F1"/>
    <mergeCell ref="H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B5F6-75FF-49F5-B7F3-88329A71A03C}">
  <dimension ref="A1:T262"/>
  <sheetViews>
    <sheetView workbookViewId="0">
      <selection sqref="A1:A2"/>
    </sheetView>
  </sheetViews>
  <sheetFormatPr defaultRowHeight="14.4" x14ac:dyDescent="0.3"/>
  <cols>
    <col min="1" max="1" width="11.109375" customWidth="1"/>
    <col min="2" max="2" width="6.5546875" customWidth="1"/>
    <col min="3" max="10" width="11.21875" customWidth="1"/>
    <col min="11" max="11" width="25.5546875" bestFit="1" customWidth="1"/>
    <col min="12" max="19" width="11.6640625" customWidth="1"/>
  </cols>
  <sheetData>
    <row r="1" spans="1:20" s="2" customFormat="1" ht="28.2" customHeight="1" x14ac:dyDescent="0.3">
      <c r="A1" s="59" t="s">
        <v>0</v>
      </c>
      <c r="B1" s="1" t="str">
        <f>_xlfn.UNICHAR(8377)</f>
        <v>₹</v>
      </c>
      <c r="C1" s="57" t="s">
        <v>1</v>
      </c>
      <c r="D1" s="57"/>
      <c r="E1" s="57"/>
      <c r="F1" s="57"/>
      <c r="G1" s="57"/>
      <c r="H1" s="57"/>
      <c r="I1" s="57"/>
      <c r="J1" s="57"/>
      <c r="L1" s="57" t="s">
        <v>16</v>
      </c>
      <c r="M1" s="57"/>
      <c r="N1" s="57"/>
      <c r="O1" s="57"/>
      <c r="P1" s="57"/>
      <c r="Q1" s="57"/>
      <c r="R1" s="57"/>
      <c r="S1" s="57"/>
      <c r="T1" s="1"/>
    </row>
    <row r="2" spans="1:20" s="2" customFormat="1" ht="14.4" customHeight="1" x14ac:dyDescent="0.3">
      <c r="A2" s="60"/>
      <c r="C2" s="3" t="s">
        <v>8</v>
      </c>
      <c r="D2" s="3" t="s">
        <v>9</v>
      </c>
      <c r="E2" s="3" t="s">
        <v>12</v>
      </c>
      <c r="F2" s="3" t="s">
        <v>11</v>
      </c>
      <c r="G2" s="3" t="s">
        <v>10</v>
      </c>
      <c r="H2" s="3" t="s">
        <v>13</v>
      </c>
      <c r="I2" s="3" t="s">
        <v>14</v>
      </c>
      <c r="J2" s="3" t="s">
        <v>15</v>
      </c>
      <c r="L2" s="32" t="s">
        <v>8</v>
      </c>
      <c r="M2" s="32" t="s">
        <v>9</v>
      </c>
      <c r="N2" s="32" t="s">
        <v>12</v>
      </c>
      <c r="O2" s="32" t="s">
        <v>11</v>
      </c>
      <c r="P2" s="32" t="s">
        <v>10</v>
      </c>
      <c r="Q2" s="32" t="s">
        <v>13</v>
      </c>
      <c r="R2" s="32" t="s">
        <v>14</v>
      </c>
      <c r="S2" s="32" t="s">
        <v>15</v>
      </c>
    </row>
    <row r="3" spans="1:20" ht="14.4" customHeight="1" x14ac:dyDescent="0.3">
      <c r="A3" s="26">
        <v>45379</v>
      </c>
      <c r="C3" s="5">
        <v>586.9</v>
      </c>
      <c r="D3">
        <v>150.19999999999999</v>
      </c>
      <c r="E3" s="4">
        <v>3915.25</v>
      </c>
      <c r="F3">
        <v>591.15</v>
      </c>
      <c r="G3">
        <v>58.55</v>
      </c>
      <c r="H3" s="4">
        <v>1991.25</v>
      </c>
      <c r="I3" s="4">
        <v>2262.85</v>
      </c>
      <c r="J3" s="10">
        <v>6782.5</v>
      </c>
      <c r="L3" s="5">
        <f>(C3-C4)/C4</f>
        <v>3.8944946008143036E-2</v>
      </c>
      <c r="M3" s="19">
        <f t="shared" ref="M3:S18" si="0">(D3-D4)/D4</f>
        <v>2.670226969292238E-3</v>
      </c>
      <c r="N3" s="19">
        <f t="shared" si="0"/>
        <v>7.4492447829554633E-3</v>
      </c>
      <c r="O3" s="19">
        <f t="shared" si="0"/>
        <v>9.0466843048561136E-3</v>
      </c>
      <c r="P3" s="19">
        <f t="shared" si="0"/>
        <v>-5.9422750424448457E-3</v>
      </c>
      <c r="Q3" s="19">
        <f t="shared" si="0"/>
        <v>-3.4282568440017563E-3</v>
      </c>
      <c r="R3" s="19">
        <f t="shared" si="0"/>
        <v>-5.2313441037477046E-3</v>
      </c>
      <c r="S3" s="13">
        <f t="shared" si="0"/>
        <v>-1.2851487454153836E-2</v>
      </c>
    </row>
    <row r="4" spans="1:20" ht="14.4" customHeight="1" x14ac:dyDescent="0.3">
      <c r="A4" s="26">
        <v>45378</v>
      </c>
      <c r="C4" s="6">
        <v>564.9</v>
      </c>
      <c r="D4">
        <v>149.80000000000001</v>
      </c>
      <c r="E4" s="4">
        <v>3886.3</v>
      </c>
      <c r="F4">
        <v>585.85</v>
      </c>
      <c r="G4">
        <v>58.9</v>
      </c>
      <c r="H4" s="4">
        <v>1998.1</v>
      </c>
      <c r="I4" s="4">
        <v>2274.75</v>
      </c>
      <c r="J4" s="11">
        <v>6870.8</v>
      </c>
      <c r="L4" s="6">
        <f t="shared" ref="L4:P67" si="1">(C4-C5)/C5</f>
        <v>2.0965118380625383E-2</v>
      </c>
      <c r="M4">
        <f t="shared" si="0"/>
        <v>0</v>
      </c>
      <c r="N4">
        <f t="shared" si="0"/>
        <v>2.2428013312111125E-2</v>
      </c>
      <c r="O4">
        <f t="shared" si="0"/>
        <v>2.9703840407768654E-2</v>
      </c>
      <c r="P4">
        <f t="shared" si="0"/>
        <v>1.02915951972556E-2</v>
      </c>
      <c r="Q4">
        <f t="shared" si="0"/>
        <v>2.6092628832353948E-3</v>
      </c>
      <c r="R4">
        <f t="shared" si="0"/>
        <v>3.1973539140022051E-3</v>
      </c>
      <c r="S4" s="14">
        <f t="shared" si="0"/>
        <v>9.0762226464973089E-3</v>
      </c>
    </row>
    <row r="5" spans="1:20" ht="14.4" customHeight="1" x14ac:dyDescent="0.3">
      <c r="A5" s="26">
        <v>45377</v>
      </c>
      <c r="C5" s="6">
        <v>553.29999999999995</v>
      </c>
      <c r="D5">
        <v>149.80000000000001</v>
      </c>
      <c r="E5" s="4">
        <v>3801.05</v>
      </c>
      <c r="F5">
        <v>568.95000000000005</v>
      </c>
      <c r="G5">
        <v>58.3</v>
      </c>
      <c r="H5" s="4">
        <v>1992.9</v>
      </c>
      <c r="I5" s="4">
        <v>2267.5</v>
      </c>
      <c r="J5" s="11">
        <v>6809</v>
      </c>
      <c r="L5" s="6">
        <f t="shared" si="1"/>
        <v>1.3462771316054415E-2</v>
      </c>
      <c r="M5">
        <f t="shared" si="0"/>
        <v>1.3368983957220391E-3</v>
      </c>
      <c r="N5">
        <f t="shared" si="0"/>
        <v>1.2116582596900694E-3</v>
      </c>
      <c r="O5">
        <f t="shared" si="0"/>
        <v>2.1362534781438097E-2</v>
      </c>
      <c r="P5">
        <f t="shared" si="0"/>
        <v>-1.8518518518518542E-2</v>
      </c>
      <c r="Q5">
        <f t="shared" si="0"/>
        <v>2.7850843261643197E-2</v>
      </c>
      <c r="R5">
        <f t="shared" si="0"/>
        <v>6.5179095713446863E-2</v>
      </c>
      <c r="S5" s="14">
        <f t="shared" si="0"/>
        <v>-4.6995022766639586E-3</v>
      </c>
    </row>
    <row r="6" spans="1:20" x14ac:dyDescent="0.3">
      <c r="A6" s="26">
        <v>45373</v>
      </c>
      <c r="C6" s="6">
        <v>545.95000000000005</v>
      </c>
      <c r="D6">
        <v>149.6</v>
      </c>
      <c r="E6" s="4">
        <v>3796.45</v>
      </c>
      <c r="F6">
        <v>557.04999999999995</v>
      </c>
      <c r="G6">
        <v>59.4</v>
      </c>
      <c r="H6" s="4">
        <v>1938.9</v>
      </c>
      <c r="I6" s="4">
        <v>2128.75</v>
      </c>
      <c r="J6" s="11">
        <v>6841.15</v>
      </c>
      <c r="L6" s="6">
        <f t="shared" si="1"/>
        <v>4.2306631104572215E-3</v>
      </c>
      <c r="M6">
        <f t="shared" si="0"/>
        <v>-2.3341113704567814E-3</v>
      </c>
      <c r="N6">
        <f t="shared" si="0"/>
        <v>2.1498432686227718E-2</v>
      </c>
      <c r="O6">
        <f t="shared" si="0"/>
        <v>-1.1270855520056839E-2</v>
      </c>
      <c r="P6">
        <f t="shared" si="0"/>
        <v>8.4889643463497456E-3</v>
      </c>
      <c r="Q6">
        <f t="shared" si="0"/>
        <v>-1.8532818532818066E-3</v>
      </c>
      <c r="R6">
        <f t="shared" si="0"/>
        <v>2.5014445300462158E-2</v>
      </c>
      <c r="S6" s="14">
        <f t="shared" si="0"/>
        <v>4.4045425515515007E-3</v>
      </c>
    </row>
    <row r="7" spans="1:20" x14ac:dyDescent="0.3">
      <c r="A7" s="26">
        <v>45372</v>
      </c>
      <c r="C7" s="6">
        <v>543.65</v>
      </c>
      <c r="D7">
        <v>149.94999999999999</v>
      </c>
      <c r="E7" s="4">
        <v>3716.55</v>
      </c>
      <c r="F7">
        <v>563.4</v>
      </c>
      <c r="G7">
        <v>58.9</v>
      </c>
      <c r="H7" s="4">
        <v>1942.5</v>
      </c>
      <c r="I7" s="4">
        <v>2076.8000000000002</v>
      </c>
      <c r="J7" s="11">
        <v>6811.15</v>
      </c>
      <c r="L7" s="6">
        <f t="shared" si="1"/>
        <v>1.7023664764755447E-2</v>
      </c>
      <c r="M7">
        <f t="shared" si="0"/>
        <v>1.69548999660902E-2</v>
      </c>
      <c r="N7">
        <f t="shared" si="0"/>
        <v>2.0217409206950532E-2</v>
      </c>
      <c r="O7">
        <f t="shared" si="0"/>
        <v>2.8289833911297683E-2</v>
      </c>
      <c r="P7">
        <f t="shared" si="0"/>
        <v>9.1751621872103714E-2</v>
      </c>
      <c r="Q7">
        <f t="shared" si="0"/>
        <v>1.9765335853216836E-2</v>
      </c>
      <c r="R7">
        <f t="shared" si="0"/>
        <v>1.5351520484990755E-2</v>
      </c>
      <c r="S7" s="14">
        <f t="shared" si="0"/>
        <v>-2.594189530285812E-2</v>
      </c>
    </row>
    <row r="8" spans="1:20" x14ac:dyDescent="0.3">
      <c r="A8" s="26">
        <v>45371</v>
      </c>
      <c r="C8" s="6">
        <v>534.54999999999995</v>
      </c>
      <c r="D8">
        <v>147.44999999999999</v>
      </c>
      <c r="E8" s="4">
        <v>3642.9</v>
      </c>
      <c r="F8">
        <v>547.9</v>
      </c>
      <c r="G8">
        <v>53.95</v>
      </c>
      <c r="H8" s="4">
        <v>1904.85</v>
      </c>
      <c r="I8" s="4">
        <v>2045.4</v>
      </c>
      <c r="J8" s="11">
        <v>6992.55</v>
      </c>
      <c r="L8" s="6">
        <f t="shared" si="1"/>
        <v>-7.4773343303129441E-4</v>
      </c>
      <c r="M8">
        <f t="shared" si="0"/>
        <v>-3.3898305084753468E-4</v>
      </c>
      <c r="N8">
        <f t="shared" si="0"/>
        <v>-8.2284209660166217E-4</v>
      </c>
      <c r="O8">
        <f t="shared" si="0"/>
        <v>-2.1853942815517127E-3</v>
      </c>
      <c r="P8">
        <f t="shared" si="0"/>
        <v>-2.772643253234724E-3</v>
      </c>
      <c r="Q8">
        <f t="shared" si="0"/>
        <v>-2.4029716920712228E-2</v>
      </c>
      <c r="R8">
        <f t="shared" si="0"/>
        <v>1.7080629521891617E-2</v>
      </c>
      <c r="S8" s="14">
        <f t="shared" si="0"/>
        <v>5.4659396846225283E-2</v>
      </c>
    </row>
    <row r="9" spans="1:20" x14ac:dyDescent="0.3">
      <c r="A9" s="26">
        <v>45370</v>
      </c>
      <c r="C9" s="6">
        <v>534.95000000000005</v>
      </c>
      <c r="D9">
        <v>147.5</v>
      </c>
      <c r="E9" s="4">
        <v>3645.9</v>
      </c>
      <c r="F9">
        <v>549.1</v>
      </c>
      <c r="G9">
        <v>54.1</v>
      </c>
      <c r="H9" s="4">
        <v>1951.75</v>
      </c>
      <c r="I9" s="4">
        <v>2011.05</v>
      </c>
      <c r="J9" s="11">
        <v>6630.15</v>
      </c>
      <c r="L9" s="6">
        <f t="shared" si="1"/>
        <v>-1.8710446666055088E-2</v>
      </c>
      <c r="M9">
        <f t="shared" si="0"/>
        <v>1.0179843909060447E-3</v>
      </c>
      <c r="N9">
        <f t="shared" si="0"/>
        <v>2.4884171742030003E-3</v>
      </c>
      <c r="O9">
        <f t="shared" si="0"/>
        <v>-6.8728522336768943E-3</v>
      </c>
      <c r="P9">
        <f t="shared" si="0"/>
        <v>-1.8148820326678767E-2</v>
      </c>
      <c r="Q9">
        <f t="shared" si="0"/>
        <v>-9.5656145336445297E-3</v>
      </c>
      <c r="R9">
        <f t="shared" si="0"/>
        <v>-1.9886151781057989E-4</v>
      </c>
      <c r="S9" s="14">
        <f t="shared" si="0"/>
        <v>-2.695265490621981E-2</v>
      </c>
    </row>
    <row r="10" spans="1:20" x14ac:dyDescent="0.3">
      <c r="A10" s="26">
        <v>45369</v>
      </c>
      <c r="C10" s="6">
        <v>545.15</v>
      </c>
      <c r="D10">
        <v>147.35</v>
      </c>
      <c r="E10" s="4">
        <v>3636.85</v>
      </c>
      <c r="F10">
        <v>552.9</v>
      </c>
      <c r="G10">
        <v>55.1</v>
      </c>
      <c r="H10" s="4">
        <v>1970.6</v>
      </c>
      <c r="I10" s="4">
        <v>2011.45</v>
      </c>
      <c r="J10" s="11">
        <v>6813.8</v>
      </c>
      <c r="L10" s="6">
        <f t="shared" si="1"/>
        <v>1.2819321876451422E-2</v>
      </c>
      <c r="M10">
        <f t="shared" si="0"/>
        <v>-2.0604852110335622E-2</v>
      </c>
      <c r="N10">
        <f t="shared" si="0"/>
        <v>5.7382262658665414E-3</v>
      </c>
      <c r="O10">
        <f t="shared" si="0"/>
        <v>-1.6717054952872092E-2</v>
      </c>
      <c r="P10">
        <f t="shared" si="0"/>
        <v>-3.8394415357766068E-2</v>
      </c>
      <c r="Q10">
        <f t="shared" si="0"/>
        <v>-2.9356713624273539E-2</v>
      </c>
      <c r="R10">
        <f t="shared" si="0"/>
        <v>-5.2913977697005886E-3</v>
      </c>
      <c r="S10" s="14">
        <f t="shared" si="0"/>
        <v>-1.952658464637741E-2</v>
      </c>
    </row>
    <row r="11" spans="1:20" x14ac:dyDescent="0.3">
      <c r="A11" s="26">
        <v>45366</v>
      </c>
      <c r="C11" s="6">
        <v>538.25</v>
      </c>
      <c r="D11">
        <v>150.44999999999999</v>
      </c>
      <c r="E11" s="4">
        <v>3616.1</v>
      </c>
      <c r="F11">
        <v>562.29999999999995</v>
      </c>
      <c r="G11">
        <v>57.3</v>
      </c>
      <c r="H11" s="4">
        <v>2030.2</v>
      </c>
      <c r="I11" s="4">
        <v>2022.15</v>
      </c>
      <c r="J11" s="11">
        <v>6949.5</v>
      </c>
      <c r="L11" s="6">
        <f t="shared" si="1"/>
        <v>-1.0751700055136964E-2</v>
      </c>
      <c r="M11">
        <f t="shared" si="0"/>
        <v>3.0126668948989913E-2</v>
      </c>
      <c r="N11">
        <f t="shared" si="0"/>
        <v>2.7654867256612018E-5</v>
      </c>
      <c r="O11">
        <f t="shared" si="0"/>
        <v>-5.3948881224021722E-3</v>
      </c>
      <c r="P11">
        <f t="shared" si="0"/>
        <v>2.3214285714285663E-2</v>
      </c>
      <c r="Q11">
        <f t="shared" si="0"/>
        <v>7.2185151191922975E-3</v>
      </c>
      <c r="R11">
        <f t="shared" si="0"/>
        <v>-1.4234528481243972E-2</v>
      </c>
      <c r="S11" s="14">
        <f t="shared" si="0"/>
        <v>1.8741440207597491E-3</v>
      </c>
    </row>
    <row r="12" spans="1:20" x14ac:dyDescent="0.3">
      <c r="A12" s="26">
        <v>45365</v>
      </c>
      <c r="C12" s="6">
        <v>544.1</v>
      </c>
      <c r="D12">
        <v>146.05000000000001</v>
      </c>
      <c r="E12" s="4">
        <v>3616</v>
      </c>
      <c r="F12">
        <v>565.35</v>
      </c>
      <c r="G12">
        <v>56</v>
      </c>
      <c r="H12" s="4">
        <v>2015.65</v>
      </c>
      <c r="I12" s="4">
        <v>2051.35</v>
      </c>
      <c r="J12" s="11">
        <v>6936.5</v>
      </c>
      <c r="L12" s="6">
        <f t="shared" si="1"/>
        <v>3.4607339798440856E-2</v>
      </c>
      <c r="M12">
        <f t="shared" si="0"/>
        <v>-1.6498316498316422E-2</v>
      </c>
      <c r="N12">
        <f t="shared" si="0"/>
        <v>-3.8155846660330069E-3</v>
      </c>
      <c r="O12">
        <f t="shared" si="0"/>
        <v>3.7910776574261014E-2</v>
      </c>
      <c r="P12">
        <f t="shared" si="0"/>
        <v>9.9116781157997977E-2</v>
      </c>
      <c r="Q12">
        <f t="shared" si="0"/>
        <v>7.2458336456537485E-3</v>
      </c>
      <c r="R12">
        <f t="shared" si="0"/>
        <v>1.9608330433918096E-2</v>
      </c>
      <c r="S12" s="14">
        <f t="shared" si="0"/>
        <v>-1.278055306491328E-2</v>
      </c>
    </row>
    <row r="13" spans="1:20" x14ac:dyDescent="0.3">
      <c r="A13" s="26">
        <v>45364</v>
      </c>
      <c r="C13" s="6">
        <v>525.9</v>
      </c>
      <c r="D13">
        <v>148.5</v>
      </c>
      <c r="E13" s="4">
        <v>3629.85</v>
      </c>
      <c r="F13">
        <v>544.70000000000005</v>
      </c>
      <c r="G13">
        <v>50.95</v>
      </c>
      <c r="H13" s="4">
        <v>2001.15</v>
      </c>
      <c r="I13" s="4">
        <v>2011.9</v>
      </c>
      <c r="J13" s="11">
        <v>7026.3</v>
      </c>
      <c r="L13" s="6">
        <f t="shared" si="1"/>
        <v>-5.2090843547224187E-2</v>
      </c>
      <c r="M13">
        <f t="shared" si="0"/>
        <v>-2.1416803953871501E-2</v>
      </c>
      <c r="N13">
        <f t="shared" si="0"/>
        <v>-1.7605347911986841E-2</v>
      </c>
      <c r="O13">
        <f t="shared" si="0"/>
        <v>-4.1443026836779508E-2</v>
      </c>
      <c r="P13">
        <f t="shared" si="0"/>
        <v>-9.9027409372236863E-2</v>
      </c>
      <c r="Q13">
        <f t="shared" si="0"/>
        <v>-2.113141096191935E-2</v>
      </c>
      <c r="R13">
        <f t="shared" si="0"/>
        <v>-3.8931881150281837E-2</v>
      </c>
      <c r="S13" s="14">
        <f t="shared" si="0"/>
        <v>-3.8033433277200497E-2</v>
      </c>
    </row>
    <row r="14" spans="1:20" x14ac:dyDescent="0.3">
      <c r="A14" s="26">
        <v>45363</v>
      </c>
      <c r="C14" s="6">
        <v>554.79999999999995</v>
      </c>
      <c r="D14">
        <v>151.75</v>
      </c>
      <c r="E14" s="4">
        <v>3694.9</v>
      </c>
      <c r="F14">
        <v>568.25</v>
      </c>
      <c r="G14">
        <v>56.55</v>
      </c>
      <c r="H14" s="4">
        <v>2044.35</v>
      </c>
      <c r="I14" s="4">
        <v>2093.4</v>
      </c>
      <c r="J14" s="11">
        <v>7304.1</v>
      </c>
      <c r="L14" s="6">
        <f t="shared" si="1"/>
        <v>-2.7434481549653941E-2</v>
      </c>
      <c r="M14">
        <f t="shared" si="0"/>
        <v>-2.3487773487773523E-2</v>
      </c>
      <c r="N14">
        <f t="shared" si="0"/>
        <v>6.1404822525086616E-3</v>
      </c>
      <c r="O14">
        <f t="shared" si="0"/>
        <v>-8.1165997556292158E-3</v>
      </c>
      <c r="P14">
        <f t="shared" si="0"/>
        <v>-4.4763513513513604E-2</v>
      </c>
      <c r="Q14">
        <f t="shared" si="0"/>
        <v>-2.6963350785340356E-2</v>
      </c>
      <c r="R14">
        <f t="shared" si="0"/>
        <v>-2.3076743589145212E-2</v>
      </c>
      <c r="S14" s="14">
        <f t="shared" si="0"/>
        <v>-2.2104107534943428E-2</v>
      </c>
    </row>
    <row r="15" spans="1:20" x14ac:dyDescent="0.3">
      <c r="A15" s="26">
        <v>45362</v>
      </c>
      <c r="C15" s="6">
        <v>570.45000000000005</v>
      </c>
      <c r="D15">
        <v>155.4</v>
      </c>
      <c r="E15" s="4">
        <v>3672.35</v>
      </c>
      <c r="F15">
        <v>572.9</v>
      </c>
      <c r="G15">
        <v>59.2</v>
      </c>
      <c r="H15" s="4">
        <v>2101</v>
      </c>
      <c r="I15" s="4">
        <v>2142.85</v>
      </c>
      <c r="J15" s="11">
        <v>7469.2</v>
      </c>
      <c r="L15" s="6">
        <f t="shared" si="1"/>
        <v>-1.4936971162148122E-2</v>
      </c>
      <c r="M15">
        <f t="shared" si="0"/>
        <v>-6.0761112887751118E-3</v>
      </c>
      <c r="N15">
        <f t="shared" si="0"/>
        <v>-7.2449076139113533E-3</v>
      </c>
      <c r="O15">
        <f t="shared" si="0"/>
        <v>-2.518291645397323E-2</v>
      </c>
      <c r="P15">
        <f t="shared" si="0"/>
        <v>-3.4257748776508883E-2</v>
      </c>
      <c r="Q15">
        <f t="shared" si="0"/>
        <v>3.5710034519700033E-4</v>
      </c>
      <c r="R15">
        <f t="shared" si="0"/>
        <v>-1.6612744085725554E-2</v>
      </c>
      <c r="S15" s="14">
        <f t="shared" si="0"/>
        <v>-1.5999947303590577E-2</v>
      </c>
    </row>
    <row r="16" spans="1:20" x14ac:dyDescent="0.3">
      <c r="A16" s="26">
        <v>45358</v>
      </c>
      <c r="C16" s="6">
        <v>579.1</v>
      </c>
      <c r="D16">
        <v>156.35</v>
      </c>
      <c r="E16" s="4">
        <v>3699.15</v>
      </c>
      <c r="F16">
        <v>587.70000000000005</v>
      </c>
      <c r="G16">
        <v>61.3</v>
      </c>
      <c r="H16" s="4">
        <v>2100.25</v>
      </c>
      <c r="I16" s="4">
        <v>2179.0500000000002</v>
      </c>
      <c r="J16" s="11">
        <v>7590.65</v>
      </c>
      <c r="L16" s="6">
        <f t="shared" si="1"/>
        <v>-1.3206100366362784E-2</v>
      </c>
      <c r="M16">
        <f t="shared" si="0"/>
        <v>-5.7233704292528184E-3</v>
      </c>
      <c r="N16">
        <f t="shared" si="0"/>
        <v>1.2522581704713417E-2</v>
      </c>
      <c r="O16">
        <f t="shared" si="0"/>
        <v>2.3689252743424528E-2</v>
      </c>
      <c r="P16">
        <f t="shared" si="0"/>
        <v>9.0534979423867838E-3</v>
      </c>
      <c r="Q16">
        <f t="shared" si="0"/>
        <v>3.463927376970855E-3</v>
      </c>
      <c r="R16">
        <f t="shared" si="0"/>
        <v>-7.8315310187819318E-3</v>
      </c>
      <c r="S16" s="14">
        <f t="shared" si="0"/>
        <v>-7.3883734463166019E-3</v>
      </c>
    </row>
    <row r="17" spans="1:19" x14ac:dyDescent="0.3">
      <c r="A17" s="26">
        <v>45357</v>
      </c>
      <c r="C17" s="6">
        <v>586.85</v>
      </c>
      <c r="D17">
        <v>157.25</v>
      </c>
      <c r="E17" s="4">
        <v>3653.4</v>
      </c>
      <c r="F17">
        <v>574.1</v>
      </c>
      <c r="G17">
        <v>60.75</v>
      </c>
      <c r="H17" s="4">
        <v>2093</v>
      </c>
      <c r="I17" s="4">
        <v>2196.25</v>
      </c>
      <c r="J17" s="11">
        <v>7647.15</v>
      </c>
      <c r="L17" s="6">
        <f t="shared" si="1"/>
        <v>7.9869460666437252E-3</v>
      </c>
      <c r="M17">
        <f t="shared" si="0"/>
        <v>1.3208762886598013E-2</v>
      </c>
      <c r="N17">
        <f t="shared" si="0"/>
        <v>-1.6634366925064526E-2</v>
      </c>
      <c r="O17">
        <f t="shared" si="0"/>
        <v>-1.8380781396939386E-2</v>
      </c>
      <c r="P17">
        <f t="shared" si="0"/>
        <v>-2.0161290322580645E-2</v>
      </c>
      <c r="Q17">
        <f t="shared" si="0"/>
        <v>-6.5266405601044266E-3</v>
      </c>
      <c r="R17">
        <f t="shared" si="0"/>
        <v>-1.8545413920232377E-2</v>
      </c>
      <c r="S17" s="14">
        <f t="shared" si="0"/>
        <v>1.5308323984147224E-2</v>
      </c>
    </row>
    <row r="18" spans="1:19" x14ac:dyDescent="0.3">
      <c r="A18" s="26">
        <v>45356</v>
      </c>
      <c r="C18" s="6">
        <v>582.20000000000005</v>
      </c>
      <c r="D18">
        <v>155.19999999999999</v>
      </c>
      <c r="E18" s="4">
        <v>3715.2</v>
      </c>
      <c r="F18">
        <v>584.85</v>
      </c>
      <c r="G18">
        <v>62</v>
      </c>
      <c r="H18" s="4">
        <v>2106.75</v>
      </c>
      <c r="I18" s="4">
        <v>2237.75</v>
      </c>
      <c r="J18" s="11">
        <v>7531.85</v>
      </c>
      <c r="L18" s="6">
        <f t="shared" si="1"/>
        <v>7.7352814782990196E-4</v>
      </c>
      <c r="M18">
        <f t="shared" si="0"/>
        <v>1.041666666666663E-2</v>
      </c>
      <c r="N18">
        <f t="shared" si="0"/>
        <v>3.0963503453093958E-4</v>
      </c>
      <c r="O18">
        <f t="shared" si="0"/>
        <v>-5.9488399762046397E-3</v>
      </c>
      <c r="P18">
        <f t="shared" si="0"/>
        <v>-1.0375099760574599E-2</v>
      </c>
      <c r="Q18">
        <f t="shared" si="0"/>
        <v>4.6015926755996811E-3</v>
      </c>
      <c r="R18">
        <f t="shared" si="0"/>
        <v>-1.6481705307109108E-2</v>
      </c>
      <c r="S18" s="14">
        <f t="shared" si="0"/>
        <v>-1.5377579224359484E-3</v>
      </c>
    </row>
    <row r="19" spans="1:19" x14ac:dyDescent="0.3">
      <c r="A19" s="26">
        <v>45355</v>
      </c>
      <c r="C19" s="6">
        <v>581.75</v>
      </c>
      <c r="D19">
        <v>153.6</v>
      </c>
      <c r="E19" s="4">
        <v>3714.05</v>
      </c>
      <c r="F19">
        <v>588.35</v>
      </c>
      <c r="G19">
        <v>62.65</v>
      </c>
      <c r="H19" s="4">
        <v>2097.1</v>
      </c>
      <c r="I19" s="4">
        <v>2275.25</v>
      </c>
      <c r="J19" s="11">
        <v>7543.45</v>
      </c>
      <c r="L19" s="6">
        <f t="shared" si="1"/>
        <v>-1.9136739167088218E-2</v>
      </c>
      <c r="M19">
        <f t="shared" si="1"/>
        <v>1.6302575806977503E-3</v>
      </c>
      <c r="N19">
        <f t="shared" si="1"/>
        <v>-1.5994623655913489E-3</v>
      </c>
      <c r="O19">
        <f t="shared" si="1"/>
        <v>-1.9508057675996222E-3</v>
      </c>
      <c r="P19">
        <f t="shared" si="1"/>
        <v>-2.6418026418026354E-2</v>
      </c>
      <c r="Q19">
        <f t="shared" ref="Q19:S82" si="2">(H19-H20)/H20</f>
        <v>-5.6189098840654875E-3</v>
      </c>
      <c r="R19">
        <f t="shared" si="2"/>
        <v>-2.2679925259337291E-2</v>
      </c>
      <c r="S19" s="14">
        <f t="shared" si="2"/>
        <v>2.0589934842819096E-3</v>
      </c>
    </row>
    <row r="20" spans="1:19" x14ac:dyDescent="0.3">
      <c r="A20" s="26">
        <v>45353</v>
      </c>
      <c r="C20" s="6">
        <v>593.1</v>
      </c>
      <c r="D20">
        <v>153.35</v>
      </c>
      <c r="E20" s="4">
        <v>3720</v>
      </c>
      <c r="F20">
        <v>589.5</v>
      </c>
      <c r="G20">
        <v>64.349999999999994</v>
      </c>
      <c r="H20" s="4">
        <v>2108.9499999999998</v>
      </c>
      <c r="I20" s="4">
        <v>2328.0500000000002</v>
      </c>
      <c r="J20" s="11">
        <v>7527.95</v>
      </c>
      <c r="L20" s="6">
        <f t="shared" si="1"/>
        <v>1.0477894198824392E-2</v>
      </c>
      <c r="M20">
        <f t="shared" si="1"/>
        <v>4.9148099606815205E-3</v>
      </c>
      <c r="N20">
        <f t="shared" si="1"/>
        <v>9.1008965264686038E-3</v>
      </c>
      <c r="O20">
        <f t="shared" si="1"/>
        <v>4.2426813746287653E-4</v>
      </c>
      <c r="P20">
        <f t="shared" si="1"/>
        <v>7.0422535211266939E-3</v>
      </c>
      <c r="Q20">
        <f t="shared" si="2"/>
        <v>1.7047646604938228E-2</v>
      </c>
      <c r="R20">
        <f t="shared" si="2"/>
        <v>-2.1476740689715713E-5</v>
      </c>
      <c r="S20" s="14">
        <f t="shared" si="2"/>
        <v>-9.0238925821102059E-3</v>
      </c>
    </row>
    <row r="21" spans="1:19" x14ac:dyDescent="0.3">
      <c r="A21" s="26">
        <v>45352</v>
      </c>
      <c r="C21" s="6">
        <v>586.95000000000005</v>
      </c>
      <c r="D21">
        <v>152.6</v>
      </c>
      <c r="E21" s="4">
        <v>3686.45</v>
      </c>
      <c r="F21">
        <v>589.25</v>
      </c>
      <c r="G21">
        <v>63.9</v>
      </c>
      <c r="H21" s="4">
        <v>2073.6</v>
      </c>
      <c r="I21" s="4">
        <v>2328.1</v>
      </c>
      <c r="J21" s="11">
        <v>7596.5</v>
      </c>
      <c r="L21" s="6">
        <f t="shared" si="1"/>
        <v>1.486988847583647E-2</v>
      </c>
      <c r="M21">
        <f t="shared" si="1"/>
        <v>1.4627659574468009E-2</v>
      </c>
      <c r="N21">
        <f t="shared" si="1"/>
        <v>1.1233027019613172E-2</v>
      </c>
      <c r="O21">
        <f t="shared" si="1"/>
        <v>4.3463439577295969E-3</v>
      </c>
      <c r="P21">
        <f t="shared" si="1"/>
        <v>1.67064439140811E-2</v>
      </c>
      <c r="Q21">
        <f t="shared" si="2"/>
        <v>2.1748586341887779E-3</v>
      </c>
      <c r="R21">
        <f t="shared" si="2"/>
        <v>-1.0035293617383131E-2</v>
      </c>
      <c r="S21" s="14">
        <f t="shared" si="2"/>
        <v>2.242892011346395E-3</v>
      </c>
    </row>
    <row r="22" spans="1:19" x14ac:dyDescent="0.3">
      <c r="A22" s="26">
        <v>45351</v>
      </c>
      <c r="C22" s="6">
        <v>578.35</v>
      </c>
      <c r="D22">
        <v>150.4</v>
      </c>
      <c r="E22" s="4">
        <v>3645.5</v>
      </c>
      <c r="F22">
        <v>586.70000000000005</v>
      </c>
      <c r="G22">
        <v>62.85</v>
      </c>
      <c r="H22" s="4">
        <v>2069.1</v>
      </c>
      <c r="I22" s="4">
        <v>2351.6999999999998</v>
      </c>
      <c r="J22" s="11">
        <v>7579.5</v>
      </c>
      <c r="L22" s="6">
        <f t="shared" si="1"/>
        <v>-1.8747879199185535E-2</v>
      </c>
      <c r="M22">
        <f t="shared" si="1"/>
        <v>6.6533599467727422E-4</v>
      </c>
      <c r="N22">
        <f t="shared" si="1"/>
        <v>-1.559441031526362E-2</v>
      </c>
      <c r="O22">
        <f t="shared" si="1"/>
        <v>2.7675599929935311E-2</v>
      </c>
      <c r="P22">
        <f t="shared" si="1"/>
        <v>-1.5661707126076743E-2</v>
      </c>
      <c r="Q22">
        <f t="shared" si="2"/>
        <v>8.1122560841921081E-3</v>
      </c>
      <c r="R22">
        <f t="shared" si="2"/>
        <v>1.6709539352802418E-2</v>
      </c>
      <c r="S22" s="14">
        <f t="shared" si="2"/>
        <v>-1.034764158642076E-2</v>
      </c>
    </row>
    <row r="23" spans="1:19" x14ac:dyDescent="0.3">
      <c r="A23" s="26">
        <v>45350</v>
      </c>
      <c r="C23" s="6">
        <v>589.4</v>
      </c>
      <c r="D23">
        <v>150.30000000000001</v>
      </c>
      <c r="E23" s="4">
        <v>3703.25</v>
      </c>
      <c r="F23">
        <v>570.9</v>
      </c>
      <c r="G23">
        <v>63.85</v>
      </c>
      <c r="H23" s="4">
        <v>2052.4499999999998</v>
      </c>
      <c r="I23" s="4">
        <v>2313.0500000000002</v>
      </c>
      <c r="J23" s="11">
        <v>7658.75</v>
      </c>
      <c r="L23" s="6">
        <f t="shared" si="1"/>
        <v>-2.4575920562681049E-2</v>
      </c>
      <c r="M23">
        <f t="shared" si="1"/>
        <v>-2.5291828793774174E-2</v>
      </c>
      <c r="N23">
        <f t="shared" si="1"/>
        <v>-2.3353024948573282E-2</v>
      </c>
      <c r="O23">
        <f t="shared" si="1"/>
        <v>-3.1141281289775176E-2</v>
      </c>
      <c r="P23">
        <f t="shared" si="1"/>
        <v>-3.4769463340891975E-2</v>
      </c>
      <c r="Q23">
        <f t="shared" si="2"/>
        <v>-2.042715666388268E-2</v>
      </c>
      <c r="R23">
        <f t="shared" si="2"/>
        <v>-2.4070714315851539E-2</v>
      </c>
      <c r="S23" s="14">
        <f t="shared" si="2"/>
        <v>5.1182781587322422E-3</v>
      </c>
    </row>
    <row r="24" spans="1:19" x14ac:dyDescent="0.3">
      <c r="A24" s="26">
        <v>45349</v>
      </c>
      <c r="C24" s="6">
        <v>604.25</v>
      </c>
      <c r="D24">
        <v>154.19999999999999</v>
      </c>
      <c r="E24" s="4">
        <v>3791.8</v>
      </c>
      <c r="F24">
        <v>589.25</v>
      </c>
      <c r="G24">
        <v>66.150000000000006</v>
      </c>
      <c r="H24" s="4">
        <v>2095.25</v>
      </c>
      <c r="I24" s="4">
        <v>2370.1</v>
      </c>
      <c r="J24" s="11">
        <v>7619.75</v>
      </c>
      <c r="L24" s="6">
        <f t="shared" si="1"/>
        <v>-3.7919380100568043E-3</v>
      </c>
      <c r="M24">
        <f t="shared" si="1"/>
        <v>1.7821782178217747E-2</v>
      </c>
      <c r="N24">
        <f t="shared" si="1"/>
        <v>1.8780730272172839E-2</v>
      </c>
      <c r="O24">
        <f t="shared" si="1"/>
        <v>1.6474038295670096E-2</v>
      </c>
      <c r="P24">
        <f t="shared" si="1"/>
        <v>-1.4157973174366449E-2</v>
      </c>
      <c r="Q24">
        <f t="shared" si="2"/>
        <v>5.181222864544692E-3</v>
      </c>
      <c r="R24">
        <f t="shared" si="2"/>
        <v>-1.9708406576362358E-2</v>
      </c>
      <c r="S24" s="14">
        <f t="shared" si="2"/>
        <v>9.5593301181832145E-3</v>
      </c>
    </row>
    <row r="25" spans="1:19" x14ac:dyDescent="0.3">
      <c r="A25" s="26">
        <v>45348</v>
      </c>
      <c r="C25" s="6">
        <v>606.54999999999995</v>
      </c>
      <c r="D25">
        <v>151.5</v>
      </c>
      <c r="E25" s="4">
        <v>3721.9</v>
      </c>
      <c r="F25">
        <v>579.70000000000005</v>
      </c>
      <c r="G25">
        <v>67.099999999999994</v>
      </c>
      <c r="H25" s="4">
        <v>2084.4499999999998</v>
      </c>
      <c r="I25" s="4">
        <v>2417.75</v>
      </c>
      <c r="J25" s="11">
        <v>7547.6</v>
      </c>
      <c r="L25" s="6">
        <f t="shared" si="1"/>
        <v>-2.1614646342447117E-2</v>
      </c>
      <c r="M25">
        <f t="shared" si="1"/>
        <v>-6.2315513283042884E-3</v>
      </c>
      <c r="N25">
        <f t="shared" si="1"/>
        <v>-5.7434417908852915E-3</v>
      </c>
      <c r="O25">
        <f t="shared" si="1"/>
        <v>-2.4894869638351479E-2</v>
      </c>
      <c r="P25">
        <f t="shared" si="1"/>
        <v>8.2644628099173122E-3</v>
      </c>
      <c r="Q25">
        <f t="shared" si="2"/>
        <v>4.1186955055637206E-3</v>
      </c>
      <c r="R25">
        <f t="shared" si="2"/>
        <v>-1.2357026143790849E-2</v>
      </c>
      <c r="S25" s="14">
        <f t="shared" si="2"/>
        <v>1.3134668948622487E-2</v>
      </c>
    </row>
    <row r="26" spans="1:19" x14ac:dyDescent="0.3">
      <c r="A26" s="26">
        <v>45345</v>
      </c>
      <c r="C26" s="6">
        <v>619.95000000000005</v>
      </c>
      <c r="D26">
        <v>152.44999999999999</v>
      </c>
      <c r="E26" s="4">
        <v>3743.4</v>
      </c>
      <c r="F26">
        <v>594.5</v>
      </c>
      <c r="G26">
        <v>66.55</v>
      </c>
      <c r="H26" s="4">
        <v>2075.9</v>
      </c>
      <c r="I26" s="4">
        <v>2448</v>
      </c>
      <c r="J26" s="11">
        <v>7449.75</v>
      </c>
      <c r="L26" s="6">
        <f t="shared" si="1"/>
        <v>2.6577247888723413E-2</v>
      </c>
      <c r="M26">
        <f t="shared" si="1"/>
        <v>-7.4869791666667043E-3</v>
      </c>
      <c r="N26">
        <f t="shared" si="1"/>
        <v>-1.3605442176870507E-3</v>
      </c>
      <c r="O26">
        <f t="shared" si="1"/>
        <v>2.7036365206875662E-2</v>
      </c>
      <c r="P26">
        <f t="shared" si="1"/>
        <v>-8.9352196574833728E-3</v>
      </c>
      <c r="Q26">
        <f t="shared" si="2"/>
        <v>5.6357021092537464E-2</v>
      </c>
      <c r="R26">
        <f t="shared" si="2"/>
        <v>1.5137258110705797E-3</v>
      </c>
      <c r="S26" s="14">
        <f t="shared" si="2"/>
        <v>2.1388647874250404E-3</v>
      </c>
    </row>
    <row r="27" spans="1:19" x14ac:dyDescent="0.3">
      <c r="A27" s="26">
        <v>45344</v>
      </c>
      <c r="C27" s="6">
        <v>603.9</v>
      </c>
      <c r="D27">
        <v>153.6</v>
      </c>
      <c r="E27" s="4">
        <v>3748.5</v>
      </c>
      <c r="F27">
        <v>578.85</v>
      </c>
      <c r="G27">
        <v>67.150000000000006</v>
      </c>
      <c r="H27" s="4">
        <v>1965.15</v>
      </c>
      <c r="I27" s="4">
        <v>2444.3000000000002</v>
      </c>
      <c r="J27" s="11">
        <v>7433.85</v>
      </c>
      <c r="L27" s="6">
        <f t="shared" si="1"/>
        <v>5.2434456928838573E-3</v>
      </c>
      <c r="M27">
        <f t="shared" si="1"/>
        <v>-9.7560975609759795E-4</v>
      </c>
      <c r="N27">
        <f t="shared" si="1"/>
        <v>-1.2955209732206287E-2</v>
      </c>
      <c r="O27">
        <f t="shared" si="1"/>
        <v>3.9228007181328586E-2</v>
      </c>
      <c r="P27">
        <f t="shared" si="1"/>
        <v>2.3628048780487979E-2</v>
      </c>
      <c r="Q27">
        <f t="shared" si="2"/>
        <v>1.7948717948717996E-2</v>
      </c>
      <c r="R27">
        <f t="shared" si="2"/>
        <v>6.3610350577434889E-3</v>
      </c>
      <c r="S27" s="14">
        <f t="shared" si="2"/>
        <v>-6.5416688939968753E-3</v>
      </c>
    </row>
    <row r="28" spans="1:19" x14ac:dyDescent="0.3">
      <c r="A28" s="26">
        <v>45343</v>
      </c>
      <c r="C28" s="6">
        <v>600.75</v>
      </c>
      <c r="D28">
        <v>153.75</v>
      </c>
      <c r="E28" s="4">
        <v>3797.7</v>
      </c>
      <c r="F28">
        <v>557</v>
      </c>
      <c r="G28">
        <v>65.599999999999994</v>
      </c>
      <c r="H28" s="4">
        <v>1930.5</v>
      </c>
      <c r="I28" s="4">
        <v>2428.85</v>
      </c>
      <c r="J28" s="11">
        <v>7482.8</v>
      </c>
      <c r="L28" s="6">
        <f t="shared" si="1"/>
        <v>-2.6562629700340708E-3</v>
      </c>
      <c r="M28">
        <f t="shared" si="1"/>
        <v>-4.2098445595855289E-3</v>
      </c>
      <c r="N28">
        <f t="shared" si="1"/>
        <v>-2.0264430828764963E-2</v>
      </c>
      <c r="O28">
        <f t="shared" si="1"/>
        <v>1.5219174337009065E-2</v>
      </c>
      <c r="P28">
        <f t="shared" si="1"/>
        <v>-3.7965072133637058E-3</v>
      </c>
      <c r="Q28">
        <f t="shared" si="2"/>
        <v>-1.1014344262295082E-2</v>
      </c>
      <c r="R28">
        <f t="shared" si="2"/>
        <v>-1.757472798608594E-2</v>
      </c>
      <c r="S28" s="14">
        <f t="shared" si="2"/>
        <v>-1.288833190422793E-2</v>
      </c>
    </row>
    <row r="29" spans="1:19" x14ac:dyDescent="0.3">
      <c r="A29" s="26">
        <v>45342</v>
      </c>
      <c r="C29" s="6">
        <v>602.35</v>
      </c>
      <c r="D29">
        <v>154.4</v>
      </c>
      <c r="E29" s="4">
        <v>3876.25</v>
      </c>
      <c r="F29">
        <v>548.65</v>
      </c>
      <c r="G29">
        <v>65.849999999999994</v>
      </c>
      <c r="H29" s="4">
        <v>1952</v>
      </c>
      <c r="I29" s="4">
        <v>2472.3000000000002</v>
      </c>
      <c r="J29" s="11">
        <v>7580.5</v>
      </c>
      <c r="L29" s="6">
        <f t="shared" si="1"/>
        <v>-9.618546530746501E-3</v>
      </c>
      <c r="M29">
        <f t="shared" si="1"/>
        <v>-5.2470082847499135E-2</v>
      </c>
      <c r="N29">
        <f t="shared" si="1"/>
        <v>-1.1828738225434359E-2</v>
      </c>
      <c r="O29">
        <f t="shared" si="1"/>
        <v>1.1429624850216483E-2</v>
      </c>
      <c r="P29">
        <f t="shared" si="1"/>
        <v>-9.7744360902256491E-3</v>
      </c>
      <c r="Q29">
        <f t="shared" si="2"/>
        <v>-7.4744495856002673E-3</v>
      </c>
      <c r="R29">
        <f t="shared" si="2"/>
        <v>-1.1396353166986563E-2</v>
      </c>
      <c r="S29" s="14">
        <f t="shared" si="2"/>
        <v>1.6071093477736324E-2</v>
      </c>
    </row>
    <row r="30" spans="1:19" x14ac:dyDescent="0.3">
      <c r="A30" s="26">
        <v>45341</v>
      </c>
      <c r="C30" s="6">
        <v>608.20000000000005</v>
      </c>
      <c r="D30">
        <v>162.94999999999999</v>
      </c>
      <c r="E30" s="4">
        <v>3922.65</v>
      </c>
      <c r="F30">
        <v>542.45000000000005</v>
      </c>
      <c r="G30">
        <v>66.5</v>
      </c>
      <c r="H30" s="4">
        <v>1966.7</v>
      </c>
      <c r="I30" s="4">
        <v>2500.8000000000002</v>
      </c>
      <c r="J30" s="11">
        <v>7460.6</v>
      </c>
      <c r="L30" s="6">
        <f t="shared" si="1"/>
        <v>2.4595687331536425E-2</v>
      </c>
      <c r="M30">
        <f t="shared" si="1"/>
        <v>-1.0625379477838495E-2</v>
      </c>
      <c r="N30">
        <f t="shared" si="1"/>
        <v>1.6256897847094484E-2</v>
      </c>
      <c r="O30">
        <f t="shared" si="1"/>
        <v>9.1154311226864324E-3</v>
      </c>
      <c r="P30">
        <f t="shared" si="1"/>
        <v>-8.9418777943367275E-3</v>
      </c>
      <c r="Q30">
        <f t="shared" si="2"/>
        <v>-1.0666395774075116E-3</v>
      </c>
      <c r="R30">
        <f t="shared" si="2"/>
        <v>1.1814209418999948E-2</v>
      </c>
      <c r="S30" s="14">
        <f t="shared" si="2"/>
        <v>-1.2730256193097584E-2</v>
      </c>
    </row>
    <row r="31" spans="1:19" x14ac:dyDescent="0.3">
      <c r="A31" s="26">
        <v>45338</v>
      </c>
      <c r="C31" s="6">
        <v>593.6</v>
      </c>
      <c r="D31">
        <v>164.7</v>
      </c>
      <c r="E31" s="4">
        <v>3859.9</v>
      </c>
      <c r="F31">
        <v>537.54999999999995</v>
      </c>
      <c r="G31">
        <v>67.099999999999994</v>
      </c>
      <c r="H31" s="4">
        <v>1968.8</v>
      </c>
      <c r="I31" s="4">
        <v>2471.6</v>
      </c>
      <c r="J31" s="11">
        <v>7556.8</v>
      </c>
      <c r="L31" s="6">
        <f t="shared" si="1"/>
        <v>3.7127631693893597E-2</v>
      </c>
      <c r="M31">
        <f t="shared" si="1"/>
        <v>5.1724137931034447E-2</v>
      </c>
      <c r="N31">
        <f t="shared" si="1"/>
        <v>3.5880502327033052E-3</v>
      </c>
      <c r="O31">
        <f t="shared" si="1"/>
        <v>1.8858984078847483E-2</v>
      </c>
      <c r="P31">
        <f t="shared" si="1"/>
        <v>1.5897047691143033E-2</v>
      </c>
      <c r="Q31">
        <f t="shared" si="2"/>
        <v>6.930060094617033E-3</v>
      </c>
      <c r="R31">
        <f t="shared" si="2"/>
        <v>1.5385247416962724E-2</v>
      </c>
      <c r="S31" s="14">
        <f t="shared" si="2"/>
        <v>2.8576873081660823E-2</v>
      </c>
    </row>
    <row r="32" spans="1:19" x14ac:dyDescent="0.3">
      <c r="A32" s="26">
        <v>45337</v>
      </c>
      <c r="C32" s="6">
        <v>572.35</v>
      </c>
      <c r="D32">
        <v>156.6</v>
      </c>
      <c r="E32" s="4">
        <v>3846.1</v>
      </c>
      <c r="F32">
        <v>527.6</v>
      </c>
      <c r="G32">
        <v>66.05</v>
      </c>
      <c r="H32" s="4">
        <v>1955.25</v>
      </c>
      <c r="I32" s="4">
        <v>2434.15</v>
      </c>
      <c r="J32" s="11">
        <v>7346.85</v>
      </c>
      <c r="L32" s="6">
        <f t="shared" si="1"/>
        <v>2.5441189644360918E-2</v>
      </c>
      <c r="M32">
        <f t="shared" si="1"/>
        <v>4.7842087654734064E-2</v>
      </c>
      <c r="N32">
        <f t="shared" si="1"/>
        <v>-2.1734430440920317E-2</v>
      </c>
      <c r="O32">
        <f t="shared" si="1"/>
        <v>-1.8950161076373455E-4</v>
      </c>
      <c r="P32">
        <f t="shared" si="1"/>
        <v>-9.002250562640788E-3</v>
      </c>
      <c r="Q32">
        <f t="shared" si="2"/>
        <v>2.5123695746917685E-3</v>
      </c>
      <c r="R32">
        <f t="shared" si="2"/>
        <v>-8.391893268153542E-3</v>
      </c>
      <c r="S32" s="14">
        <f t="shared" si="2"/>
        <v>-2.4659480126383984E-2</v>
      </c>
    </row>
    <row r="33" spans="1:19" x14ac:dyDescent="0.3">
      <c r="A33" s="26">
        <v>45336</v>
      </c>
      <c r="C33" s="6">
        <v>558.15</v>
      </c>
      <c r="D33">
        <v>149.44999999999999</v>
      </c>
      <c r="E33" s="4">
        <v>3931.55</v>
      </c>
      <c r="F33">
        <v>527.70000000000005</v>
      </c>
      <c r="G33">
        <v>66.650000000000006</v>
      </c>
      <c r="H33" s="4">
        <v>1950.35</v>
      </c>
      <c r="I33" s="4">
        <v>2454.75</v>
      </c>
      <c r="J33" s="11">
        <v>7532.6</v>
      </c>
      <c r="L33" s="6">
        <f t="shared" si="1"/>
        <v>-8.0860138617381699E-3</v>
      </c>
      <c r="M33">
        <f t="shared" si="1"/>
        <v>1.1848341232227489E-2</v>
      </c>
      <c r="N33">
        <f t="shared" si="1"/>
        <v>-9.4980159979844592E-3</v>
      </c>
      <c r="O33">
        <f t="shared" si="1"/>
        <v>7.8304048892284626E-3</v>
      </c>
      <c r="P33">
        <f t="shared" si="1"/>
        <v>9.9834983498349905E-2</v>
      </c>
      <c r="Q33">
        <f t="shared" si="2"/>
        <v>2.6662104542822477E-2</v>
      </c>
      <c r="R33">
        <f t="shared" si="2"/>
        <v>-9.0026442744394267E-3</v>
      </c>
      <c r="S33" s="14">
        <f t="shared" si="2"/>
        <v>-3.5168043528743391E-4</v>
      </c>
    </row>
    <row r="34" spans="1:19" x14ac:dyDescent="0.3">
      <c r="A34" s="26">
        <v>45335</v>
      </c>
      <c r="C34" s="6">
        <v>562.70000000000005</v>
      </c>
      <c r="D34">
        <v>147.69999999999999</v>
      </c>
      <c r="E34" s="4">
        <v>3969.25</v>
      </c>
      <c r="F34">
        <v>523.6</v>
      </c>
      <c r="G34">
        <v>60.6</v>
      </c>
      <c r="H34" s="4">
        <v>1899.7</v>
      </c>
      <c r="I34" s="4">
        <v>2477.0500000000002</v>
      </c>
      <c r="J34" s="11">
        <v>7535.25</v>
      </c>
      <c r="L34" s="6">
        <f t="shared" si="1"/>
        <v>-4.3352601156069363E-2</v>
      </c>
      <c r="M34">
        <f t="shared" si="1"/>
        <v>7.1599045346060885E-3</v>
      </c>
      <c r="N34">
        <f t="shared" si="1"/>
        <v>9.3195341504348495E-3</v>
      </c>
      <c r="O34">
        <f t="shared" si="1"/>
        <v>-1.2820512820512735E-2</v>
      </c>
      <c r="P34">
        <f t="shared" si="1"/>
        <v>-1.6233766233766232E-2</v>
      </c>
      <c r="Q34">
        <f t="shared" si="2"/>
        <v>-1.9964919521254666E-2</v>
      </c>
      <c r="R34">
        <f t="shared" si="2"/>
        <v>7.4428063040163422E-3</v>
      </c>
      <c r="S34" s="14">
        <f t="shared" si="2"/>
        <v>-1.6465659017934012E-2</v>
      </c>
    </row>
    <row r="35" spans="1:19" x14ac:dyDescent="0.3">
      <c r="A35" s="26">
        <v>45334</v>
      </c>
      <c r="C35" s="6">
        <v>588.20000000000005</v>
      </c>
      <c r="D35">
        <v>146.65</v>
      </c>
      <c r="E35" s="4">
        <v>3932.6</v>
      </c>
      <c r="F35">
        <v>530.4</v>
      </c>
      <c r="G35">
        <v>61.6</v>
      </c>
      <c r="H35" s="4">
        <v>1938.4</v>
      </c>
      <c r="I35" s="4">
        <v>2458.75</v>
      </c>
      <c r="J35" s="11">
        <v>7661.4</v>
      </c>
      <c r="L35" s="6">
        <f t="shared" si="1"/>
        <v>-1.6998130205661918E-4</v>
      </c>
      <c r="M35">
        <f t="shared" si="1"/>
        <v>-4.4127630685675875E-3</v>
      </c>
      <c r="N35">
        <f t="shared" si="1"/>
        <v>-9.6534904989334976E-4</v>
      </c>
      <c r="O35">
        <f t="shared" si="1"/>
        <v>-4.7846889952154383E-3</v>
      </c>
      <c r="P35">
        <f t="shared" si="1"/>
        <v>-0.10007304601899199</v>
      </c>
      <c r="Q35">
        <f t="shared" si="2"/>
        <v>4.6398013441658364E-2</v>
      </c>
      <c r="R35">
        <f t="shared" si="2"/>
        <v>2.7937517843304822E-3</v>
      </c>
      <c r="S35" s="14">
        <f t="shared" si="2"/>
        <v>-4.6994725843367523E-2</v>
      </c>
    </row>
    <row r="36" spans="1:19" x14ac:dyDescent="0.3">
      <c r="A36" s="26">
        <v>45331</v>
      </c>
      <c r="C36" s="6">
        <v>588.29999999999995</v>
      </c>
      <c r="D36">
        <v>147.30000000000001</v>
      </c>
      <c r="E36" s="4">
        <v>3936.4</v>
      </c>
      <c r="F36">
        <v>532.95000000000005</v>
      </c>
      <c r="G36">
        <v>68.45</v>
      </c>
      <c r="H36" s="4">
        <v>1852.45</v>
      </c>
      <c r="I36" s="4">
        <v>2451.9</v>
      </c>
      <c r="J36" s="11">
        <v>8039.2</v>
      </c>
      <c r="L36" s="6">
        <f t="shared" si="1"/>
        <v>-1.6220735785953254E-2</v>
      </c>
      <c r="M36">
        <f t="shared" si="1"/>
        <v>4.4323218547562609E-3</v>
      </c>
      <c r="N36">
        <f t="shared" si="1"/>
        <v>2.1597997738560278E-4</v>
      </c>
      <c r="O36">
        <f t="shared" si="1"/>
        <v>1.4949533422205338E-2</v>
      </c>
      <c r="P36">
        <f t="shared" si="1"/>
        <v>-2.0042949176807323E-2</v>
      </c>
      <c r="Q36">
        <f t="shared" si="2"/>
        <v>-1.120926632683018E-2</v>
      </c>
      <c r="R36">
        <f t="shared" si="2"/>
        <v>1.4019851116625348E-2</v>
      </c>
      <c r="S36" s="14">
        <f t="shared" si="2"/>
        <v>-2.4339330683576587E-2</v>
      </c>
    </row>
    <row r="37" spans="1:19" x14ac:dyDescent="0.3">
      <c r="A37" s="26">
        <v>45330</v>
      </c>
      <c r="C37" s="6">
        <v>598</v>
      </c>
      <c r="D37">
        <v>146.65</v>
      </c>
      <c r="E37" s="4">
        <v>3935.55</v>
      </c>
      <c r="F37">
        <v>525.1</v>
      </c>
      <c r="G37">
        <v>69.849999999999994</v>
      </c>
      <c r="H37" s="4">
        <v>1873.45</v>
      </c>
      <c r="I37" s="4">
        <v>2418</v>
      </c>
      <c r="J37" s="11">
        <v>8239.75</v>
      </c>
      <c r="L37" s="6">
        <f t="shared" si="1"/>
        <v>8.4317032040472171E-3</v>
      </c>
      <c r="M37">
        <f t="shared" si="1"/>
        <v>-1.7091152815013291E-2</v>
      </c>
      <c r="N37">
        <f t="shared" si="1"/>
        <v>-4.6932325910857678E-2</v>
      </c>
      <c r="O37">
        <f t="shared" si="1"/>
        <v>6.6698427822777082E-4</v>
      </c>
      <c r="P37">
        <f t="shared" si="1"/>
        <v>1.3788098693758905E-2</v>
      </c>
      <c r="Q37">
        <f t="shared" si="2"/>
        <v>-1.1032808087206622E-2</v>
      </c>
      <c r="R37">
        <f t="shared" si="2"/>
        <v>-3.3341328855840763E-2</v>
      </c>
      <c r="S37" s="14">
        <f t="shared" si="2"/>
        <v>-1.5328874024525757E-3</v>
      </c>
    </row>
    <row r="38" spans="1:19" x14ac:dyDescent="0.3">
      <c r="A38" s="26">
        <v>45329</v>
      </c>
      <c r="C38" s="6">
        <v>593</v>
      </c>
      <c r="D38">
        <v>149.19999999999999</v>
      </c>
      <c r="E38" s="4">
        <v>4129.3500000000004</v>
      </c>
      <c r="F38">
        <v>524.75</v>
      </c>
      <c r="G38">
        <v>68.900000000000006</v>
      </c>
      <c r="H38" s="4">
        <v>1894.35</v>
      </c>
      <c r="I38" s="4">
        <v>2501.4</v>
      </c>
      <c r="J38" s="11">
        <v>8252.4</v>
      </c>
      <c r="L38" s="6">
        <f t="shared" si="1"/>
        <v>-7.6144255710818426E-3</v>
      </c>
      <c r="M38">
        <f t="shared" si="1"/>
        <v>1.5656909462219079E-2</v>
      </c>
      <c r="N38">
        <f t="shared" si="1"/>
        <v>-6.6402143317394066E-2</v>
      </c>
      <c r="O38">
        <f t="shared" si="1"/>
        <v>3.6747999604860263E-2</v>
      </c>
      <c r="P38">
        <f t="shared" si="1"/>
        <v>-1.6416845110635139E-2</v>
      </c>
      <c r="Q38">
        <f t="shared" si="2"/>
        <v>2.9649238914625595E-3</v>
      </c>
      <c r="R38">
        <f t="shared" si="2"/>
        <v>-4.6556046317296641E-3</v>
      </c>
      <c r="S38" s="14">
        <f t="shared" si="2"/>
        <v>3.9171796306657876E-3</v>
      </c>
    </row>
    <row r="39" spans="1:19" x14ac:dyDescent="0.3">
      <c r="A39" s="26">
        <v>45328</v>
      </c>
      <c r="C39" s="6">
        <v>597.54999999999995</v>
      </c>
      <c r="D39">
        <v>146.9</v>
      </c>
      <c r="E39" s="4">
        <v>4423.05</v>
      </c>
      <c r="F39">
        <v>506.15</v>
      </c>
      <c r="G39">
        <v>70.05</v>
      </c>
      <c r="H39" s="4">
        <v>1888.75</v>
      </c>
      <c r="I39" s="4">
        <v>2513.1</v>
      </c>
      <c r="J39" s="11">
        <v>8220.2000000000007</v>
      </c>
      <c r="L39" s="6">
        <f t="shared" si="1"/>
        <v>-9.5309133101276321E-3</v>
      </c>
      <c r="M39">
        <f t="shared" si="1"/>
        <v>-2.3769100169778899E-3</v>
      </c>
      <c r="N39">
        <f t="shared" si="1"/>
        <v>2.309631754256115E-2</v>
      </c>
      <c r="O39">
        <f t="shared" si="1"/>
        <v>-5.7945393832253885E-3</v>
      </c>
      <c r="P39">
        <f t="shared" si="1"/>
        <v>0</v>
      </c>
      <c r="Q39">
        <f t="shared" si="2"/>
        <v>7.4407936846597215E-3</v>
      </c>
      <c r="R39">
        <f t="shared" si="2"/>
        <v>3.7934950955085145E-2</v>
      </c>
      <c r="S39" s="14">
        <f t="shared" si="2"/>
        <v>-2.3968592042427441E-3</v>
      </c>
    </row>
    <row r="40" spans="1:19" x14ac:dyDescent="0.3">
      <c r="A40" s="26">
        <v>45327</v>
      </c>
      <c r="C40" s="6">
        <v>603.29999999999995</v>
      </c>
      <c r="D40">
        <v>147.25</v>
      </c>
      <c r="E40" s="4">
        <v>4323.2</v>
      </c>
      <c r="F40">
        <v>509.1</v>
      </c>
      <c r="G40">
        <v>70.05</v>
      </c>
      <c r="H40" s="4">
        <v>1874.8</v>
      </c>
      <c r="I40" s="4">
        <v>2421.25</v>
      </c>
      <c r="J40" s="11">
        <v>8239.9500000000007</v>
      </c>
      <c r="L40" s="6">
        <f t="shared" si="1"/>
        <v>6.3177372455722802E-2</v>
      </c>
      <c r="M40">
        <f t="shared" si="1"/>
        <v>9.5989029825163229E-3</v>
      </c>
      <c r="N40">
        <f t="shared" si="1"/>
        <v>-3.093338115305299E-2</v>
      </c>
      <c r="O40">
        <f t="shared" si="1"/>
        <v>1.8200000000000046E-2</v>
      </c>
      <c r="P40">
        <f t="shared" si="1"/>
        <v>4.943820224719097E-2</v>
      </c>
      <c r="Q40">
        <f t="shared" si="2"/>
        <v>-1.4533890509606082E-2</v>
      </c>
      <c r="R40">
        <f t="shared" si="2"/>
        <v>-1.3043921328849486E-2</v>
      </c>
      <c r="S40" s="14">
        <f t="shared" si="2"/>
        <v>7.2821278377586065E-5</v>
      </c>
    </row>
    <row r="41" spans="1:19" x14ac:dyDescent="0.3">
      <c r="A41" s="26">
        <v>45324</v>
      </c>
      <c r="C41" s="6">
        <v>567.45000000000005</v>
      </c>
      <c r="D41">
        <v>145.85</v>
      </c>
      <c r="E41" s="4">
        <v>4461.2</v>
      </c>
      <c r="F41">
        <v>500</v>
      </c>
      <c r="G41">
        <v>66.75</v>
      </c>
      <c r="H41" s="4">
        <v>1902.45</v>
      </c>
      <c r="I41" s="4">
        <v>2453.25</v>
      </c>
      <c r="J41" s="11">
        <v>8239.35</v>
      </c>
      <c r="L41" s="6">
        <f t="shared" si="1"/>
        <v>1.2128779095692621E-2</v>
      </c>
      <c r="M41">
        <f t="shared" si="1"/>
        <v>-6.8096697310180455E-3</v>
      </c>
      <c r="N41">
        <f t="shared" si="1"/>
        <v>2.4056560462767468E-2</v>
      </c>
      <c r="O41">
        <f t="shared" si="1"/>
        <v>1.1020119300374054E-2</v>
      </c>
      <c r="P41">
        <f t="shared" si="1"/>
        <v>2.5345622119815756E-2</v>
      </c>
      <c r="Q41">
        <f t="shared" si="2"/>
        <v>7.0135507092949391E-3</v>
      </c>
      <c r="R41">
        <f t="shared" si="2"/>
        <v>-1.8542966874699918E-2</v>
      </c>
      <c r="S41" s="14">
        <f t="shared" si="2"/>
        <v>-2.8500889518207014E-3</v>
      </c>
    </row>
    <row r="42" spans="1:19" x14ac:dyDescent="0.3">
      <c r="A42" s="26">
        <v>45323</v>
      </c>
      <c r="C42" s="6">
        <v>560.65</v>
      </c>
      <c r="D42">
        <v>146.85</v>
      </c>
      <c r="E42" s="4">
        <v>4356.3999999999996</v>
      </c>
      <c r="F42">
        <v>494.55</v>
      </c>
      <c r="G42">
        <v>65.099999999999994</v>
      </c>
      <c r="H42" s="4">
        <v>1889.2</v>
      </c>
      <c r="I42" s="4">
        <v>2499.6</v>
      </c>
      <c r="J42" s="11">
        <v>8262.9</v>
      </c>
      <c r="L42" s="6">
        <f t="shared" si="1"/>
        <v>-1.0690423162583924E-3</v>
      </c>
      <c r="M42">
        <f t="shared" si="1"/>
        <v>-3.0549898167007267E-3</v>
      </c>
      <c r="N42">
        <f t="shared" si="1"/>
        <v>6.0635202746296094E-2</v>
      </c>
      <c r="O42">
        <f t="shared" si="1"/>
        <v>3.856693392875336E-3</v>
      </c>
      <c r="P42">
        <f t="shared" si="1"/>
        <v>-1.5128593040847203E-2</v>
      </c>
      <c r="Q42">
        <f t="shared" si="2"/>
        <v>3.2124125874125845E-2</v>
      </c>
      <c r="R42">
        <f t="shared" si="2"/>
        <v>-7.0707873202511245E-3</v>
      </c>
      <c r="S42" s="14">
        <f t="shared" si="2"/>
        <v>1.1146516107926031E-3</v>
      </c>
    </row>
    <row r="43" spans="1:19" x14ac:dyDescent="0.3">
      <c r="A43" s="26">
        <v>45322</v>
      </c>
      <c r="C43" s="6">
        <v>561.25</v>
      </c>
      <c r="D43">
        <v>147.30000000000001</v>
      </c>
      <c r="E43" s="4">
        <v>4107.3500000000004</v>
      </c>
      <c r="F43">
        <v>492.65</v>
      </c>
      <c r="G43">
        <v>66.099999999999994</v>
      </c>
      <c r="H43" s="4">
        <v>1830.4</v>
      </c>
      <c r="I43" s="4">
        <v>2517.4</v>
      </c>
      <c r="J43" s="11">
        <v>8253.7000000000007</v>
      </c>
      <c r="L43" s="6">
        <f t="shared" si="1"/>
        <v>7.8110971449093609E-3</v>
      </c>
      <c r="M43">
        <f t="shared" si="1"/>
        <v>1.516195727084781E-2</v>
      </c>
      <c r="N43">
        <f t="shared" si="1"/>
        <v>5.7328202025922613E-2</v>
      </c>
      <c r="O43">
        <f t="shared" si="1"/>
        <v>-1.1151662611516857E-3</v>
      </c>
      <c r="P43">
        <f t="shared" si="1"/>
        <v>-2.794117647058832E-2</v>
      </c>
      <c r="Q43">
        <f t="shared" si="2"/>
        <v>-2.4541021609954944E-2</v>
      </c>
      <c r="R43">
        <f t="shared" si="2"/>
        <v>1.6617869762746124E-2</v>
      </c>
      <c r="S43" s="14">
        <f t="shared" si="2"/>
        <v>3.6113813229572871E-3</v>
      </c>
    </row>
    <row r="44" spans="1:19" x14ac:dyDescent="0.3">
      <c r="A44" s="26">
        <v>45321</v>
      </c>
      <c r="C44" s="6">
        <v>556.9</v>
      </c>
      <c r="D44">
        <v>145.1</v>
      </c>
      <c r="E44" s="4">
        <v>3884.65</v>
      </c>
      <c r="F44">
        <v>493.2</v>
      </c>
      <c r="G44">
        <v>68</v>
      </c>
      <c r="H44" s="4">
        <v>1876.45</v>
      </c>
      <c r="I44" s="4">
        <v>2476.25</v>
      </c>
      <c r="J44" s="11">
        <v>8224</v>
      </c>
      <c r="L44" s="6">
        <f t="shared" si="1"/>
        <v>8.9682036416340819E-3</v>
      </c>
      <c r="M44">
        <f t="shared" si="1"/>
        <v>-2.4063251976623882E-3</v>
      </c>
      <c r="N44">
        <f t="shared" si="1"/>
        <v>-3.5300983411145348E-2</v>
      </c>
      <c r="O44">
        <f t="shared" si="1"/>
        <v>-5.9457825254459109E-3</v>
      </c>
      <c r="P44">
        <f t="shared" si="1"/>
        <v>0.13427856547122596</v>
      </c>
      <c r="Q44">
        <f t="shared" si="2"/>
        <v>4.1204013377926663E-3</v>
      </c>
      <c r="R44">
        <f t="shared" si="2"/>
        <v>1.9347535247504374E-2</v>
      </c>
      <c r="S44" s="14">
        <f t="shared" si="2"/>
        <v>5.1025084787191784E-3</v>
      </c>
    </row>
    <row r="45" spans="1:19" x14ac:dyDescent="0.3">
      <c r="A45" s="26">
        <v>45320</v>
      </c>
      <c r="C45" s="6">
        <v>551.95000000000005</v>
      </c>
      <c r="D45">
        <v>145.44999999999999</v>
      </c>
      <c r="E45" s="4">
        <v>4026.8</v>
      </c>
      <c r="F45">
        <v>496.15</v>
      </c>
      <c r="G45">
        <v>59.95</v>
      </c>
      <c r="H45" s="4">
        <v>1868.75</v>
      </c>
      <c r="I45" s="4">
        <v>2429.25</v>
      </c>
      <c r="J45" s="11">
        <v>8182.25</v>
      </c>
      <c r="L45" s="6">
        <f t="shared" si="1"/>
        <v>-7.4626865671641382E-3</v>
      </c>
      <c r="M45">
        <f t="shared" si="1"/>
        <v>2.5740479548659923E-2</v>
      </c>
      <c r="N45">
        <f t="shared" si="1"/>
        <v>3.3864797555778092E-2</v>
      </c>
      <c r="O45">
        <f t="shared" si="1"/>
        <v>4.7614020270270174E-2</v>
      </c>
      <c r="P45">
        <f t="shared" si="1"/>
        <v>0.18244575936883628</v>
      </c>
      <c r="Q45">
        <f t="shared" si="2"/>
        <v>3.8165606510930275E-2</v>
      </c>
      <c r="R45">
        <f t="shared" si="2"/>
        <v>1.1976671526765258E-2</v>
      </c>
      <c r="S45" s="14">
        <f t="shared" si="2"/>
        <v>-5.6187666807140278E-4</v>
      </c>
    </row>
    <row r="46" spans="1:19" x14ac:dyDescent="0.3">
      <c r="A46" s="26">
        <v>45316</v>
      </c>
      <c r="C46" s="6">
        <v>556.1</v>
      </c>
      <c r="D46">
        <v>141.80000000000001</v>
      </c>
      <c r="E46" s="4">
        <v>3894.9</v>
      </c>
      <c r="F46">
        <v>473.6</v>
      </c>
      <c r="G46">
        <v>50.7</v>
      </c>
      <c r="H46" s="4">
        <v>1800.05</v>
      </c>
      <c r="I46" s="4">
        <v>2400.5</v>
      </c>
      <c r="J46" s="11">
        <v>8186.85</v>
      </c>
      <c r="L46" s="6">
        <f t="shared" si="1"/>
        <v>-5.0098407586329479E-3</v>
      </c>
      <c r="M46">
        <f t="shared" si="1"/>
        <v>-2.8129395218001218E-3</v>
      </c>
      <c r="N46">
        <f t="shared" si="1"/>
        <v>2.1881149153876449E-2</v>
      </c>
      <c r="O46">
        <f t="shared" si="1"/>
        <v>-1.4052253565108775E-2</v>
      </c>
      <c r="P46">
        <f t="shared" si="1"/>
        <v>3.1536113936927859E-2</v>
      </c>
      <c r="Q46">
        <f t="shared" si="2"/>
        <v>-1.5209125475285147E-2</v>
      </c>
      <c r="R46">
        <f t="shared" si="2"/>
        <v>-9.939783881877386E-3</v>
      </c>
      <c r="S46" s="14">
        <f t="shared" si="2"/>
        <v>-1.1712387680032652E-3</v>
      </c>
    </row>
    <row r="47" spans="1:19" x14ac:dyDescent="0.3">
      <c r="A47" s="26">
        <v>45315</v>
      </c>
      <c r="C47" s="6">
        <v>558.9</v>
      </c>
      <c r="D47">
        <v>142.19999999999999</v>
      </c>
      <c r="E47" s="4">
        <v>3811.5</v>
      </c>
      <c r="F47">
        <v>480.35</v>
      </c>
      <c r="G47">
        <v>49.15</v>
      </c>
      <c r="H47" s="4">
        <v>1827.85</v>
      </c>
      <c r="I47" s="4">
        <v>2424.6</v>
      </c>
      <c r="J47" s="11">
        <v>8196.4500000000007</v>
      </c>
      <c r="L47" s="6">
        <f t="shared" si="1"/>
        <v>-2.4986614313760084E-3</v>
      </c>
      <c r="M47">
        <f t="shared" si="1"/>
        <v>1.3903743315507941E-2</v>
      </c>
      <c r="N47">
        <f t="shared" si="1"/>
        <v>4.8296157760114387E-2</v>
      </c>
      <c r="O47">
        <f t="shared" si="1"/>
        <v>1.9202206662423109E-2</v>
      </c>
      <c r="P47">
        <f t="shared" si="1"/>
        <v>2.6096033402922755E-2</v>
      </c>
      <c r="Q47">
        <f t="shared" si="2"/>
        <v>3.0122858431018831E-2</v>
      </c>
      <c r="R47">
        <f t="shared" si="2"/>
        <v>2.2606495149725816E-2</v>
      </c>
      <c r="S47" s="14">
        <f t="shared" si="2"/>
        <v>4.7624301265078404E-3</v>
      </c>
    </row>
    <row r="48" spans="1:19" x14ac:dyDescent="0.3">
      <c r="A48" s="26">
        <v>45314</v>
      </c>
      <c r="C48" s="6">
        <v>560.29999999999995</v>
      </c>
      <c r="D48">
        <v>140.25</v>
      </c>
      <c r="E48" s="4">
        <v>3635.9</v>
      </c>
      <c r="F48">
        <v>471.3</v>
      </c>
      <c r="G48">
        <v>47.9</v>
      </c>
      <c r="H48" s="4">
        <v>1774.4</v>
      </c>
      <c r="I48" s="4">
        <v>2371</v>
      </c>
      <c r="J48" s="11">
        <v>8157.6</v>
      </c>
      <c r="L48" s="6">
        <f t="shared" si="1"/>
        <v>2.3255813953487556E-3</v>
      </c>
      <c r="M48">
        <f t="shared" si="1"/>
        <v>-3.6413603572655523E-2</v>
      </c>
      <c r="N48">
        <f t="shared" si="1"/>
        <v>-1.0302824089826447E-2</v>
      </c>
      <c r="O48">
        <f t="shared" si="1"/>
        <v>-1.6280525986224193E-2</v>
      </c>
      <c r="P48">
        <f t="shared" si="1"/>
        <v>-2.7411167512690383E-2</v>
      </c>
      <c r="Q48">
        <f t="shared" si="2"/>
        <v>-2.8763786638933718E-2</v>
      </c>
      <c r="R48">
        <f t="shared" si="2"/>
        <v>-1.5283661433673967E-2</v>
      </c>
      <c r="S48" s="14">
        <f t="shared" si="2"/>
        <v>2.1621621621622069E-3</v>
      </c>
    </row>
    <row r="49" spans="1:19" x14ac:dyDescent="0.3">
      <c r="A49" s="26">
        <v>45311</v>
      </c>
      <c r="C49" s="6">
        <v>559</v>
      </c>
      <c r="D49">
        <v>145.55000000000001</v>
      </c>
      <c r="E49" s="4">
        <v>3673.75</v>
      </c>
      <c r="F49">
        <v>479.1</v>
      </c>
      <c r="G49">
        <v>49.25</v>
      </c>
      <c r="H49" s="4">
        <v>1826.95</v>
      </c>
      <c r="I49" s="4">
        <v>2407.8000000000002</v>
      </c>
      <c r="J49" s="11">
        <v>8140</v>
      </c>
      <c r="L49" s="6">
        <f t="shared" si="1"/>
        <v>-1.2803532008830023E-2</v>
      </c>
      <c r="M49">
        <f t="shared" si="1"/>
        <v>-6.823609689525759E-3</v>
      </c>
      <c r="N49">
        <f t="shared" si="1"/>
        <v>-1.0664225025919967E-2</v>
      </c>
      <c r="O49">
        <f t="shared" si="1"/>
        <v>-6.4288676897552178E-3</v>
      </c>
      <c r="P49">
        <f t="shared" si="1"/>
        <v>4.2328042328042326E-2</v>
      </c>
      <c r="Q49">
        <f t="shared" si="2"/>
        <v>-1.2859651492638095E-2</v>
      </c>
      <c r="R49">
        <f t="shared" si="2"/>
        <v>-1.6401478788373797E-2</v>
      </c>
      <c r="S49" s="14">
        <f t="shared" si="2"/>
        <v>-3.7207480661901053E-3</v>
      </c>
    </row>
    <row r="50" spans="1:19" x14ac:dyDescent="0.3">
      <c r="A50" s="26">
        <v>45310</v>
      </c>
      <c r="C50" s="6">
        <v>566.25</v>
      </c>
      <c r="D50">
        <v>146.55000000000001</v>
      </c>
      <c r="E50" s="4">
        <v>3713.35</v>
      </c>
      <c r="F50">
        <v>482.2</v>
      </c>
      <c r="G50">
        <v>47.25</v>
      </c>
      <c r="H50" s="4">
        <v>1850.75</v>
      </c>
      <c r="I50" s="4">
        <v>2447.9499999999998</v>
      </c>
      <c r="J50" s="11">
        <v>8170.4</v>
      </c>
      <c r="L50" s="6">
        <f t="shared" si="1"/>
        <v>-1.3071895424836602E-2</v>
      </c>
      <c r="M50">
        <f t="shared" si="1"/>
        <v>-2.0429009193052975E-3</v>
      </c>
      <c r="N50">
        <f t="shared" si="1"/>
        <v>1.7872072146156222E-2</v>
      </c>
      <c r="O50">
        <f t="shared" si="1"/>
        <v>4.012079378774798E-2</v>
      </c>
      <c r="P50">
        <f t="shared" si="1"/>
        <v>7.4626865671642093E-3</v>
      </c>
      <c r="Q50">
        <f t="shared" si="2"/>
        <v>3.3130512448364353E-2</v>
      </c>
      <c r="R50">
        <f t="shared" si="2"/>
        <v>-3.1965143741348495E-3</v>
      </c>
      <c r="S50" s="14">
        <f t="shared" si="2"/>
        <v>2.9756878363560672E-2</v>
      </c>
    </row>
    <row r="51" spans="1:19" x14ac:dyDescent="0.3">
      <c r="A51" s="26">
        <v>45309</v>
      </c>
      <c r="C51" s="6">
        <v>573.75</v>
      </c>
      <c r="D51">
        <v>146.85</v>
      </c>
      <c r="E51" s="4">
        <v>3648.15</v>
      </c>
      <c r="F51">
        <v>463.6</v>
      </c>
      <c r="G51">
        <v>46.9</v>
      </c>
      <c r="H51" s="4">
        <v>1791.4</v>
      </c>
      <c r="I51" s="4">
        <v>2455.8000000000002</v>
      </c>
      <c r="J51" s="11">
        <v>7934.3</v>
      </c>
      <c r="L51" s="6">
        <f t="shared" si="1"/>
        <v>6.0494476591268559E-3</v>
      </c>
      <c r="M51">
        <f t="shared" si="1"/>
        <v>6.5113091158326836E-3</v>
      </c>
      <c r="N51">
        <f t="shared" si="1"/>
        <v>-1.8721000605204735E-2</v>
      </c>
      <c r="O51">
        <f t="shared" si="1"/>
        <v>3.5718151315078128E-3</v>
      </c>
      <c r="P51">
        <f t="shared" si="1"/>
        <v>3.076923076923074E-2</v>
      </c>
      <c r="Q51">
        <f t="shared" si="2"/>
        <v>9.4100411337127658E-3</v>
      </c>
      <c r="R51">
        <f t="shared" si="2"/>
        <v>7.5076923076923827E-3</v>
      </c>
      <c r="S51" s="14">
        <f t="shared" si="2"/>
        <v>-1.1665493681450388E-2</v>
      </c>
    </row>
    <row r="52" spans="1:19" x14ac:dyDescent="0.3">
      <c r="A52" s="26">
        <v>45308</v>
      </c>
      <c r="C52" s="6">
        <v>570.29999999999995</v>
      </c>
      <c r="D52">
        <v>145.9</v>
      </c>
      <c r="E52" s="4">
        <v>3717.75</v>
      </c>
      <c r="F52">
        <v>461.95</v>
      </c>
      <c r="G52">
        <v>45.5</v>
      </c>
      <c r="H52" s="4">
        <v>1774.7</v>
      </c>
      <c r="I52" s="4">
        <v>2437.5</v>
      </c>
      <c r="J52" s="11">
        <v>8027.95</v>
      </c>
      <c r="L52" s="6">
        <f t="shared" si="1"/>
        <v>-1.1697426566155448E-2</v>
      </c>
      <c r="M52">
        <f t="shared" si="1"/>
        <v>-2.5384101536406033E-2</v>
      </c>
      <c r="N52">
        <f t="shared" si="1"/>
        <v>4.7093649085037676E-4</v>
      </c>
      <c r="O52">
        <f t="shared" si="1"/>
        <v>-1.3875547016757393E-2</v>
      </c>
      <c r="P52">
        <f t="shared" si="1"/>
        <v>-1.7278617710583092E-2</v>
      </c>
      <c r="Q52">
        <f t="shared" si="2"/>
        <v>-1.0840788116935621E-2</v>
      </c>
      <c r="R52">
        <f t="shared" si="2"/>
        <v>5.4241343040402961E-3</v>
      </c>
      <c r="S52" s="14">
        <f t="shared" si="2"/>
        <v>-3.4571364731001719E-3</v>
      </c>
    </row>
    <row r="53" spans="1:19" x14ac:dyDescent="0.3">
      <c r="A53" s="26">
        <v>45307</v>
      </c>
      <c r="C53" s="6">
        <v>577.04999999999995</v>
      </c>
      <c r="D53">
        <v>149.69999999999999</v>
      </c>
      <c r="E53" s="4">
        <v>3716</v>
      </c>
      <c r="F53">
        <v>468.45</v>
      </c>
      <c r="G53">
        <v>46.3</v>
      </c>
      <c r="H53" s="4">
        <v>1794.15</v>
      </c>
      <c r="I53" s="4">
        <v>2424.35</v>
      </c>
      <c r="J53" s="11">
        <v>8055.8</v>
      </c>
      <c r="L53" s="6">
        <f t="shared" si="1"/>
        <v>3.1290743155149145E-3</v>
      </c>
      <c r="M53">
        <f t="shared" si="1"/>
        <v>-2.1248774109186009E-2</v>
      </c>
      <c r="N53">
        <f t="shared" si="1"/>
        <v>1.9413287316651796E-3</v>
      </c>
      <c r="O53">
        <f t="shared" si="1"/>
        <v>-1.7821574588531293E-2</v>
      </c>
      <c r="P53">
        <f t="shared" si="1"/>
        <v>-6.4377682403434387E-3</v>
      </c>
      <c r="Q53">
        <f t="shared" si="2"/>
        <v>-4.770489529884848E-3</v>
      </c>
      <c r="R53">
        <f t="shared" si="2"/>
        <v>-2.4288646516682059E-2</v>
      </c>
      <c r="S53" s="14">
        <f t="shared" si="2"/>
        <v>6.9563489105865242E-4</v>
      </c>
    </row>
    <row r="54" spans="1:19" x14ac:dyDescent="0.3">
      <c r="A54" s="26">
        <v>45306</v>
      </c>
      <c r="C54" s="6">
        <v>575.25</v>
      </c>
      <c r="D54">
        <v>152.94999999999999</v>
      </c>
      <c r="E54" s="4">
        <v>3708.8</v>
      </c>
      <c r="F54">
        <v>476.95</v>
      </c>
      <c r="G54">
        <v>46.6</v>
      </c>
      <c r="H54" s="4">
        <v>1802.75</v>
      </c>
      <c r="I54" s="4">
        <v>2484.6999999999998</v>
      </c>
      <c r="J54" s="11">
        <v>8050.2</v>
      </c>
      <c r="L54" s="6">
        <f t="shared" si="1"/>
        <v>-4.3271311120726954E-3</v>
      </c>
      <c r="M54">
        <f t="shared" si="1"/>
        <v>1.224354731965582E-2</v>
      </c>
      <c r="N54">
        <f t="shared" si="1"/>
        <v>-1.0287269670567128E-2</v>
      </c>
      <c r="O54">
        <f t="shared" si="1"/>
        <v>3.3365832520853594E-2</v>
      </c>
      <c r="P54">
        <f t="shared" si="1"/>
        <v>1.1943539630836142E-2</v>
      </c>
      <c r="Q54">
        <f t="shared" si="2"/>
        <v>-5.0224908242955599E-3</v>
      </c>
      <c r="R54">
        <f t="shared" si="2"/>
        <v>1.2737166031506654E-2</v>
      </c>
      <c r="S54" s="14">
        <f t="shared" si="2"/>
        <v>4.0785781103835133E-3</v>
      </c>
    </row>
    <row r="55" spans="1:19" x14ac:dyDescent="0.3">
      <c r="A55" s="26">
        <v>45303</v>
      </c>
      <c r="C55" s="6">
        <v>577.75</v>
      </c>
      <c r="D55">
        <v>151.1</v>
      </c>
      <c r="E55" s="4">
        <v>3747.35</v>
      </c>
      <c r="F55">
        <v>461.55</v>
      </c>
      <c r="G55">
        <v>46.05</v>
      </c>
      <c r="H55" s="4">
        <v>1811.85</v>
      </c>
      <c r="I55" s="4">
        <v>2453.4499999999998</v>
      </c>
      <c r="J55" s="11">
        <v>8017.5</v>
      </c>
      <c r="L55" s="6">
        <f t="shared" si="1"/>
        <v>1.1467086834733813E-2</v>
      </c>
      <c r="M55">
        <f t="shared" si="1"/>
        <v>4.9883604921849021E-3</v>
      </c>
      <c r="N55">
        <f t="shared" si="1"/>
        <v>8.4229221888832834E-3</v>
      </c>
      <c r="O55">
        <f t="shared" si="1"/>
        <v>4.3520835600043516E-3</v>
      </c>
      <c r="P55">
        <f t="shared" si="1"/>
        <v>-1.0845986984816542E-3</v>
      </c>
      <c r="Q55">
        <f t="shared" si="2"/>
        <v>-2.7588490081937819E-4</v>
      </c>
      <c r="R55">
        <f t="shared" si="2"/>
        <v>-2.0089865202196779E-2</v>
      </c>
      <c r="S55" s="14">
        <f t="shared" si="2"/>
        <v>3.2810326170969212E-2</v>
      </c>
    </row>
    <row r="56" spans="1:19" x14ac:dyDescent="0.3">
      <c r="A56" s="26">
        <v>45302</v>
      </c>
      <c r="C56" s="6">
        <v>571.20000000000005</v>
      </c>
      <c r="D56">
        <v>150.35</v>
      </c>
      <c r="E56" s="4">
        <v>3716.05</v>
      </c>
      <c r="F56">
        <v>459.55</v>
      </c>
      <c r="G56">
        <v>46.1</v>
      </c>
      <c r="H56" s="4">
        <v>1812.35</v>
      </c>
      <c r="I56" s="4">
        <v>2503.75</v>
      </c>
      <c r="J56" s="11">
        <v>7762.8</v>
      </c>
      <c r="L56" s="6">
        <f t="shared" si="1"/>
        <v>1.0258224266006487E-2</v>
      </c>
      <c r="M56">
        <f t="shared" si="1"/>
        <v>-9.225700164744683E-3</v>
      </c>
      <c r="N56">
        <f t="shared" si="1"/>
        <v>-1.0596802321711391E-2</v>
      </c>
      <c r="O56">
        <f t="shared" si="1"/>
        <v>2.5087260034904759E-3</v>
      </c>
      <c r="P56">
        <f t="shared" si="1"/>
        <v>6.550218340611447E-3</v>
      </c>
      <c r="Q56">
        <f t="shared" si="2"/>
        <v>7.7307490543629777E-4</v>
      </c>
      <c r="R56">
        <f t="shared" si="2"/>
        <v>6.9944044764188652E-4</v>
      </c>
      <c r="S56" s="14">
        <f t="shared" si="2"/>
        <v>2.6089427324154442E-3</v>
      </c>
    </row>
    <row r="57" spans="1:19" x14ac:dyDescent="0.3">
      <c r="A57" s="26">
        <v>45301</v>
      </c>
      <c r="C57" s="6">
        <v>565.4</v>
      </c>
      <c r="D57">
        <v>151.75</v>
      </c>
      <c r="E57" s="4">
        <v>3755.85</v>
      </c>
      <c r="F57">
        <v>458.4</v>
      </c>
      <c r="G57">
        <v>45.8</v>
      </c>
      <c r="H57" s="4">
        <v>1810.95</v>
      </c>
      <c r="I57" s="4">
        <v>2502</v>
      </c>
      <c r="J57" s="11">
        <v>7742.6</v>
      </c>
      <c r="L57" s="6">
        <f t="shared" si="1"/>
        <v>4.2628774422734939E-3</v>
      </c>
      <c r="M57">
        <f t="shared" si="1"/>
        <v>1.9808517662595667E-3</v>
      </c>
      <c r="N57">
        <f t="shared" si="1"/>
        <v>3.5753681539904061E-2</v>
      </c>
      <c r="O57">
        <f t="shared" si="1"/>
        <v>-3.2711808963043095E-4</v>
      </c>
      <c r="P57">
        <f t="shared" si="1"/>
        <v>-4.3478260869565834E-3</v>
      </c>
      <c r="Q57">
        <f t="shared" si="2"/>
        <v>-6.173855778729009E-3</v>
      </c>
      <c r="R57">
        <f t="shared" si="2"/>
        <v>6.1527325370974318E-3</v>
      </c>
      <c r="S57" s="14">
        <f t="shared" si="2"/>
        <v>-4.3656891552166215E-3</v>
      </c>
    </row>
    <row r="58" spans="1:19" x14ac:dyDescent="0.3">
      <c r="A58" s="26">
        <v>45300</v>
      </c>
      <c r="C58" s="6">
        <v>563</v>
      </c>
      <c r="D58">
        <v>151.44999999999999</v>
      </c>
      <c r="E58" s="4">
        <v>3626.2</v>
      </c>
      <c r="F58">
        <v>458.55</v>
      </c>
      <c r="G58">
        <v>46</v>
      </c>
      <c r="H58" s="4">
        <v>1822.2</v>
      </c>
      <c r="I58" s="4">
        <v>2486.6999999999998</v>
      </c>
      <c r="J58" s="11">
        <v>7776.55</v>
      </c>
      <c r="L58" s="6">
        <f t="shared" si="1"/>
        <v>-9.0645076124262567E-3</v>
      </c>
      <c r="M58">
        <f t="shared" si="1"/>
        <v>8.3222370173102536E-3</v>
      </c>
      <c r="N58">
        <f t="shared" si="1"/>
        <v>4.7937044528803038E-3</v>
      </c>
      <c r="O58">
        <f t="shared" si="1"/>
        <v>1.5277316506144214E-2</v>
      </c>
      <c r="P58">
        <f t="shared" si="1"/>
        <v>9.1340450771055792E-2</v>
      </c>
      <c r="Q58">
        <f t="shared" si="2"/>
        <v>7.8261110035674295E-3</v>
      </c>
      <c r="R58">
        <f t="shared" si="2"/>
        <v>-7.6817175123206774E-3</v>
      </c>
      <c r="S58" s="14">
        <f t="shared" si="2"/>
        <v>-1.3291553763371117E-3</v>
      </c>
    </row>
    <row r="59" spans="1:19" x14ac:dyDescent="0.3">
      <c r="A59" s="26">
        <v>45299</v>
      </c>
      <c r="C59" s="6">
        <v>568.15</v>
      </c>
      <c r="D59">
        <v>150.19999999999999</v>
      </c>
      <c r="E59" s="4">
        <v>3608.9</v>
      </c>
      <c r="F59">
        <v>451.65</v>
      </c>
      <c r="G59">
        <v>42.15</v>
      </c>
      <c r="H59" s="4">
        <v>1808.05</v>
      </c>
      <c r="I59" s="4">
        <v>2505.9499999999998</v>
      </c>
      <c r="J59" s="11">
        <v>7786.9</v>
      </c>
      <c r="L59" s="6">
        <f t="shared" si="1"/>
        <v>-1.3028750108572918E-2</v>
      </c>
      <c r="M59">
        <f t="shared" si="1"/>
        <v>-2.8460543337645576E-2</v>
      </c>
      <c r="N59">
        <f t="shared" si="1"/>
        <v>-4.2628333356325458E-3</v>
      </c>
      <c r="O59">
        <f t="shared" si="1"/>
        <v>-9.6480649051639816E-3</v>
      </c>
      <c r="P59">
        <f t="shared" si="1"/>
        <v>-7.0671378091873788E-3</v>
      </c>
      <c r="Q59">
        <f t="shared" si="2"/>
        <v>-1.7977894250875884E-2</v>
      </c>
      <c r="R59">
        <f t="shared" si="2"/>
        <v>-3.5282568524792154E-2</v>
      </c>
      <c r="S59" s="14">
        <f t="shared" si="2"/>
        <v>7.8889974695668264E-3</v>
      </c>
    </row>
    <row r="60" spans="1:19" x14ac:dyDescent="0.3">
      <c r="A60" s="26">
        <v>45296</v>
      </c>
      <c r="C60" s="6">
        <v>575.65</v>
      </c>
      <c r="D60">
        <v>154.6</v>
      </c>
      <c r="E60" s="4">
        <v>3624.35</v>
      </c>
      <c r="F60">
        <v>456.05</v>
      </c>
      <c r="G60">
        <v>42.45</v>
      </c>
      <c r="H60" s="4">
        <v>1841.15</v>
      </c>
      <c r="I60" s="4">
        <v>2597.6</v>
      </c>
      <c r="J60" s="11">
        <v>7725.95</v>
      </c>
      <c r="L60" s="6">
        <f t="shared" si="1"/>
        <v>6.8211630957585962E-3</v>
      </c>
      <c r="M60">
        <f t="shared" si="1"/>
        <v>-1.614465611882467E-3</v>
      </c>
      <c r="N60">
        <f t="shared" si="1"/>
        <v>5.9535374281828018E-3</v>
      </c>
      <c r="O60">
        <f t="shared" si="1"/>
        <v>-1.4585133967156438E-2</v>
      </c>
      <c r="P60">
        <f t="shared" si="1"/>
        <v>-1.6222479721900249E-2</v>
      </c>
      <c r="Q60">
        <f t="shared" si="2"/>
        <v>-6.5558733070737946E-3</v>
      </c>
      <c r="R60">
        <f t="shared" si="2"/>
        <v>-1.5594504973946032E-2</v>
      </c>
      <c r="S60" s="14">
        <f t="shared" si="2"/>
        <v>-2.7171808441977773E-3</v>
      </c>
    </row>
    <row r="61" spans="1:19" x14ac:dyDescent="0.3">
      <c r="A61" s="26">
        <v>45295</v>
      </c>
      <c r="C61" s="6">
        <v>571.75</v>
      </c>
      <c r="D61">
        <v>154.85</v>
      </c>
      <c r="E61" s="4">
        <v>3602.9</v>
      </c>
      <c r="F61">
        <v>462.8</v>
      </c>
      <c r="G61">
        <v>43.15</v>
      </c>
      <c r="H61" s="4">
        <v>1853.3</v>
      </c>
      <c r="I61" s="4">
        <v>2638.75</v>
      </c>
      <c r="J61" s="11">
        <v>7747</v>
      </c>
      <c r="L61" s="6">
        <f t="shared" si="1"/>
        <v>4.6873569532179846E-2</v>
      </c>
      <c r="M61">
        <f t="shared" si="1"/>
        <v>2.0428336079077392E-2</v>
      </c>
      <c r="N61">
        <f t="shared" si="1"/>
        <v>1.178056417529038E-2</v>
      </c>
      <c r="O61">
        <f t="shared" si="1"/>
        <v>2.5141211651345714E-2</v>
      </c>
      <c r="P61">
        <f t="shared" si="1"/>
        <v>3.8507821901323742E-2</v>
      </c>
      <c r="Q61">
        <f t="shared" si="2"/>
        <v>-4.191069797431602E-3</v>
      </c>
      <c r="R61">
        <f t="shared" si="2"/>
        <v>2.6534751047168102E-4</v>
      </c>
      <c r="S61" s="14">
        <f t="shared" si="2"/>
        <v>-3.8511241553565111E-3</v>
      </c>
    </row>
    <row r="62" spans="1:19" x14ac:dyDescent="0.3">
      <c r="A62" s="26">
        <v>45294</v>
      </c>
      <c r="C62" s="6">
        <v>546.15</v>
      </c>
      <c r="D62">
        <v>151.75</v>
      </c>
      <c r="E62" s="4">
        <v>3560.95</v>
      </c>
      <c r="F62">
        <v>451.45</v>
      </c>
      <c r="G62">
        <v>41.55</v>
      </c>
      <c r="H62" s="4">
        <v>1861.1</v>
      </c>
      <c r="I62" s="4">
        <v>2638.05</v>
      </c>
      <c r="J62" s="11">
        <v>7776.95</v>
      </c>
      <c r="L62" s="6">
        <f t="shared" si="1"/>
        <v>-1.0060362173039477E-3</v>
      </c>
      <c r="M62">
        <f t="shared" si="1"/>
        <v>-9.8749177090194651E-4</v>
      </c>
      <c r="N62">
        <f t="shared" si="1"/>
        <v>-1.9103104426631507E-2</v>
      </c>
      <c r="O62">
        <f t="shared" si="1"/>
        <v>3.0237334550433592E-2</v>
      </c>
      <c r="P62">
        <f t="shared" si="1"/>
        <v>6.0532687651331726E-3</v>
      </c>
      <c r="Q62">
        <f t="shared" si="2"/>
        <v>-2.0318997736484778E-2</v>
      </c>
      <c r="R62">
        <f t="shared" si="2"/>
        <v>-2.5521778584392013E-3</v>
      </c>
      <c r="S62" s="14">
        <f t="shared" si="2"/>
        <v>-7.7826472483238608E-3</v>
      </c>
    </row>
    <row r="63" spans="1:19" x14ac:dyDescent="0.3">
      <c r="A63" s="26">
        <v>45293</v>
      </c>
      <c r="C63" s="6">
        <v>546.70000000000005</v>
      </c>
      <c r="D63">
        <v>151.9</v>
      </c>
      <c r="E63" s="4">
        <v>3630.3</v>
      </c>
      <c r="F63">
        <v>438.2</v>
      </c>
      <c r="G63">
        <v>41.3</v>
      </c>
      <c r="H63" s="4">
        <v>1899.7</v>
      </c>
      <c r="I63" s="4">
        <v>2644.8</v>
      </c>
      <c r="J63" s="11">
        <v>7837.95</v>
      </c>
      <c r="L63" s="6">
        <f t="shared" si="1"/>
        <v>2.9352412401394655E-3</v>
      </c>
      <c r="M63">
        <f t="shared" si="1"/>
        <v>-2.9702970297029736E-2</v>
      </c>
      <c r="N63">
        <f t="shared" si="1"/>
        <v>-1.4603295241714321E-2</v>
      </c>
      <c r="O63">
        <f t="shared" si="1"/>
        <v>4.8154093097912539E-3</v>
      </c>
      <c r="P63">
        <f t="shared" ref="P63:S126" si="3">(G63-G64)/G64</f>
        <v>-1.3142174432497114E-2</v>
      </c>
      <c r="Q63">
        <f t="shared" si="2"/>
        <v>-2.7559778471875902E-3</v>
      </c>
      <c r="R63">
        <f t="shared" si="2"/>
        <v>2.6967208340614005E-2</v>
      </c>
      <c r="S63" s="14">
        <f t="shared" si="2"/>
        <v>-9.415541330434948E-3</v>
      </c>
    </row>
    <row r="64" spans="1:19" x14ac:dyDescent="0.3">
      <c r="A64" s="26">
        <v>45292</v>
      </c>
      <c r="C64" s="6">
        <v>545.1</v>
      </c>
      <c r="D64">
        <v>156.55000000000001</v>
      </c>
      <c r="E64" s="4">
        <v>3684.1</v>
      </c>
      <c r="F64">
        <v>436.1</v>
      </c>
      <c r="G64">
        <v>41.85</v>
      </c>
      <c r="H64" s="4">
        <v>1904.95</v>
      </c>
      <c r="I64" s="4">
        <v>2575.35</v>
      </c>
      <c r="J64" s="11">
        <v>7912.45</v>
      </c>
      <c r="L64" s="6">
        <f t="shared" si="1"/>
        <v>3.0361578802097287E-3</v>
      </c>
      <c r="M64">
        <f t="shared" si="1"/>
        <v>2.5616394492475546E-3</v>
      </c>
      <c r="N64">
        <f t="shared" si="1"/>
        <v>-1.4636129556850769E-3</v>
      </c>
      <c r="O64">
        <f t="shared" si="1"/>
        <v>-5.1328846811908293E-3</v>
      </c>
      <c r="P64">
        <f t="shared" si="3"/>
        <v>7.2202166064982984E-3</v>
      </c>
      <c r="Q64">
        <f t="shared" si="2"/>
        <v>-1.3630049015752714E-3</v>
      </c>
      <c r="R64">
        <f t="shared" si="2"/>
        <v>-9.1166543818128919E-4</v>
      </c>
      <c r="S64" s="14">
        <f t="shared" si="2"/>
        <v>8.3022185974793404E-3</v>
      </c>
    </row>
    <row r="65" spans="1:19" x14ac:dyDescent="0.3">
      <c r="A65" s="26">
        <v>45289</v>
      </c>
      <c r="C65" s="6">
        <v>543.45000000000005</v>
      </c>
      <c r="D65">
        <v>156.15</v>
      </c>
      <c r="E65" s="4">
        <v>3689.5</v>
      </c>
      <c r="F65">
        <v>438.35</v>
      </c>
      <c r="G65">
        <v>41.55</v>
      </c>
      <c r="H65" s="4">
        <v>1907.55</v>
      </c>
      <c r="I65" s="4">
        <v>2577.6999999999998</v>
      </c>
      <c r="J65" s="11">
        <v>7847.3</v>
      </c>
      <c r="L65" s="6">
        <f t="shared" si="1"/>
        <v>5.7370223003609189E-3</v>
      </c>
      <c r="M65">
        <f t="shared" si="1"/>
        <v>4.1800643086817085E-3</v>
      </c>
      <c r="N65">
        <f t="shared" si="1"/>
        <v>2.8267782881683267E-3</v>
      </c>
      <c r="O65">
        <f t="shared" si="1"/>
        <v>1.1304648748413967E-2</v>
      </c>
      <c r="P65">
        <f t="shared" si="3"/>
        <v>4.8367593712211783E-3</v>
      </c>
      <c r="Q65">
        <f t="shared" si="2"/>
        <v>9.5260776375327462E-3</v>
      </c>
      <c r="R65">
        <f t="shared" si="2"/>
        <v>5.3824252115916094E-3</v>
      </c>
      <c r="S65" s="14">
        <f t="shared" si="2"/>
        <v>-1.042251212176617E-2</v>
      </c>
    </row>
    <row r="66" spans="1:19" x14ac:dyDescent="0.3">
      <c r="A66" s="26">
        <v>45288</v>
      </c>
      <c r="C66" s="6">
        <v>540.35</v>
      </c>
      <c r="D66">
        <v>155.5</v>
      </c>
      <c r="E66" s="4">
        <v>3679.1</v>
      </c>
      <c r="F66">
        <v>433.45</v>
      </c>
      <c r="G66">
        <v>41.35</v>
      </c>
      <c r="H66" s="4">
        <v>1889.55</v>
      </c>
      <c r="I66" s="4">
        <v>2563.9</v>
      </c>
      <c r="J66" s="11">
        <v>7929.95</v>
      </c>
      <c r="L66" s="6">
        <f t="shared" si="1"/>
        <v>3.4354688950789651E-3</v>
      </c>
      <c r="M66">
        <f t="shared" si="1"/>
        <v>9.74025974025974E-3</v>
      </c>
      <c r="N66">
        <f t="shared" si="1"/>
        <v>1.8986027059589183E-2</v>
      </c>
      <c r="O66">
        <f t="shared" si="1"/>
        <v>-7.7829918736409152E-3</v>
      </c>
      <c r="P66">
        <f t="shared" si="3"/>
        <v>-9.5808383233532586E-3</v>
      </c>
      <c r="Q66">
        <f t="shared" si="2"/>
        <v>-8.968609865470923E-3</v>
      </c>
      <c r="R66">
        <f t="shared" si="2"/>
        <v>-3.0136293819143351E-3</v>
      </c>
      <c r="S66" s="14">
        <f t="shared" si="2"/>
        <v>-9.4681947350342167E-3</v>
      </c>
    </row>
    <row r="67" spans="1:19" x14ac:dyDescent="0.3">
      <c r="A67" s="26">
        <v>45287</v>
      </c>
      <c r="C67" s="6">
        <v>538.5</v>
      </c>
      <c r="D67">
        <v>154</v>
      </c>
      <c r="E67" s="4">
        <v>3610.55</v>
      </c>
      <c r="F67">
        <v>436.85</v>
      </c>
      <c r="G67">
        <v>41.75</v>
      </c>
      <c r="H67" s="4">
        <v>1906.65</v>
      </c>
      <c r="I67" s="4">
        <v>2571.65</v>
      </c>
      <c r="J67" s="11">
        <v>8005.75</v>
      </c>
      <c r="L67" s="6">
        <f t="shared" si="1"/>
        <v>-3.5159141376757538E-3</v>
      </c>
      <c r="M67">
        <f t="shared" si="1"/>
        <v>3.2478077297831356E-4</v>
      </c>
      <c r="N67">
        <f t="shared" si="1"/>
        <v>5.5281699947086543E-3</v>
      </c>
      <c r="O67">
        <f t="shared" si="1"/>
        <v>6.8720650555494523E-4</v>
      </c>
      <c r="P67">
        <f t="shared" si="3"/>
        <v>-2.3894862604540361E-3</v>
      </c>
      <c r="Q67">
        <f t="shared" si="2"/>
        <v>-7.9864724245577046E-3</v>
      </c>
      <c r="R67">
        <f t="shared" si="2"/>
        <v>-1.0922866867944881E-2</v>
      </c>
      <c r="S67" s="14">
        <f t="shared" si="2"/>
        <v>-1.1165801028884054E-2</v>
      </c>
    </row>
    <row r="68" spans="1:19" x14ac:dyDescent="0.3">
      <c r="A68" s="26">
        <v>45286</v>
      </c>
      <c r="C68" s="6">
        <v>540.4</v>
      </c>
      <c r="D68">
        <v>153.94999999999999</v>
      </c>
      <c r="E68" s="4">
        <v>3590.7</v>
      </c>
      <c r="F68">
        <v>436.55</v>
      </c>
      <c r="G68">
        <v>41.85</v>
      </c>
      <c r="H68" s="4">
        <v>1922</v>
      </c>
      <c r="I68" s="4">
        <v>2600.0500000000002</v>
      </c>
      <c r="J68" s="11">
        <v>8096.15</v>
      </c>
      <c r="L68" s="6">
        <f t="shared" ref="L68:O131" si="4">(C68-C69)/C69</f>
        <v>1.5121630506245804E-2</v>
      </c>
      <c r="M68">
        <f t="shared" si="4"/>
        <v>-3.2467532467539851E-4</v>
      </c>
      <c r="N68">
        <f t="shared" si="4"/>
        <v>4.5883109979575403E-3</v>
      </c>
      <c r="O68">
        <f t="shared" si="4"/>
        <v>-6.0336976320582358E-3</v>
      </c>
      <c r="P68">
        <f t="shared" si="3"/>
        <v>4.8019207683073911E-3</v>
      </c>
      <c r="Q68">
        <f t="shared" si="2"/>
        <v>-6.1533688401675841E-3</v>
      </c>
      <c r="R68">
        <f t="shared" si="2"/>
        <v>1.3672251107260474E-3</v>
      </c>
      <c r="S68" s="14">
        <f t="shared" si="2"/>
        <v>-1.3013926751946146E-3</v>
      </c>
    </row>
    <row r="69" spans="1:19" x14ac:dyDescent="0.3">
      <c r="A69" s="26">
        <v>45282</v>
      </c>
      <c r="C69" s="6">
        <v>532.35</v>
      </c>
      <c r="D69">
        <v>154</v>
      </c>
      <c r="E69" s="4">
        <v>3574.3</v>
      </c>
      <c r="F69">
        <v>439.2</v>
      </c>
      <c r="G69">
        <v>41.65</v>
      </c>
      <c r="H69" s="4">
        <v>1933.9</v>
      </c>
      <c r="I69" s="4">
        <v>2596.5</v>
      </c>
      <c r="J69" s="11">
        <v>8106.7</v>
      </c>
      <c r="L69" s="6">
        <f t="shared" si="4"/>
        <v>1.8754186202277427E-2</v>
      </c>
      <c r="M69">
        <f t="shared" si="4"/>
        <v>3.2478077297831356E-4</v>
      </c>
      <c r="N69">
        <f t="shared" si="4"/>
        <v>1.7449473384571642E-2</v>
      </c>
      <c r="O69">
        <f t="shared" si="4"/>
        <v>2.2941655991615153E-2</v>
      </c>
      <c r="P69">
        <f t="shared" si="3"/>
        <v>2.406738868832766E-3</v>
      </c>
      <c r="Q69">
        <f t="shared" si="2"/>
        <v>2.6404479473502638E-2</v>
      </c>
      <c r="R69">
        <f t="shared" si="2"/>
        <v>2.2000926354793183E-3</v>
      </c>
      <c r="S69" s="14">
        <f t="shared" si="2"/>
        <v>1.1052452841838558E-3</v>
      </c>
    </row>
    <row r="70" spans="1:19" x14ac:dyDescent="0.3">
      <c r="A70" s="26">
        <v>45281</v>
      </c>
      <c r="C70" s="6">
        <v>522.54999999999995</v>
      </c>
      <c r="D70">
        <v>153.94999999999999</v>
      </c>
      <c r="E70" s="4">
        <v>3513</v>
      </c>
      <c r="F70">
        <v>429.35</v>
      </c>
      <c r="G70">
        <v>41.55</v>
      </c>
      <c r="H70" s="4">
        <v>1884.15</v>
      </c>
      <c r="I70" s="4">
        <v>2590.8000000000002</v>
      </c>
      <c r="J70" s="11">
        <v>8097.75</v>
      </c>
      <c r="L70" s="6">
        <f t="shared" si="4"/>
        <v>7.3253012048191896E-3</v>
      </c>
      <c r="M70">
        <f t="shared" si="4"/>
        <v>4.89556135770235E-3</v>
      </c>
      <c r="N70">
        <f t="shared" si="4"/>
        <v>-6.8275306390738564E-3</v>
      </c>
      <c r="O70">
        <f t="shared" si="4"/>
        <v>1.2021213906894573E-2</v>
      </c>
      <c r="P70">
        <f t="shared" si="3"/>
        <v>6.8123393316195338E-2</v>
      </c>
      <c r="Q70">
        <f t="shared" si="2"/>
        <v>1.0268096514745357E-2</v>
      </c>
      <c r="R70">
        <f t="shared" si="2"/>
        <v>4.9055534185006008E-2</v>
      </c>
      <c r="S70" s="14">
        <f t="shared" si="2"/>
        <v>4.3783217260262306E-3</v>
      </c>
    </row>
    <row r="71" spans="1:19" x14ac:dyDescent="0.3">
      <c r="A71" s="26">
        <v>45280</v>
      </c>
      <c r="C71" s="6">
        <v>518.75</v>
      </c>
      <c r="D71">
        <v>153.19999999999999</v>
      </c>
      <c r="E71" s="4">
        <v>3537.15</v>
      </c>
      <c r="F71">
        <v>424.25</v>
      </c>
      <c r="G71">
        <v>38.9</v>
      </c>
      <c r="H71" s="4">
        <v>1865</v>
      </c>
      <c r="I71" s="4">
        <v>2469.65</v>
      </c>
      <c r="J71" s="11">
        <v>8062.45</v>
      </c>
      <c r="L71" s="6">
        <f t="shared" si="4"/>
        <v>-3.1098244303324574E-2</v>
      </c>
      <c r="M71">
        <f t="shared" si="4"/>
        <v>-2.6683608640406715E-2</v>
      </c>
      <c r="N71">
        <f t="shared" si="4"/>
        <v>1.1309818336045549E-4</v>
      </c>
      <c r="O71">
        <f t="shared" si="4"/>
        <v>-4.5664154763243751E-2</v>
      </c>
      <c r="P71">
        <f t="shared" si="3"/>
        <v>-7.048984468339313E-2</v>
      </c>
      <c r="Q71">
        <f t="shared" si="2"/>
        <v>-2.297194645991037E-2</v>
      </c>
      <c r="R71">
        <f t="shared" si="2"/>
        <v>-2.5009869719699925E-2</v>
      </c>
      <c r="S71" s="14">
        <f t="shared" si="2"/>
        <v>-1.0250492576065407E-2</v>
      </c>
    </row>
    <row r="72" spans="1:19" x14ac:dyDescent="0.3">
      <c r="A72" s="26">
        <v>45279</v>
      </c>
      <c r="C72" s="6">
        <v>535.4</v>
      </c>
      <c r="D72">
        <v>157.4</v>
      </c>
      <c r="E72" s="4">
        <v>3536.75</v>
      </c>
      <c r="F72">
        <v>444.55</v>
      </c>
      <c r="G72">
        <v>41.85</v>
      </c>
      <c r="H72" s="4">
        <v>1908.85</v>
      </c>
      <c r="I72" s="4">
        <v>2533</v>
      </c>
      <c r="J72" s="11">
        <v>8145.95</v>
      </c>
      <c r="L72" s="6">
        <f t="shared" si="4"/>
        <v>2.6217228464419048E-3</v>
      </c>
      <c r="M72">
        <f t="shared" si="4"/>
        <v>5.4295752155860385E-3</v>
      </c>
      <c r="N72">
        <f t="shared" si="4"/>
        <v>-7.5762890213960012E-3</v>
      </c>
      <c r="O72">
        <f t="shared" si="4"/>
        <v>-9.6903541991534108E-3</v>
      </c>
      <c r="P72">
        <f t="shared" si="3"/>
        <v>-1.4134275618374591E-2</v>
      </c>
      <c r="Q72">
        <f t="shared" si="2"/>
        <v>-1.6715602946479186E-2</v>
      </c>
      <c r="R72">
        <f t="shared" si="2"/>
        <v>4.3815301651500558E-3</v>
      </c>
      <c r="S72" s="14">
        <f t="shared" si="2"/>
        <v>-5.8215813465305232E-3</v>
      </c>
    </row>
    <row r="73" spans="1:19" x14ac:dyDescent="0.3">
      <c r="A73" s="26">
        <v>45278</v>
      </c>
      <c r="C73" s="6">
        <v>534</v>
      </c>
      <c r="D73">
        <v>156.55000000000001</v>
      </c>
      <c r="E73" s="4">
        <v>3563.75</v>
      </c>
      <c r="F73">
        <v>448.9</v>
      </c>
      <c r="G73">
        <v>42.45</v>
      </c>
      <c r="H73" s="4">
        <v>1941.3</v>
      </c>
      <c r="I73" s="4">
        <v>2521.9499999999998</v>
      </c>
      <c r="J73" s="11">
        <v>8193.65</v>
      </c>
      <c r="L73" s="6">
        <f t="shared" si="4"/>
        <v>-8.8167053364269134E-3</v>
      </c>
      <c r="M73">
        <f t="shared" si="4"/>
        <v>-3.1836994587710918E-3</v>
      </c>
      <c r="N73">
        <f t="shared" si="4"/>
        <v>-1.0096941751617985E-2</v>
      </c>
      <c r="O73">
        <f t="shared" si="4"/>
        <v>2.1039463209371091E-2</v>
      </c>
      <c r="P73">
        <f t="shared" si="3"/>
        <v>4.0441176470588376E-2</v>
      </c>
      <c r="Q73">
        <f t="shared" si="2"/>
        <v>-9.7934200459066801E-3</v>
      </c>
      <c r="R73">
        <f t="shared" si="2"/>
        <v>-2.3931962025317177E-3</v>
      </c>
      <c r="S73" s="14">
        <f t="shared" si="2"/>
        <v>-1.0177702074197563E-2</v>
      </c>
    </row>
    <row r="74" spans="1:19" x14ac:dyDescent="0.3">
      <c r="A74" s="26">
        <v>45275</v>
      </c>
      <c r="C74" s="6">
        <v>538.75</v>
      </c>
      <c r="D74">
        <v>157.05000000000001</v>
      </c>
      <c r="E74" s="4">
        <v>3600.1</v>
      </c>
      <c r="F74">
        <v>439.65</v>
      </c>
      <c r="G74">
        <v>40.799999999999997</v>
      </c>
      <c r="H74" s="4">
        <v>1960.5</v>
      </c>
      <c r="I74" s="4">
        <v>2528</v>
      </c>
      <c r="J74" s="11">
        <v>8277.9</v>
      </c>
      <c r="L74" s="6">
        <f t="shared" si="4"/>
        <v>-7.4190855976996616E-4</v>
      </c>
      <c r="M74">
        <f t="shared" si="4"/>
        <v>2.8824107435309568E-2</v>
      </c>
      <c r="N74">
        <f t="shared" si="4"/>
        <v>-6.3481548949794377E-3</v>
      </c>
      <c r="O74">
        <f t="shared" si="4"/>
        <v>-3.6260623229462273E-3</v>
      </c>
      <c r="P74">
        <f t="shared" si="3"/>
        <v>-6.0901339829476254E-3</v>
      </c>
      <c r="Q74">
        <f t="shared" si="2"/>
        <v>5.4103951383368569E-3</v>
      </c>
      <c r="R74">
        <f t="shared" si="2"/>
        <v>-4.5872462740929225E-3</v>
      </c>
      <c r="S74" s="14">
        <f t="shared" si="2"/>
        <v>3.6129532862112816E-3</v>
      </c>
    </row>
    <row r="75" spans="1:19" x14ac:dyDescent="0.3">
      <c r="A75" s="26">
        <v>45274</v>
      </c>
      <c r="C75" s="6">
        <v>539.15</v>
      </c>
      <c r="D75">
        <v>152.65</v>
      </c>
      <c r="E75" s="4">
        <v>3623.1</v>
      </c>
      <c r="F75">
        <v>441.25</v>
      </c>
      <c r="G75">
        <v>41.05</v>
      </c>
      <c r="H75" s="4">
        <v>1949.95</v>
      </c>
      <c r="I75" s="4">
        <v>2539.65</v>
      </c>
      <c r="J75" s="11">
        <v>8248.1</v>
      </c>
      <c r="L75" s="6">
        <f t="shared" si="4"/>
        <v>1.1728279226871833E-2</v>
      </c>
      <c r="M75">
        <f t="shared" si="4"/>
        <v>1.9691499835904915E-3</v>
      </c>
      <c r="N75">
        <f t="shared" si="4"/>
        <v>-1.5154192206803757E-2</v>
      </c>
      <c r="O75">
        <f t="shared" si="4"/>
        <v>1.5418248763088225E-2</v>
      </c>
      <c r="P75">
        <f t="shared" si="3"/>
        <v>2.4968789013732836E-2</v>
      </c>
      <c r="Q75">
        <f t="shared" si="2"/>
        <v>1.5070275897969831E-2</v>
      </c>
      <c r="R75">
        <f t="shared" si="2"/>
        <v>-2.3373664362035741E-3</v>
      </c>
      <c r="S75" s="14">
        <f t="shared" si="2"/>
        <v>1.0376780285332441E-3</v>
      </c>
    </row>
    <row r="76" spans="1:19" x14ac:dyDescent="0.3">
      <c r="A76" s="26">
        <v>45273</v>
      </c>
      <c r="C76" s="6">
        <v>532.9</v>
      </c>
      <c r="D76">
        <v>152.35</v>
      </c>
      <c r="E76" s="4">
        <v>3678.85</v>
      </c>
      <c r="F76">
        <v>434.55</v>
      </c>
      <c r="G76">
        <v>40.049999999999997</v>
      </c>
      <c r="H76" s="4">
        <v>1921</v>
      </c>
      <c r="I76" s="4">
        <v>2545.6</v>
      </c>
      <c r="J76" s="11">
        <v>8239.5499999999993</v>
      </c>
      <c r="L76" s="6">
        <f t="shared" si="4"/>
        <v>-6.5635255508677496E-4</v>
      </c>
      <c r="M76">
        <f t="shared" si="4"/>
        <v>-1.3110455588332811E-3</v>
      </c>
      <c r="N76">
        <f t="shared" si="4"/>
        <v>2.006100097046996E-2</v>
      </c>
      <c r="O76">
        <f t="shared" si="4"/>
        <v>-8.4426697090701393E-3</v>
      </c>
      <c r="P76">
        <f t="shared" si="3"/>
        <v>-1.1111111111111181E-2</v>
      </c>
      <c r="Q76">
        <f t="shared" si="2"/>
        <v>-3.8632062018719932E-3</v>
      </c>
      <c r="R76">
        <f t="shared" si="2"/>
        <v>9.7580325267750539E-3</v>
      </c>
      <c r="S76" s="14">
        <f t="shared" si="2"/>
        <v>-1.1902192161941768E-2</v>
      </c>
    </row>
    <row r="77" spans="1:19" x14ac:dyDescent="0.3">
      <c r="A77" s="26">
        <v>45272</v>
      </c>
      <c r="C77" s="6">
        <v>533.25</v>
      </c>
      <c r="D77">
        <v>152.55000000000001</v>
      </c>
      <c r="E77" s="4">
        <v>3606.5</v>
      </c>
      <c r="F77">
        <v>438.25</v>
      </c>
      <c r="G77">
        <v>40.5</v>
      </c>
      <c r="H77" s="4">
        <v>1928.45</v>
      </c>
      <c r="I77" s="4">
        <v>2521</v>
      </c>
      <c r="J77" s="11">
        <v>8338.7999999999993</v>
      </c>
      <c r="L77" s="6">
        <f t="shared" si="4"/>
        <v>1.8756447528842305E-4</v>
      </c>
      <c r="M77">
        <f t="shared" si="4"/>
        <v>-1.0379500486539048E-2</v>
      </c>
      <c r="N77">
        <f t="shared" si="4"/>
        <v>-2.3396246852067506E-2</v>
      </c>
      <c r="O77">
        <f t="shared" si="4"/>
        <v>-6.2358276643990932E-3</v>
      </c>
      <c r="P77">
        <f t="shared" si="3"/>
        <v>-1.2330456226879694E-3</v>
      </c>
      <c r="Q77">
        <f t="shared" si="2"/>
        <v>-1.1355480365015823E-2</v>
      </c>
      <c r="R77">
        <f t="shared" si="2"/>
        <v>-1.5907094759441787E-2</v>
      </c>
      <c r="S77" s="14">
        <f t="shared" si="2"/>
        <v>-1.5286511380745813E-2</v>
      </c>
    </row>
    <row r="78" spans="1:19" x14ac:dyDescent="0.3">
      <c r="A78" s="26">
        <v>45271</v>
      </c>
      <c r="C78" s="6">
        <v>533.15</v>
      </c>
      <c r="D78">
        <v>154.15</v>
      </c>
      <c r="E78" s="4">
        <v>3692.9</v>
      </c>
      <c r="F78">
        <v>441</v>
      </c>
      <c r="G78">
        <v>40.549999999999997</v>
      </c>
      <c r="H78" s="4">
        <v>1950.6</v>
      </c>
      <c r="I78" s="4">
        <v>2561.75</v>
      </c>
      <c r="J78" s="11">
        <v>8468.25</v>
      </c>
      <c r="L78" s="6">
        <f t="shared" si="4"/>
        <v>6.2281777861658101E-3</v>
      </c>
      <c r="M78">
        <f t="shared" si="4"/>
        <v>-2.2653721682847528E-3</v>
      </c>
      <c r="N78">
        <f t="shared" si="4"/>
        <v>-1.3450878247512165E-2</v>
      </c>
      <c r="O78">
        <f t="shared" si="4"/>
        <v>1.2629161882893225E-2</v>
      </c>
      <c r="P78">
        <f t="shared" si="3"/>
        <v>1.6290726817042571E-2</v>
      </c>
      <c r="Q78">
        <f t="shared" si="2"/>
        <v>1.1328580686973381E-2</v>
      </c>
      <c r="R78">
        <f t="shared" si="2"/>
        <v>-2.9106895832938611E-2</v>
      </c>
      <c r="S78" s="14">
        <f t="shared" si="2"/>
        <v>7.0903128600549494E-4</v>
      </c>
    </row>
    <row r="79" spans="1:19" x14ac:dyDescent="0.3">
      <c r="A79" s="26">
        <v>45268</v>
      </c>
      <c r="C79" s="6">
        <v>529.85</v>
      </c>
      <c r="D79">
        <v>154.5</v>
      </c>
      <c r="E79" s="4">
        <v>3743.25</v>
      </c>
      <c r="F79">
        <v>435.5</v>
      </c>
      <c r="G79">
        <v>39.9</v>
      </c>
      <c r="H79" s="4">
        <v>1928.75</v>
      </c>
      <c r="I79" s="4">
        <v>2638.55</v>
      </c>
      <c r="J79" s="11">
        <v>8462.25</v>
      </c>
      <c r="L79" s="6">
        <f t="shared" si="4"/>
        <v>0</v>
      </c>
      <c r="M79">
        <f t="shared" si="4"/>
        <v>-9.6993210475270408E-4</v>
      </c>
      <c r="N79">
        <f t="shared" si="4"/>
        <v>-6.067284458723855E-3</v>
      </c>
      <c r="O79">
        <f t="shared" si="4"/>
        <v>-1.1238506073334065E-2</v>
      </c>
      <c r="P79">
        <f t="shared" si="3"/>
        <v>3.7711313394018092E-2</v>
      </c>
      <c r="Q79">
        <f t="shared" si="2"/>
        <v>-2.0740251827782247E-2</v>
      </c>
      <c r="R79">
        <f t="shared" si="2"/>
        <v>-1.9290453269898953E-2</v>
      </c>
      <c r="S79" s="14">
        <f t="shared" si="2"/>
        <v>-5.0030570971685727E-3</v>
      </c>
    </row>
    <row r="80" spans="1:19" x14ac:dyDescent="0.3">
      <c r="A80" s="26">
        <v>45267</v>
      </c>
      <c r="C80" s="6">
        <v>529.85</v>
      </c>
      <c r="D80">
        <v>154.65</v>
      </c>
      <c r="E80" s="4">
        <v>3766.1</v>
      </c>
      <c r="F80">
        <v>440.45</v>
      </c>
      <c r="G80">
        <v>38.450000000000003</v>
      </c>
      <c r="H80" s="4">
        <v>1969.6</v>
      </c>
      <c r="I80" s="4">
        <v>2690.45</v>
      </c>
      <c r="J80" s="11">
        <v>8504.7999999999993</v>
      </c>
      <c r="L80" s="6">
        <f t="shared" si="4"/>
        <v>-1.0366081434441454E-2</v>
      </c>
      <c r="M80">
        <f t="shared" si="4"/>
        <v>-3.2226877215597808E-3</v>
      </c>
      <c r="N80">
        <f t="shared" si="4"/>
        <v>1.7383669885864768E-2</v>
      </c>
      <c r="O80">
        <f t="shared" si="4"/>
        <v>5.7084142025345362E-3</v>
      </c>
      <c r="P80">
        <f t="shared" si="3"/>
        <v>3.2214765100671214E-2</v>
      </c>
      <c r="Q80">
        <f t="shared" si="2"/>
        <v>1.6528085030640528E-3</v>
      </c>
      <c r="R80">
        <f t="shared" si="2"/>
        <v>2.5525413623490494E-3</v>
      </c>
      <c r="S80" s="14">
        <f t="shared" si="2"/>
        <v>3.427425301595643E-3</v>
      </c>
    </row>
    <row r="81" spans="1:19" x14ac:dyDescent="0.3">
      <c r="A81" s="26">
        <v>45266</v>
      </c>
      <c r="C81" s="6">
        <v>535.4</v>
      </c>
      <c r="D81">
        <v>155.15</v>
      </c>
      <c r="E81" s="4">
        <v>3701.75</v>
      </c>
      <c r="F81">
        <v>437.95</v>
      </c>
      <c r="G81">
        <v>37.25</v>
      </c>
      <c r="H81" s="4">
        <v>1966.35</v>
      </c>
      <c r="I81" s="4">
        <v>2683.6</v>
      </c>
      <c r="J81" s="11">
        <v>8475.75</v>
      </c>
      <c r="L81" s="6">
        <f t="shared" si="4"/>
        <v>-8.7938535591965197E-3</v>
      </c>
      <c r="M81">
        <f t="shared" si="4"/>
        <v>-8.9428297668476889E-3</v>
      </c>
      <c r="N81">
        <f t="shared" si="4"/>
        <v>4.5181948929472991E-3</v>
      </c>
      <c r="O81">
        <f t="shared" si="4"/>
        <v>7.9401611047180409E-3</v>
      </c>
      <c r="P81">
        <f t="shared" si="3"/>
        <v>-1.3404825737264655E-3</v>
      </c>
      <c r="Q81">
        <f t="shared" si="2"/>
        <v>-2.3592085235921312E-3</v>
      </c>
      <c r="R81">
        <f t="shared" si="2"/>
        <v>-5.4478745877034693E-3</v>
      </c>
      <c r="S81" s="14">
        <f t="shared" si="2"/>
        <v>-3.8959207418114723E-3</v>
      </c>
    </row>
    <row r="82" spans="1:19" x14ac:dyDescent="0.3">
      <c r="A82" s="26">
        <v>45265</v>
      </c>
      <c r="C82" s="6">
        <v>540.15</v>
      </c>
      <c r="D82">
        <v>156.55000000000001</v>
      </c>
      <c r="E82" s="4">
        <v>3685.1</v>
      </c>
      <c r="F82">
        <v>434.5</v>
      </c>
      <c r="G82">
        <v>37.299999999999997</v>
      </c>
      <c r="H82" s="4">
        <v>1971</v>
      </c>
      <c r="I82" s="4">
        <v>2698.3</v>
      </c>
      <c r="J82" s="11">
        <v>8508.9</v>
      </c>
      <c r="L82" s="6">
        <f t="shared" si="4"/>
        <v>-1.5940972854800509E-2</v>
      </c>
      <c r="M82">
        <f t="shared" si="4"/>
        <v>1.6228497241155469E-2</v>
      </c>
      <c r="N82">
        <f t="shared" si="4"/>
        <v>5.2648807900048354E-3</v>
      </c>
      <c r="O82">
        <f t="shared" si="4"/>
        <v>1.152073732718894E-3</v>
      </c>
      <c r="P82">
        <f t="shared" si="3"/>
        <v>-1.4531043593130892E-2</v>
      </c>
      <c r="Q82">
        <f t="shared" si="2"/>
        <v>-1.0045203415369162E-2</v>
      </c>
      <c r="R82">
        <f t="shared" si="2"/>
        <v>2.6382282996434171E-3</v>
      </c>
      <c r="S82" s="14">
        <f t="shared" si="2"/>
        <v>-1.1012767836906429E-2</v>
      </c>
    </row>
    <row r="83" spans="1:19" x14ac:dyDescent="0.3">
      <c r="A83" s="26">
        <v>45264</v>
      </c>
      <c r="C83" s="6">
        <v>548.9</v>
      </c>
      <c r="D83">
        <v>154.05000000000001</v>
      </c>
      <c r="E83" s="4">
        <v>3665.8</v>
      </c>
      <c r="F83">
        <v>434</v>
      </c>
      <c r="G83">
        <v>37.85</v>
      </c>
      <c r="H83" s="4">
        <v>1991</v>
      </c>
      <c r="I83" s="4">
        <v>2691.2</v>
      </c>
      <c r="J83" s="11">
        <v>8603.65</v>
      </c>
      <c r="L83" s="6">
        <f t="shared" si="4"/>
        <v>2.6077203476960333E-2</v>
      </c>
      <c r="M83">
        <f t="shared" si="4"/>
        <v>3.5630252100840414E-2</v>
      </c>
      <c r="N83">
        <f t="shared" si="4"/>
        <v>8.5286673269505883E-3</v>
      </c>
      <c r="O83">
        <f t="shared" si="4"/>
        <v>1.7823639774859342E-2</v>
      </c>
      <c r="P83">
        <f t="shared" si="3"/>
        <v>1.2032085561497402E-2</v>
      </c>
      <c r="Q83">
        <f t="shared" si="3"/>
        <v>6.3433495918521843E-3</v>
      </c>
      <c r="R83">
        <f t="shared" si="3"/>
        <v>-1.8902316764185984E-2</v>
      </c>
      <c r="S83" s="14">
        <f t="shared" si="3"/>
        <v>-6.0191202379921279E-3</v>
      </c>
    </row>
    <row r="84" spans="1:19" x14ac:dyDescent="0.3">
      <c r="A84" s="26">
        <v>45261</v>
      </c>
      <c r="C84" s="6">
        <v>534.95000000000005</v>
      </c>
      <c r="D84">
        <v>148.75</v>
      </c>
      <c r="E84" s="4">
        <v>3634.8</v>
      </c>
      <c r="F84">
        <v>426.4</v>
      </c>
      <c r="G84">
        <v>37.4</v>
      </c>
      <c r="H84" s="4">
        <v>1978.45</v>
      </c>
      <c r="I84" s="4">
        <v>2743.05</v>
      </c>
      <c r="J84" s="11">
        <v>8655.75</v>
      </c>
      <c r="L84" s="6">
        <f t="shared" si="4"/>
        <v>1.2683388547089532E-2</v>
      </c>
      <c r="M84">
        <f t="shared" si="4"/>
        <v>9.5011876484560956E-3</v>
      </c>
      <c r="N84">
        <f t="shared" si="4"/>
        <v>1.2013976863001709E-2</v>
      </c>
      <c r="O84">
        <f t="shared" si="4"/>
        <v>1.1145364002845598E-2</v>
      </c>
      <c r="P84">
        <f t="shared" si="3"/>
        <v>6.7294751009421266E-3</v>
      </c>
      <c r="Q84">
        <f t="shared" si="3"/>
        <v>1.4745858337180078E-2</v>
      </c>
      <c r="R84">
        <f t="shared" si="3"/>
        <v>1.6772926087923492E-2</v>
      </c>
      <c r="S84" s="14">
        <f t="shared" si="3"/>
        <v>8.0004192359425796E-3</v>
      </c>
    </row>
    <row r="85" spans="1:19" x14ac:dyDescent="0.3">
      <c r="A85" s="26">
        <v>45260</v>
      </c>
      <c r="C85" s="6">
        <v>528.25</v>
      </c>
      <c r="D85">
        <v>147.35</v>
      </c>
      <c r="E85" s="4">
        <v>3591.65</v>
      </c>
      <c r="F85">
        <v>421.7</v>
      </c>
      <c r="G85">
        <v>37.15</v>
      </c>
      <c r="H85" s="4">
        <v>1949.7</v>
      </c>
      <c r="I85" s="4">
        <v>2697.8</v>
      </c>
      <c r="J85" s="11">
        <v>8587.0499999999993</v>
      </c>
      <c r="L85" s="6">
        <f t="shared" si="4"/>
        <v>3.4191281223287196E-3</v>
      </c>
      <c r="M85">
        <f t="shared" si="4"/>
        <v>-1.930116472545761E-2</v>
      </c>
      <c r="N85">
        <f t="shared" si="4"/>
        <v>-4.2832192065647805E-3</v>
      </c>
      <c r="O85">
        <f t="shared" si="4"/>
        <v>3.9281037971669493E-3</v>
      </c>
      <c r="P85">
        <f t="shared" si="3"/>
        <v>-1.3280212483399735E-2</v>
      </c>
      <c r="Q85">
        <f t="shared" si="3"/>
        <v>2.0300655274316051E-3</v>
      </c>
      <c r="R85">
        <f t="shared" si="3"/>
        <v>1.0790558261521237E-2</v>
      </c>
      <c r="S85" s="14">
        <f t="shared" si="3"/>
        <v>2.0979478277411708E-2</v>
      </c>
    </row>
    <row r="86" spans="1:19" x14ac:dyDescent="0.3">
      <c r="A86" s="26">
        <v>45259</v>
      </c>
      <c r="C86" s="6">
        <v>526.45000000000005</v>
      </c>
      <c r="D86">
        <v>150.25</v>
      </c>
      <c r="E86" s="4">
        <v>3607.1</v>
      </c>
      <c r="F86">
        <v>420.05</v>
      </c>
      <c r="G86">
        <v>37.65</v>
      </c>
      <c r="H86" s="4">
        <v>1945.75</v>
      </c>
      <c r="I86" s="4">
        <v>2669</v>
      </c>
      <c r="J86" s="11">
        <v>8410.6</v>
      </c>
      <c r="L86" s="6">
        <f t="shared" si="4"/>
        <v>9.9760191846523655E-3</v>
      </c>
      <c r="M86">
        <f t="shared" si="4"/>
        <v>2.0006668889630637E-3</v>
      </c>
      <c r="N86">
        <f t="shared" si="4"/>
        <v>1.7488928380017491E-2</v>
      </c>
      <c r="O86">
        <f t="shared" si="4"/>
        <v>-6.3867534003547929E-3</v>
      </c>
      <c r="P86">
        <f t="shared" si="3"/>
        <v>-6.5963060686015833E-3</v>
      </c>
      <c r="Q86">
        <f t="shared" si="3"/>
        <v>6.8303536777832635E-3</v>
      </c>
      <c r="R86">
        <f t="shared" si="3"/>
        <v>8.1018299937677535E-3</v>
      </c>
      <c r="S86" s="14">
        <f t="shared" si="3"/>
        <v>9.9911136729352173E-3</v>
      </c>
    </row>
    <row r="87" spans="1:19" x14ac:dyDescent="0.3">
      <c r="A87" s="26">
        <v>45258</v>
      </c>
      <c r="C87" s="6">
        <v>521.25</v>
      </c>
      <c r="D87">
        <v>149.94999999999999</v>
      </c>
      <c r="E87" s="4">
        <v>3545.1</v>
      </c>
      <c r="F87">
        <v>422.75</v>
      </c>
      <c r="G87">
        <v>37.9</v>
      </c>
      <c r="H87" s="4">
        <v>1932.55</v>
      </c>
      <c r="I87" s="4">
        <v>2647.55</v>
      </c>
      <c r="J87" s="11">
        <v>8327.4</v>
      </c>
      <c r="L87" s="6">
        <f t="shared" si="4"/>
        <v>-5.2480916030534352E-3</v>
      </c>
      <c r="M87">
        <f t="shared" si="4"/>
        <v>1.7299864314789571E-2</v>
      </c>
      <c r="N87">
        <f t="shared" si="4"/>
        <v>1.1013215859031094E-3</v>
      </c>
      <c r="O87">
        <f t="shared" si="4"/>
        <v>5.3507728894173602E-3</v>
      </c>
      <c r="P87">
        <f t="shared" si="3"/>
        <v>-2.9449423815620965E-2</v>
      </c>
      <c r="Q87">
        <f t="shared" si="3"/>
        <v>-5.9471479546987171E-4</v>
      </c>
      <c r="R87">
        <f t="shared" si="3"/>
        <v>-1.4865116279069699E-2</v>
      </c>
      <c r="S87" s="14">
        <f t="shared" si="3"/>
        <v>-1.4392235767546498E-2</v>
      </c>
    </row>
    <row r="88" spans="1:19" x14ac:dyDescent="0.3">
      <c r="A88" s="26">
        <v>45254</v>
      </c>
      <c r="C88" s="6">
        <v>524</v>
      </c>
      <c r="D88">
        <v>147.4</v>
      </c>
      <c r="E88" s="4">
        <v>3541.2</v>
      </c>
      <c r="F88">
        <v>420.5</v>
      </c>
      <c r="G88">
        <v>39.049999999999997</v>
      </c>
      <c r="H88" s="4">
        <v>1933.7</v>
      </c>
      <c r="I88" s="4">
        <v>2687.5</v>
      </c>
      <c r="J88" s="11">
        <v>8449</v>
      </c>
      <c r="L88" s="6">
        <f t="shared" si="4"/>
        <v>-3.1389707980595022E-3</v>
      </c>
      <c r="M88">
        <f t="shared" si="4"/>
        <v>1.6989466530750934E-3</v>
      </c>
      <c r="N88">
        <f t="shared" si="4"/>
        <v>1.185815927079464E-2</v>
      </c>
      <c r="O88">
        <f t="shared" si="4"/>
        <v>9.521542489882819E-4</v>
      </c>
      <c r="P88">
        <f t="shared" si="3"/>
        <v>3.4437086092715154E-2</v>
      </c>
      <c r="Q88">
        <f t="shared" si="3"/>
        <v>-1.0363622405895749E-2</v>
      </c>
      <c r="R88">
        <f t="shared" si="3"/>
        <v>2.9772396352210826E-2</v>
      </c>
      <c r="S88" s="14">
        <f t="shared" si="3"/>
        <v>-2.3674438101084863E-3</v>
      </c>
    </row>
    <row r="89" spans="1:19" x14ac:dyDescent="0.3">
      <c r="A89" s="26">
        <v>45253</v>
      </c>
      <c r="C89" s="6">
        <v>525.65</v>
      </c>
      <c r="D89">
        <v>147.15</v>
      </c>
      <c r="E89" s="4">
        <v>3499.7</v>
      </c>
      <c r="F89">
        <v>420.1</v>
      </c>
      <c r="G89">
        <v>37.75</v>
      </c>
      <c r="H89" s="4">
        <v>1953.95</v>
      </c>
      <c r="I89" s="4">
        <v>2609.8000000000002</v>
      </c>
      <c r="J89" s="11">
        <v>8469.0499999999993</v>
      </c>
      <c r="L89" s="6">
        <f t="shared" si="4"/>
        <v>-9.5111280197961206E-5</v>
      </c>
      <c r="M89">
        <f t="shared" si="4"/>
        <v>1.1687865245789049E-2</v>
      </c>
      <c r="N89">
        <f t="shared" si="4"/>
        <v>2.1840053724196246E-2</v>
      </c>
      <c r="O89">
        <f t="shared" si="4"/>
        <v>7.4340527577938199E-3</v>
      </c>
      <c r="P89">
        <f t="shared" si="3"/>
        <v>1.3422818791946308E-2</v>
      </c>
      <c r="Q89">
        <f t="shared" si="3"/>
        <v>3.0801611951025436E-3</v>
      </c>
      <c r="R89">
        <f t="shared" si="3"/>
        <v>-3.1847606328714743E-2</v>
      </c>
      <c r="S89" s="14">
        <f t="shared" si="3"/>
        <v>-3.5884252695730953E-3</v>
      </c>
    </row>
    <row r="90" spans="1:19" x14ac:dyDescent="0.3">
      <c r="A90" s="26">
        <v>45252</v>
      </c>
      <c r="C90" s="6">
        <v>525.70000000000005</v>
      </c>
      <c r="D90">
        <v>145.44999999999999</v>
      </c>
      <c r="E90" s="4">
        <v>3424.9</v>
      </c>
      <c r="F90">
        <v>417</v>
      </c>
      <c r="G90">
        <v>37.25</v>
      </c>
      <c r="H90" s="4">
        <v>1947.95</v>
      </c>
      <c r="I90" s="4">
        <v>2695.65</v>
      </c>
      <c r="J90" s="11">
        <v>8499.5499999999993</v>
      </c>
      <c r="L90" s="6">
        <f t="shared" si="4"/>
        <v>2.1923553522068271E-3</v>
      </c>
      <c r="M90">
        <f t="shared" si="4"/>
        <v>-8.5207907293796872E-3</v>
      </c>
      <c r="N90">
        <f t="shared" si="4"/>
        <v>-8.5972326752734966E-3</v>
      </c>
      <c r="O90">
        <f t="shared" si="4"/>
        <v>-9.0304182509505972E-3</v>
      </c>
      <c r="P90">
        <f t="shared" si="3"/>
        <v>2.6917900403768888E-3</v>
      </c>
      <c r="Q90">
        <f t="shared" si="3"/>
        <v>3.3738539198516298E-3</v>
      </c>
      <c r="R90">
        <f t="shared" si="3"/>
        <v>-6.7795361176102463E-3</v>
      </c>
      <c r="S90" s="14">
        <f t="shared" si="3"/>
        <v>-3.8150045123710565E-3</v>
      </c>
    </row>
    <row r="91" spans="1:19" x14ac:dyDescent="0.3">
      <c r="A91" s="26">
        <v>45251</v>
      </c>
      <c r="C91" s="6">
        <v>524.54999999999995</v>
      </c>
      <c r="D91">
        <v>146.69999999999999</v>
      </c>
      <c r="E91" s="4">
        <v>3454.6</v>
      </c>
      <c r="F91">
        <v>420.8</v>
      </c>
      <c r="G91">
        <v>37.15</v>
      </c>
      <c r="H91" s="4">
        <v>1941.4</v>
      </c>
      <c r="I91" s="4">
        <v>2714.05</v>
      </c>
      <c r="J91" s="11">
        <v>8532.1</v>
      </c>
      <c r="L91" s="6">
        <f t="shared" si="4"/>
        <v>1.5880701074852194E-2</v>
      </c>
      <c r="M91">
        <f t="shared" si="4"/>
        <v>-4.7489823609227749E-3</v>
      </c>
      <c r="N91">
        <f t="shared" si="4"/>
        <v>-8.5381778523971469E-3</v>
      </c>
      <c r="O91">
        <f t="shared" si="4"/>
        <v>2.8598665395614597E-3</v>
      </c>
      <c r="P91">
        <f t="shared" si="3"/>
        <v>-1.3280212483399735E-2</v>
      </c>
      <c r="Q91">
        <f t="shared" si="3"/>
        <v>2.6028591813545436E-2</v>
      </c>
      <c r="R91">
        <f t="shared" si="3"/>
        <v>6.2472193385734705E-3</v>
      </c>
      <c r="S91" s="14">
        <f t="shared" si="3"/>
        <v>-7.3701784083439912E-3</v>
      </c>
    </row>
    <row r="92" spans="1:19" x14ac:dyDescent="0.3">
      <c r="A92" s="26">
        <v>45250</v>
      </c>
      <c r="C92" s="6">
        <v>516.35</v>
      </c>
      <c r="D92">
        <v>147.4</v>
      </c>
      <c r="E92" s="4">
        <v>3484.35</v>
      </c>
      <c r="F92">
        <v>419.6</v>
      </c>
      <c r="G92">
        <v>37.65</v>
      </c>
      <c r="H92" s="4">
        <v>1892.15</v>
      </c>
      <c r="I92" s="4">
        <v>2697.2</v>
      </c>
      <c r="J92" s="11">
        <v>8595.4500000000007</v>
      </c>
      <c r="L92" s="6">
        <f t="shared" si="4"/>
        <v>1.0173139000293546E-2</v>
      </c>
      <c r="M92">
        <f t="shared" si="4"/>
        <v>-4.7265361242403011E-3</v>
      </c>
      <c r="N92">
        <f t="shared" si="4"/>
        <v>-5.6788185774417042E-3</v>
      </c>
      <c r="O92">
        <f t="shared" si="4"/>
        <v>2.0428015564202418E-2</v>
      </c>
      <c r="P92">
        <f t="shared" si="3"/>
        <v>-1.1811023622047319E-2</v>
      </c>
      <c r="Q92">
        <f t="shared" si="3"/>
        <v>-1.0071152035157476E-2</v>
      </c>
      <c r="R92">
        <f t="shared" si="3"/>
        <v>-5.7433997220942363E-4</v>
      </c>
      <c r="S92" s="14">
        <f t="shared" si="3"/>
        <v>-6.1742312561785251E-3</v>
      </c>
    </row>
    <row r="93" spans="1:19" x14ac:dyDescent="0.3">
      <c r="A93" s="26">
        <v>45247</v>
      </c>
      <c r="C93" s="6">
        <v>511.15</v>
      </c>
      <c r="D93">
        <v>148.1</v>
      </c>
      <c r="E93" s="4">
        <v>3504.25</v>
      </c>
      <c r="F93">
        <v>411.2</v>
      </c>
      <c r="G93">
        <v>38.1</v>
      </c>
      <c r="H93" s="4">
        <v>1911.4</v>
      </c>
      <c r="I93" s="4">
        <v>2698.75</v>
      </c>
      <c r="J93" s="11">
        <v>8648.85</v>
      </c>
      <c r="L93" s="6">
        <f t="shared" si="4"/>
        <v>6.200787401574758E-3</v>
      </c>
      <c r="M93">
        <f t="shared" si="4"/>
        <v>-1.3981358189081187E-2</v>
      </c>
      <c r="N93">
        <f t="shared" si="4"/>
        <v>-1.6309458643872701E-2</v>
      </c>
      <c r="O93">
        <f t="shared" si="4"/>
        <v>-3.5138737428813491E-3</v>
      </c>
      <c r="P93">
        <f t="shared" si="3"/>
        <v>6.7226890756302476E-2</v>
      </c>
      <c r="Q93">
        <f t="shared" si="3"/>
        <v>9.8000369812717234E-3</v>
      </c>
      <c r="R93">
        <f t="shared" si="3"/>
        <v>6.7520937086154136E-3</v>
      </c>
      <c r="S93" s="14">
        <f t="shared" si="3"/>
        <v>-2.1584564999745384E-2</v>
      </c>
    </row>
    <row r="94" spans="1:19" x14ac:dyDescent="0.3">
      <c r="A94" s="26">
        <v>45246</v>
      </c>
      <c r="C94" s="6">
        <v>508</v>
      </c>
      <c r="D94">
        <v>150.19999999999999</v>
      </c>
      <c r="E94" s="4">
        <v>3562.35</v>
      </c>
      <c r="F94">
        <v>412.65</v>
      </c>
      <c r="G94">
        <v>35.700000000000003</v>
      </c>
      <c r="H94" s="4">
        <v>1892.85</v>
      </c>
      <c r="I94" s="4">
        <v>2680.65</v>
      </c>
      <c r="J94" s="11">
        <v>8839.65</v>
      </c>
      <c r="L94" s="6">
        <f t="shared" si="4"/>
        <v>-3.7262208276132129E-3</v>
      </c>
      <c r="M94">
        <f t="shared" si="4"/>
        <v>3.3300033300021943E-4</v>
      </c>
      <c r="N94">
        <f t="shared" si="4"/>
        <v>-6.3595665453328818E-3</v>
      </c>
      <c r="O94">
        <f t="shared" si="4"/>
        <v>3.0384054448225574E-3</v>
      </c>
      <c r="P94">
        <f t="shared" si="3"/>
        <v>8.4745762711865621E-3</v>
      </c>
      <c r="Q94">
        <f t="shared" si="3"/>
        <v>4.964162463498757E-3</v>
      </c>
      <c r="R94">
        <f t="shared" si="3"/>
        <v>1.8232579340208534E-2</v>
      </c>
      <c r="S94" s="14">
        <f t="shared" si="3"/>
        <v>7.7867147018417081E-3</v>
      </c>
    </row>
    <row r="95" spans="1:19" x14ac:dyDescent="0.3">
      <c r="A95" s="26">
        <v>45245</v>
      </c>
      <c r="C95" s="6">
        <v>509.9</v>
      </c>
      <c r="D95">
        <v>150.15</v>
      </c>
      <c r="E95" s="4">
        <v>3585.15</v>
      </c>
      <c r="F95">
        <v>411.4</v>
      </c>
      <c r="G95">
        <v>35.4</v>
      </c>
      <c r="H95" s="4">
        <v>1883.5</v>
      </c>
      <c r="I95" s="4">
        <v>2632.65</v>
      </c>
      <c r="J95" s="11">
        <v>8771.35</v>
      </c>
      <c r="L95" s="6">
        <f t="shared" si="4"/>
        <v>8.8330552556676537E-4</v>
      </c>
      <c r="M95">
        <f t="shared" si="4"/>
        <v>-1.7985611510791366E-2</v>
      </c>
      <c r="N95">
        <f t="shared" si="4"/>
        <v>-3.3498276437228199E-3</v>
      </c>
      <c r="O95">
        <f t="shared" si="4"/>
        <v>1.8263728235723854E-3</v>
      </c>
      <c r="P95">
        <f t="shared" si="3"/>
        <v>1.2875536480686572E-2</v>
      </c>
      <c r="Q95">
        <f t="shared" si="3"/>
        <v>5.4717736554117172E-3</v>
      </c>
      <c r="R95">
        <f t="shared" si="3"/>
        <v>3.6407304334566668E-3</v>
      </c>
      <c r="S95" s="14">
        <f t="shared" si="3"/>
        <v>-1.2235360360360319E-2</v>
      </c>
    </row>
    <row r="96" spans="1:19" x14ac:dyDescent="0.3">
      <c r="A96" s="26">
        <v>45243</v>
      </c>
      <c r="C96" s="6">
        <v>509.45</v>
      </c>
      <c r="D96">
        <v>152.9</v>
      </c>
      <c r="E96" s="4">
        <v>3597.2</v>
      </c>
      <c r="F96">
        <v>410.65</v>
      </c>
      <c r="G96">
        <v>34.950000000000003</v>
      </c>
      <c r="H96" s="4">
        <v>1873.25</v>
      </c>
      <c r="I96" s="4">
        <v>2623.1</v>
      </c>
      <c r="J96" s="11">
        <v>8880</v>
      </c>
      <c r="L96" s="6">
        <f t="shared" si="4"/>
        <v>-1.9345524542829666E-2</v>
      </c>
      <c r="M96">
        <f t="shared" si="4"/>
        <v>2.3084643693543107E-2</v>
      </c>
      <c r="N96">
        <f t="shared" si="4"/>
        <v>7.5202711218787825E-3</v>
      </c>
      <c r="O96">
        <f t="shared" si="4"/>
        <v>-1.7017138689681425E-3</v>
      </c>
      <c r="P96">
        <f t="shared" si="3"/>
        <v>-1.687763713080153E-2</v>
      </c>
      <c r="Q96">
        <f t="shared" si="3"/>
        <v>-1.2441679626749564E-2</v>
      </c>
      <c r="R96">
        <f t="shared" si="3"/>
        <v>-2.7346719320688953E-2</v>
      </c>
      <c r="S96" s="14">
        <f t="shared" si="3"/>
        <v>1.718795640295755E-2</v>
      </c>
    </row>
    <row r="97" spans="1:19" x14ac:dyDescent="0.3">
      <c r="A97" s="26">
        <v>45242</v>
      </c>
      <c r="C97" s="6">
        <v>519.5</v>
      </c>
      <c r="D97">
        <v>149.44999999999999</v>
      </c>
      <c r="E97" s="4">
        <v>3570.35</v>
      </c>
      <c r="F97">
        <v>411.35</v>
      </c>
      <c r="G97">
        <v>35.549999999999997</v>
      </c>
      <c r="H97" s="4">
        <v>1896.85</v>
      </c>
      <c r="I97" s="4">
        <v>2696.85</v>
      </c>
      <c r="J97" s="11">
        <v>8729.9500000000007</v>
      </c>
      <c r="L97" s="6">
        <f t="shared" si="4"/>
        <v>2.5261495954213561E-2</v>
      </c>
      <c r="M97">
        <f t="shared" si="4"/>
        <v>-2.6693360026693739E-3</v>
      </c>
      <c r="N97">
        <f t="shared" si="4"/>
        <v>3.0481809242870936E-3</v>
      </c>
      <c r="O97">
        <f t="shared" si="4"/>
        <v>4.6403712296984589E-3</v>
      </c>
      <c r="P97">
        <f t="shared" si="3"/>
        <v>1.8624641833810848E-2</v>
      </c>
      <c r="Q97">
        <f t="shared" si="3"/>
        <v>2.9079757844925583E-3</v>
      </c>
      <c r="R97">
        <f t="shared" si="3"/>
        <v>7.4526504538831549E-3</v>
      </c>
      <c r="S97" s="14">
        <f t="shared" si="3"/>
        <v>1.4273100115021361E-2</v>
      </c>
    </row>
    <row r="98" spans="1:19" x14ac:dyDescent="0.3">
      <c r="A98" s="26">
        <v>45240</v>
      </c>
      <c r="C98" s="6">
        <v>506.7</v>
      </c>
      <c r="D98">
        <v>149.85</v>
      </c>
      <c r="E98" s="4">
        <v>3559.5</v>
      </c>
      <c r="F98">
        <v>409.45</v>
      </c>
      <c r="G98">
        <v>34.9</v>
      </c>
      <c r="H98" s="4">
        <v>1891.35</v>
      </c>
      <c r="I98" s="4">
        <v>2676.9</v>
      </c>
      <c r="J98" s="11">
        <v>8607.1</v>
      </c>
      <c r="L98" s="6">
        <f t="shared" si="4"/>
        <v>-4.2252137172055304E-3</v>
      </c>
      <c r="M98">
        <f t="shared" si="4"/>
        <v>1.5587936292781992E-2</v>
      </c>
      <c r="N98">
        <f t="shared" si="4"/>
        <v>-1.4302922891599654E-2</v>
      </c>
      <c r="O98">
        <f t="shared" si="4"/>
        <v>9.8655814527068685E-3</v>
      </c>
      <c r="P98">
        <f t="shared" si="3"/>
        <v>-1.4124293785310734E-2</v>
      </c>
      <c r="Q98">
        <f t="shared" si="3"/>
        <v>-4.1595366592076296E-3</v>
      </c>
      <c r="R98">
        <f t="shared" si="3"/>
        <v>-2.0365592578360903E-2</v>
      </c>
      <c r="S98" s="14">
        <f t="shared" si="3"/>
        <v>9.8853301700276789E-4</v>
      </c>
    </row>
    <row r="99" spans="1:19" x14ac:dyDescent="0.3">
      <c r="A99" s="26">
        <v>45239</v>
      </c>
      <c r="C99" s="6">
        <v>508.85</v>
      </c>
      <c r="D99">
        <v>147.55000000000001</v>
      </c>
      <c r="E99" s="4">
        <v>3611.15</v>
      </c>
      <c r="F99">
        <v>405.45</v>
      </c>
      <c r="G99">
        <v>35.4</v>
      </c>
      <c r="H99" s="4">
        <v>1899.25</v>
      </c>
      <c r="I99" s="4">
        <v>2732.55</v>
      </c>
      <c r="J99" s="11">
        <v>8598.6</v>
      </c>
      <c r="L99" s="6">
        <f t="shared" si="4"/>
        <v>-2.6460211681692786E-3</v>
      </c>
      <c r="M99">
        <f t="shared" si="4"/>
        <v>3.400204012240734E-3</v>
      </c>
      <c r="N99">
        <f t="shared" si="4"/>
        <v>8.7305986696233117E-4</v>
      </c>
      <c r="O99">
        <f t="shared" si="4"/>
        <v>-4.930358683593952E-4</v>
      </c>
      <c r="P99">
        <f t="shared" si="3"/>
        <v>1.7241379310344869E-2</v>
      </c>
      <c r="Q99">
        <f t="shared" si="3"/>
        <v>4.8941798941798944E-3</v>
      </c>
      <c r="R99">
        <f t="shared" si="3"/>
        <v>2.1724092804128087E-2</v>
      </c>
      <c r="S99" s="14">
        <f t="shared" si="3"/>
        <v>1.0916144960761881E-2</v>
      </c>
    </row>
    <row r="100" spans="1:19" x14ac:dyDescent="0.3">
      <c r="A100" s="26">
        <v>45238</v>
      </c>
      <c r="C100" s="6">
        <v>510.2</v>
      </c>
      <c r="D100">
        <v>147.05000000000001</v>
      </c>
      <c r="E100" s="4">
        <v>3608</v>
      </c>
      <c r="F100">
        <v>405.65</v>
      </c>
      <c r="G100">
        <v>34.799999999999997</v>
      </c>
      <c r="H100" s="4">
        <v>1890</v>
      </c>
      <c r="I100" s="4">
        <v>2674.45</v>
      </c>
      <c r="J100" s="11">
        <v>8505.75</v>
      </c>
      <c r="L100" s="6">
        <f t="shared" si="4"/>
        <v>1.9176987614862095E-2</v>
      </c>
      <c r="M100">
        <f t="shared" si="4"/>
        <v>-1.6972165648336725E-3</v>
      </c>
      <c r="N100">
        <f t="shared" si="4"/>
        <v>1.5780064471628313E-2</v>
      </c>
      <c r="O100">
        <f t="shared" si="4"/>
        <v>1.0336239103362335E-2</v>
      </c>
      <c r="P100">
        <f t="shared" si="3"/>
        <v>-5.7142857142857958E-3</v>
      </c>
      <c r="Q100">
        <f t="shared" si="3"/>
        <v>9.5075312466616577E-3</v>
      </c>
      <c r="R100">
        <f t="shared" si="3"/>
        <v>4.5071268944017733E-3</v>
      </c>
      <c r="S100" s="14">
        <f t="shared" si="3"/>
        <v>-3.3044487019493582E-3</v>
      </c>
    </row>
    <row r="101" spans="1:19" x14ac:dyDescent="0.3">
      <c r="A101" s="26">
        <v>45237</v>
      </c>
      <c r="C101" s="6">
        <v>500.6</v>
      </c>
      <c r="D101">
        <v>147.30000000000001</v>
      </c>
      <c r="E101" s="4">
        <v>3551.95</v>
      </c>
      <c r="F101">
        <v>401.5</v>
      </c>
      <c r="G101">
        <v>35</v>
      </c>
      <c r="H101" s="4">
        <v>1872.2</v>
      </c>
      <c r="I101" s="4">
        <v>2662.45</v>
      </c>
      <c r="J101" s="11">
        <v>8533.9500000000007</v>
      </c>
      <c r="L101" s="6">
        <f t="shared" si="4"/>
        <v>1.1313131313131358E-2</v>
      </c>
      <c r="M101">
        <f t="shared" si="4"/>
        <v>2.2206800832755152E-2</v>
      </c>
      <c r="N101">
        <f t="shared" si="4"/>
        <v>-2.3492054764392221E-2</v>
      </c>
      <c r="O101">
        <f t="shared" si="4"/>
        <v>1.5555836600480528E-2</v>
      </c>
      <c r="P101">
        <f t="shared" si="3"/>
        <v>5.7471264367816915E-3</v>
      </c>
      <c r="Q101">
        <f t="shared" si="3"/>
        <v>9.0546512881319145E-3</v>
      </c>
      <c r="R101">
        <f t="shared" si="3"/>
        <v>5.9128003627019927E-3</v>
      </c>
      <c r="S101" s="14">
        <f t="shared" si="3"/>
        <v>2.1784061817414439E-3</v>
      </c>
    </row>
    <row r="102" spans="1:19" x14ac:dyDescent="0.3">
      <c r="A102" s="26">
        <v>45236</v>
      </c>
      <c r="C102" s="6">
        <v>495</v>
      </c>
      <c r="D102">
        <v>144.1</v>
      </c>
      <c r="E102" s="4">
        <v>3637.4</v>
      </c>
      <c r="F102">
        <v>395.35</v>
      </c>
      <c r="G102">
        <v>34.799999999999997</v>
      </c>
      <c r="H102" s="4">
        <v>1855.4</v>
      </c>
      <c r="I102" s="4">
        <v>2646.8</v>
      </c>
      <c r="J102" s="11">
        <v>8515.4</v>
      </c>
      <c r="L102" s="6">
        <f t="shared" si="4"/>
        <v>9.6889342172361038E-3</v>
      </c>
      <c r="M102">
        <f t="shared" si="4"/>
        <v>4.1811846689895071E-3</v>
      </c>
      <c r="N102">
        <f t="shared" si="4"/>
        <v>-3.3865441313182289E-2</v>
      </c>
      <c r="O102">
        <f t="shared" si="4"/>
        <v>6.2356833799950256E-3</v>
      </c>
      <c r="P102">
        <f t="shared" si="3"/>
        <v>8.6956521739129603E-3</v>
      </c>
      <c r="Q102">
        <f t="shared" si="3"/>
        <v>2.1875928376591039E-3</v>
      </c>
      <c r="R102">
        <f t="shared" si="3"/>
        <v>2.0099049968203837E-2</v>
      </c>
      <c r="S102" s="14">
        <f t="shared" si="3"/>
        <v>2.1490478332583551E-2</v>
      </c>
    </row>
    <row r="103" spans="1:19" x14ac:dyDescent="0.3">
      <c r="A103" s="26">
        <v>45233</v>
      </c>
      <c r="C103" s="6">
        <v>490.25</v>
      </c>
      <c r="D103">
        <v>143.5</v>
      </c>
      <c r="E103" s="4">
        <v>3764.9</v>
      </c>
      <c r="F103">
        <v>392.9</v>
      </c>
      <c r="G103">
        <v>34.5</v>
      </c>
      <c r="H103" s="4">
        <v>1851.35</v>
      </c>
      <c r="I103" s="4">
        <v>2594.65</v>
      </c>
      <c r="J103" s="11">
        <v>8336.25</v>
      </c>
      <c r="L103" s="6">
        <f t="shared" si="4"/>
        <v>1.2494836844279248E-2</v>
      </c>
      <c r="M103">
        <f t="shared" si="4"/>
        <v>1.4492753623188488E-2</v>
      </c>
      <c r="N103">
        <f t="shared" si="4"/>
        <v>1.1023537467943172E-2</v>
      </c>
      <c r="O103">
        <f t="shared" si="4"/>
        <v>6.7905188981421585E-3</v>
      </c>
      <c r="P103">
        <f t="shared" si="3"/>
        <v>1.6200294550809929E-2</v>
      </c>
      <c r="Q103">
        <f t="shared" si="3"/>
        <v>4.9396118876373508E-3</v>
      </c>
      <c r="R103">
        <f t="shared" si="3"/>
        <v>5.3386923248685623E-2</v>
      </c>
      <c r="S103" s="14">
        <f t="shared" si="3"/>
        <v>2.5116822429906541E-2</v>
      </c>
    </row>
    <row r="104" spans="1:19" x14ac:dyDescent="0.3">
      <c r="A104" s="26">
        <v>45232</v>
      </c>
      <c r="C104" s="6">
        <v>484.2</v>
      </c>
      <c r="D104">
        <v>141.44999999999999</v>
      </c>
      <c r="E104" s="4">
        <v>3723.85</v>
      </c>
      <c r="F104">
        <v>390.25</v>
      </c>
      <c r="G104">
        <v>33.950000000000003</v>
      </c>
      <c r="H104" s="4">
        <v>1842.25</v>
      </c>
      <c r="I104" s="4">
        <v>2463.15</v>
      </c>
      <c r="J104" s="11">
        <v>8132</v>
      </c>
      <c r="L104" s="6">
        <f t="shared" si="4"/>
        <v>1.2123745819398018E-2</v>
      </c>
      <c r="M104">
        <f t="shared" si="4"/>
        <v>6.7615658362988511E-3</v>
      </c>
      <c r="N104">
        <f t="shared" si="4"/>
        <v>1.2094527566010302E-2</v>
      </c>
      <c r="O104">
        <f t="shared" si="4"/>
        <v>2.9555384219994273E-3</v>
      </c>
      <c r="P104">
        <f t="shared" si="3"/>
        <v>1.3432835820895607E-2</v>
      </c>
      <c r="Q104">
        <f t="shared" si="3"/>
        <v>1.0005482456140351E-2</v>
      </c>
      <c r="R104">
        <f t="shared" si="3"/>
        <v>3.4632671063132808E-2</v>
      </c>
      <c r="S104" s="14">
        <f t="shared" si="3"/>
        <v>-3.2359286134535739E-3</v>
      </c>
    </row>
    <row r="105" spans="1:19" x14ac:dyDescent="0.3">
      <c r="A105" s="26">
        <v>45231</v>
      </c>
      <c r="C105" s="6">
        <v>478.4</v>
      </c>
      <c r="D105">
        <v>140.5</v>
      </c>
      <c r="E105" s="4">
        <v>3679.35</v>
      </c>
      <c r="F105">
        <v>389.1</v>
      </c>
      <c r="G105">
        <v>33.5</v>
      </c>
      <c r="H105" s="4">
        <v>1824</v>
      </c>
      <c r="I105" s="4">
        <v>2380.6999999999998</v>
      </c>
      <c r="J105" s="11">
        <v>8158.4</v>
      </c>
      <c r="L105" s="6">
        <f t="shared" si="4"/>
        <v>-2.5364164204950686E-2</v>
      </c>
      <c r="M105">
        <f t="shared" si="4"/>
        <v>-1.0664770707430194E-3</v>
      </c>
      <c r="N105">
        <f t="shared" si="4"/>
        <v>4.6592993983871574E-2</v>
      </c>
      <c r="O105">
        <f t="shared" si="4"/>
        <v>1.4866979655712169E-2</v>
      </c>
      <c r="P105">
        <f t="shared" si="3"/>
        <v>0</v>
      </c>
      <c r="Q105">
        <f t="shared" si="3"/>
        <v>-1.4453599891935702E-2</v>
      </c>
      <c r="R105">
        <f t="shared" si="3"/>
        <v>-1.5914351851851853E-2</v>
      </c>
      <c r="S105" s="14">
        <f t="shared" si="3"/>
        <v>-3.8298775240767115E-2</v>
      </c>
    </row>
    <row r="106" spans="1:19" x14ac:dyDescent="0.3">
      <c r="A106" s="26">
        <v>45230</v>
      </c>
      <c r="C106" s="6">
        <v>490.85</v>
      </c>
      <c r="D106">
        <v>140.65</v>
      </c>
      <c r="E106" s="4">
        <v>3515.55</v>
      </c>
      <c r="F106">
        <v>383.4</v>
      </c>
      <c r="G106">
        <v>33.5</v>
      </c>
      <c r="H106" s="4">
        <v>1850.75</v>
      </c>
      <c r="I106" s="4">
        <v>2419.1999999999998</v>
      </c>
      <c r="J106" s="11">
        <v>8483.2999999999993</v>
      </c>
      <c r="L106" s="6">
        <f t="shared" si="4"/>
        <v>-1.7415674106696002E-2</v>
      </c>
      <c r="M106">
        <f t="shared" si="4"/>
        <v>-1.7743080198722497E-3</v>
      </c>
      <c r="N106">
        <f t="shared" si="4"/>
        <v>6.9458367943173024E-3</v>
      </c>
      <c r="O106">
        <f t="shared" si="4"/>
        <v>3.4022507197067637E-3</v>
      </c>
      <c r="P106">
        <f t="shared" si="3"/>
        <v>-2.0467836257310024E-2</v>
      </c>
      <c r="Q106">
        <f t="shared" si="3"/>
        <v>1.4693385235340856E-2</v>
      </c>
      <c r="R106">
        <f t="shared" si="3"/>
        <v>2.3588398316021074E-2</v>
      </c>
      <c r="S106" s="14">
        <f t="shared" si="3"/>
        <v>-4.774753636790325E-3</v>
      </c>
    </row>
    <row r="107" spans="1:19" x14ac:dyDescent="0.3">
      <c r="A107" s="26">
        <v>45229</v>
      </c>
      <c r="C107" s="6">
        <v>499.55</v>
      </c>
      <c r="D107">
        <v>140.9</v>
      </c>
      <c r="E107" s="4">
        <v>3491.3</v>
      </c>
      <c r="F107">
        <v>382.1</v>
      </c>
      <c r="G107">
        <v>34.200000000000003</v>
      </c>
      <c r="H107" s="4">
        <v>1823.95</v>
      </c>
      <c r="I107" s="4">
        <v>2363.4499999999998</v>
      </c>
      <c r="J107" s="11">
        <v>8524</v>
      </c>
      <c r="L107" s="6">
        <f t="shared" si="4"/>
        <v>-1.1770524233432222E-2</v>
      </c>
      <c r="M107">
        <f t="shared" si="4"/>
        <v>9.6739519885345338E-3</v>
      </c>
      <c r="N107">
        <f t="shared" si="4"/>
        <v>-1.2362093352192311E-2</v>
      </c>
      <c r="O107">
        <f t="shared" si="4"/>
        <v>2.0157522360165561E-2</v>
      </c>
      <c r="P107">
        <f t="shared" si="3"/>
        <v>3.4795763993948736E-2</v>
      </c>
      <c r="Q107">
        <f t="shared" si="3"/>
        <v>-1.6420810640685294E-3</v>
      </c>
      <c r="R107">
        <f t="shared" si="3"/>
        <v>2.3276482288701474E-4</v>
      </c>
      <c r="S107" s="14">
        <f t="shared" si="3"/>
        <v>-2.667665091028136E-3</v>
      </c>
    </row>
    <row r="108" spans="1:19" x14ac:dyDescent="0.3">
      <c r="A108" s="26">
        <v>45226</v>
      </c>
      <c r="C108" s="6">
        <v>505.5</v>
      </c>
      <c r="D108">
        <v>139.55000000000001</v>
      </c>
      <c r="E108" s="4">
        <v>3535</v>
      </c>
      <c r="F108">
        <v>374.55</v>
      </c>
      <c r="G108">
        <v>33.049999999999997</v>
      </c>
      <c r="H108" s="4">
        <v>1826.95</v>
      </c>
      <c r="I108" s="4">
        <v>2362.9</v>
      </c>
      <c r="J108" s="11">
        <v>8546.7999999999993</v>
      </c>
      <c r="L108" s="6">
        <f t="shared" si="4"/>
        <v>1.0999999999999999E-2</v>
      </c>
      <c r="M108">
        <f t="shared" si="4"/>
        <v>1.0133912414042748E-2</v>
      </c>
      <c r="N108">
        <f t="shared" si="4"/>
        <v>3.1048110717358596E-2</v>
      </c>
      <c r="O108">
        <f t="shared" si="4"/>
        <v>-6.6702241195304164E-4</v>
      </c>
      <c r="P108">
        <f t="shared" si="3"/>
        <v>2.480620155038751E-2</v>
      </c>
      <c r="Q108">
        <f t="shared" si="3"/>
        <v>2.5310772511715429E-2</v>
      </c>
      <c r="R108">
        <f t="shared" si="3"/>
        <v>5.810365010109648E-3</v>
      </c>
      <c r="S108" s="14">
        <f t="shared" si="3"/>
        <v>4.3302252069634421E-3</v>
      </c>
    </row>
    <row r="109" spans="1:19" x14ac:dyDescent="0.3">
      <c r="A109" s="26">
        <v>45225</v>
      </c>
      <c r="C109" s="6">
        <v>500</v>
      </c>
      <c r="D109">
        <v>138.15</v>
      </c>
      <c r="E109" s="4">
        <v>3428.55</v>
      </c>
      <c r="F109">
        <v>374.8</v>
      </c>
      <c r="G109">
        <v>32.25</v>
      </c>
      <c r="H109" s="4">
        <v>1781.85</v>
      </c>
      <c r="I109" s="4">
        <v>2349.25</v>
      </c>
      <c r="J109" s="11">
        <v>8509.9500000000007</v>
      </c>
      <c r="L109" s="6">
        <f t="shared" si="4"/>
        <v>-1.429275505174963E-2</v>
      </c>
      <c r="M109">
        <f t="shared" si="4"/>
        <v>-2.608389143461395E-2</v>
      </c>
      <c r="N109">
        <f t="shared" si="4"/>
        <v>2.7716186252779582E-4</v>
      </c>
      <c r="O109">
        <f t="shared" si="4"/>
        <v>-3.7864202284687461E-2</v>
      </c>
      <c r="P109">
        <f t="shared" si="3"/>
        <v>-9.2165898617510653E-3</v>
      </c>
      <c r="Q109">
        <f t="shared" si="3"/>
        <v>-2.0557922220695392E-2</v>
      </c>
      <c r="R109">
        <f t="shared" si="3"/>
        <v>-1.2546761380353877E-2</v>
      </c>
      <c r="S109" s="14">
        <f t="shared" si="3"/>
        <v>3.295522822861096E-2</v>
      </c>
    </row>
    <row r="110" spans="1:19" x14ac:dyDescent="0.3">
      <c r="A110" s="26">
        <v>45224</v>
      </c>
      <c r="C110" s="6">
        <v>507.25</v>
      </c>
      <c r="D110">
        <v>141.85</v>
      </c>
      <c r="E110" s="4">
        <v>3427.6</v>
      </c>
      <c r="F110">
        <v>389.55</v>
      </c>
      <c r="G110">
        <v>32.549999999999997</v>
      </c>
      <c r="H110" s="4">
        <v>1819.25</v>
      </c>
      <c r="I110" s="4">
        <v>2379.1</v>
      </c>
      <c r="J110" s="11">
        <v>8238.4500000000007</v>
      </c>
      <c r="L110" s="6">
        <f t="shared" si="4"/>
        <v>1.622758689772618E-2</v>
      </c>
      <c r="M110">
        <f t="shared" si="4"/>
        <v>-1.0808926080892687E-2</v>
      </c>
      <c r="N110">
        <f t="shared" si="4"/>
        <v>5.8397159374358344E-3</v>
      </c>
      <c r="O110">
        <f t="shared" si="4"/>
        <v>-1.5915119363395253E-2</v>
      </c>
      <c r="P110">
        <f t="shared" si="3"/>
        <v>1.5600624024960999E-2</v>
      </c>
      <c r="Q110">
        <f t="shared" si="3"/>
        <v>-2.303326112588799E-3</v>
      </c>
      <c r="R110">
        <f t="shared" si="3"/>
        <v>-2.5917130691123558E-2</v>
      </c>
      <c r="S110" s="14">
        <f t="shared" si="3"/>
        <v>-6.1514276438323391E-2</v>
      </c>
    </row>
    <row r="111" spans="1:19" x14ac:dyDescent="0.3">
      <c r="A111" s="26">
        <v>45222</v>
      </c>
      <c r="C111" s="6">
        <v>499.15</v>
      </c>
      <c r="D111">
        <v>143.4</v>
      </c>
      <c r="E111" s="4">
        <v>3407.7</v>
      </c>
      <c r="F111">
        <v>395.85</v>
      </c>
      <c r="G111">
        <v>32.049999999999997</v>
      </c>
      <c r="H111" s="4">
        <v>1823.45</v>
      </c>
      <c r="I111" s="4">
        <v>2442.4</v>
      </c>
      <c r="J111" s="11">
        <v>8778.4500000000007</v>
      </c>
      <c r="L111" s="6">
        <f t="shared" si="4"/>
        <v>-3.6575950588689531E-2</v>
      </c>
      <c r="M111">
        <f t="shared" si="4"/>
        <v>-1.6798080219403419E-2</v>
      </c>
      <c r="N111">
        <f t="shared" si="4"/>
        <v>-1.718916736365482E-2</v>
      </c>
      <c r="O111">
        <f t="shared" si="4"/>
        <v>-2.2471910112359467E-2</v>
      </c>
      <c r="P111">
        <f t="shared" si="3"/>
        <v>-8.948863636363652E-2</v>
      </c>
      <c r="Q111">
        <f t="shared" si="3"/>
        <v>-1.0366068763398502E-2</v>
      </c>
      <c r="R111">
        <f t="shared" si="3"/>
        <v>-2.7590874706374061E-2</v>
      </c>
      <c r="S111" s="14">
        <f t="shared" si="3"/>
        <v>-1.2403388572007155E-2</v>
      </c>
    </row>
    <row r="112" spans="1:19" x14ac:dyDescent="0.3">
      <c r="A112" s="26">
        <v>45219</v>
      </c>
      <c r="C112" s="6">
        <v>518.1</v>
      </c>
      <c r="D112">
        <v>145.85</v>
      </c>
      <c r="E112" s="4">
        <v>3467.3</v>
      </c>
      <c r="F112">
        <v>404.95</v>
      </c>
      <c r="G112">
        <v>35.200000000000003</v>
      </c>
      <c r="H112" s="4">
        <v>1842.55</v>
      </c>
      <c r="I112" s="4">
        <v>2511.6999999999998</v>
      </c>
      <c r="J112" s="11">
        <v>8888.7000000000007</v>
      </c>
      <c r="L112" s="6">
        <f t="shared" si="4"/>
        <v>-6.614897900488797E-3</v>
      </c>
      <c r="M112">
        <f t="shared" si="4"/>
        <v>-6.8096697310180455E-3</v>
      </c>
      <c r="N112">
        <f t="shared" si="4"/>
        <v>-1.983066898472053E-2</v>
      </c>
      <c r="O112">
        <f t="shared" si="4"/>
        <v>-2.185990338164254E-2</v>
      </c>
      <c r="P112">
        <f t="shared" si="3"/>
        <v>-4.2432814710042033E-3</v>
      </c>
      <c r="Q112">
        <f t="shared" si="3"/>
        <v>-7.0504650595219493E-4</v>
      </c>
      <c r="R112">
        <f t="shared" si="3"/>
        <v>1.6150579227562566E-3</v>
      </c>
      <c r="S112" s="14">
        <f t="shared" si="3"/>
        <v>-2.2301173080201728E-2</v>
      </c>
    </row>
    <row r="113" spans="1:19" x14ac:dyDescent="0.3">
      <c r="A113" s="26">
        <v>45218</v>
      </c>
      <c r="C113" s="6">
        <v>521.54999999999995</v>
      </c>
      <c r="D113">
        <v>146.85</v>
      </c>
      <c r="E113" s="4">
        <v>3537.45</v>
      </c>
      <c r="F113">
        <v>414</v>
      </c>
      <c r="G113">
        <v>35.35</v>
      </c>
      <c r="H113" s="4">
        <v>1843.85</v>
      </c>
      <c r="I113" s="4">
        <v>2507.65</v>
      </c>
      <c r="J113" s="11">
        <v>9091.4500000000007</v>
      </c>
      <c r="L113" s="6">
        <f t="shared" si="4"/>
        <v>-1.6271056661562458E-3</v>
      </c>
      <c r="M113">
        <f t="shared" si="4"/>
        <v>2.0470829068576111E-3</v>
      </c>
      <c r="N113">
        <f t="shared" si="4"/>
        <v>6.8308927122913378E-3</v>
      </c>
      <c r="O113">
        <f t="shared" si="4"/>
        <v>2.7855153203342068E-3</v>
      </c>
      <c r="P113">
        <f t="shared" si="3"/>
        <v>1.8731988472622436E-2</v>
      </c>
      <c r="Q113">
        <f t="shared" si="3"/>
        <v>-6.0889273708872454E-2</v>
      </c>
      <c r="R113">
        <f t="shared" si="3"/>
        <v>1.297716019805143E-3</v>
      </c>
      <c r="S113" s="14">
        <f t="shared" si="3"/>
        <v>-4.1405372840046303E-3</v>
      </c>
    </row>
    <row r="114" spans="1:19" x14ac:dyDescent="0.3">
      <c r="A114" s="26">
        <v>45217</v>
      </c>
      <c r="C114" s="6">
        <v>522.4</v>
      </c>
      <c r="D114">
        <v>146.55000000000001</v>
      </c>
      <c r="E114" s="4">
        <v>3513.45</v>
      </c>
      <c r="F114">
        <v>412.85</v>
      </c>
      <c r="G114">
        <v>34.700000000000003</v>
      </c>
      <c r="H114" s="4">
        <v>1963.4</v>
      </c>
      <c r="I114" s="4">
        <v>2504.4</v>
      </c>
      <c r="J114" s="11">
        <v>9129.25</v>
      </c>
      <c r="L114" s="6">
        <f t="shared" si="4"/>
        <v>-6.088280060882887E-3</v>
      </c>
      <c r="M114">
        <f t="shared" si="4"/>
        <v>-1.2466307277627993E-2</v>
      </c>
      <c r="N114">
        <f t="shared" si="4"/>
        <v>3.3125348030326567E-3</v>
      </c>
      <c r="O114">
        <f t="shared" si="4"/>
        <v>-1.7257795762913593E-2</v>
      </c>
      <c r="P114">
        <f t="shared" si="3"/>
        <v>6.6052227342550104E-2</v>
      </c>
      <c r="Q114">
        <f t="shared" si="3"/>
        <v>-1.9316795445302737E-3</v>
      </c>
      <c r="R114">
        <f t="shared" si="3"/>
        <v>-1.6686952766107817E-2</v>
      </c>
      <c r="S114" s="14">
        <f t="shared" si="3"/>
        <v>1.0800845909407893E-2</v>
      </c>
    </row>
    <row r="115" spans="1:19" x14ac:dyDescent="0.3">
      <c r="A115" s="26">
        <v>45216</v>
      </c>
      <c r="C115" s="6">
        <v>525.6</v>
      </c>
      <c r="D115">
        <v>148.4</v>
      </c>
      <c r="E115" s="4">
        <v>3501.85</v>
      </c>
      <c r="F115">
        <v>420.1</v>
      </c>
      <c r="G115">
        <v>32.549999999999997</v>
      </c>
      <c r="H115" s="4">
        <v>1967.2</v>
      </c>
      <c r="I115" s="4">
        <v>2546.9</v>
      </c>
      <c r="J115" s="11">
        <v>9031.7000000000007</v>
      </c>
      <c r="L115" s="6">
        <f t="shared" si="4"/>
        <v>6.800114931520101E-3</v>
      </c>
      <c r="M115">
        <f t="shared" si="4"/>
        <v>-1.0097610232245417E-3</v>
      </c>
      <c r="N115">
        <f t="shared" si="4"/>
        <v>9.7315533000778519E-3</v>
      </c>
      <c r="O115">
        <f t="shared" si="4"/>
        <v>8.1593472522199038E-3</v>
      </c>
      <c r="P115">
        <f t="shared" si="3"/>
        <v>1.5600624024960999E-2</v>
      </c>
      <c r="Q115">
        <f t="shared" si="3"/>
        <v>9.1051322167790914E-3</v>
      </c>
      <c r="R115">
        <f t="shared" si="3"/>
        <v>-2.897075519711894E-3</v>
      </c>
      <c r="S115" s="14">
        <f t="shared" si="3"/>
        <v>3.4608996116905588E-3</v>
      </c>
    </row>
    <row r="116" spans="1:19" x14ac:dyDescent="0.3">
      <c r="A116" s="26">
        <v>45215</v>
      </c>
      <c r="C116" s="6">
        <v>522.04999999999995</v>
      </c>
      <c r="D116">
        <v>148.55000000000001</v>
      </c>
      <c r="E116" s="4">
        <v>3468.1</v>
      </c>
      <c r="F116">
        <v>416.7</v>
      </c>
      <c r="G116">
        <v>32.049999999999997</v>
      </c>
      <c r="H116" s="4">
        <v>1949.45</v>
      </c>
      <c r="I116" s="4">
        <v>2554.3000000000002</v>
      </c>
      <c r="J116" s="11">
        <v>9000.5499999999993</v>
      </c>
      <c r="L116" s="6">
        <f t="shared" si="4"/>
        <v>1.8230665899058372E-3</v>
      </c>
      <c r="M116">
        <f t="shared" si="4"/>
        <v>-5.6894243641231208E-3</v>
      </c>
      <c r="N116">
        <f t="shared" si="4"/>
        <v>2.5837462101604647E-2</v>
      </c>
      <c r="O116">
        <f t="shared" si="4"/>
        <v>4.7016274864375854E-3</v>
      </c>
      <c r="P116">
        <f t="shared" si="3"/>
        <v>-1.0802469135802514E-2</v>
      </c>
      <c r="Q116">
        <f t="shared" si="3"/>
        <v>6.3495341093874787E-3</v>
      </c>
      <c r="R116">
        <f t="shared" si="3"/>
        <v>2.7086441077177085E-3</v>
      </c>
      <c r="S116" s="14">
        <f t="shared" si="3"/>
        <v>1.8547752824882691E-2</v>
      </c>
    </row>
    <row r="117" spans="1:19" x14ac:dyDescent="0.3">
      <c r="A117" s="26">
        <v>45212</v>
      </c>
      <c r="C117" s="6">
        <v>521.1</v>
      </c>
      <c r="D117">
        <v>149.4</v>
      </c>
      <c r="E117" s="4">
        <v>3380.75</v>
      </c>
      <c r="F117">
        <v>414.75</v>
      </c>
      <c r="G117">
        <v>32.4</v>
      </c>
      <c r="H117" s="4">
        <v>1937.15</v>
      </c>
      <c r="I117" s="4">
        <v>2547.4</v>
      </c>
      <c r="J117" s="11">
        <v>8836.65</v>
      </c>
      <c r="L117" s="6">
        <f t="shared" si="4"/>
        <v>-4.013761467889951E-3</v>
      </c>
      <c r="M117">
        <f t="shared" si="4"/>
        <v>6.6979236436700814E-4</v>
      </c>
      <c r="N117">
        <f t="shared" si="4"/>
        <v>3.9495760887318836E-3</v>
      </c>
      <c r="O117">
        <f t="shared" si="4"/>
        <v>-4.2016806722689074E-3</v>
      </c>
      <c r="P117">
        <f t="shared" si="3"/>
        <v>6.2111801242234694E-3</v>
      </c>
      <c r="Q117">
        <f t="shared" si="3"/>
        <v>5.0064850843061434E-3</v>
      </c>
      <c r="R117">
        <f t="shared" si="3"/>
        <v>-5.888010048874053E-5</v>
      </c>
      <c r="S117" s="14">
        <f t="shared" si="3"/>
        <v>2.4337232081792445E-2</v>
      </c>
    </row>
    <row r="118" spans="1:19" x14ac:dyDescent="0.3">
      <c r="A118" s="26">
        <v>45211</v>
      </c>
      <c r="C118" s="6">
        <v>523.20000000000005</v>
      </c>
      <c r="D118">
        <v>149.30000000000001</v>
      </c>
      <c r="E118" s="4">
        <v>3367.45</v>
      </c>
      <c r="F118">
        <v>416.5</v>
      </c>
      <c r="G118">
        <v>32.200000000000003</v>
      </c>
      <c r="H118" s="4">
        <v>1927.5</v>
      </c>
      <c r="I118" s="4">
        <v>2547.5500000000002</v>
      </c>
      <c r="J118" s="11">
        <v>8626.7000000000007</v>
      </c>
      <c r="L118" s="6">
        <f t="shared" si="4"/>
        <v>-8.8093208297811438E-3</v>
      </c>
      <c r="M118">
        <f t="shared" si="4"/>
        <v>1.5646258503401438E-2</v>
      </c>
      <c r="N118">
        <f t="shared" si="4"/>
        <v>-1.8407858683612222E-2</v>
      </c>
      <c r="O118">
        <f t="shared" si="4"/>
        <v>3.9773412076653664E-3</v>
      </c>
      <c r="P118">
        <f t="shared" si="3"/>
        <v>-4.6367851622874361E-3</v>
      </c>
      <c r="Q118">
        <f t="shared" si="3"/>
        <v>-3.7215072104202435E-3</v>
      </c>
      <c r="R118">
        <f t="shared" si="3"/>
        <v>2.1000741438390515E-2</v>
      </c>
      <c r="S118" s="14">
        <f t="shared" si="3"/>
        <v>3.9517999698749896E-2</v>
      </c>
    </row>
    <row r="119" spans="1:19" x14ac:dyDescent="0.3">
      <c r="A119" s="26">
        <v>45210</v>
      </c>
      <c r="C119" s="6">
        <v>527.85</v>
      </c>
      <c r="D119">
        <v>147</v>
      </c>
      <c r="E119" s="4">
        <v>3430.6</v>
      </c>
      <c r="F119">
        <v>414.85</v>
      </c>
      <c r="G119">
        <v>32.35</v>
      </c>
      <c r="H119" s="4">
        <v>1934.7</v>
      </c>
      <c r="I119" s="4">
        <v>2495.15</v>
      </c>
      <c r="J119" s="11">
        <v>8298.75</v>
      </c>
      <c r="L119" s="6">
        <f t="shared" si="4"/>
        <v>5.0456968773800017E-3</v>
      </c>
      <c r="M119">
        <f t="shared" si="4"/>
        <v>-6.4210882054747459E-3</v>
      </c>
      <c r="N119">
        <f t="shared" si="4"/>
        <v>-9.3703527237551498E-3</v>
      </c>
      <c r="O119">
        <f t="shared" si="4"/>
        <v>-3.6027380809415155E-3</v>
      </c>
      <c r="P119">
        <f t="shared" si="3"/>
        <v>-1.3719512195121823E-2</v>
      </c>
      <c r="Q119">
        <f t="shared" si="3"/>
        <v>1.2110590881745228E-2</v>
      </c>
      <c r="R119">
        <f t="shared" si="3"/>
        <v>5.399415734864548E-3</v>
      </c>
      <c r="S119" s="14">
        <f t="shared" si="3"/>
        <v>9.4390687434240186E-3</v>
      </c>
    </row>
    <row r="120" spans="1:19" x14ac:dyDescent="0.3">
      <c r="A120" s="26">
        <v>45209</v>
      </c>
      <c r="C120" s="6">
        <v>525.20000000000005</v>
      </c>
      <c r="D120">
        <v>147.94999999999999</v>
      </c>
      <c r="E120" s="4">
        <v>3463.05</v>
      </c>
      <c r="F120">
        <v>416.35</v>
      </c>
      <c r="G120">
        <v>32.799999999999997</v>
      </c>
      <c r="H120" s="4">
        <v>1911.55</v>
      </c>
      <c r="I120" s="4">
        <v>2481.75</v>
      </c>
      <c r="J120" s="11">
        <v>8221.15</v>
      </c>
      <c r="L120" s="6">
        <f t="shared" si="4"/>
        <v>-8.5608294492520078E-4</v>
      </c>
      <c r="M120">
        <f t="shared" si="4"/>
        <v>2.0696791997240428E-2</v>
      </c>
      <c r="N120">
        <f t="shared" si="4"/>
        <v>1.540829790353326E-2</v>
      </c>
      <c r="O120">
        <f t="shared" si="4"/>
        <v>2.0457280385078767E-3</v>
      </c>
      <c r="P120">
        <f t="shared" si="3"/>
        <v>5.1282051282051218E-2</v>
      </c>
      <c r="Q120">
        <f t="shared" si="3"/>
        <v>2.688691915122211E-2</v>
      </c>
      <c r="R120">
        <f t="shared" si="3"/>
        <v>1.0487465461952318E-3</v>
      </c>
      <c r="S120" s="14">
        <f t="shared" si="3"/>
        <v>5.0244191661419496E-3</v>
      </c>
    </row>
    <row r="121" spans="1:19" x14ac:dyDescent="0.3">
      <c r="A121" s="26">
        <v>45208</v>
      </c>
      <c r="C121" s="6">
        <v>525.65</v>
      </c>
      <c r="D121">
        <v>144.94999999999999</v>
      </c>
      <c r="E121" s="4">
        <v>3410.5</v>
      </c>
      <c r="F121">
        <v>415.5</v>
      </c>
      <c r="G121">
        <v>31.2</v>
      </c>
      <c r="H121" s="4">
        <v>1861.5</v>
      </c>
      <c r="I121" s="4">
        <v>2479.15</v>
      </c>
      <c r="J121" s="11">
        <v>8180.05</v>
      </c>
      <c r="L121" s="6">
        <f t="shared" si="4"/>
        <v>-1.4159789947486998E-2</v>
      </c>
      <c r="M121">
        <f t="shared" si="4"/>
        <v>-1.0580204778157075E-2</v>
      </c>
      <c r="N121">
        <f t="shared" si="4"/>
        <v>-8.6188102262982989E-3</v>
      </c>
      <c r="O121">
        <f t="shared" si="4"/>
        <v>-1.7614375221657382E-2</v>
      </c>
      <c r="P121">
        <f t="shared" si="3"/>
        <v>-4.0000000000000022E-2</v>
      </c>
      <c r="Q121">
        <f t="shared" si="3"/>
        <v>-1.4766592569069594E-2</v>
      </c>
      <c r="R121">
        <f t="shared" si="3"/>
        <v>-2.0164136067590184E-4</v>
      </c>
      <c r="S121" s="14">
        <f t="shared" si="3"/>
        <v>4.5864266232892629E-4</v>
      </c>
    </row>
    <row r="122" spans="1:19" x14ac:dyDescent="0.3">
      <c r="A122" s="26">
        <v>45205</v>
      </c>
      <c r="C122" s="6">
        <v>533.20000000000005</v>
      </c>
      <c r="D122">
        <v>146.5</v>
      </c>
      <c r="E122" s="4">
        <v>3440.15</v>
      </c>
      <c r="F122">
        <v>422.95</v>
      </c>
      <c r="G122">
        <v>32.5</v>
      </c>
      <c r="H122" s="4">
        <v>1889.4</v>
      </c>
      <c r="I122" s="4">
        <v>2479.65</v>
      </c>
      <c r="J122" s="11">
        <v>8176.3</v>
      </c>
      <c r="L122" s="6">
        <f t="shared" si="4"/>
        <v>-7.3536256166805026E-3</v>
      </c>
      <c r="M122">
        <f t="shared" si="4"/>
        <v>6.8728522336769758E-3</v>
      </c>
      <c r="N122">
        <f t="shared" si="4"/>
        <v>-4.7446152955982384E-3</v>
      </c>
      <c r="O122">
        <f t="shared" si="4"/>
        <v>1.3053892215568835E-2</v>
      </c>
      <c r="P122">
        <f t="shared" si="3"/>
        <v>4.8387096774193547E-2</v>
      </c>
      <c r="Q122">
        <f t="shared" si="3"/>
        <v>1.7091486555594435E-2</v>
      </c>
      <c r="R122">
        <f t="shared" si="3"/>
        <v>1.6250000000000039E-2</v>
      </c>
      <c r="S122" s="14">
        <f t="shared" si="3"/>
        <v>-1.4060220188353827E-2</v>
      </c>
    </row>
    <row r="123" spans="1:19" x14ac:dyDescent="0.3">
      <c r="A123" s="26">
        <v>45204</v>
      </c>
      <c r="C123" s="6">
        <v>537.15</v>
      </c>
      <c r="D123">
        <v>145.5</v>
      </c>
      <c r="E123" s="4">
        <v>3456.55</v>
      </c>
      <c r="F123">
        <v>417.5</v>
      </c>
      <c r="G123">
        <v>31</v>
      </c>
      <c r="H123" s="4">
        <v>1857.65</v>
      </c>
      <c r="I123" s="4">
        <v>2440</v>
      </c>
      <c r="J123" s="11">
        <v>8292.9</v>
      </c>
      <c r="L123" s="6">
        <f t="shared" si="4"/>
        <v>-2.7917364600777458E-4</v>
      </c>
      <c r="M123">
        <f t="shared" si="4"/>
        <v>-1.1884550084889643E-2</v>
      </c>
      <c r="N123">
        <f t="shared" si="4"/>
        <v>-1.3738693754101533E-2</v>
      </c>
      <c r="O123">
        <f t="shared" si="4"/>
        <v>2.6933956462919663E-2</v>
      </c>
      <c r="P123">
        <f t="shared" si="3"/>
        <v>-1.6103059581320679E-3</v>
      </c>
      <c r="Q123">
        <f t="shared" si="3"/>
        <v>-5.7801921378682619E-3</v>
      </c>
      <c r="R123">
        <f t="shared" si="3"/>
        <v>2.794673680749705E-3</v>
      </c>
      <c r="S123" s="14">
        <f t="shared" si="3"/>
        <v>-6.0256209402378914E-4</v>
      </c>
    </row>
    <row r="124" spans="1:19" x14ac:dyDescent="0.3">
      <c r="A124" s="26">
        <v>45203</v>
      </c>
      <c r="C124" s="6">
        <v>537.29999999999995</v>
      </c>
      <c r="D124">
        <v>147.25</v>
      </c>
      <c r="E124" s="4">
        <v>3504.7</v>
      </c>
      <c r="F124">
        <v>406.55</v>
      </c>
      <c r="G124">
        <v>31.05</v>
      </c>
      <c r="H124" s="4">
        <v>1868.45</v>
      </c>
      <c r="I124" s="4">
        <v>2433.1999999999998</v>
      </c>
      <c r="J124" s="11">
        <v>8297.9</v>
      </c>
      <c r="L124" s="6">
        <f t="shared" si="4"/>
        <v>-2.1133175441792718E-2</v>
      </c>
      <c r="M124">
        <f t="shared" si="4"/>
        <v>-2.2893165228931579E-2</v>
      </c>
      <c r="N124">
        <f t="shared" si="4"/>
        <v>-8.1224882549386628E-3</v>
      </c>
      <c r="O124">
        <f t="shared" si="4"/>
        <v>-1.5617433414043556E-2</v>
      </c>
      <c r="P124">
        <f t="shared" si="3"/>
        <v>8.1168831168831161E-3</v>
      </c>
      <c r="Q124">
        <f t="shared" si="3"/>
        <v>-1.108817614057375E-2</v>
      </c>
      <c r="R124">
        <f t="shared" si="3"/>
        <v>-3.3447207436243853E-2</v>
      </c>
      <c r="S124" s="14">
        <f t="shared" si="3"/>
        <v>-2.74492797787181E-2</v>
      </c>
    </row>
    <row r="125" spans="1:19" x14ac:dyDescent="0.3">
      <c r="A125" s="26">
        <v>45202</v>
      </c>
      <c r="C125" s="6">
        <v>548.9</v>
      </c>
      <c r="D125">
        <v>150.69999999999999</v>
      </c>
      <c r="E125" s="4">
        <v>3533.4</v>
      </c>
      <c r="F125">
        <v>413</v>
      </c>
      <c r="G125">
        <v>30.8</v>
      </c>
      <c r="H125" s="4">
        <v>1889.4</v>
      </c>
      <c r="I125" s="4">
        <v>2517.4</v>
      </c>
      <c r="J125" s="11">
        <v>8532.1</v>
      </c>
      <c r="L125" s="6">
        <f t="shared" si="4"/>
        <v>-2.0907190255430911E-3</v>
      </c>
      <c r="M125">
        <f t="shared" si="4"/>
        <v>2.377717391304348E-2</v>
      </c>
      <c r="N125">
        <f t="shared" si="4"/>
        <v>5.8929028952088916E-3</v>
      </c>
      <c r="O125">
        <f t="shared" si="4"/>
        <v>4.6217465336900439E-3</v>
      </c>
      <c r="P125">
        <f t="shared" si="3"/>
        <v>-2.5316455696202552E-2</v>
      </c>
      <c r="Q125">
        <f t="shared" si="3"/>
        <v>-1.2052602682423046E-2</v>
      </c>
      <c r="R125">
        <f t="shared" si="3"/>
        <v>-2.753183987957224E-3</v>
      </c>
      <c r="S125" s="14">
        <f t="shared" si="3"/>
        <v>1.2909131450164885E-3</v>
      </c>
    </row>
    <row r="126" spans="1:19" x14ac:dyDescent="0.3">
      <c r="A126" s="26">
        <v>45198</v>
      </c>
      <c r="C126" s="6">
        <v>550.04999999999995</v>
      </c>
      <c r="D126">
        <v>147.19999999999999</v>
      </c>
      <c r="E126" s="4">
        <v>3512.7</v>
      </c>
      <c r="F126">
        <v>411.1</v>
      </c>
      <c r="G126">
        <v>31.6</v>
      </c>
      <c r="H126" s="4">
        <v>1912.45</v>
      </c>
      <c r="I126" s="4">
        <v>2524.35</v>
      </c>
      <c r="J126" s="11">
        <v>8521.1</v>
      </c>
      <c r="L126" s="6">
        <f t="shared" si="4"/>
        <v>4.2156119742326643E-2</v>
      </c>
      <c r="M126">
        <f t="shared" si="4"/>
        <v>8.2191780821917037E-3</v>
      </c>
      <c r="N126">
        <f t="shared" si="4"/>
        <v>3.27026062120666E-3</v>
      </c>
      <c r="O126">
        <f t="shared" si="4"/>
        <v>1.468591879550795E-2</v>
      </c>
      <c r="P126">
        <f t="shared" si="3"/>
        <v>-1.5797788309635753E-3</v>
      </c>
      <c r="Q126">
        <f t="shared" si="3"/>
        <v>7.3479062417698424E-3</v>
      </c>
      <c r="R126">
        <f t="shared" si="3"/>
        <v>4.8056962550859422E-2</v>
      </c>
      <c r="S126" s="14">
        <f t="shared" si="3"/>
        <v>2.9543314500942047E-3</v>
      </c>
    </row>
    <row r="127" spans="1:19" x14ac:dyDescent="0.3">
      <c r="A127" s="26">
        <v>45197</v>
      </c>
      <c r="C127" s="6">
        <v>527.79999999999995</v>
      </c>
      <c r="D127">
        <v>146</v>
      </c>
      <c r="E127" s="4">
        <v>3501.25</v>
      </c>
      <c r="F127">
        <v>405.15</v>
      </c>
      <c r="G127">
        <v>31.65</v>
      </c>
      <c r="H127" s="4">
        <v>1898.5</v>
      </c>
      <c r="I127" s="4">
        <v>2408.6</v>
      </c>
      <c r="J127" s="11">
        <v>8496</v>
      </c>
      <c r="L127" s="6">
        <f t="shared" si="4"/>
        <v>-7.054839619979306E-3</v>
      </c>
      <c r="M127">
        <f t="shared" si="4"/>
        <v>-3.0222517436067825E-2</v>
      </c>
      <c r="N127">
        <f t="shared" si="4"/>
        <v>1.7642528084172535E-2</v>
      </c>
      <c r="O127">
        <f t="shared" si="4"/>
        <v>-1.9363427326636817E-2</v>
      </c>
      <c r="P127">
        <f t="shared" ref="P127:S190" si="5">(G127-G128)/G128</f>
        <v>6.3593004769475136E-3</v>
      </c>
      <c r="Q127">
        <f t="shared" si="5"/>
        <v>-1.5377434328242144E-2</v>
      </c>
      <c r="R127">
        <f t="shared" si="5"/>
        <v>-1.5893769152196157E-2</v>
      </c>
      <c r="S127" s="14">
        <f t="shared" si="5"/>
        <v>6.3489055244954472E-3</v>
      </c>
    </row>
    <row r="128" spans="1:19" x14ac:dyDescent="0.3">
      <c r="A128" s="26">
        <v>45196</v>
      </c>
      <c r="C128" s="6">
        <v>531.54999999999995</v>
      </c>
      <c r="D128">
        <v>150.55000000000001</v>
      </c>
      <c r="E128" s="4">
        <v>3440.55</v>
      </c>
      <c r="F128">
        <v>413.15</v>
      </c>
      <c r="G128">
        <v>31.45</v>
      </c>
      <c r="H128" s="4">
        <v>1928.15</v>
      </c>
      <c r="I128" s="4">
        <v>2447.5</v>
      </c>
      <c r="J128" s="11">
        <v>8442.4</v>
      </c>
      <c r="L128" s="6">
        <f t="shared" si="4"/>
        <v>-1.1069767441860549E-2</v>
      </c>
      <c r="M128">
        <f t="shared" si="4"/>
        <v>1.8261751775448205E-2</v>
      </c>
      <c r="N128">
        <f t="shared" si="4"/>
        <v>1.0692830809453194E-2</v>
      </c>
      <c r="O128">
        <f t="shared" si="4"/>
        <v>6.4555420219244266E-3</v>
      </c>
      <c r="P128">
        <f t="shared" si="5"/>
        <v>-1.7187500000000022E-2</v>
      </c>
      <c r="Q128">
        <f t="shared" si="5"/>
        <v>4.3494113970205944E-3</v>
      </c>
      <c r="R128">
        <f t="shared" si="5"/>
        <v>1.1133833219722715E-2</v>
      </c>
      <c r="S128" s="14">
        <f t="shared" si="5"/>
        <v>-1.4469406456658987E-2</v>
      </c>
    </row>
    <row r="129" spans="1:19" x14ac:dyDescent="0.3">
      <c r="A129" s="26">
        <v>45195</v>
      </c>
      <c r="C129" s="6">
        <v>537.5</v>
      </c>
      <c r="D129">
        <v>147.85</v>
      </c>
      <c r="E129" s="4">
        <v>3404.15</v>
      </c>
      <c r="F129">
        <v>410.5</v>
      </c>
      <c r="G129">
        <v>32</v>
      </c>
      <c r="H129" s="4">
        <v>1919.8</v>
      </c>
      <c r="I129" s="4">
        <v>2420.5500000000002</v>
      </c>
      <c r="J129" s="11">
        <v>8566.35</v>
      </c>
      <c r="L129" s="6">
        <f t="shared" si="4"/>
        <v>-8.1195792581656712E-3</v>
      </c>
      <c r="M129">
        <f t="shared" si="4"/>
        <v>5.0985723997280762E-3</v>
      </c>
      <c r="N129">
        <f t="shared" si="4"/>
        <v>6.9066493137718609E-3</v>
      </c>
      <c r="O129">
        <f t="shared" si="4"/>
        <v>4.6500244738129646E-3</v>
      </c>
      <c r="P129">
        <f t="shared" si="5"/>
        <v>-3.1152647975078323E-3</v>
      </c>
      <c r="Q129">
        <f t="shared" si="5"/>
        <v>2.7730192719486058E-2</v>
      </c>
      <c r="R129">
        <f t="shared" si="5"/>
        <v>1.4501561222993091E-2</v>
      </c>
      <c r="S129" s="14">
        <f t="shared" si="5"/>
        <v>-1.7924495855641071E-2</v>
      </c>
    </row>
    <row r="130" spans="1:19" x14ac:dyDescent="0.3">
      <c r="A130" s="26">
        <v>45194</v>
      </c>
      <c r="C130" s="6">
        <v>541.9</v>
      </c>
      <c r="D130">
        <v>147.1</v>
      </c>
      <c r="E130" s="4">
        <v>3380.8</v>
      </c>
      <c r="F130">
        <v>408.6</v>
      </c>
      <c r="G130">
        <v>32.1</v>
      </c>
      <c r="H130" s="4">
        <v>1868</v>
      </c>
      <c r="I130" s="4">
        <v>2385.9499999999998</v>
      </c>
      <c r="J130" s="11">
        <v>8722.7000000000007</v>
      </c>
      <c r="L130" s="6">
        <f t="shared" si="4"/>
        <v>-2.5534975723790765E-2</v>
      </c>
      <c r="M130">
        <f t="shared" si="4"/>
        <v>7.8794107571086378E-3</v>
      </c>
      <c r="N130">
        <f t="shared" si="4"/>
        <v>-3.1802626115096502E-2</v>
      </c>
      <c r="O130">
        <f t="shared" si="4"/>
        <v>5.784615384615441E-3</v>
      </c>
      <c r="P130">
        <f t="shared" si="5"/>
        <v>7.7181208053691303E-2</v>
      </c>
      <c r="Q130">
        <f t="shared" si="5"/>
        <v>1.4638385703810351E-2</v>
      </c>
      <c r="R130">
        <f t="shared" si="5"/>
        <v>1.9811078816891738E-2</v>
      </c>
      <c r="S130" s="14">
        <f t="shared" si="5"/>
        <v>1.3118847817880976E-2</v>
      </c>
    </row>
    <row r="131" spans="1:19" x14ac:dyDescent="0.3">
      <c r="A131" s="26">
        <v>45191</v>
      </c>
      <c r="C131" s="6">
        <v>556.1</v>
      </c>
      <c r="D131">
        <v>145.94999999999999</v>
      </c>
      <c r="E131" s="4">
        <v>3491.85</v>
      </c>
      <c r="F131">
        <v>406.25</v>
      </c>
      <c r="G131">
        <v>29.8</v>
      </c>
      <c r="H131" s="4">
        <v>1841.05</v>
      </c>
      <c r="I131" s="4">
        <v>2339.6</v>
      </c>
      <c r="J131" s="11">
        <v>8609.75</v>
      </c>
      <c r="L131" s="6">
        <f t="shared" si="4"/>
        <v>-1.5752212389380491E-2</v>
      </c>
      <c r="M131">
        <f t="shared" si="4"/>
        <v>1.0288065843619839E-3</v>
      </c>
      <c r="N131">
        <f t="shared" si="4"/>
        <v>-2.0875977904270607E-2</v>
      </c>
      <c r="O131">
        <f t="shared" ref="O131:R194" si="6">(F131-F132)/F132</f>
        <v>-1.3520157325467338E-3</v>
      </c>
      <c r="P131">
        <f t="shared" si="5"/>
        <v>1.0169491525423752E-2</v>
      </c>
      <c r="Q131">
        <f t="shared" si="5"/>
        <v>-2.75202704487231E-2</v>
      </c>
      <c r="R131">
        <f t="shared" si="5"/>
        <v>-2.1476818837700459E-2</v>
      </c>
      <c r="S131" s="14">
        <f t="shared" si="5"/>
        <v>-1.2915023388058292E-2</v>
      </c>
    </row>
    <row r="132" spans="1:19" x14ac:dyDescent="0.3">
      <c r="A132" s="26">
        <v>45190</v>
      </c>
      <c r="C132" s="6">
        <v>565</v>
      </c>
      <c r="D132">
        <v>145.80000000000001</v>
      </c>
      <c r="E132" s="4">
        <v>3566.3</v>
      </c>
      <c r="F132">
        <v>406.8</v>
      </c>
      <c r="G132">
        <v>29.5</v>
      </c>
      <c r="H132" s="4">
        <v>1893.15</v>
      </c>
      <c r="I132" s="4">
        <v>2390.9499999999998</v>
      </c>
      <c r="J132" s="11">
        <v>8722.4</v>
      </c>
      <c r="L132" s="6">
        <f t="shared" ref="L132:R195" si="7">(C132-C133)/C133</f>
        <v>6.4125400783755305E-3</v>
      </c>
      <c r="M132">
        <f t="shared" si="7"/>
        <v>-4.7781569965869531E-3</v>
      </c>
      <c r="N132">
        <f t="shared" si="7"/>
        <v>2.6145628338488003E-3</v>
      </c>
      <c r="O132">
        <f t="shared" si="6"/>
        <v>-2.6794258373205714E-2</v>
      </c>
      <c r="P132">
        <f t="shared" si="5"/>
        <v>-2.960526315789469E-2</v>
      </c>
      <c r="Q132">
        <f t="shared" si="5"/>
        <v>2.3775558725632455E-4</v>
      </c>
      <c r="R132">
        <f t="shared" si="5"/>
        <v>-1.0122546990146673E-2</v>
      </c>
      <c r="S132" s="14">
        <f t="shared" si="5"/>
        <v>5.8466044720180479E-3</v>
      </c>
    </row>
    <row r="133" spans="1:19" x14ac:dyDescent="0.3">
      <c r="A133" s="26">
        <v>45189</v>
      </c>
      <c r="C133" s="6">
        <v>561.4</v>
      </c>
      <c r="D133">
        <v>146.5</v>
      </c>
      <c r="E133" s="4">
        <v>3557</v>
      </c>
      <c r="F133">
        <v>418</v>
      </c>
      <c r="G133">
        <v>30.4</v>
      </c>
      <c r="H133" s="4">
        <v>1892.7</v>
      </c>
      <c r="I133" s="4">
        <v>2415.4</v>
      </c>
      <c r="J133" s="11">
        <v>8671.7000000000007</v>
      </c>
      <c r="L133" s="6">
        <f t="shared" si="7"/>
        <v>-9.8765432098765829E-3</v>
      </c>
      <c r="M133">
        <f t="shared" si="7"/>
        <v>2.7378507871321403E-3</v>
      </c>
      <c r="N133">
        <f t="shared" si="7"/>
        <v>-1.9853680715338773E-2</v>
      </c>
      <c r="O133">
        <f t="shared" si="6"/>
        <v>5.4119061936259774E-3</v>
      </c>
      <c r="P133">
        <f t="shared" si="5"/>
        <v>-3.0303030303030391E-2</v>
      </c>
      <c r="Q133">
        <f t="shared" si="5"/>
        <v>-5.2556892836495509E-3</v>
      </c>
      <c r="R133">
        <f t="shared" si="5"/>
        <v>2.2781165311653195E-2</v>
      </c>
      <c r="S133" s="14">
        <f t="shared" si="5"/>
        <v>1.7661831666901374E-2</v>
      </c>
    </row>
    <row r="134" spans="1:19" x14ac:dyDescent="0.3">
      <c r="A134" s="26">
        <v>45187</v>
      </c>
      <c r="C134" s="6">
        <v>567</v>
      </c>
      <c r="D134">
        <v>146.1</v>
      </c>
      <c r="E134" s="4">
        <v>3629.05</v>
      </c>
      <c r="F134">
        <v>415.75</v>
      </c>
      <c r="G134">
        <v>31.35</v>
      </c>
      <c r="H134" s="4">
        <v>1902.7</v>
      </c>
      <c r="I134" s="4">
        <v>2361.6</v>
      </c>
      <c r="J134" s="11">
        <v>8521.2000000000007</v>
      </c>
      <c r="L134" s="6">
        <f t="shared" si="7"/>
        <v>-2.0217729393468196E-2</v>
      </c>
      <c r="M134">
        <f t="shared" si="7"/>
        <v>-1.4502529510961253E-2</v>
      </c>
      <c r="N134">
        <f t="shared" si="7"/>
        <v>-1.6064311471409593E-2</v>
      </c>
      <c r="O134">
        <f t="shared" si="6"/>
        <v>-2.1600864034560839E-3</v>
      </c>
      <c r="P134">
        <f t="shared" si="5"/>
        <v>1.6207455429497569E-2</v>
      </c>
      <c r="Q134">
        <f t="shared" si="5"/>
        <v>-1.2430903381517163E-2</v>
      </c>
      <c r="R134">
        <f t="shared" si="5"/>
        <v>1.104546622142295E-2</v>
      </c>
      <c r="S134" s="14">
        <f t="shared" si="5"/>
        <v>-9.1224642863371088E-3</v>
      </c>
    </row>
    <row r="135" spans="1:19" x14ac:dyDescent="0.3">
      <c r="A135" s="26">
        <v>45184</v>
      </c>
      <c r="C135" s="6">
        <v>578.70000000000005</v>
      </c>
      <c r="D135">
        <v>148.25</v>
      </c>
      <c r="E135" s="4">
        <v>3688.3</v>
      </c>
      <c r="F135">
        <v>416.65</v>
      </c>
      <c r="G135">
        <v>30.85</v>
      </c>
      <c r="H135" s="4">
        <v>1926.65</v>
      </c>
      <c r="I135" s="4">
        <v>2335.8000000000002</v>
      </c>
      <c r="J135" s="11">
        <v>8599.65</v>
      </c>
      <c r="L135" s="6">
        <f t="shared" si="7"/>
        <v>-1.8320610687022825E-2</v>
      </c>
      <c r="M135">
        <f t="shared" si="7"/>
        <v>5.084745762711864E-3</v>
      </c>
      <c r="N135">
        <f t="shared" si="7"/>
        <v>2.8312539206802868E-2</v>
      </c>
      <c r="O135">
        <f t="shared" si="6"/>
        <v>-1.6523073291632245E-2</v>
      </c>
      <c r="P135">
        <f t="shared" si="5"/>
        <v>-3.1397174254317109E-2</v>
      </c>
      <c r="Q135">
        <f t="shared" si="5"/>
        <v>9.774633123689775E-3</v>
      </c>
      <c r="R135">
        <f t="shared" si="5"/>
        <v>1.0600095184528186E-2</v>
      </c>
      <c r="S135" s="14">
        <f t="shared" si="5"/>
        <v>-1.8355221478348838E-2</v>
      </c>
    </row>
    <row r="136" spans="1:19" x14ac:dyDescent="0.3">
      <c r="A136" s="26">
        <v>45183</v>
      </c>
      <c r="C136" s="6">
        <v>589.5</v>
      </c>
      <c r="D136">
        <v>147.5</v>
      </c>
      <c r="E136" s="4">
        <v>3586.75</v>
      </c>
      <c r="F136">
        <v>423.65</v>
      </c>
      <c r="G136">
        <v>31.85</v>
      </c>
      <c r="H136" s="4">
        <v>1908</v>
      </c>
      <c r="I136" s="4">
        <v>2311.3000000000002</v>
      </c>
      <c r="J136" s="11">
        <v>8760.4500000000007</v>
      </c>
      <c r="L136" s="6">
        <f t="shared" si="7"/>
        <v>-8.4745762711864404E-4</v>
      </c>
      <c r="M136">
        <f t="shared" si="7"/>
        <v>1.6190148122631722E-2</v>
      </c>
      <c r="N136">
        <f t="shared" si="7"/>
        <v>-1.3246581749154059E-2</v>
      </c>
      <c r="O136">
        <f t="shared" si="6"/>
        <v>2.1705052453876765E-2</v>
      </c>
      <c r="P136">
        <f t="shared" si="5"/>
        <v>-9.3312597200621208E-3</v>
      </c>
      <c r="Q136">
        <f t="shared" si="5"/>
        <v>3.6030823448964622E-3</v>
      </c>
      <c r="R136">
        <f t="shared" si="5"/>
        <v>3.1600089265788965E-2</v>
      </c>
      <c r="S136" s="14">
        <f t="shared" si="5"/>
        <v>-5.0031234028053012E-3</v>
      </c>
    </row>
    <row r="137" spans="1:19" x14ac:dyDescent="0.3">
      <c r="A137" s="26">
        <v>45182</v>
      </c>
      <c r="C137" s="6">
        <v>590</v>
      </c>
      <c r="D137">
        <v>145.15</v>
      </c>
      <c r="E137" s="4">
        <v>3634.9</v>
      </c>
      <c r="F137">
        <v>414.65</v>
      </c>
      <c r="G137">
        <v>32.15</v>
      </c>
      <c r="H137" s="4">
        <v>1901.15</v>
      </c>
      <c r="I137" s="4">
        <v>2240.5</v>
      </c>
      <c r="J137" s="11">
        <v>8804.5</v>
      </c>
      <c r="L137" s="6">
        <f t="shared" si="7"/>
        <v>4.0472621461952289E-2</v>
      </c>
      <c r="M137">
        <f t="shared" si="7"/>
        <v>1.7882187938288999E-2</v>
      </c>
      <c r="N137">
        <f t="shared" si="7"/>
        <v>-1.3113596872284897E-2</v>
      </c>
      <c r="O137">
        <f t="shared" si="6"/>
        <v>-1.4029247414100663E-2</v>
      </c>
      <c r="P137">
        <f t="shared" si="5"/>
        <v>-3.1007751937984938E-3</v>
      </c>
      <c r="Q137">
        <f t="shared" si="5"/>
        <v>-2.2043194163800972E-3</v>
      </c>
      <c r="R137">
        <f t="shared" si="5"/>
        <v>1.5708230387379056E-2</v>
      </c>
      <c r="S137" s="14">
        <f t="shared" si="5"/>
        <v>-7.5970198041005466E-3</v>
      </c>
    </row>
    <row r="138" spans="1:19" x14ac:dyDescent="0.3">
      <c r="A138" s="26">
        <v>45181</v>
      </c>
      <c r="C138" s="6">
        <v>567.04999999999995</v>
      </c>
      <c r="D138">
        <v>142.6</v>
      </c>
      <c r="E138" s="4">
        <v>3683.2</v>
      </c>
      <c r="F138">
        <v>420.55</v>
      </c>
      <c r="G138">
        <v>32.25</v>
      </c>
      <c r="H138" s="4">
        <v>1905.35</v>
      </c>
      <c r="I138" s="4">
        <v>2205.85</v>
      </c>
      <c r="J138" s="11">
        <v>8871.9</v>
      </c>
      <c r="L138" s="6">
        <f t="shared" si="7"/>
        <v>-3.7838296428268546E-2</v>
      </c>
      <c r="M138">
        <f t="shared" si="7"/>
        <v>-4.2310275352585705E-2</v>
      </c>
      <c r="N138">
        <f t="shared" si="7"/>
        <v>-3.114478114478117E-2</v>
      </c>
      <c r="O138">
        <f t="shared" si="6"/>
        <v>-2.1863007326433252E-2</v>
      </c>
      <c r="P138">
        <f t="shared" si="5"/>
        <v>-5.5636896046852083E-2</v>
      </c>
      <c r="Q138">
        <f t="shared" si="5"/>
        <v>-5.3248414293545175E-3</v>
      </c>
      <c r="R138">
        <f t="shared" si="5"/>
        <v>-6.8436100042773788E-3</v>
      </c>
      <c r="S138" s="14">
        <f t="shared" si="5"/>
        <v>-2.5108786426970245E-2</v>
      </c>
    </row>
    <row r="139" spans="1:19" x14ac:dyDescent="0.3">
      <c r="A139" s="26">
        <v>45180</v>
      </c>
      <c r="C139" s="6">
        <v>589.35</v>
      </c>
      <c r="D139">
        <v>148.9</v>
      </c>
      <c r="E139" s="4">
        <v>3801.6</v>
      </c>
      <c r="F139">
        <v>429.95</v>
      </c>
      <c r="G139">
        <v>34.15</v>
      </c>
      <c r="H139" s="4">
        <v>1915.55</v>
      </c>
      <c r="I139" s="4">
        <v>2221.0500000000002</v>
      </c>
      <c r="J139" s="11">
        <v>9100.4</v>
      </c>
      <c r="L139" s="6">
        <f t="shared" si="7"/>
        <v>2.638453500522462E-2</v>
      </c>
      <c r="M139">
        <f t="shared" si="7"/>
        <v>9.4915254237288513E-3</v>
      </c>
      <c r="N139">
        <f t="shared" si="7"/>
        <v>2.107086741066028E-2</v>
      </c>
      <c r="O139">
        <f t="shared" si="6"/>
        <v>9.3120707717373353E-4</v>
      </c>
      <c r="P139">
        <f t="shared" si="5"/>
        <v>2.0926756352765193E-2</v>
      </c>
      <c r="Q139">
        <f t="shared" si="5"/>
        <v>3.2734510029853872E-3</v>
      </c>
      <c r="R139">
        <f t="shared" si="5"/>
        <v>1.6460719761883695E-3</v>
      </c>
      <c r="S139" s="14">
        <f t="shared" si="5"/>
        <v>1.9487597300361023E-3</v>
      </c>
    </row>
    <row r="140" spans="1:19" x14ac:dyDescent="0.3">
      <c r="A140" s="26">
        <v>45177</v>
      </c>
      <c r="C140" s="6">
        <v>574.20000000000005</v>
      </c>
      <c r="D140">
        <v>147.5</v>
      </c>
      <c r="E140" s="4">
        <v>3723.15</v>
      </c>
      <c r="F140">
        <v>429.55</v>
      </c>
      <c r="G140">
        <v>33.450000000000003</v>
      </c>
      <c r="H140" s="4">
        <v>1909.3</v>
      </c>
      <c r="I140" s="4">
        <v>2217.4</v>
      </c>
      <c r="J140" s="11">
        <v>9082.7000000000007</v>
      </c>
      <c r="L140" s="6">
        <f t="shared" si="7"/>
        <v>2.4077046548956659E-2</v>
      </c>
      <c r="M140">
        <f t="shared" si="7"/>
        <v>1.7241379310344827E-2</v>
      </c>
      <c r="N140">
        <f t="shared" si="7"/>
        <v>1.8227813482838806E-2</v>
      </c>
      <c r="O140">
        <f t="shared" si="6"/>
        <v>5.9718969555035391E-3</v>
      </c>
      <c r="P140">
        <f t="shared" si="5"/>
        <v>1.3636363636363722E-2</v>
      </c>
      <c r="Q140">
        <f t="shared" si="5"/>
        <v>4.4718013468013473E-3</v>
      </c>
      <c r="R140">
        <f t="shared" si="5"/>
        <v>-1.0310198616380231E-2</v>
      </c>
      <c r="S140" s="14">
        <f t="shared" si="5"/>
        <v>6.9400560969390982E-3</v>
      </c>
    </row>
    <row r="141" spans="1:19" x14ac:dyDescent="0.3">
      <c r="A141" s="26">
        <v>45176</v>
      </c>
      <c r="C141" s="6">
        <v>560.70000000000005</v>
      </c>
      <c r="D141">
        <v>145</v>
      </c>
      <c r="E141" s="4">
        <v>3656.5</v>
      </c>
      <c r="F141">
        <v>427</v>
      </c>
      <c r="G141">
        <v>33</v>
      </c>
      <c r="H141" s="4">
        <v>1900.8</v>
      </c>
      <c r="I141" s="4">
        <v>2240.5</v>
      </c>
      <c r="J141" s="11">
        <v>9020.1</v>
      </c>
      <c r="L141" s="6">
        <f t="shared" si="7"/>
        <v>1.0998918139199464E-2</v>
      </c>
      <c r="M141">
        <f t="shared" si="7"/>
        <v>8.3449235048677923E-3</v>
      </c>
      <c r="N141">
        <f t="shared" si="7"/>
        <v>2.3163059716834523E-3</v>
      </c>
      <c r="O141">
        <f t="shared" si="6"/>
        <v>-1.0428736964078795E-2</v>
      </c>
      <c r="P141">
        <f t="shared" si="5"/>
        <v>8.0196399345335484E-2</v>
      </c>
      <c r="Q141">
        <f t="shared" si="5"/>
        <v>1.3169678133066428E-3</v>
      </c>
      <c r="R141">
        <f t="shared" si="5"/>
        <v>5.1354187599084156E-4</v>
      </c>
      <c r="S141" s="14">
        <f t="shared" si="5"/>
        <v>-2.2234021371209003E-3</v>
      </c>
    </row>
    <row r="142" spans="1:19" x14ac:dyDescent="0.3">
      <c r="A142" s="26">
        <v>45175</v>
      </c>
      <c r="C142" s="6">
        <v>554.6</v>
      </c>
      <c r="D142">
        <v>143.80000000000001</v>
      </c>
      <c r="E142" s="4">
        <v>3648.05</v>
      </c>
      <c r="F142">
        <v>431.5</v>
      </c>
      <c r="G142">
        <v>30.55</v>
      </c>
      <c r="H142" s="4">
        <v>1898.3</v>
      </c>
      <c r="I142" s="4">
        <v>2239.35</v>
      </c>
      <c r="J142" s="11">
        <v>9040.2000000000007</v>
      </c>
      <c r="L142" s="6">
        <f t="shared" si="7"/>
        <v>-1.6143338655313148E-2</v>
      </c>
      <c r="M142">
        <f t="shared" si="7"/>
        <v>-6.2197650310986683E-3</v>
      </c>
      <c r="N142">
        <f t="shared" si="7"/>
        <v>-8.7763392068688374E-3</v>
      </c>
      <c r="O142">
        <f t="shared" si="6"/>
        <v>2.142265356846967E-2</v>
      </c>
      <c r="P142">
        <f t="shared" si="5"/>
        <v>-1.2924071082390907E-2</v>
      </c>
      <c r="Q142">
        <f t="shared" si="5"/>
        <v>-8.4358431925618798E-3</v>
      </c>
      <c r="R142">
        <f t="shared" si="5"/>
        <v>1.5209901169643542E-2</v>
      </c>
      <c r="S142" s="14">
        <f t="shared" si="5"/>
        <v>-2.7857085248810309E-2</v>
      </c>
    </row>
    <row r="143" spans="1:19" x14ac:dyDescent="0.3">
      <c r="A143" s="26">
        <v>45174</v>
      </c>
      <c r="C143" s="6">
        <v>563.70000000000005</v>
      </c>
      <c r="D143">
        <v>144.69999999999999</v>
      </c>
      <c r="E143" s="4">
        <v>3680.35</v>
      </c>
      <c r="F143">
        <v>422.45</v>
      </c>
      <c r="G143">
        <v>30.95</v>
      </c>
      <c r="H143" s="4">
        <v>1914.45</v>
      </c>
      <c r="I143" s="4">
        <v>2205.8000000000002</v>
      </c>
      <c r="J143" s="11">
        <v>9299.25</v>
      </c>
      <c r="L143" s="6">
        <f t="shared" si="7"/>
        <v>-5.5570256681661415E-3</v>
      </c>
      <c r="M143">
        <f t="shared" si="7"/>
        <v>1.153442852149582E-2</v>
      </c>
      <c r="N143">
        <f t="shared" si="7"/>
        <v>1.9092318768344635E-2</v>
      </c>
      <c r="O143">
        <f t="shared" si="6"/>
        <v>3.8018296305096016E-3</v>
      </c>
      <c r="P143">
        <f t="shared" si="5"/>
        <v>-1.1182108626198128E-2</v>
      </c>
      <c r="Q143">
        <f t="shared" si="5"/>
        <v>1.143808114961966E-2</v>
      </c>
      <c r="R143">
        <f t="shared" si="5"/>
        <v>1.624012347100965E-2</v>
      </c>
      <c r="S143" s="14">
        <f t="shared" si="5"/>
        <v>2.7929496891629922E-3</v>
      </c>
    </row>
    <row r="144" spans="1:19" x14ac:dyDescent="0.3">
      <c r="A144" s="26">
        <v>45173</v>
      </c>
      <c r="C144" s="6">
        <v>566.85</v>
      </c>
      <c r="D144">
        <v>143.05000000000001</v>
      </c>
      <c r="E144" s="4">
        <v>3611.4</v>
      </c>
      <c r="F144">
        <v>420.85</v>
      </c>
      <c r="G144">
        <v>31.3</v>
      </c>
      <c r="H144" s="4">
        <v>1892.8</v>
      </c>
      <c r="I144" s="4">
        <v>2170.5500000000002</v>
      </c>
      <c r="J144" s="11">
        <v>9273.35</v>
      </c>
      <c r="L144" s="6">
        <f t="shared" si="7"/>
        <v>-2.4637043554773027E-3</v>
      </c>
      <c r="M144">
        <f t="shared" si="7"/>
        <v>-5.2155771905424194E-3</v>
      </c>
      <c r="N144">
        <f t="shared" si="7"/>
        <v>-2.4947351368864432E-2</v>
      </c>
      <c r="O144">
        <f t="shared" si="6"/>
        <v>-8.0141426045962933E-3</v>
      </c>
      <c r="P144">
        <f t="shared" si="5"/>
        <v>2.9605263157894808E-2</v>
      </c>
      <c r="Q144">
        <f t="shared" si="5"/>
        <v>-9.5756370676573464E-3</v>
      </c>
      <c r="R144">
        <f t="shared" si="5"/>
        <v>-1.3946621237932911E-2</v>
      </c>
      <c r="S144" s="14">
        <f t="shared" si="5"/>
        <v>-2.8592229450153349E-2</v>
      </c>
    </row>
    <row r="145" spans="1:19" x14ac:dyDescent="0.3">
      <c r="A145" s="26">
        <v>45170</v>
      </c>
      <c r="C145" s="6">
        <v>568.25</v>
      </c>
      <c r="D145">
        <v>143.80000000000001</v>
      </c>
      <c r="E145" s="4">
        <v>3703.8</v>
      </c>
      <c r="F145">
        <v>424.25</v>
      </c>
      <c r="G145">
        <v>30.4</v>
      </c>
      <c r="H145" s="4">
        <v>1911.1</v>
      </c>
      <c r="I145" s="4">
        <v>2201.25</v>
      </c>
      <c r="J145" s="11">
        <v>9546.2999999999993</v>
      </c>
      <c r="L145" s="6">
        <f t="shared" si="7"/>
        <v>1.3215859030837004E-3</v>
      </c>
      <c r="M145">
        <f t="shared" si="7"/>
        <v>-1.0420284821116865E-3</v>
      </c>
      <c r="N145">
        <f t="shared" si="7"/>
        <v>2.3409063231533472E-3</v>
      </c>
      <c r="O145">
        <f t="shared" si="6"/>
        <v>7.9591351865051629E-3</v>
      </c>
      <c r="P145">
        <f t="shared" si="5"/>
        <v>7.4204946996466348E-2</v>
      </c>
      <c r="Q145">
        <f t="shared" si="5"/>
        <v>-2.1979990276605025E-2</v>
      </c>
      <c r="R145">
        <f t="shared" si="5"/>
        <v>1.1650351578657065E-2</v>
      </c>
      <c r="S145" s="14">
        <f t="shared" si="5"/>
        <v>4.1126725008413141E-3</v>
      </c>
    </row>
    <row r="146" spans="1:19" x14ac:dyDescent="0.3">
      <c r="A146" s="26">
        <v>45169</v>
      </c>
      <c r="C146" s="6">
        <v>567.5</v>
      </c>
      <c r="D146">
        <v>143.94999999999999</v>
      </c>
      <c r="E146" s="4">
        <v>3695.15</v>
      </c>
      <c r="F146">
        <v>420.9</v>
      </c>
      <c r="G146">
        <v>28.3</v>
      </c>
      <c r="H146" s="4">
        <v>1954.05</v>
      </c>
      <c r="I146" s="4">
        <v>2175.9</v>
      </c>
      <c r="J146" s="11">
        <v>9507.2000000000007</v>
      </c>
      <c r="L146" s="6">
        <f t="shared" si="7"/>
        <v>1.4570483597032228E-2</v>
      </c>
      <c r="M146">
        <f t="shared" si="7"/>
        <v>3.8354253835424191E-3</v>
      </c>
      <c r="N146">
        <f t="shared" si="7"/>
        <v>-1.2838184815805833E-3</v>
      </c>
      <c r="O146">
        <f t="shared" si="6"/>
        <v>1.0200408016320654E-2</v>
      </c>
      <c r="P146">
        <f t="shared" si="5"/>
        <v>-2.2452504317789244E-2</v>
      </c>
      <c r="Q146">
        <f t="shared" si="5"/>
        <v>-9.5544629732881216E-3</v>
      </c>
      <c r="R146">
        <f t="shared" si="5"/>
        <v>-1.5162487553181858E-2</v>
      </c>
      <c r="S146" s="14">
        <f t="shared" si="5"/>
        <v>2.0009226774813049E-2</v>
      </c>
    </row>
    <row r="147" spans="1:19" x14ac:dyDescent="0.3">
      <c r="A147" s="26">
        <v>45168</v>
      </c>
      <c r="C147" s="6">
        <v>559.35</v>
      </c>
      <c r="D147">
        <v>143.4</v>
      </c>
      <c r="E147" s="4">
        <v>3699.9</v>
      </c>
      <c r="F147">
        <v>416.65</v>
      </c>
      <c r="G147">
        <v>28.95</v>
      </c>
      <c r="H147" s="4">
        <v>1972.9</v>
      </c>
      <c r="I147" s="4">
        <v>2209.4</v>
      </c>
      <c r="J147" s="11">
        <v>9320.7000000000007</v>
      </c>
      <c r="L147" s="6">
        <f t="shared" si="7"/>
        <v>4.1523135648449998E-2</v>
      </c>
      <c r="M147">
        <f t="shared" si="7"/>
        <v>-7.2689511941847213E-3</v>
      </c>
      <c r="N147">
        <f t="shared" si="7"/>
        <v>6.7344190033059876E-3</v>
      </c>
      <c r="O147">
        <f t="shared" si="6"/>
        <v>5.9504132231404903E-2</v>
      </c>
      <c r="P147">
        <f t="shared" si="5"/>
        <v>2.8419182948490256E-2</v>
      </c>
      <c r="Q147">
        <f t="shared" si="5"/>
        <v>5.3505911129229514E-3</v>
      </c>
      <c r="R147">
        <f t="shared" si="5"/>
        <v>1.7476801215777604E-2</v>
      </c>
      <c r="S147" s="14">
        <f t="shared" si="5"/>
        <v>8.4172716355257644E-3</v>
      </c>
    </row>
    <row r="148" spans="1:19" x14ac:dyDescent="0.3">
      <c r="A148" s="26">
        <v>45167</v>
      </c>
      <c r="C148" s="6">
        <v>537.04999999999995</v>
      </c>
      <c r="D148">
        <v>144.44999999999999</v>
      </c>
      <c r="E148" s="4">
        <v>3675.15</v>
      </c>
      <c r="F148">
        <v>393.25</v>
      </c>
      <c r="G148">
        <v>28.15</v>
      </c>
      <c r="H148" s="4">
        <v>1962.4</v>
      </c>
      <c r="I148" s="4">
        <v>2171.4499999999998</v>
      </c>
      <c r="J148" s="11">
        <v>9242.9</v>
      </c>
      <c r="L148" s="6">
        <f t="shared" si="7"/>
        <v>1.30151843817787E-2</v>
      </c>
      <c r="M148">
        <f t="shared" si="7"/>
        <v>3.8220986796385194E-3</v>
      </c>
      <c r="N148">
        <f t="shared" si="7"/>
        <v>3.6183402059040389E-3</v>
      </c>
      <c r="O148">
        <f t="shared" si="6"/>
        <v>-1.3966480446927663E-3</v>
      </c>
      <c r="P148">
        <f t="shared" si="5"/>
        <v>1.8083182640144666E-2</v>
      </c>
      <c r="Q148">
        <f t="shared" si="5"/>
        <v>-1.3224719666113518E-2</v>
      </c>
      <c r="R148">
        <f t="shared" si="5"/>
        <v>-6.9966845775695351E-3</v>
      </c>
      <c r="S148" s="14">
        <f t="shared" si="5"/>
        <v>-9.9615462890562251E-3</v>
      </c>
    </row>
    <row r="149" spans="1:19" x14ac:dyDescent="0.3">
      <c r="A149" s="26">
        <v>45166</v>
      </c>
      <c r="C149" s="6">
        <v>530.15</v>
      </c>
      <c r="D149">
        <v>143.9</v>
      </c>
      <c r="E149" s="4">
        <v>3661.9</v>
      </c>
      <c r="F149">
        <v>393.8</v>
      </c>
      <c r="G149">
        <v>27.65</v>
      </c>
      <c r="H149" s="4">
        <v>1988.7</v>
      </c>
      <c r="I149" s="4">
        <v>2186.75</v>
      </c>
      <c r="J149" s="11">
        <v>9335.9</v>
      </c>
      <c r="L149" s="6">
        <f t="shared" si="7"/>
        <v>-4.50661909679838E-3</v>
      </c>
      <c r="M149">
        <f t="shared" si="7"/>
        <v>2.274342572850048E-2</v>
      </c>
      <c r="N149">
        <f t="shared" si="7"/>
        <v>3.7690336197798882E-3</v>
      </c>
      <c r="O149">
        <f t="shared" si="6"/>
        <v>4.5918367346939066E-3</v>
      </c>
      <c r="P149">
        <f t="shared" si="5"/>
        <v>2.4074074074074022E-2</v>
      </c>
      <c r="Q149">
        <f t="shared" si="5"/>
        <v>2.2931733991885463E-3</v>
      </c>
      <c r="R149">
        <f t="shared" si="5"/>
        <v>-8.0742101562678009E-3</v>
      </c>
      <c r="S149" s="14">
        <f t="shared" si="5"/>
        <v>-1.7670588109296726E-4</v>
      </c>
    </row>
    <row r="150" spans="1:19" x14ac:dyDescent="0.3">
      <c r="A150" s="26">
        <v>45163</v>
      </c>
      <c r="C150" s="6">
        <v>532.54999999999995</v>
      </c>
      <c r="D150">
        <v>140.69999999999999</v>
      </c>
      <c r="E150" s="4">
        <v>3648.15</v>
      </c>
      <c r="F150">
        <v>392</v>
      </c>
      <c r="G150">
        <v>27</v>
      </c>
      <c r="H150" s="4">
        <v>1984.15</v>
      </c>
      <c r="I150" s="4">
        <v>2204.5500000000002</v>
      </c>
      <c r="J150" s="11">
        <v>9337.5499999999993</v>
      </c>
      <c r="L150" s="6">
        <f t="shared" si="7"/>
        <v>9.2864588268738325E-3</v>
      </c>
      <c r="M150">
        <f t="shared" si="7"/>
        <v>0</v>
      </c>
      <c r="N150">
        <f t="shared" si="7"/>
        <v>-3.9730381411656567E-4</v>
      </c>
      <c r="O150">
        <f t="shared" si="6"/>
        <v>-2.4754322676949842E-2</v>
      </c>
      <c r="P150">
        <f t="shared" si="5"/>
        <v>-1.8181818181818181E-2</v>
      </c>
      <c r="Q150">
        <f t="shared" si="5"/>
        <v>-4.6153460255348123E-3</v>
      </c>
      <c r="R150">
        <f t="shared" si="5"/>
        <v>-1.8563375817806846E-3</v>
      </c>
      <c r="S150" s="14">
        <f t="shared" si="5"/>
        <v>5.7462217516123695E-2</v>
      </c>
    </row>
    <row r="151" spans="1:19" x14ac:dyDescent="0.3">
      <c r="A151" s="26">
        <v>45162</v>
      </c>
      <c r="C151" s="6">
        <v>527.65</v>
      </c>
      <c r="D151">
        <v>140.69999999999999</v>
      </c>
      <c r="E151" s="4">
        <v>3649.6</v>
      </c>
      <c r="F151">
        <v>401.95</v>
      </c>
      <c r="G151">
        <v>27.5</v>
      </c>
      <c r="H151" s="4">
        <v>1993.35</v>
      </c>
      <c r="I151" s="4">
        <v>2208.65</v>
      </c>
      <c r="J151" s="11">
        <v>8830.15</v>
      </c>
      <c r="L151" s="6">
        <f t="shared" si="7"/>
        <v>3.4230293810021003E-3</v>
      </c>
      <c r="M151">
        <f t="shared" si="7"/>
        <v>-7.0571630204657732E-3</v>
      </c>
      <c r="N151">
        <f t="shared" si="7"/>
        <v>2.0179833893884027E-3</v>
      </c>
      <c r="O151">
        <f t="shared" si="6"/>
        <v>2.1191722762402541E-3</v>
      </c>
      <c r="P151">
        <f t="shared" si="5"/>
        <v>9.1743119266055051E-3</v>
      </c>
      <c r="Q151">
        <f t="shared" si="5"/>
        <v>-1.2264010703136614E-2</v>
      </c>
      <c r="R151">
        <f t="shared" si="5"/>
        <v>-1.2032833083581261E-2</v>
      </c>
      <c r="S151" s="14">
        <f t="shared" si="5"/>
        <v>-3.0934061901992807E-3</v>
      </c>
    </row>
    <row r="152" spans="1:19" x14ac:dyDescent="0.3">
      <c r="A152" s="26">
        <v>45161</v>
      </c>
      <c r="C152" s="6">
        <v>525.85</v>
      </c>
      <c r="D152">
        <v>141.69999999999999</v>
      </c>
      <c r="E152" s="4">
        <v>3642.25</v>
      </c>
      <c r="F152">
        <v>401.1</v>
      </c>
      <c r="G152">
        <v>27.25</v>
      </c>
      <c r="H152" s="4">
        <v>2018.1</v>
      </c>
      <c r="I152" s="4">
        <v>2235.5500000000002</v>
      </c>
      <c r="J152" s="11">
        <v>8857.5499999999993</v>
      </c>
      <c r="L152" s="6">
        <f t="shared" si="7"/>
        <v>-4.5433033601514003E-3</v>
      </c>
      <c r="M152">
        <f t="shared" si="7"/>
        <v>4.152884968761468E-2</v>
      </c>
      <c r="N152">
        <f t="shared" si="7"/>
        <v>1.2481409926751662E-2</v>
      </c>
      <c r="O152">
        <f t="shared" si="6"/>
        <v>3.2166752444673187E-2</v>
      </c>
      <c r="P152">
        <f t="shared" si="5"/>
        <v>3.612167300380225E-2</v>
      </c>
      <c r="Q152">
        <f t="shared" si="5"/>
        <v>4.4796177392862476E-3</v>
      </c>
      <c r="R152">
        <f t="shared" si="5"/>
        <v>-6.8636161705907675E-3</v>
      </c>
      <c r="S152" s="14">
        <f t="shared" si="5"/>
        <v>3.2811926097374655E-2</v>
      </c>
    </row>
    <row r="153" spans="1:19" x14ac:dyDescent="0.3">
      <c r="A153" s="26">
        <v>45160</v>
      </c>
      <c r="C153" s="6">
        <v>528.25</v>
      </c>
      <c r="D153">
        <v>136.05000000000001</v>
      </c>
      <c r="E153" s="4">
        <v>3597.35</v>
      </c>
      <c r="F153">
        <v>388.6</v>
      </c>
      <c r="G153">
        <v>26.3</v>
      </c>
      <c r="H153" s="4">
        <v>2009.1</v>
      </c>
      <c r="I153" s="4">
        <v>2251</v>
      </c>
      <c r="J153" s="11">
        <v>8576.15</v>
      </c>
      <c r="L153" s="6">
        <f t="shared" si="7"/>
        <v>3.5073968844910312E-2</v>
      </c>
      <c r="M153">
        <f t="shared" si="7"/>
        <v>1.3407821229050364E-2</v>
      </c>
      <c r="N153">
        <f t="shared" si="7"/>
        <v>-3.4075325862618763E-3</v>
      </c>
      <c r="O153">
        <f t="shared" si="6"/>
        <v>2.4248813916710715E-2</v>
      </c>
      <c r="P153">
        <f t="shared" si="5"/>
        <v>-1.4981273408239647E-2</v>
      </c>
      <c r="Q153">
        <f t="shared" si="5"/>
        <v>1.4082374318594722E-2</v>
      </c>
      <c r="R153">
        <f t="shared" si="5"/>
        <v>-8.8285154443980447E-3</v>
      </c>
      <c r="S153" s="14">
        <f t="shared" si="5"/>
        <v>1.202449260727105E-3</v>
      </c>
    </row>
    <row r="154" spans="1:19" x14ac:dyDescent="0.3">
      <c r="A154" s="26">
        <v>45159</v>
      </c>
      <c r="C154" s="6">
        <v>510.35</v>
      </c>
      <c r="D154">
        <v>134.25</v>
      </c>
      <c r="E154" s="4">
        <v>3609.65</v>
      </c>
      <c r="F154">
        <v>379.4</v>
      </c>
      <c r="G154">
        <v>26.7</v>
      </c>
      <c r="H154" s="4">
        <v>1981.2</v>
      </c>
      <c r="I154" s="4">
        <v>2271.0500000000002</v>
      </c>
      <c r="J154" s="11">
        <v>8565.85</v>
      </c>
      <c r="L154" s="6">
        <f t="shared" si="7"/>
        <v>-4.5835771406280918E-3</v>
      </c>
      <c r="M154">
        <f t="shared" si="7"/>
        <v>7.4543421543044584E-4</v>
      </c>
      <c r="N154">
        <f t="shared" si="7"/>
        <v>-3.8085250244931563E-3</v>
      </c>
      <c r="O154">
        <f t="shared" si="6"/>
        <v>-5.8954539499541467E-3</v>
      </c>
      <c r="P154">
        <f t="shared" si="5"/>
        <v>3.2882011605415776E-2</v>
      </c>
      <c r="Q154">
        <f t="shared" si="5"/>
        <v>2.1184475027060532E-2</v>
      </c>
      <c r="R154">
        <f t="shared" si="5"/>
        <v>1.2979772073418393E-2</v>
      </c>
      <c r="S154" s="14">
        <f t="shared" si="5"/>
        <v>1.4346276362688979E-2</v>
      </c>
    </row>
    <row r="155" spans="1:19" x14ac:dyDescent="0.3">
      <c r="A155" s="26">
        <v>45156</v>
      </c>
      <c r="C155" s="6">
        <v>512.70000000000005</v>
      </c>
      <c r="D155">
        <v>134.15</v>
      </c>
      <c r="E155" s="4">
        <v>3623.45</v>
      </c>
      <c r="F155">
        <v>381.65</v>
      </c>
      <c r="G155">
        <v>25.85</v>
      </c>
      <c r="H155" s="4">
        <v>1940.1</v>
      </c>
      <c r="I155" s="4">
        <v>2241.9499999999998</v>
      </c>
      <c r="J155" s="11">
        <v>8444.7000000000007</v>
      </c>
      <c r="L155" s="6">
        <f t="shared" si="7"/>
        <v>-1.3848817080207602E-2</v>
      </c>
      <c r="M155">
        <f t="shared" si="7"/>
        <v>-3.3432392273401832E-3</v>
      </c>
      <c r="N155">
        <f t="shared" si="7"/>
        <v>2.5180721187171979E-2</v>
      </c>
      <c r="O155">
        <f t="shared" si="6"/>
        <v>-1.4390371533228973E-3</v>
      </c>
      <c r="P155">
        <f t="shared" si="5"/>
        <v>-3.8535645472060837E-3</v>
      </c>
      <c r="Q155">
        <f t="shared" si="5"/>
        <v>-2.5907516192197687E-2</v>
      </c>
      <c r="R155">
        <f t="shared" si="5"/>
        <v>-7.2619390262802898E-3</v>
      </c>
      <c r="S155" s="14">
        <f t="shared" si="5"/>
        <v>1.9251194901752523E-2</v>
      </c>
    </row>
    <row r="156" spans="1:19" x14ac:dyDescent="0.3">
      <c r="A156" s="26">
        <v>45155</v>
      </c>
      <c r="C156" s="6">
        <v>519.9</v>
      </c>
      <c r="D156">
        <v>134.6</v>
      </c>
      <c r="E156" s="4">
        <v>3534.45</v>
      </c>
      <c r="F156">
        <v>382.2</v>
      </c>
      <c r="G156">
        <v>25.95</v>
      </c>
      <c r="H156" s="4">
        <v>1991.7</v>
      </c>
      <c r="I156" s="4">
        <v>2258.35</v>
      </c>
      <c r="J156" s="11">
        <v>8285.2000000000007</v>
      </c>
      <c r="L156" s="6">
        <f t="shared" si="7"/>
        <v>5.123247945867525E-3</v>
      </c>
      <c r="M156">
        <f t="shared" si="7"/>
        <v>1.8154311649016687E-2</v>
      </c>
      <c r="N156">
        <f t="shared" si="7"/>
        <v>-1.7908249742977098E-2</v>
      </c>
      <c r="O156">
        <f t="shared" si="6"/>
        <v>-2.6096033402922755E-3</v>
      </c>
      <c r="P156">
        <f t="shared" si="5"/>
        <v>3.8684719535782537E-3</v>
      </c>
      <c r="Q156">
        <f t="shared" si="5"/>
        <v>-1.5155635770267196E-2</v>
      </c>
      <c r="R156">
        <f t="shared" si="5"/>
        <v>-1.0428762351291625E-2</v>
      </c>
      <c r="S156" s="14">
        <f t="shared" si="5"/>
        <v>1.5049409204920647E-3</v>
      </c>
    </row>
    <row r="157" spans="1:19" x14ac:dyDescent="0.3">
      <c r="A157" s="26">
        <v>45154</v>
      </c>
      <c r="C157" s="6">
        <v>517.25</v>
      </c>
      <c r="D157">
        <v>132.19999999999999</v>
      </c>
      <c r="E157" s="4">
        <v>3598.9</v>
      </c>
      <c r="F157">
        <v>383.2</v>
      </c>
      <c r="G157">
        <v>25.85</v>
      </c>
      <c r="H157" s="4">
        <v>2022.35</v>
      </c>
      <c r="I157" s="4">
        <v>2282.15</v>
      </c>
      <c r="J157" s="11">
        <v>8272.75</v>
      </c>
      <c r="L157" s="6">
        <f t="shared" si="7"/>
        <v>5.9315441462465075E-3</v>
      </c>
      <c r="M157">
        <f t="shared" si="7"/>
        <v>-6.0150375939850478E-3</v>
      </c>
      <c r="N157">
        <f t="shared" si="7"/>
        <v>-7.0082498689402343E-3</v>
      </c>
      <c r="O157">
        <f t="shared" si="6"/>
        <v>1.30497194310352E-4</v>
      </c>
      <c r="P157">
        <f t="shared" si="5"/>
        <v>-7.6775431861803951E-3</v>
      </c>
      <c r="Q157">
        <f t="shared" si="5"/>
        <v>1.6537233908869218E-2</v>
      </c>
      <c r="R157">
        <f t="shared" si="5"/>
        <v>7.1048741201650044E-3</v>
      </c>
      <c r="S157" s="14">
        <f t="shared" si="5"/>
        <v>-2.1480066474655102E-2</v>
      </c>
    </row>
    <row r="158" spans="1:19" x14ac:dyDescent="0.3">
      <c r="A158" s="26">
        <v>45152</v>
      </c>
      <c r="C158" s="6">
        <v>514.20000000000005</v>
      </c>
      <c r="D158">
        <v>133</v>
      </c>
      <c r="E158" s="4">
        <v>3624.3</v>
      </c>
      <c r="F158">
        <v>383.15</v>
      </c>
      <c r="G158">
        <v>26.05</v>
      </c>
      <c r="H158" s="4">
        <v>1989.45</v>
      </c>
      <c r="I158" s="4">
        <v>2266.0500000000002</v>
      </c>
      <c r="J158" s="11">
        <v>8454.35</v>
      </c>
      <c r="L158" s="6">
        <f t="shared" si="7"/>
        <v>-6.0887213685125677E-3</v>
      </c>
      <c r="M158">
        <f t="shared" si="7"/>
        <v>-1.5015015015014163E-3</v>
      </c>
      <c r="N158">
        <f t="shared" si="7"/>
        <v>6.5682585088803662E-3</v>
      </c>
      <c r="O158">
        <f t="shared" si="6"/>
        <v>-1.0076217542953195E-2</v>
      </c>
      <c r="P158">
        <f t="shared" si="5"/>
        <v>1.9230769230769505E-3</v>
      </c>
      <c r="Q158">
        <f t="shared" si="5"/>
        <v>7.6736058349795326E-3</v>
      </c>
      <c r="R158">
        <f t="shared" si="5"/>
        <v>-1.3903394255874595E-2</v>
      </c>
      <c r="S158" s="14">
        <f t="shared" si="5"/>
        <v>3.5551493281421502E-3</v>
      </c>
    </row>
    <row r="159" spans="1:19" x14ac:dyDescent="0.3">
      <c r="A159" s="26">
        <v>45149</v>
      </c>
      <c r="C159" s="6">
        <v>517.35</v>
      </c>
      <c r="D159">
        <v>133.19999999999999</v>
      </c>
      <c r="E159" s="4">
        <v>3600.65</v>
      </c>
      <c r="F159">
        <v>387.05</v>
      </c>
      <c r="G159">
        <v>26</v>
      </c>
      <c r="H159" s="4">
        <v>1974.3</v>
      </c>
      <c r="I159" s="4">
        <v>2298</v>
      </c>
      <c r="J159" s="11">
        <v>8424.4</v>
      </c>
      <c r="L159" s="6">
        <f t="shared" si="7"/>
        <v>9.6655712352731912E-5</v>
      </c>
      <c r="M159">
        <f t="shared" si="7"/>
        <v>-7.4515648286140098E-3</v>
      </c>
      <c r="N159">
        <f t="shared" si="7"/>
        <v>3.7074720894253927E-3</v>
      </c>
      <c r="O159">
        <f t="shared" si="6"/>
        <v>1.1763168213305451E-2</v>
      </c>
      <c r="P159">
        <f t="shared" si="5"/>
        <v>3.8610038610039162E-3</v>
      </c>
      <c r="Q159">
        <f t="shared" si="5"/>
        <v>7.5982068231828165E-5</v>
      </c>
      <c r="R159">
        <f t="shared" si="5"/>
        <v>-2.6477441220080493E-2</v>
      </c>
      <c r="S159" s="14">
        <f t="shared" si="5"/>
        <v>3.3347625172693062E-3</v>
      </c>
    </row>
    <row r="160" spans="1:19" x14ac:dyDescent="0.3">
      <c r="A160" s="26">
        <v>45148</v>
      </c>
      <c r="C160" s="6">
        <v>517.29999999999995</v>
      </c>
      <c r="D160">
        <v>134.19999999999999</v>
      </c>
      <c r="E160" s="4">
        <v>3587.35</v>
      </c>
      <c r="F160">
        <v>382.55</v>
      </c>
      <c r="G160">
        <v>25.9</v>
      </c>
      <c r="H160" s="4">
        <v>1974.15</v>
      </c>
      <c r="I160" s="4">
        <v>2360.5</v>
      </c>
      <c r="J160" s="11">
        <v>8396.4</v>
      </c>
      <c r="L160" s="6">
        <f t="shared" si="7"/>
        <v>4.7586675730794054E-3</v>
      </c>
      <c r="M160">
        <f t="shared" si="7"/>
        <v>-2.9717682020802801E-3</v>
      </c>
      <c r="N160">
        <f t="shared" si="7"/>
        <v>-3.0846614514582417E-3</v>
      </c>
      <c r="O160">
        <f t="shared" si="6"/>
        <v>-9.8356412579267798E-3</v>
      </c>
      <c r="P160">
        <f t="shared" si="5"/>
        <v>-7.6628352490422545E-3</v>
      </c>
      <c r="Q160">
        <f t="shared" si="5"/>
        <v>-1.5930814747382104E-3</v>
      </c>
      <c r="R160">
        <f t="shared" si="5"/>
        <v>-9.5457883142767222E-3</v>
      </c>
      <c r="S160" s="14">
        <f t="shared" si="5"/>
        <v>1.3966126256679605E-2</v>
      </c>
    </row>
    <row r="161" spans="1:19" x14ac:dyDescent="0.3">
      <c r="A161" s="26">
        <v>45147</v>
      </c>
      <c r="C161" s="6">
        <v>514.85</v>
      </c>
      <c r="D161">
        <v>134.6</v>
      </c>
      <c r="E161" s="4">
        <v>3598.45</v>
      </c>
      <c r="F161">
        <v>386.35</v>
      </c>
      <c r="G161">
        <v>26.1</v>
      </c>
      <c r="H161" s="4">
        <v>1977.3</v>
      </c>
      <c r="I161" s="4">
        <v>2383.25</v>
      </c>
      <c r="J161" s="11">
        <v>8280.75</v>
      </c>
      <c r="L161" s="6">
        <f t="shared" si="7"/>
        <v>1.1493123772102206E-2</v>
      </c>
      <c r="M161">
        <f t="shared" si="7"/>
        <v>-6.2753783684015825E-3</v>
      </c>
      <c r="N161">
        <f t="shared" si="7"/>
        <v>1.0559276577221706E-2</v>
      </c>
      <c r="O161">
        <f t="shared" si="6"/>
        <v>-5.9179210086194641E-3</v>
      </c>
      <c r="P161">
        <f t="shared" si="5"/>
        <v>1.7543859649122917E-2</v>
      </c>
      <c r="Q161">
        <f t="shared" si="5"/>
        <v>6.0035614347494042E-3</v>
      </c>
      <c r="R161">
        <f t="shared" si="5"/>
        <v>5.7604659014179995E-3</v>
      </c>
      <c r="S161" s="14">
        <f t="shared" si="5"/>
        <v>-1.1407184556426976E-2</v>
      </c>
    </row>
    <row r="162" spans="1:19" x14ac:dyDescent="0.3">
      <c r="A162" s="26">
        <v>45146</v>
      </c>
      <c r="C162" s="6">
        <v>509</v>
      </c>
      <c r="D162">
        <v>135.44999999999999</v>
      </c>
      <c r="E162" s="4">
        <v>3560.85</v>
      </c>
      <c r="F162">
        <v>388.65</v>
      </c>
      <c r="G162">
        <v>25.65</v>
      </c>
      <c r="H162" s="4">
        <v>1965.5</v>
      </c>
      <c r="I162" s="4">
        <v>2369.6</v>
      </c>
      <c r="J162" s="11">
        <v>8376.2999999999993</v>
      </c>
      <c r="L162" s="6">
        <f t="shared" si="7"/>
        <v>-6.5384990728994292E-3</v>
      </c>
      <c r="M162">
        <f t="shared" si="7"/>
        <v>1.0443864229764843E-2</v>
      </c>
      <c r="N162">
        <f t="shared" si="7"/>
        <v>5.8045928311159295E-3</v>
      </c>
      <c r="O162">
        <f t="shared" si="6"/>
        <v>-1.4579107505070995E-2</v>
      </c>
      <c r="P162">
        <f t="shared" si="5"/>
        <v>-7.7369439071567825E-3</v>
      </c>
      <c r="Q162">
        <f t="shared" si="5"/>
        <v>-1.2658863716280729E-2</v>
      </c>
      <c r="R162">
        <f t="shared" si="5"/>
        <v>-1.9585132146994169E-3</v>
      </c>
      <c r="S162" s="14">
        <f t="shared" si="5"/>
        <v>5.6319911219844317E-2</v>
      </c>
    </row>
    <row r="163" spans="1:19" x14ac:dyDescent="0.3">
      <c r="A163" s="26">
        <v>45145</v>
      </c>
      <c r="C163" s="6">
        <v>512.35</v>
      </c>
      <c r="D163">
        <v>134.05000000000001</v>
      </c>
      <c r="E163" s="4">
        <v>3540.3</v>
      </c>
      <c r="F163">
        <v>394.4</v>
      </c>
      <c r="G163">
        <v>25.85</v>
      </c>
      <c r="H163" s="4">
        <v>1990.7</v>
      </c>
      <c r="I163" s="4">
        <v>2374.25</v>
      </c>
      <c r="J163" s="11">
        <v>7929.7</v>
      </c>
      <c r="L163" s="6">
        <f t="shared" si="7"/>
        <v>1.1150582198539637E-2</v>
      </c>
      <c r="M163">
        <f t="shared" si="7"/>
        <v>-4.0861812778602005E-3</v>
      </c>
      <c r="N163">
        <f t="shared" si="7"/>
        <v>3.7404949233000771E-2</v>
      </c>
      <c r="O163">
        <f t="shared" si="6"/>
        <v>-3.6630036630037775E-3</v>
      </c>
      <c r="P163">
        <f t="shared" si="5"/>
        <v>-3.8535645472060837E-3</v>
      </c>
      <c r="Q163">
        <f t="shared" si="5"/>
        <v>-1.7253721027818254E-2</v>
      </c>
      <c r="R163">
        <f t="shared" si="5"/>
        <v>1.0340645545649986E-2</v>
      </c>
      <c r="S163" s="14">
        <f t="shared" si="5"/>
        <v>1.5914918341311153E-3</v>
      </c>
    </row>
    <row r="164" spans="1:19" x14ac:dyDescent="0.3">
      <c r="A164" s="26">
        <v>45142</v>
      </c>
      <c r="C164" s="6">
        <v>506.7</v>
      </c>
      <c r="D164">
        <v>134.6</v>
      </c>
      <c r="E164" s="4">
        <v>3412.65</v>
      </c>
      <c r="F164">
        <v>395.85</v>
      </c>
      <c r="G164">
        <v>25.95</v>
      </c>
      <c r="H164" s="4">
        <v>2025.65</v>
      </c>
      <c r="I164" s="4">
        <v>2349.9499999999998</v>
      </c>
      <c r="J164" s="11">
        <v>7917.1</v>
      </c>
      <c r="L164" s="6">
        <f t="shared" si="7"/>
        <v>3.1676895664224229E-3</v>
      </c>
      <c r="M164">
        <f t="shared" si="7"/>
        <v>1.8539538403329461E-2</v>
      </c>
      <c r="N164">
        <f t="shared" si="7"/>
        <v>-1.6820734846711911E-3</v>
      </c>
      <c r="O164">
        <f t="shared" si="6"/>
        <v>5.4610109220219307E-3</v>
      </c>
      <c r="P164">
        <f t="shared" si="5"/>
        <v>9.727626459143969E-3</v>
      </c>
      <c r="Q164">
        <f t="shared" si="5"/>
        <v>1.4473519469137395E-2</v>
      </c>
      <c r="R164">
        <f t="shared" si="5"/>
        <v>1.0579052615735227E-2</v>
      </c>
      <c r="S164" s="14">
        <f t="shared" si="5"/>
        <v>1.9955682667285118E-2</v>
      </c>
    </row>
    <row r="165" spans="1:19" x14ac:dyDescent="0.3">
      <c r="A165" s="26">
        <v>45141</v>
      </c>
      <c r="C165" s="6">
        <v>505.1</v>
      </c>
      <c r="D165">
        <v>132.15</v>
      </c>
      <c r="E165" s="4">
        <v>3418.4</v>
      </c>
      <c r="F165">
        <v>393.7</v>
      </c>
      <c r="G165">
        <v>25.7</v>
      </c>
      <c r="H165" s="4">
        <v>1996.75</v>
      </c>
      <c r="I165" s="4">
        <v>2325.35</v>
      </c>
      <c r="J165" s="11">
        <v>7762.2</v>
      </c>
      <c r="L165" s="6">
        <f t="shared" si="7"/>
        <v>1.2123033764151912E-2</v>
      </c>
      <c r="M165">
        <f t="shared" si="7"/>
        <v>-4.5197740112993918E-3</v>
      </c>
      <c r="N165">
        <f t="shared" si="7"/>
        <v>-1.3320633271276238E-2</v>
      </c>
      <c r="O165">
        <f t="shared" si="6"/>
        <v>-5.1800379027163897E-3</v>
      </c>
      <c r="P165">
        <f t="shared" si="5"/>
        <v>9.823182711198428E-3</v>
      </c>
      <c r="Q165">
        <f t="shared" si="5"/>
        <v>8.2813644052819411E-3</v>
      </c>
      <c r="R165">
        <f t="shared" si="5"/>
        <v>1.121958644082526E-2</v>
      </c>
      <c r="S165" s="14">
        <f t="shared" si="5"/>
        <v>2.3502066115702242E-3</v>
      </c>
    </row>
    <row r="166" spans="1:19" x14ac:dyDescent="0.3">
      <c r="A166" s="26">
        <v>45140</v>
      </c>
      <c r="C166" s="6">
        <v>499.05</v>
      </c>
      <c r="D166">
        <v>132.75</v>
      </c>
      <c r="E166" s="4">
        <v>3464.55</v>
      </c>
      <c r="F166">
        <v>395.75</v>
      </c>
      <c r="G166">
        <v>25.45</v>
      </c>
      <c r="H166" s="4">
        <v>1980.35</v>
      </c>
      <c r="I166" s="4">
        <v>2299.5500000000002</v>
      </c>
      <c r="J166" s="11">
        <v>7744</v>
      </c>
      <c r="L166" s="6">
        <f t="shared" si="7"/>
        <v>-4.7861202512712682E-3</v>
      </c>
      <c r="M166">
        <f t="shared" si="7"/>
        <v>-1.7394522575869684E-2</v>
      </c>
      <c r="N166">
        <f t="shared" si="7"/>
        <v>2.6122884179661552E-2</v>
      </c>
      <c r="O166">
        <f t="shared" si="6"/>
        <v>-1.7656703241265951E-3</v>
      </c>
      <c r="P166">
        <f t="shared" si="5"/>
        <v>5.9288537549406556E-3</v>
      </c>
      <c r="Q166">
        <f t="shared" si="5"/>
        <v>-1.0121963410976707E-2</v>
      </c>
      <c r="R166">
        <f t="shared" si="5"/>
        <v>-2.0926469962106543E-2</v>
      </c>
      <c r="S166" s="14">
        <f t="shared" si="5"/>
        <v>8.0183276059565198E-3</v>
      </c>
    </row>
    <row r="167" spans="1:19" x14ac:dyDescent="0.3">
      <c r="A167" s="26">
        <v>45139</v>
      </c>
      <c r="C167" s="6">
        <v>501.45</v>
      </c>
      <c r="D167">
        <v>135.1</v>
      </c>
      <c r="E167" s="4">
        <v>3376.35</v>
      </c>
      <c r="F167">
        <v>396.45</v>
      </c>
      <c r="G167">
        <v>25.3</v>
      </c>
      <c r="H167" s="4">
        <v>2000.6</v>
      </c>
      <c r="I167" s="4">
        <v>2348.6999999999998</v>
      </c>
      <c r="J167" s="11">
        <v>7682.4</v>
      </c>
      <c r="L167" s="6">
        <f t="shared" si="7"/>
        <v>-3.04524361948957E-2</v>
      </c>
      <c r="M167">
        <f t="shared" si="7"/>
        <v>-4.0545521562846392E-3</v>
      </c>
      <c r="N167">
        <f t="shared" si="7"/>
        <v>-2.3710729104919975E-2</v>
      </c>
      <c r="O167">
        <f t="shared" si="6"/>
        <v>3.4168564920272482E-3</v>
      </c>
      <c r="P167">
        <f t="shared" si="5"/>
        <v>-4.3478260869565168E-2</v>
      </c>
      <c r="Q167">
        <f t="shared" si="5"/>
        <v>1.5868179856297765E-2</v>
      </c>
      <c r="R167">
        <f t="shared" si="5"/>
        <v>9.6290246313887433E-3</v>
      </c>
      <c r="S167" s="14">
        <f t="shared" si="5"/>
        <v>1.4626930721837381E-2</v>
      </c>
    </row>
    <row r="168" spans="1:19" x14ac:dyDescent="0.3">
      <c r="A168" s="26">
        <v>45138</v>
      </c>
      <c r="C168" s="6">
        <v>517.20000000000005</v>
      </c>
      <c r="D168">
        <v>135.65</v>
      </c>
      <c r="E168" s="4">
        <v>3458.35</v>
      </c>
      <c r="F168">
        <v>395.1</v>
      </c>
      <c r="G168">
        <v>26.45</v>
      </c>
      <c r="H168" s="4">
        <v>1969.35</v>
      </c>
      <c r="I168" s="4">
        <v>2326.3000000000002</v>
      </c>
      <c r="J168" s="11">
        <v>7571.65</v>
      </c>
      <c r="L168" s="6">
        <f t="shared" si="7"/>
        <v>1.3223626212165848E-2</v>
      </c>
      <c r="M168">
        <f t="shared" si="7"/>
        <v>1.4765596160946257E-3</v>
      </c>
      <c r="N168">
        <f t="shared" si="7"/>
        <v>-1.5822649724668795E-2</v>
      </c>
      <c r="O168">
        <f t="shared" si="6"/>
        <v>8.8088854844888178E-3</v>
      </c>
      <c r="P168">
        <f t="shared" si="5"/>
        <v>-9.3632958801498131E-3</v>
      </c>
      <c r="Q168">
        <f t="shared" si="5"/>
        <v>3.1478329186853428E-2</v>
      </c>
      <c r="R168">
        <f t="shared" si="5"/>
        <v>-1.2040005945681909E-2</v>
      </c>
      <c r="S168" s="14">
        <f t="shared" si="5"/>
        <v>-1.3150777772709274E-2</v>
      </c>
    </row>
    <row r="169" spans="1:19" x14ac:dyDescent="0.3">
      <c r="A169" s="26">
        <v>45135</v>
      </c>
      <c r="C169" s="6">
        <v>510.45</v>
      </c>
      <c r="D169">
        <v>135.44999999999999</v>
      </c>
      <c r="E169" s="4">
        <v>3513.95</v>
      </c>
      <c r="F169">
        <v>391.65</v>
      </c>
      <c r="G169">
        <v>26.7</v>
      </c>
      <c r="H169" s="4">
        <v>1909.25</v>
      </c>
      <c r="I169" s="4">
        <v>2354.65</v>
      </c>
      <c r="J169" s="11">
        <v>7672.55</v>
      </c>
      <c r="L169" s="6">
        <f t="shared" si="7"/>
        <v>4.3225015328019575E-2</v>
      </c>
      <c r="M169">
        <f t="shared" si="7"/>
        <v>1.1575802837938633E-2</v>
      </c>
      <c r="N169">
        <f t="shared" si="7"/>
        <v>4.6602718968449461E-3</v>
      </c>
      <c r="O169">
        <f t="shared" si="6"/>
        <v>1.740485777373682E-2</v>
      </c>
      <c r="P169">
        <f t="shared" si="5"/>
        <v>5.1181102362204758E-2</v>
      </c>
      <c r="Q169">
        <f t="shared" si="5"/>
        <v>4.4719189793502563E-3</v>
      </c>
      <c r="R169">
        <f t="shared" si="5"/>
        <v>-5.129031608211275E-2</v>
      </c>
      <c r="S169" s="14">
        <f t="shared" si="5"/>
        <v>-9.5270675866698743E-3</v>
      </c>
    </row>
    <row r="170" spans="1:19" x14ac:dyDescent="0.3">
      <c r="A170" s="26">
        <v>45134</v>
      </c>
      <c r="C170" s="6">
        <v>489.3</v>
      </c>
      <c r="D170">
        <v>133.9</v>
      </c>
      <c r="E170" s="4">
        <v>3497.65</v>
      </c>
      <c r="F170">
        <v>384.95</v>
      </c>
      <c r="G170">
        <v>25.4</v>
      </c>
      <c r="H170" s="4">
        <v>1900.75</v>
      </c>
      <c r="I170" s="4">
        <v>2481.9499999999998</v>
      </c>
      <c r="J170" s="11">
        <v>7746.35</v>
      </c>
      <c r="L170" s="6">
        <f t="shared" si="7"/>
        <v>-3.4623217922606694E-3</v>
      </c>
      <c r="M170">
        <f t="shared" si="7"/>
        <v>0</v>
      </c>
      <c r="N170">
        <f t="shared" si="7"/>
        <v>4.5378175395264534E-3</v>
      </c>
      <c r="O170">
        <f t="shared" si="6"/>
        <v>-1.3454638646847771E-2</v>
      </c>
      <c r="P170">
        <f t="shared" si="5"/>
        <v>0</v>
      </c>
      <c r="Q170">
        <f t="shared" si="5"/>
        <v>3.8023817696918728E-3</v>
      </c>
      <c r="R170">
        <f t="shared" si="5"/>
        <v>2.7042125300008241E-2</v>
      </c>
      <c r="S170" s="14">
        <f t="shared" si="5"/>
        <v>-5.9223612447866069E-3</v>
      </c>
    </row>
    <row r="171" spans="1:19" x14ac:dyDescent="0.3">
      <c r="A171" s="26">
        <v>45133</v>
      </c>
      <c r="C171" s="6">
        <v>491</v>
      </c>
      <c r="D171">
        <v>133.9</v>
      </c>
      <c r="E171" s="4">
        <v>3481.85</v>
      </c>
      <c r="F171">
        <v>390.2</v>
      </c>
      <c r="G171">
        <v>25.4</v>
      </c>
      <c r="H171" s="4">
        <v>1893.55</v>
      </c>
      <c r="I171" s="4">
        <v>2416.6</v>
      </c>
      <c r="J171" s="11">
        <v>7792.5</v>
      </c>
      <c r="L171" s="6">
        <f t="shared" si="7"/>
        <v>2.6552372987664621E-2</v>
      </c>
      <c r="M171">
        <f t="shared" si="7"/>
        <v>9.8039215686275376E-3</v>
      </c>
      <c r="N171">
        <f t="shared" si="7"/>
        <v>-3.3204997924687371E-3</v>
      </c>
      <c r="O171">
        <f t="shared" si="6"/>
        <v>-4.9725870202728265E-3</v>
      </c>
      <c r="P171">
        <f t="shared" si="5"/>
        <v>0</v>
      </c>
      <c r="Q171">
        <f t="shared" si="5"/>
        <v>3.4711181770005059E-3</v>
      </c>
      <c r="R171">
        <f t="shared" si="5"/>
        <v>1.4078596756257621E-2</v>
      </c>
      <c r="S171" s="14">
        <f t="shared" si="5"/>
        <v>-7.0402344621069736E-3</v>
      </c>
    </row>
    <row r="172" spans="1:19" x14ac:dyDescent="0.3">
      <c r="A172" s="26">
        <v>45132</v>
      </c>
      <c r="C172" s="6">
        <v>478.3</v>
      </c>
      <c r="D172">
        <v>132.6</v>
      </c>
      <c r="E172" s="4">
        <v>3493.45</v>
      </c>
      <c r="F172">
        <v>392.15</v>
      </c>
      <c r="G172">
        <v>25.4</v>
      </c>
      <c r="H172" s="4">
        <v>1887</v>
      </c>
      <c r="I172" s="4">
        <v>2383.0500000000002</v>
      </c>
      <c r="J172" s="11">
        <v>7847.75</v>
      </c>
      <c r="L172" s="6">
        <f t="shared" si="7"/>
        <v>-7.3122323200661425E-4</v>
      </c>
      <c r="M172">
        <f t="shared" si="7"/>
        <v>-1.0078387458006677E-2</v>
      </c>
      <c r="N172">
        <f t="shared" si="7"/>
        <v>-1.7576175143070066E-2</v>
      </c>
      <c r="O172">
        <f t="shared" si="6"/>
        <v>1.4044943820223556E-3</v>
      </c>
      <c r="P172">
        <f t="shared" si="5"/>
        <v>-7.812500000000111E-3</v>
      </c>
      <c r="Q172">
        <f t="shared" si="5"/>
        <v>-1.9833399444664813E-3</v>
      </c>
      <c r="R172">
        <f t="shared" si="5"/>
        <v>1.56413152343002E-2</v>
      </c>
      <c r="S172" s="14">
        <f t="shared" si="5"/>
        <v>2.4370027607181759E-2</v>
      </c>
    </row>
    <row r="173" spans="1:19" x14ac:dyDescent="0.3">
      <c r="A173" s="26">
        <v>45131</v>
      </c>
      <c r="C173" s="6">
        <v>478.65</v>
      </c>
      <c r="D173">
        <v>133.94999999999999</v>
      </c>
      <c r="E173" s="4">
        <v>3555.95</v>
      </c>
      <c r="F173">
        <v>391.6</v>
      </c>
      <c r="G173">
        <v>25.6</v>
      </c>
      <c r="H173" s="4">
        <v>1890.75</v>
      </c>
      <c r="I173" s="4">
        <v>2346.35</v>
      </c>
      <c r="J173" s="11">
        <v>7661.05</v>
      </c>
      <c r="L173" s="6">
        <f t="shared" si="7"/>
        <v>-7.979274611399011E-3</v>
      </c>
      <c r="M173">
        <f t="shared" si="7"/>
        <v>-1.4908684308611035E-3</v>
      </c>
      <c r="N173">
        <f t="shared" si="7"/>
        <v>1.2326875720609719E-2</v>
      </c>
      <c r="O173">
        <f t="shared" si="6"/>
        <v>-5.4603174603174024E-3</v>
      </c>
      <c r="P173">
        <f t="shared" si="5"/>
        <v>-9.6711798839458404E-3</v>
      </c>
      <c r="Q173">
        <f t="shared" si="5"/>
        <v>-1.6463795255930135E-2</v>
      </c>
      <c r="R173">
        <f t="shared" si="5"/>
        <v>2.5995889632253188E-2</v>
      </c>
      <c r="S173" s="14">
        <f t="shared" si="5"/>
        <v>7.9334276222741418E-3</v>
      </c>
    </row>
    <row r="174" spans="1:19" x14ac:dyDescent="0.3">
      <c r="A174" s="26">
        <v>45128</v>
      </c>
      <c r="C174" s="6">
        <v>482.5</v>
      </c>
      <c r="D174">
        <v>134.15</v>
      </c>
      <c r="E174" s="4">
        <v>3512.65</v>
      </c>
      <c r="F174">
        <v>393.75</v>
      </c>
      <c r="G174">
        <v>25.85</v>
      </c>
      <c r="H174" s="4">
        <v>1922.4</v>
      </c>
      <c r="I174" s="4">
        <v>2286.9</v>
      </c>
      <c r="J174" s="11">
        <v>7600.75</v>
      </c>
      <c r="L174" s="6">
        <f t="shared" si="7"/>
        <v>9.3351312104551104E-4</v>
      </c>
      <c r="M174">
        <f t="shared" si="7"/>
        <v>-1.9729630982827831E-2</v>
      </c>
      <c r="N174">
        <f t="shared" si="7"/>
        <v>-4.2700979275817278E-5</v>
      </c>
      <c r="O174">
        <f t="shared" si="6"/>
        <v>-1.2167586552935331E-2</v>
      </c>
      <c r="P174">
        <f t="shared" si="5"/>
        <v>-9.5785440613026813E-3</v>
      </c>
      <c r="Q174">
        <f t="shared" si="5"/>
        <v>1.7842960766664924E-2</v>
      </c>
      <c r="R174">
        <f t="shared" si="5"/>
        <v>-2.6084364286778954E-2</v>
      </c>
      <c r="S174" s="14">
        <f t="shared" si="5"/>
        <v>-1.6586987883218267E-2</v>
      </c>
    </row>
    <row r="175" spans="1:19" x14ac:dyDescent="0.3">
      <c r="A175" s="26">
        <v>45127</v>
      </c>
      <c r="C175" s="6">
        <v>482.05</v>
      </c>
      <c r="D175">
        <v>136.85</v>
      </c>
      <c r="E175" s="4">
        <v>3512.8</v>
      </c>
      <c r="F175">
        <v>398.6</v>
      </c>
      <c r="G175">
        <v>26.1</v>
      </c>
      <c r="H175" s="4">
        <v>1888.7</v>
      </c>
      <c r="I175" s="4">
        <v>2348.15</v>
      </c>
      <c r="J175" s="11">
        <v>7728.95</v>
      </c>
      <c r="L175" s="6">
        <f t="shared" si="7"/>
        <v>-5.2620718118035724E-3</v>
      </c>
      <c r="M175">
        <f t="shared" si="7"/>
        <v>8.1031307550644156E-3</v>
      </c>
      <c r="N175">
        <f t="shared" si="7"/>
        <v>-3.9837248536228444E-3</v>
      </c>
      <c r="O175">
        <f t="shared" si="6"/>
        <v>-4.1224234853216172E-3</v>
      </c>
      <c r="P175">
        <f t="shared" si="5"/>
        <v>-1.9120458891012299E-3</v>
      </c>
      <c r="Q175">
        <f t="shared" si="5"/>
        <v>-1.047833604023681E-2</v>
      </c>
      <c r="R175">
        <f t="shared" si="5"/>
        <v>1.1084820191425929E-3</v>
      </c>
      <c r="S175" s="14">
        <f t="shared" si="5"/>
        <v>5.3395595676322769E-3</v>
      </c>
    </row>
    <row r="176" spans="1:19" x14ac:dyDescent="0.3">
      <c r="A176" s="26">
        <v>45126</v>
      </c>
      <c r="C176" s="6">
        <v>484.6</v>
      </c>
      <c r="D176">
        <v>135.75</v>
      </c>
      <c r="E176" s="4">
        <v>3526.85</v>
      </c>
      <c r="F176">
        <v>400.25</v>
      </c>
      <c r="G176">
        <v>26.15</v>
      </c>
      <c r="H176" s="4">
        <v>1908.7</v>
      </c>
      <c r="I176" s="4">
        <v>2345.5500000000002</v>
      </c>
      <c r="J176" s="11">
        <v>7687.9</v>
      </c>
      <c r="L176" s="6">
        <f t="shared" si="7"/>
        <v>-9.8079280751940234E-3</v>
      </c>
      <c r="M176">
        <f t="shared" si="7"/>
        <v>6.3009636767975856E-3</v>
      </c>
      <c r="N176">
        <f t="shared" si="7"/>
        <v>9.4307221156872886E-3</v>
      </c>
      <c r="O176">
        <f t="shared" si="6"/>
        <v>3.077517383466389E-2</v>
      </c>
      <c r="P176">
        <f t="shared" si="5"/>
        <v>7.7071290944123044E-3</v>
      </c>
      <c r="Q176">
        <f t="shared" si="5"/>
        <v>3.7308768783457021E-2</v>
      </c>
      <c r="R176">
        <f t="shared" si="5"/>
        <v>-8.014379361387108E-3</v>
      </c>
      <c r="S176" s="14">
        <f t="shared" si="5"/>
        <v>3.9340804931795752E-2</v>
      </c>
    </row>
    <row r="177" spans="1:19" x14ac:dyDescent="0.3">
      <c r="A177" s="26">
        <v>45125</v>
      </c>
      <c r="C177" s="6">
        <v>489.4</v>
      </c>
      <c r="D177">
        <v>134.9</v>
      </c>
      <c r="E177" s="4">
        <v>3493.9</v>
      </c>
      <c r="F177">
        <v>388.3</v>
      </c>
      <c r="G177">
        <v>25.95</v>
      </c>
      <c r="H177" s="4">
        <v>1840.05</v>
      </c>
      <c r="I177" s="4">
        <v>2364.5</v>
      </c>
      <c r="J177" s="11">
        <v>7396.9</v>
      </c>
      <c r="L177" s="6">
        <f t="shared" si="7"/>
        <v>5.1109066748441178E-4</v>
      </c>
      <c r="M177">
        <f t="shared" si="7"/>
        <v>1.7345399698340962E-2</v>
      </c>
      <c r="N177">
        <f t="shared" si="7"/>
        <v>4.0083351938676813E-2</v>
      </c>
      <c r="O177">
        <f t="shared" si="6"/>
        <v>-4.6142014867982858E-3</v>
      </c>
      <c r="P177">
        <f t="shared" si="5"/>
        <v>-1.9230769230769505E-3</v>
      </c>
      <c r="Q177">
        <f t="shared" si="5"/>
        <v>2.2604717032517368E-3</v>
      </c>
      <c r="R177">
        <f t="shared" si="5"/>
        <v>1.1031769786633679E-2</v>
      </c>
      <c r="S177" s="14">
        <f t="shared" si="5"/>
        <v>3.201277999846526E-2</v>
      </c>
    </row>
    <row r="178" spans="1:19" x14ac:dyDescent="0.3">
      <c r="A178" s="26">
        <v>45124</v>
      </c>
      <c r="C178" s="6">
        <v>489.15</v>
      </c>
      <c r="D178">
        <v>132.6</v>
      </c>
      <c r="E178" s="4">
        <v>3359.25</v>
      </c>
      <c r="F178">
        <v>390.1</v>
      </c>
      <c r="G178">
        <v>26</v>
      </c>
      <c r="H178" s="4">
        <v>1835.9</v>
      </c>
      <c r="I178" s="4">
        <v>2338.6999999999998</v>
      </c>
      <c r="J178" s="11">
        <v>7167.45</v>
      </c>
      <c r="L178" s="6">
        <f t="shared" si="7"/>
        <v>-8.1111223765588571E-3</v>
      </c>
      <c r="M178">
        <f t="shared" si="7"/>
        <v>2.5522041763340934E-2</v>
      </c>
      <c r="N178">
        <f t="shared" si="7"/>
        <v>-1.2190227005812388E-3</v>
      </c>
      <c r="O178">
        <f t="shared" si="6"/>
        <v>1.1548825869371114E-3</v>
      </c>
      <c r="P178">
        <f t="shared" si="5"/>
        <v>2.7667984189723292E-2</v>
      </c>
      <c r="Q178">
        <f t="shared" si="5"/>
        <v>-7.5411519852960074E-3</v>
      </c>
      <c r="R178">
        <f t="shared" si="5"/>
        <v>-7.5746324075450814E-3</v>
      </c>
      <c r="S178" s="14">
        <f t="shared" si="5"/>
        <v>1.9508413581212698E-2</v>
      </c>
    </row>
    <row r="179" spans="1:19" x14ac:dyDescent="0.3">
      <c r="A179" s="26">
        <v>45121</v>
      </c>
      <c r="C179" s="6">
        <v>493.15</v>
      </c>
      <c r="D179">
        <v>129.30000000000001</v>
      </c>
      <c r="E179" s="4">
        <v>3363.35</v>
      </c>
      <c r="F179">
        <v>389.65</v>
      </c>
      <c r="G179">
        <v>25.3</v>
      </c>
      <c r="H179" s="4">
        <v>1849.85</v>
      </c>
      <c r="I179" s="4">
        <v>2356.5500000000002</v>
      </c>
      <c r="J179" s="11">
        <v>7030.3</v>
      </c>
      <c r="L179" s="6">
        <f t="shared" si="7"/>
        <v>1.294033069733995E-2</v>
      </c>
      <c r="M179">
        <f t="shared" si="7"/>
        <v>2.0118343195266362E-2</v>
      </c>
      <c r="N179">
        <f t="shared" si="7"/>
        <v>8.3319694692824894E-4</v>
      </c>
      <c r="O179">
        <f t="shared" si="6"/>
        <v>5.6781520196154053E-3</v>
      </c>
      <c r="P179">
        <f t="shared" si="5"/>
        <v>-3.9370078740156647E-3</v>
      </c>
      <c r="Q179">
        <f t="shared" si="5"/>
        <v>2.0041708420224891E-3</v>
      </c>
      <c r="R179">
        <f t="shared" si="5"/>
        <v>5.9444196760295135E-4</v>
      </c>
      <c r="S179" s="14">
        <f t="shared" si="5"/>
        <v>-1.9285629590363462E-2</v>
      </c>
    </row>
    <row r="180" spans="1:19" x14ac:dyDescent="0.3">
      <c r="A180" s="26">
        <v>45120</v>
      </c>
      <c r="C180" s="6">
        <v>486.85</v>
      </c>
      <c r="D180">
        <v>126.75</v>
      </c>
      <c r="E180" s="4">
        <v>3360.55</v>
      </c>
      <c r="F180">
        <v>387.45</v>
      </c>
      <c r="G180">
        <v>25.4</v>
      </c>
      <c r="H180" s="4">
        <v>1846.15</v>
      </c>
      <c r="I180" s="4">
        <v>2355.15</v>
      </c>
      <c r="J180" s="11">
        <v>7168.55</v>
      </c>
      <c r="L180" s="6">
        <f t="shared" si="7"/>
        <v>-1.2308954764590541E-3</v>
      </c>
      <c r="M180">
        <f t="shared" si="7"/>
        <v>-5.5865921787709494E-2</v>
      </c>
      <c r="N180">
        <f t="shared" si="7"/>
        <v>9.644128648470118E-3</v>
      </c>
      <c r="O180">
        <f t="shared" si="6"/>
        <v>-1.2362987509559069E-2</v>
      </c>
      <c r="P180">
        <f t="shared" si="5"/>
        <v>-2.1194605009633938E-2</v>
      </c>
      <c r="Q180">
        <f t="shared" si="5"/>
        <v>3.5878339811367655E-3</v>
      </c>
      <c r="R180">
        <f t="shared" si="5"/>
        <v>-1.0877554020285205E-2</v>
      </c>
      <c r="S180" s="14">
        <f t="shared" si="5"/>
        <v>3.9001778537118719E-3</v>
      </c>
    </row>
    <row r="181" spans="1:19" x14ac:dyDescent="0.3">
      <c r="A181" s="26">
        <v>45119</v>
      </c>
      <c r="C181" s="6">
        <v>487.45</v>
      </c>
      <c r="D181">
        <v>134.25</v>
      </c>
      <c r="E181" s="4">
        <v>3328.45</v>
      </c>
      <c r="F181">
        <v>392.3</v>
      </c>
      <c r="G181">
        <v>25.95</v>
      </c>
      <c r="H181" s="4">
        <v>1839.55</v>
      </c>
      <c r="I181" s="4">
        <v>2381.0500000000002</v>
      </c>
      <c r="J181" s="11">
        <v>7140.7</v>
      </c>
      <c r="L181" s="6">
        <f t="shared" si="7"/>
        <v>8.3781547372776405E-3</v>
      </c>
      <c r="M181">
        <f t="shared" si="7"/>
        <v>-5.5555555555555558E-3</v>
      </c>
      <c r="N181">
        <f t="shared" si="7"/>
        <v>-1.8891970912362792E-3</v>
      </c>
      <c r="O181">
        <f t="shared" si="6"/>
        <v>8.9297104222483159E-4</v>
      </c>
      <c r="P181">
        <f t="shared" si="5"/>
        <v>-1.1428571428571456E-2</v>
      </c>
      <c r="Q181">
        <f t="shared" si="5"/>
        <v>3.3890684277083014E-2</v>
      </c>
      <c r="R181">
        <f t="shared" si="5"/>
        <v>-2.2537408403292204E-2</v>
      </c>
      <c r="S181" s="14">
        <f t="shared" si="5"/>
        <v>-1.7684080200846053E-2</v>
      </c>
    </row>
    <row r="182" spans="1:19" x14ac:dyDescent="0.3">
      <c r="A182" s="26">
        <v>45118</v>
      </c>
      <c r="C182" s="6">
        <v>483.4</v>
      </c>
      <c r="D182">
        <v>135</v>
      </c>
      <c r="E182" s="4">
        <v>3334.75</v>
      </c>
      <c r="F182">
        <v>391.95</v>
      </c>
      <c r="G182">
        <v>26.25</v>
      </c>
      <c r="H182" s="4">
        <v>1779.25</v>
      </c>
      <c r="I182" s="4">
        <v>2435.9499999999998</v>
      </c>
      <c r="J182" s="11">
        <v>7269.25</v>
      </c>
      <c r="L182" s="6">
        <f t="shared" si="7"/>
        <v>-2.6820713843614843E-3</v>
      </c>
      <c r="M182">
        <f t="shared" si="7"/>
        <v>8.2150858849887546E-3</v>
      </c>
      <c r="N182">
        <f t="shared" si="7"/>
        <v>4.5195969346977734E-2</v>
      </c>
      <c r="O182">
        <f t="shared" si="6"/>
        <v>1.8448746264778396E-2</v>
      </c>
      <c r="P182">
        <f t="shared" si="5"/>
        <v>-1.5009380863039348E-2</v>
      </c>
      <c r="Q182">
        <f t="shared" si="5"/>
        <v>-3.5841290286450821E-3</v>
      </c>
      <c r="R182">
        <f t="shared" si="5"/>
        <v>1.816091954022981E-2</v>
      </c>
      <c r="S182" s="14">
        <f t="shared" si="5"/>
        <v>-3.2733442001264094E-2</v>
      </c>
    </row>
    <row r="183" spans="1:19" x14ac:dyDescent="0.3">
      <c r="A183" s="26">
        <v>45117</v>
      </c>
      <c r="C183" s="6">
        <v>484.7</v>
      </c>
      <c r="D183">
        <v>133.9</v>
      </c>
      <c r="E183" s="4">
        <v>3190.55</v>
      </c>
      <c r="F183">
        <v>384.85</v>
      </c>
      <c r="G183">
        <v>26.65</v>
      </c>
      <c r="H183" s="4">
        <v>1785.65</v>
      </c>
      <c r="I183" s="4">
        <v>2392.5</v>
      </c>
      <c r="J183" s="11">
        <v>7515.25</v>
      </c>
      <c r="L183" s="6">
        <f t="shared" si="7"/>
        <v>2.0421052631578923E-2</v>
      </c>
      <c r="M183">
        <f t="shared" si="7"/>
        <v>-9.24898261191269E-3</v>
      </c>
      <c r="N183">
        <f t="shared" si="7"/>
        <v>-5.3620138726521134E-3</v>
      </c>
      <c r="O183">
        <f t="shared" si="6"/>
        <v>6.2753301085110057E-3</v>
      </c>
      <c r="P183">
        <f t="shared" si="5"/>
        <v>9.46969696969697E-3</v>
      </c>
      <c r="Q183">
        <f t="shared" si="5"/>
        <v>-9.7907575248964963E-4</v>
      </c>
      <c r="R183">
        <f t="shared" si="5"/>
        <v>1.3943041193422653E-2</v>
      </c>
      <c r="S183" s="14">
        <f t="shared" si="5"/>
        <v>-1.0259246821147962E-2</v>
      </c>
    </row>
    <row r="184" spans="1:19" x14ac:dyDescent="0.3">
      <c r="A184" s="26">
        <v>45114</v>
      </c>
      <c r="C184" s="6">
        <v>475</v>
      </c>
      <c r="D184">
        <v>135.15</v>
      </c>
      <c r="E184" s="4">
        <v>3207.75</v>
      </c>
      <c r="F184">
        <v>382.45</v>
      </c>
      <c r="G184">
        <v>26.4</v>
      </c>
      <c r="H184" s="4">
        <v>1787.4</v>
      </c>
      <c r="I184" s="4">
        <v>2359.6</v>
      </c>
      <c r="J184" s="11">
        <v>7593.15</v>
      </c>
      <c r="L184" s="6">
        <f t="shared" si="7"/>
        <v>-2.5199496010079561E-3</v>
      </c>
      <c r="M184">
        <f t="shared" si="7"/>
        <v>-1.846381093057607E-3</v>
      </c>
      <c r="N184">
        <f t="shared" si="7"/>
        <v>-2.1774632553075669E-3</v>
      </c>
      <c r="O184">
        <f t="shared" si="6"/>
        <v>-7.0102557445150945E-3</v>
      </c>
      <c r="P184">
        <f t="shared" si="5"/>
        <v>1.8975332068310116E-3</v>
      </c>
      <c r="Q184">
        <f t="shared" si="5"/>
        <v>-2.9668032898129727E-2</v>
      </c>
      <c r="R184">
        <f t="shared" si="5"/>
        <v>8.677809601162623E-3</v>
      </c>
      <c r="S184" s="14">
        <f t="shared" si="5"/>
        <v>7.37640214658602E-3</v>
      </c>
    </row>
    <row r="185" spans="1:19" x14ac:dyDescent="0.3">
      <c r="A185" s="26">
        <v>45113</v>
      </c>
      <c r="C185" s="6">
        <v>476.2</v>
      </c>
      <c r="D185">
        <v>135.4</v>
      </c>
      <c r="E185" s="4">
        <v>3214.75</v>
      </c>
      <c r="F185">
        <v>385.15</v>
      </c>
      <c r="G185">
        <v>26.35</v>
      </c>
      <c r="H185" s="4">
        <v>1842.05</v>
      </c>
      <c r="I185" s="4">
        <v>2339.3000000000002</v>
      </c>
      <c r="J185" s="11">
        <v>7537.55</v>
      </c>
      <c r="L185" s="6">
        <f t="shared" si="7"/>
        <v>-4.7026857560873653E-3</v>
      </c>
      <c r="M185">
        <f t="shared" si="7"/>
        <v>1.5753938484621113E-2</v>
      </c>
      <c r="N185">
        <f t="shared" si="7"/>
        <v>1.0657528648002922E-2</v>
      </c>
      <c r="O185">
        <f t="shared" si="6"/>
        <v>1.2619955304324844E-2</v>
      </c>
      <c r="P185">
        <f t="shared" si="5"/>
        <v>-1.3108614232209659E-2</v>
      </c>
      <c r="Q185">
        <f t="shared" si="5"/>
        <v>-1.4498568868202196E-2</v>
      </c>
      <c r="R185">
        <f t="shared" si="5"/>
        <v>2.1773788464478527E-2</v>
      </c>
      <c r="S185" s="14">
        <f t="shared" si="5"/>
        <v>-1.1591998373973031E-2</v>
      </c>
    </row>
    <row r="186" spans="1:19" x14ac:dyDescent="0.3">
      <c r="A186" s="26">
        <v>45112</v>
      </c>
      <c r="C186" s="6">
        <v>478.45</v>
      </c>
      <c r="D186">
        <v>133.30000000000001</v>
      </c>
      <c r="E186" s="4">
        <v>3180.85</v>
      </c>
      <c r="F186">
        <v>380.35</v>
      </c>
      <c r="G186">
        <v>26.7</v>
      </c>
      <c r="H186" s="4">
        <v>1869.15</v>
      </c>
      <c r="I186" s="4">
        <v>2289.4499999999998</v>
      </c>
      <c r="J186" s="11">
        <v>7625.95</v>
      </c>
      <c r="L186" s="6">
        <f t="shared" si="7"/>
        <v>-6.5406976744186753E-3</v>
      </c>
      <c r="M186">
        <f t="shared" si="7"/>
        <v>9.8484848484849345E-3</v>
      </c>
      <c r="N186">
        <f t="shared" si="7"/>
        <v>1.4172299451600503E-2</v>
      </c>
      <c r="O186">
        <f t="shared" si="6"/>
        <v>-1.050558108995344E-3</v>
      </c>
      <c r="P186">
        <f t="shared" si="5"/>
        <v>-7.4349442379181892E-3</v>
      </c>
      <c r="Q186">
        <f t="shared" si="5"/>
        <v>-2.8710247349823321E-2</v>
      </c>
      <c r="R186">
        <f t="shared" si="5"/>
        <v>2.1551435646877597E-2</v>
      </c>
      <c r="S186" s="14">
        <f t="shared" si="5"/>
        <v>-6.4879653454060103E-3</v>
      </c>
    </row>
    <row r="187" spans="1:19" x14ac:dyDescent="0.3">
      <c r="A187" s="26">
        <v>45111</v>
      </c>
      <c r="C187" s="6">
        <v>481.6</v>
      </c>
      <c r="D187">
        <v>132</v>
      </c>
      <c r="E187" s="4">
        <v>3136.4</v>
      </c>
      <c r="F187">
        <v>380.75</v>
      </c>
      <c r="G187">
        <v>26.9</v>
      </c>
      <c r="H187" s="4">
        <v>1924.4</v>
      </c>
      <c r="I187" s="4">
        <v>2241.15</v>
      </c>
      <c r="J187" s="11">
        <v>7675.75</v>
      </c>
      <c r="L187" s="6">
        <f t="shared" si="7"/>
        <v>2.9719905922600032E-2</v>
      </c>
      <c r="M187">
        <f t="shared" si="7"/>
        <v>3.4888279106232871E-2</v>
      </c>
      <c r="N187">
        <f t="shared" si="7"/>
        <v>-6.1631573110254986E-3</v>
      </c>
      <c r="O187">
        <f t="shared" si="6"/>
        <v>-2.4718237704917975E-2</v>
      </c>
      <c r="P187">
        <f t="shared" si="5"/>
        <v>-1.8552875695733103E-3</v>
      </c>
      <c r="Q187">
        <f t="shared" si="5"/>
        <v>-2.0512037461189979E-2</v>
      </c>
      <c r="R187">
        <f t="shared" si="5"/>
        <v>-5.3258771053857927E-3</v>
      </c>
      <c r="S187" s="14">
        <f t="shared" si="5"/>
        <v>4.7911089584574676E-3</v>
      </c>
    </row>
    <row r="188" spans="1:19" x14ac:dyDescent="0.3">
      <c r="A188" s="26">
        <v>45110</v>
      </c>
      <c r="C188" s="6">
        <v>467.7</v>
      </c>
      <c r="D188">
        <v>127.55</v>
      </c>
      <c r="E188" s="4">
        <v>3155.85</v>
      </c>
      <c r="F188">
        <v>390.4</v>
      </c>
      <c r="G188">
        <v>26.95</v>
      </c>
      <c r="H188" s="4">
        <v>1964.7</v>
      </c>
      <c r="I188" s="4">
        <v>2253.15</v>
      </c>
      <c r="J188" s="11">
        <v>7639.15</v>
      </c>
      <c r="L188" s="6">
        <f t="shared" si="7"/>
        <v>4.5103092783504422E-3</v>
      </c>
      <c r="M188">
        <f t="shared" si="7"/>
        <v>1.1097899326198901E-2</v>
      </c>
      <c r="N188">
        <f t="shared" si="7"/>
        <v>-1.3935540314643226E-2</v>
      </c>
      <c r="O188">
        <f t="shared" si="6"/>
        <v>-5.3503184713376379E-3</v>
      </c>
      <c r="P188">
        <f t="shared" si="5"/>
        <v>3.7243947858472204E-3</v>
      </c>
      <c r="Q188">
        <f t="shared" si="5"/>
        <v>-9.0035560263296809E-3</v>
      </c>
      <c r="R188">
        <f t="shared" si="5"/>
        <v>-2.7662211206515002E-3</v>
      </c>
      <c r="S188" s="14">
        <f t="shared" si="5"/>
        <v>-2.8390920126878045E-3</v>
      </c>
    </row>
    <row r="189" spans="1:19" x14ac:dyDescent="0.3">
      <c r="A189" s="26">
        <v>45107</v>
      </c>
      <c r="C189" s="6">
        <v>465.6</v>
      </c>
      <c r="D189">
        <v>126.15</v>
      </c>
      <c r="E189" s="4">
        <v>3200.45</v>
      </c>
      <c r="F189">
        <v>392.5</v>
      </c>
      <c r="G189">
        <v>26.85</v>
      </c>
      <c r="H189" s="4">
        <v>1982.55</v>
      </c>
      <c r="I189" s="4">
        <v>2259.4</v>
      </c>
      <c r="J189" s="11">
        <v>7660.9</v>
      </c>
      <c r="L189" s="6">
        <f t="shared" si="7"/>
        <v>-1.1884550084889572E-2</v>
      </c>
      <c r="M189">
        <f t="shared" si="7"/>
        <v>3.2746623004502658E-2</v>
      </c>
      <c r="N189">
        <f t="shared" si="7"/>
        <v>-1.8312040857015866E-2</v>
      </c>
      <c r="O189">
        <f t="shared" si="6"/>
        <v>-9.9634254004287767E-3</v>
      </c>
      <c r="P189">
        <f t="shared" si="5"/>
        <v>-7.3937153419593084E-3</v>
      </c>
      <c r="Q189">
        <f t="shared" si="5"/>
        <v>5.2990158970474613E-4</v>
      </c>
      <c r="R189">
        <f t="shared" si="5"/>
        <v>2.422992361567591E-2</v>
      </c>
      <c r="S189" s="14">
        <f t="shared" si="5"/>
        <v>-1.4161717679305642E-2</v>
      </c>
    </row>
    <row r="190" spans="1:19" x14ac:dyDescent="0.3">
      <c r="A190" s="26">
        <v>45105</v>
      </c>
      <c r="C190" s="6">
        <v>471.2</v>
      </c>
      <c r="D190">
        <v>122.15</v>
      </c>
      <c r="E190" s="4">
        <v>3260.15</v>
      </c>
      <c r="F190">
        <v>396.45</v>
      </c>
      <c r="G190">
        <v>27.05</v>
      </c>
      <c r="H190" s="4">
        <v>1981.5</v>
      </c>
      <c r="I190" s="4">
        <v>2205.9499999999998</v>
      </c>
      <c r="J190" s="11">
        <v>7770.95</v>
      </c>
      <c r="L190" s="6">
        <f t="shared" si="7"/>
        <v>3.8228489589071199E-2</v>
      </c>
      <c r="M190">
        <f t="shared" si="7"/>
        <v>-7.3140999593660425E-3</v>
      </c>
      <c r="N190">
        <f t="shared" si="7"/>
        <v>-1.1821226679599291E-2</v>
      </c>
      <c r="O190">
        <f t="shared" si="6"/>
        <v>3.363316386390295E-2</v>
      </c>
      <c r="P190">
        <f t="shared" si="5"/>
        <v>-7.3394495412843772E-3</v>
      </c>
      <c r="Q190">
        <f t="shared" si="5"/>
        <v>1.3762406630512683E-2</v>
      </c>
      <c r="R190">
        <f t="shared" si="5"/>
        <v>-6.3512083061193951E-3</v>
      </c>
      <c r="S190" s="14">
        <f t="shared" ref="S190:S247" si="8">(J190-J191)/J191</f>
        <v>2.0988805970149255E-2</v>
      </c>
    </row>
    <row r="191" spans="1:19" x14ac:dyDescent="0.3">
      <c r="A191" s="26">
        <v>45104</v>
      </c>
      <c r="C191" s="6">
        <v>453.85</v>
      </c>
      <c r="D191">
        <v>123.05</v>
      </c>
      <c r="E191" s="4">
        <v>3299.15</v>
      </c>
      <c r="F191">
        <v>383.55</v>
      </c>
      <c r="G191">
        <v>27.25</v>
      </c>
      <c r="H191" s="4">
        <v>1954.6</v>
      </c>
      <c r="I191" s="4">
        <v>2220.0500000000002</v>
      </c>
      <c r="J191" s="11">
        <v>7611.2</v>
      </c>
      <c r="L191" s="6">
        <f t="shared" si="7"/>
        <v>5.5389387393375428E-3</v>
      </c>
      <c r="M191">
        <f t="shared" si="7"/>
        <v>1.4427040395713108E-2</v>
      </c>
      <c r="N191">
        <f t="shared" si="7"/>
        <v>-5.9956915382413916E-3</v>
      </c>
      <c r="O191">
        <f t="shared" si="6"/>
        <v>-1.3034410844632786E-4</v>
      </c>
      <c r="P191">
        <f t="shared" si="6"/>
        <v>0</v>
      </c>
      <c r="Q191">
        <f t="shared" si="6"/>
        <v>6.1254954444844101E-3</v>
      </c>
      <c r="R191">
        <f t="shared" si="6"/>
        <v>2.4669989845841539E-2</v>
      </c>
      <c r="S191" s="14">
        <f t="shared" si="8"/>
        <v>-2.8233598637450699E-3</v>
      </c>
    </row>
    <row r="192" spans="1:19" x14ac:dyDescent="0.3">
      <c r="A192" s="26">
        <v>45103</v>
      </c>
      <c r="C192" s="6">
        <v>451.35</v>
      </c>
      <c r="D192">
        <v>121.3</v>
      </c>
      <c r="E192" s="4">
        <v>3319.05</v>
      </c>
      <c r="F192">
        <v>383.6</v>
      </c>
      <c r="G192">
        <v>27.25</v>
      </c>
      <c r="H192" s="4">
        <v>1942.7</v>
      </c>
      <c r="I192" s="4">
        <v>2166.6</v>
      </c>
      <c r="J192" s="11">
        <v>7632.75</v>
      </c>
      <c r="L192" s="6">
        <f t="shared" si="7"/>
        <v>-4.191947049089856E-3</v>
      </c>
      <c r="M192">
        <f t="shared" si="7"/>
        <v>-6.9586573884568848E-3</v>
      </c>
      <c r="N192">
        <f t="shared" si="7"/>
        <v>2.249667834279585E-3</v>
      </c>
      <c r="O192">
        <f t="shared" si="6"/>
        <v>8.4121976866457556E-3</v>
      </c>
      <c r="P192">
        <f t="shared" si="6"/>
        <v>2.4436090225563856E-2</v>
      </c>
      <c r="Q192">
        <f t="shared" si="6"/>
        <v>-9.0793165008926056E-3</v>
      </c>
      <c r="R192">
        <f t="shared" si="6"/>
        <v>2.6897646752138779E-2</v>
      </c>
      <c r="S192" s="14">
        <f t="shared" si="8"/>
        <v>-4.0710077701446145E-3</v>
      </c>
    </row>
    <row r="193" spans="1:19" x14ac:dyDescent="0.3">
      <c r="A193" s="26">
        <v>45100</v>
      </c>
      <c r="C193" s="6">
        <v>453.25</v>
      </c>
      <c r="D193">
        <v>122.15</v>
      </c>
      <c r="E193" s="4">
        <v>3311.6</v>
      </c>
      <c r="F193">
        <v>380.4</v>
      </c>
      <c r="G193">
        <v>26.6</v>
      </c>
      <c r="H193" s="4">
        <v>1960.5</v>
      </c>
      <c r="I193" s="4">
        <v>2109.85</v>
      </c>
      <c r="J193" s="11">
        <v>7663.95</v>
      </c>
      <c r="L193" s="6">
        <f t="shared" si="7"/>
        <v>-8.3141888196040063E-3</v>
      </c>
      <c r="M193">
        <f t="shared" si="7"/>
        <v>-1.3327948303715602E-2</v>
      </c>
      <c r="N193">
        <f t="shared" si="7"/>
        <v>-2.80044566232051E-3</v>
      </c>
      <c r="O193">
        <f t="shared" si="6"/>
        <v>-5.8800470403763232E-3</v>
      </c>
      <c r="P193">
        <f t="shared" si="6"/>
        <v>-9.3109869646182484E-3</v>
      </c>
      <c r="Q193">
        <f t="shared" si="6"/>
        <v>4.50888968591482E-3</v>
      </c>
      <c r="R193">
        <f t="shared" si="6"/>
        <v>-3.2378637437226222E-2</v>
      </c>
      <c r="S193" s="14">
        <f t="shared" si="8"/>
        <v>-1.3502641961165494E-2</v>
      </c>
    </row>
    <row r="194" spans="1:19" x14ac:dyDescent="0.3">
      <c r="A194" s="26">
        <v>45099</v>
      </c>
      <c r="C194" s="6">
        <v>457.05</v>
      </c>
      <c r="D194">
        <v>123.8</v>
      </c>
      <c r="E194" s="4">
        <v>3320.9</v>
      </c>
      <c r="F194">
        <v>382.65</v>
      </c>
      <c r="G194">
        <v>26.85</v>
      </c>
      <c r="H194" s="4">
        <v>1951.7</v>
      </c>
      <c r="I194" s="4">
        <v>2180.4499999999998</v>
      </c>
      <c r="J194" s="11">
        <v>7768.85</v>
      </c>
      <c r="L194" s="6">
        <f t="shared" si="7"/>
        <v>1.2048192771084586E-3</v>
      </c>
      <c r="M194">
        <f t="shared" si="7"/>
        <v>2.8351559335763007E-3</v>
      </c>
      <c r="N194">
        <f t="shared" si="7"/>
        <v>-1.0900967982129533E-2</v>
      </c>
      <c r="O194">
        <f t="shared" si="6"/>
        <v>-3.5660282258064599E-2</v>
      </c>
      <c r="P194">
        <f t="shared" si="6"/>
        <v>1.3207547169811375E-2</v>
      </c>
      <c r="Q194">
        <f t="shared" si="6"/>
        <v>-1.6949152542372812E-2</v>
      </c>
      <c r="R194">
        <f t="shared" si="6"/>
        <v>-2.303022156506938E-2</v>
      </c>
      <c r="S194" s="14">
        <f t="shared" si="8"/>
        <v>-2.3701060012943777E-2</v>
      </c>
    </row>
    <row r="195" spans="1:19" x14ac:dyDescent="0.3">
      <c r="A195" s="26">
        <v>45098</v>
      </c>
      <c r="C195" s="6">
        <v>456.5</v>
      </c>
      <c r="D195">
        <v>123.45</v>
      </c>
      <c r="E195" s="4">
        <v>3357.5</v>
      </c>
      <c r="F195">
        <v>396.8</v>
      </c>
      <c r="G195">
        <v>26.5</v>
      </c>
      <c r="H195" s="4">
        <v>1985.35</v>
      </c>
      <c r="I195" s="4">
        <v>2231.85</v>
      </c>
      <c r="J195" s="11">
        <v>7957.45</v>
      </c>
      <c r="L195" s="6">
        <f t="shared" si="7"/>
        <v>-5.2298975811723193E-3</v>
      </c>
      <c r="M195">
        <f t="shared" si="7"/>
        <v>4.0518638573741616E-4</v>
      </c>
      <c r="N195">
        <f t="shared" si="7"/>
        <v>6.1094637082960022E-4</v>
      </c>
      <c r="O195">
        <f t="shared" si="7"/>
        <v>5.8301647655260112E-3</v>
      </c>
      <c r="P195">
        <f t="shared" si="7"/>
        <v>-1.669758812615953E-2</v>
      </c>
      <c r="Q195">
        <f t="shared" si="7"/>
        <v>-2.3617497047813099E-3</v>
      </c>
      <c r="R195">
        <f t="shared" si="7"/>
        <v>3.8682109524344581E-3</v>
      </c>
      <c r="S195" s="14">
        <f t="shared" si="8"/>
        <v>-9.824050569906902E-3</v>
      </c>
    </row>
    <row r="196" spans="1:19" x14ac:dyDescent="0.3">
      <c r="A196" s="26">
        <v>45097</v>
      </c>
      <c r="C196" s="6">
        <v>458.9</v>
      </c>
      <c r="D196">
        <v>123.4</v>
      </c>
      <c r="E196" s="4">
        <v>3355.45</v>
      </c>
      <c r="F196">
        <v>394.5</v>
      </c>
      <c r="G196">
        <v>26.95</v>
      </c>
      <c r="H196" s="4">
        <v>1990.05</v>
      </c>
      <c r="I196" s="4">
        <v>2223.25</v>
      </c>
      <c r="J196" s="11">
        <v>8036.4</v>
      </c>
      <c r="L196" s="6">
        <f t="shared" ref="L196:P247" si="9">(C196-C197)/C197</f>
        <v>-9.1762927777178024E-3</v>
      </c>
      <c r="M196">
        <f t="shared" si="9"/>
        <v>2.4370430544273874E-3</v>
      </c>
      <c r="N196">
        <f t="shared" si="9"/>
        <v>-1.3538144936057674E-2</v>
      </c>
      <c r="O196">
        <f t="shared" si="9"/>
        <v>-4.1650889814463642E-3</v>
      </c>
      <c r="P196">
        <f t="shared" si="9"/>
        <v>5.5970149253730811E-3</v>
      </c>
      <c r="Q196">
        <f t="shared" ref="Q196:R247" si="10">(H196-H197)/H197</f>
        <v>1.0126389523374472E-2</v>
      </c>
      <c r="R196">
        <f t="shared" si="10"/>
        <v>4.8134266789241639E-2</v>
      </c>
      <c r="S196" s="14">
        <f t="shared" si="8"/>
        <v>1.5678022332176821E-2</v>
      </c>
    </row>
    <row r="197" spans="1:19" x14ac:dyDescent="0.3">
      <c r="A197" s="26">
        <v>45096</v>
      </c>
      <c r="C197" s="6">
        <v>463.15</v>
      </c>
      <c r="D197">
        <v>123.1</v>
      </c>
      <c r="E197" s="4">
        <v>3401.5</v>
      </c>
      <c r="F197">
        <v>396.15</v>
      </c>
      <c r="G197">
        <v>26.8</v>
      </c>
      <c r="H197" s="4">
        <v>1970.1</v>
      </c>
      <c r="I197" s="4">
        <v>2121.15</v>
      </c>
      <c r="J197" s="11">
        <v>7912.35</v>
      </c>
      <c r="L197" s="6">
        <f t="shared" si="9"/>
        <v>-7.3939134162024113E-3</v>
      </c>
      <c r="M197">
        <f t="shared" si="9"/>
        <v>-5.2525252525252985E-3</v>
      </c>
      <c r="N197">
        <f t="shared" si="9"/>
        <v>-2.171412136899626E-2</v>
      </c>
      <c r="O197">
        <f t="shared" si="9"/>
        <v>-1.7606943583385052E-2</v>
      </c>
      <c r="P197">
        <f t="shared" si="9"/>
        <v>-2.0109689213893993E-2</v>
      </c>
      <c r="Q197">
        <f t="shared" si="10"/>
        <v>5.0761421319796022E-3</v>
      </c>
      <c r="R197">
        <f t="shared" si="10"/>
        <v>4.6731969700708156E-2</v>
      </c>
      <c r="S197" s="14">
        <f t="shared" si="8"/>
        <v>8.4693916567889892E-3</v>
      </c>
    </row>
    <row r="198" spans="1:19" x14ac:dyDescent="0.3">
      <c r="A198" s="26">
        <v>45093</v>
      </c>
      <c r="C198" s="6">
        <v>466.6</v>
      </c>
      <c r="D198">
        <v>123.75</v>
      </c>
      <c r="E198" s="4">
        <v>3477</v>
      </c>
      <c r="F198">
        <v>403.25</v>
      </c>
      <c r="G198">
        <v>27.35</v>
      </c>
      <c r="H198" s="4">
        <v>1960.15</v>
      </c>
      <c r="I198" s="4">
        <v>2026.45</v>
      </c>
      <c r="J198" s="11">
        <v>7845.9</v>
      </c>
      <c r="L198" s="6">
        <f t="shared" si="9"/>
        <v>4.1967071989670625E-3</v>
      </c>
      <c r="M198">
        <f t="shared" si="9"/>
        <v>1.3928717738631732E-2</v>
      </c>
      <c r="N198">
        <f t="shared" si="9"/>
        <v>4.4912923923006359E-2</v>
      </c>
      <c r="O198">
        <f t="shared" si="9"/>
        <v>2.4907866310840035E-2</v>
      </c>
      <c r="P198">
        <f t="shared" si="9"/>
        <v>0</v>
      </c>
      <c r="Q198">
        <f t="shared" si="10"/>
        <v>-5.0252531661632259E-3</v>
      </c>
      <c r="R198">
        <f t="shared" si="10"/>
        <v>1.6069995988768529E-2</v>
      </c>
      <c r="S198" s="14">
        <f t="shared" si="8"/>
        <v>-6.1498901126741173E-3</v>
      </c>
    </row>
    <row r="199" spans="1:19" x14ac:dyDescent="0.3">
      <c r="A199" s="26">
        <v>45092</v>
      </c>
      <c r="C199" s="6">
        <v>464.65</v>
      </c>
      <c r="D199">
        <v>122.05</v>
      </c>
      <c r="E199" s="4">
        <v>3327.55</v>
      </c>
      <c r="F199">
        <v>393.45</v>
      </c>
      <c r="G199">
        <v>27.35</v>
      </c>
      <c r="H199" s="4">
        <v>1970.05</v>
      </c>
      <c r="I199" s="4">
        <v>1994.4</v>
      </c>
      <c r="J199" s="11">
        <v>7894.45</v>
      </c>
      <c r="L199" s="6">
        <f t="shared" si="9"/>
        <v>-1.4737065309584489E-2</v>
      </c>
      <c r="M199">
        <f t="shared" si="9"/>
        <v>-1.8890675241157624E-2</v>
      </c>
      <c r="N199">
        <f t="shared" si="9"/>
        <v>1.0323207481289186E-2</v>
      </c>
      <c r="O199">
        <f t="shared" si="9"/>
        <v>5.494505494505436E-3</v>
      </c>
      <c r="P199">
        <f t="shared" si="9"/>
        <v>-5.4545454545454029E-3</v>
      </c>
      <c r="Q199">
        <f t="shared" si="10"/>
        <v>7.1114723287525128E-4</v>
      </c>
      <c r="R199">
        <f t="shared" si="10"/>
        <v>-1.4519601461972982E-3</v>
      </c>
      <c r="S199" s="14">
        <f t="shared" si="8"/>
        <v>-8.9383791655420243E-3</v>
      </c>
    </row>
    <row r="200" spans="1:19" x14ac:dyDescent="0.3">
      <c r="A200" s="26">
        <v>45091</v>
      </c>
      <c r="C200" s="6">
        <v>471.6</v>
      </c>
      <c r="D200">
        <v>124.4</v>
      </c>
      <c r="E200" s="4">
        <v>3293.55</v>
      </c>
      <c r="F200">
        <v>391.3</v>
      </c>
      <c r="G200">
        <v>27.5</v>
      </c>
      <c r="H200" s="4">
        <v>1968.65</v>
      </c>
      <c r="I200" s="4">
        <v>1997.3</v>
      </c>
      <c r="J200" s="11">
        <v>7965.65</v>
      </c>
      <c r="L200" s="6">
        <f t="shared" si="9"/>
        <v>6.4020486555697821E-3</v>
      </c>
      <c r="M200">
        <f t="shared" si="9"/>
        <v>-1.2043356081894137E-3</v>
      </c>
      <c r="N200">
        <f t="shared" si="9"/>
        <v>1.0818524997698186E-2</v>
      </c>
      <c r="O200">
        <f t="shared" si="9"/>
        <v>-5.2116435744248412E-3</v>
      </c>
      <c r="P200">
        <f t="shared" si="9"/>
        <v>1.8214936247723393E-3</v>
      </c>
      <c r="Q200">
        <f t="shared" si="10"/>
        <v>-1.9083684197413964E-2</v>
      </c>
      <c r="R200">
        <f t="shared" si="10"/>
        <v>4.8549794984025672E-3</v>
      </c>
      <c r="S200" s="14">
        <f t="shared" si="8"/>
        <v>1.6759526955012129E-2</v>
      </c>
    </row>
    <row r="201" spans="1:19" x14ac:dyDescent="0.3">
      <c r="A201" s="26">
        <v>45090</v>
      </c>
      <c r="C201" s="6">
        <v>468.6</v>
      </c>
      <c r="D201">
        <v>124.55</v>
      </c>
      <c r="E201" s="4">
        <v>3258.3</v>
      </c>
      <c r="F201">
        <v>393.35</v>
      </c>
      <c r="G201">
        <v>27.45</v>
      </c>
      <c r="H201" s="4">
        <v>2006.95</v>
      </c>
      <c r="I201" s="4">
        <v>1987.65</v>
      </c>
      <c r="J201" s="11">
        <v>7834.35</v>
      </c>
      <c r="L201" s="6">
        <f t="shared" si="9"/>
        <v>-1.2787723785165513E-3</v>
      </c>
      <c r="M201">
        <f t="shared" si="9"/>
        <v>-5.1916932907348692E-3</v>
      </c>
      <c r="N201">
        <f t="shared" si="9"/>
        <v>-2.8003488959279059E-3</v>
      </c>
      <c r="O201">
        <f t="shared" si="9"/>
        <v>1.4573123549136018E-2</v>
      </c>
      <c r="P201">
        <f t="shared" si="9"/>
        <v>-1.0810810810810836E-2</v>
      </c>
      <c r="Q201">
        <f t="shared" si="10"/>
        <v>2.0128599384959533E-2</v>
      </c>
      <c r="R201">
        <f t="shared" si="10"/>
        <v>1.4314145744029488E-2</v>
      </c>
      <c r="S201" s="14">
        <f t="shared" si="8"/>
        <v>-9.0544478380904733E-4</v>
      </c>
    </row>
    <row r="202" spans="1:19" x14ac:dyDescent="0.3">
      <c r="A202" s="26">
        <v>45089</v>
      </c>
      <c r="C202" s="6">
        <v>469.2</v>
      </c>
      <c r="D202">
        <v>125.2</v>
      </c>
      <c r="E202" s="4">
        <v>3267.45</v>
      </c>
      <c r="F202">
        <v>387.7</v>
      </c>
      <c r="G202">
        <v>27.75</v>
      </c>
      <c r="H202" s="4">
        <v>1967.35</v>
      </c>
      <c r="I202" s="4">
        <v>1959.6</v>
      </c>
      <c r="J202" s="11">
        <v>7841.45</v>
      </c>
      <c r="L202" s="6">
        <f t="shared" si="9"/>
        <v>1.3938411669367885E-2</v>
      </c>
      <c r="M202">
        <f t="shared" si="9"/>
        <v>7.993605115907956E-4</v>
      </c>
      <c r="N202">
        <f t="shared" si="9"/>
        <v>1.3728592702903946E-2</v>
      </c>
      <c r="O202">
        <f t="shared" si="9"/>
        <v>1.505432648252389E-2</v>
      </c>
      <c r="P202">
        <f t="shared" si="9"/>
        <v>-7.1556350626117817E-3</v>
      </c>
      <c r="Q202">
        <f t="shared" si="10"/>
        <v>-1.0312649344769475E-2</v>
      </c>
      <c r="R202">
        <f t="shared" si="10"/>
        <v>2.019788817017267E-3</v>
      </c>
      <c r="S202" s="14">
        <f t="shared" si="8"/>
        <v>-5.8068401534121759E-3</v>
      </c>
    </row>
    <row r="203" spans="1:19" x14ac:dyDescent="0.3">
      <c r="A203" s="26">
        <v>45086</v>
      </c>
      <c r="C203" s="6">
        <v>462.75</v>
      </c>
      <c r="D203">
        <v>125.1</v>
      </c>
      <c r="E203" s="4">
        <v>3223.2</v>
      </c>
      <c r="F203">
        <v>381.95</v>
      </c>
      <c r="G203">
        <v>27.95</v>
      </c>
      <c r="H203" s="4">
        <v>1987.85</v>
      </c>
      <c r="I203" s="4">
        <v>1955.65</v>
      </c>
      <c r="J203" s="11">
        <v>7887.25</v>
      </c>
      <c r="L203" s="6">
        <f t="shared" si="9"/>
        <v>-4.8387096774193551E-3</v>
      </c>
      <c r="M203">
        <f t="shared" si="9"/>
        <v>-7.9302141157811257E-3</v>
      </c>
      <c r="N203">
        <f t="shared" si="9"/>
        <v>3.2101058294241022E-2</v>
      </c>
      <c r="O203">
        <f t="shared" si="9"/>
        <v>3.0199579831932176E-3</v>
      </c>
      <c r="P203">
        <f t="shared" si="9"/>
        <v>0</v>
      </c>
      <c r="Q203">
        <f t="shared" si="10"/>
        <v>1.8417951739330814E-2</v>
      </c>
      <c r="R203">
        <f t="shared" si="10"/>
        <v>-2.58281444582814E-2</v>
      </c>
      <c r="S203" s="14">
        <f t="shared" si="8"/>
        <v>-1.1313068003760576E-2</v>
      </c>
    </row>
    <row r="204" spans="1:19" x14ac:dyDescent="0.3">
      <c r="A204" s="26">
        <v>45085</v>
      </c>
      <c r="C204" s="6">
        <v>465</v>
      </c>
      <c r="D204">
        <v>126.1</v>
      </c>
      <c r="E204" s="4">
        <v>3122.95</v>
      </c>
      <c r="F204">
        <v>380.8</v>
      </c>
      <c r="G204">
        <v>27.95</v>
      </c>
      <c r="H204" s="4">
        <v>1951.9</v>
      </c>
      <c r="I204" s="4">
        <v>2007.5</v>
      </c>
      <c r="J204" s="11">
        <v>7977.5</v>
      </c>
      <c r="L204" s="6">
        <f t="shared" si="9"/>
        <v>2.3712006898038863E-3</v>
      </c>
      <c r="M204">
        <f t="shared" si="9"/>
        <v>-7.9239302694143049E-4</v>
      </c>
      <c r="N204">
        <f t="shared" si="9"/>
        <v>-6.236973158740629E-3</v>
      </c>
      <c r="O204">
        <f t="shared" si="9"/>
        <v>-3.801945181255529E-2</v>
      </c>
      <c r="P204">
        <f t="shared" si="9"/>
        <v>-2.4432809773123884E-2</v>
      </c>
      <c r="Q204">
        <f t="shared" si="10"/>
        <v>1.4870275048094492E-2</v>
      </c>
      <c r="R204">
        <f t="shared" si="10"/>
        <v>-1.0450041898752918E-2</v>
      </c>
      <c r="S204" s="14">
        <f t="shared" si="8"/>
        <v>3.0365261417648323E-2</v>
      </c>
    </row>
    <row r="205" spans="1:19" x14ac:dyDescent="0.3">
      <c r="A205" s="26">
        <v>45084</v>
      </c>
      <c r="C205" s="6">
        <v>463.9</v>
      </c>
      <c r="D205">
        <v>126.2</v>
      </c>
      <c r="E205" s="4">
        <v>3142.55</v>
      </c>
      <c r="F205">
        <v>395.85</v>
      </c>
      <c r="G205">
        <v>28.65</v>
      </c>
      <c r="H205" s="4">
        <v>1923.3</v>
      </c>
      <c r="I205" s="4">
        <v>2028.7</v>
      </c>
      <c r="J205" s="11">
        <v>7742.4</v>
      </c>
      <c r="L205" s="6">
        <f t="shared" si="9"/>
        <v>1.8888644849549673E-2</v>
      </c>
      <c r="M205">
        <f t="shared" si="9"/>
        <v>3.9635354736422638E-4</v>
      </c>
      <c r="N205">
        <f t="shared" si="9"/>
        <v>9.5248803366635906E-3</v>
      </c>
      <c r="O205">
        <f t="shared" si="9"/>
        <v>1.6955684007707188E-2</v>
      </c>
      <c r="P205">
        <f t="shared" si="9"/>
        <v>1.2367491166077663E-2</v>
      </c>
      <c r="Q205">
        <f t="shared" si="10"/>
        <v>6.7261639927765236E-3</v>
      </c>
      <c r="R205">
        <f t="shared" si="10"/>
        <v>4.8541284858090814E-3</v>
      </c>
      <c r="S205" s="14">
        <f t="shared" si="8"/>
        <v>5.9049363709001382E-3</v>
      </c>
    </row>
    <row r="206" spans="1:19" x14ac:dyDescent="0.3">
      <c r="A206" s="26">
        <v>45083</v>
      </c>
      <c r="C206" s="6">
        <v>455.3</v>
      </c>
      <c r="D206">
        <v>126.15</v>
      </c>
      <c r="E206" s="4">
        <v>3112.9</v>
      </c>
      <c r="F206">
        <v>389.25</v>
      </c>
      <c r="G206">
        <v>28.3</v>
      </c>
      <c r="H206" s="4">
        <v>1910.45</v>
      </c>
      <c r="I206" s="4">
        <v>2018.9</v>
      </c>
      <c r="J206" s="11">
        <v>7696.95</v>
      </c>
      <c r="L206" s="6">
        <f t="shared" si="9"/>
        <v>1.5048489577527588E-2</v>
      </c>
      <c r="M206">
        <f t="shared" si="9"/>
        <v>-9.0337784760407824E-3</v>
      </c>
      <c r="N206">
        <f t="shared" si="9"/>
        <v>3.9831642773056099E-3</v>
      </c>
      <c r="O206">
        <f t="shared" si="9"/>
        <v>-1.4109799897383565E-3</v>
      </c>
      <c r="P206">
        <f t="shared" si="9"/>
        <v>-1.2216404886561881E-2</v>
      </c>
      <c r="Q206">
        <f t="shared" si="10"/>
        <v>1.3581982651139421E-2</v>
      </c>
      <c r="R206">
        <f t="shared" si="10"/>
        <v>1.7339179113727004E-4</v>
      </c>
      <c r="S206" s="14">
        <f t="shared" si="8"/>
        <v>1.494672714805626E-2</v>
      </c>
    </row>
    <row r="207" spans="1:19" x14ac:dyDescent="0.3">
      <c r="A207" s="26">
        <v>45082</v>
      </c>
      <c r="C207" s="6">
        <v>448.55</v>
      </c>
      <c r="D207">
        <v>127.3</v>
      </c>
      <c r="E207" s="4">
        <v>3100.55</v>
      </c>
      <c r="F207">
        <v>389.8</v>
      </c>
      <c r="G207">
        <v>28.65</v>
      </c>
      <c r="H207" s="4">
        <v>1884.85</v>
      </c>
      <c r="I207" s="4">
        <v>2018.55</v>
      </c>
      <c r="J207" s="11">
        <v>7583.6</v>
      </c>
      <c r="L207" s="6">
        <f t="shared" si="9"/>
        <v>2.2299029992200409E-4</v>
      </c>
      <c r="M207">
        <f t="shared" si="9"/>
        <v>9.1161315893776573E-3</v>
      </c>
      <c r="N207">
        <f t="shared" si="9"/>
        <v>1.3798289927575416E-2</v>
      </c>
      <c r="O207">
        <f t="shared" si="9"/>
        <v>-1.478579552634896E-2</v>
      </c>
      <c r="P207">
        <f t="shared" si="9"/>
        <v>-3.478260869565267E-3</v>
      </c>
      <c r="Q207">
        <f t="shared" si="10"/>
        <v>9.966510381781599E-3</v>
      </c>
      <c r="R207">
        <f t="shared" si="10"/>
        <v>1.6623660182611697E-3</v>
      </c>
      <c r="S207" s="14">
        <f t="shared" si="8"/>
        <v>-1.0011592370112044E-3</v>
      </c>
    </row>
    <row r="208" spans="1:19" x14ac:dyDescent="0.3">
      <c r="A208" s="26">
        <v>45079</v>
      </c>
      <c r="C208" s="6">
        <v>448.45</v>
      </c>
      <c r="D208">
        <v>126.15</v>
      </c>
      <c r="E208" s="4">
        <v>3058.35</v>
      </c>
      <c r="F208">
        <v>395.65</v>
      </c>
      <c r="G208">
        <v>28.75</v>
      </c>
      <c r="H208" s="4">
        <v>1866.25</v>
      </c>
      <c r="I208" s="4">
        <v>2015.2</v>
      </c>
      <c r="J208" s="11">
        <v>7591.2</v>
      </c>
      <c r="L208" s="6">
        <f t="shared" si="9"/>
        <v>1.8510106745400812E-2</v>
      </c>
      <c r="M208">
        <f t="shared" si="9"/>
        <v>5.1792828685259416E-3</v>
      </c>
      <c r="N208">
        <f t="shared" si="9"/>
        <v>9.3564356435643266E-3</v>
      </c>
      <c r="O208">
        <f t="shared" si="9"/>
        <v>-1.263583522871149E-4</v>
      </c>
      <c r="P208">
        <f t="shared" si="9"/>
        <v>-1.2027491408934755E-2</v>
      </c>
      <c r="Q208">
        <f t="shared" si="10"/>
        <v>3.159029351611304E-2</v>
      </c>
      <c r="R208">
        <f t="shared" si="10"/>
        <v>4.9118607724338084E-3</v>
      </c>
      <c r="S208" s="14">
        <f t="shared" si="8"/>
        <v>-3.975595355245054E-3</v>
      </c>
    </row>
    <row r="209" spans="1:19" x14ac:dyDescent="0.3">
      <c r="A209" s="26">
        <v>45078</v>
      </c>
      <c r="C209" s="6">
        <v>440.3</v>
      </c>
      <c r="D209">
        <v>125.5</v>
      </c>
      <c r="E209" s="4">
        <v>3030</v>
      </c>
      <c r="F209">
        <v>395.7</v>
      </c>
      <c r="G209">
        <v>29.1</v>
      </c>
      <c r="H209" s="4">
        <v>1809.1</v>
      </c>
      <c r="I209" s="4">
        <v>2005.35</v>
      </c>
      <c r="J209" s="11">
        <v>7621.5</v>
      </c>
      <c r="L209" s="6">
        <f t="shared" si="9"/>
        <v>-2.2098833981121575E-2</v>
      </c>
      <c r="M209">
        <f t="shared" si="9"/>
        <v>1.996007984031936E-3</v>
      </c>
      <c r="N209">
        <f t="shared" si="9"/>
        <v>-1.1322478546024022E-2</v>
      </c>
      <c r="O209">
        <f t="shared" si="9"/>
        <v>1.5396458814472672E-2</v>
      </c>
      <c r="P209">
        <f t="shared" si="9"/>
        <v>1.748251748251748E-2</v>
      </c>
      <c r="Q209">
        <f t="shared" si="10"/>
        <v>-6.7257803277788455E-3</v>
      </c>
      <c r="R209">
        <f t="shared" si="10"/>
        <v>-1.357632996384571E-2</v>
      </c>
      <c r="S209" s="14">
        <f t="shared" si="8"/>
        <v>1.3328901445903273E-2</v>
      </c>
    </row>
    <row r="210" spans="1:19" x14ac:dyDescent="0.3">
      <c r="A210" s="26">
        <v>45077</v>
      </c>
      <c r="C210" s="6">
        <v>450.25</v>
      </c>
      <c r="D210">
        <v>125.25</v>
      </c>
      <c r="E210" s="4">
        <v>3064.7</v>
      </c>
      <c r="F210">
        <v>389.7</v>
      </c>
      <c r="G210">
        <v>28.6</v>
      </c>
      <c r="H210" s="4">
        <v>1821.35</v>
      </c>
      <c r="I210" s="4">
        <v>2032.95</v>
      </c>
      <c r="J210" s="11">
        <v>7521.25</v>
      </c>
      <c r="L210" s="6">
        <f t="shared" si="9"/>
        <v>3.6129329191117221E-2</v>
      </c>
      <c r="M210">
        <f t="shared" si="9"/>
        <v>-3.9904229848361657E-4</v>
      </c>
      <c r="N210">
        <f t="shared" si="9"/>
        <v>3.1277866576932725E-2</v>
      </c>
      <c r="O210">
        <f t="shared" si="9"/>
        <v>1.1026073420677131E-2</v>
      </c>
      <c r="P210">
        <f t="shared" si="9"/>
        <v>1.5985790408525855E-2</v>
      </c>
      <c r="Q210">
        <f t="shared" si="10"/>
        <v>1.7570814011955874E-2</v>
      </c>
      <c r="R210">
        <f t="shared" si="10"/>
        <v>2.4595405578215615E-5</v>
      </c>
      <c r="S210" s="14">
        <f t="shared" si="8"/>
        <v>2.3789215555615273E-3</v>
      </c>
    </row>
    <row r="211" spans="1:19" x14ac:dyDescent="0.3">
      <c r="A211" s="26">
        <v>45076</v>
      </c>
      <c r="C211" s="6">
        <v>434.55</v>
      </c>
      <c r="D211">
        <v>125.3</v>
      </c>
      <c r="E211" s="4">
        <v>2971.75</v>
      </c>
      <c r="F211">
        <v>385.45</v>
      </c>
      <c r="G211">
        <v>28.15</v>
      </c>
      <c r="H211" s="4">
        <v>1789.9</v>
      </c>
      <c r="I211" s="4">
        <v>2032.9</v>
      </c>
      <c r="J211" s="11">
        <v>7503.4</v>
      </c>
      <c r="L211" s="6">
        <f t="shared" si="9"/>
        <v>-1.2498579706851493E-2</v>
      </c>
      <c r="M211">
        <f t="shared" si="9"/>
        <v>-1.5936254980079907E-3</v>
      </c>
      <c r="N211">
        <f t="shared" si="9"/>
        <v>6.5238820682856885E-2</v>
      </c>
      <c r="O211">
        <f t="shared" si="9"/>
        <v>1.4342105263157864E-2</v>
      </c>
      <c r="P211">
        <f t="shared" si="9"/>
        <v>1.6245487364620913E-2</v>
      </c>
      <c r="Q211">
        <f t="shared" si="10"/>
        <v>-1.394777951350145E-3</v>
      </c>
      <c r="R211">
        <f t="shared" si="10"/>
        <v>-6.2570269345456099E-3</v>
      </c>
      <c r="S211" s="14">
        <f t="shared" si="8"/>
        <v>-9.8312197310600567E-3</v>
      </c>
    </row>
    <row r="212" spans="1:19" x14ac:dyDescent="0.3">
      <c r="A212" s="26">
        <v>45075</v>
      </c>
      <c r="C212" s="6">
        <v>440.05</v>
      </c>
      <c r="D212">
        <v>125.5</v>
      </c>
      <c r="E212" s="4">
        <v>2789.75</v>
      </c>
      <c r="F212">
        <v>380</v>
      </c>
      <c r="G212">
        <v>27.7</v>
      </c>
      <c r="H212" s="4">
        <v>1792.4</v>
      </c>
      <c r="I212" s="4">
        <v>2045.7</v>
      </c>
      <c r="J212" s="11">
        <v>7577.9</v>
      </c>
      <c r="L212" s="6">
        <f t="shared" si="9"/>
        <v>8.3200000000000024E-2</v>
      </c>
      <c r="M212">
        <f t="shared" si="9"/>
        <v>1.996007984031936E-3</v>
      </c>
      <c r="N212">
        <f t="shared" si="9"/>
        <v>-3.8208145119533713E-3</v>
      </c>
      <c r="O212">
        <f t="shared" si="9"/>
        <v>-1.0287797890350277E-2</v>
      </c>
      <c r="P212">
        <f t="shared" si="9"/>
        <v>5.4446460980035784E-3</v>
      </c>
      <c r="Q212">
        <f t="shared" si="10"/>
        <v>9.0353815408000578E-3</v>
      </c>
      <c r="R212">
        <f t="shared" si="10"/>
        <v>9.7485130432636534E-3</v>
      </c>
      <c r="S212" s="14">
        <f t="shared" si="8"/>
        <v>-4.946152882288156E-4</v>
      </c>
    </row>
    <row r="213" spans="1:19" x14ac:dyDescent="0.3">
      <c r="A213" s="26">
        <v>45072</v>
      </c>
      <c r="C213" s="6">
        <v>406.25</v>
      </c>
      <c r="D213">
        <v>125.25</v>
      </c>
      <c r="E213" s="4">
        <v>2800.45</v>
      </c>
      <c r="F213">
        <v>383.95</v>
      </c>
      <c r="G213">
        <v>27.55</v>
      </c>
      <c r="H213" s="4">
        <v>1776.35</v>
      </c>
      <c r="I213" s="4">
        <v>2025.95</v>
      </c>
      <c r="J213" s="11">
        <v>7581.65</v>
      </c>
      <c r="L213" s="6">
        <f t="shared" si="9"/>
        <v>1.7532874139010644E-2</v>
      </c>
      <c r="M213">
        <f t="shared" si="9"/>
        <v>1.6227180527383367E-2</v>
      </c>
      <c r="N213">
        <f t="shared" si="9"/>
        <v>-3.7563364550219157E-2</v>
      </c>
      <c r="O213">
        <f t="shared" si="9"/>
        <v>8.801891749868538E-3</v>
      </c>
      <c r="P213">
        <f t="shared" si="9"/>
        <v>3.6429872495446786E-3</v>
      </c>
      <c r="Q213">
        <f t="shared" si="10"/>
        <v>1.3927338108964219E-2</v>
      </c>
      <c r="R213">
        <f t="shared" si="10"/>
        <v>1.9747722840714421E-4</v>
      </c>
      <c r="S213" s="14">
        <f t="shared" si="8"/>
        <v>-1.3781934543940985E-2</v>
      </c>
    </row>
    <row r="214" spans="1:19" x14ac:dyDescent="0.3">
      <c r="A214" s="26">
        <v>45071</v>
      </c>
      <c r="C214" s="6">
        <v>399.25</v>
      </c>
      <c r="D214">
        <v>123.25</v>
      </c>
      <c r="E214" s="4">
        <v>2909.75</v>
      </c>
      <c r="F214">
        <v>380.6</v>
      </c>
      <c r="G214">
        <v>27.45</v>
      </c>
      <c r="H214" s="4">
        <v>1751.95</v>
      </c>
      <c r="I214" s="4">
        <v>2025.55</v>
      </c>
      <c r="J214" s="11">
        <v>7687.6</v>
      </c>
      <c r="L214" s="6">
        <f t="shared" si="9"/>
        <v>1.1912305157774651E-2</v>
      </c>
      <c r="M214">
        <f t="shared" si="9"/>
        <v>-4.4426494345718671E-3</v>
      </c>
      <c r="N214">
        <f t="shared" si="9"/>
        <v>-9.9355211895404208E-3</v>
      </c>
      <c r="O214">
        <f t="shared" si="9"/>
        <v>1.4257161892072013E-2</v>
      </c>
      <c r="P214">
        <f t="shared" si="9"/>
        <v>2.4253731343283527E-2</v>
      </c>
      <c r="Q214">
        <f t="shared" si="10"/>
        <v>2.1932510864176007E-2</v>
      </c>
      <c r="R214">
        <f t="shared" si="10"/>
        <v>-1.0091877626820492E-2</v>
      </c>
      <c r="S214" s="14">
        <f t="shared" si="8"/>
        <v>1.1672742107410379E-2</v>
      </c>
    </row>
    <row r="215" spans="1:19" x14ac:dyDescent="0.3">
      <c r="A215" s="26">
        <v>45070</v>
      </c>
      <c r="C215" s="6">
        <v>394.55</v>
      </c>
      <c r="D215">
        <v>123.8</v>
      </c>
      <c r="E215" s="4">
        <v>2938.95</v>
      </c>
      <c r="F215">
        <v>375.25</v>
      </c>
      <c r="G215">
        <v>26.8</v>
      </c>
      <c r="H215" s="4">
        <v>1714.35</v>
      </c>
      <c r="I215" s="4">
        <v>2046.2</v>
      </c>
      <c r="J215" s="11">
        <v>7598.9</v>
      </c>
      <c r="L215" s="6">
        <f t="shared" si="9"/>
        <v>2.6683608640406895E-3</v>
      </c>
      <c r="M215">
        <f t="shared" si="9"/>
        <v>-1.472343812176688E-2</v>
      </c>
      <c r="N215">
        <f t="shared" si="9"/>
        <v>4.6661880832733855E-3</v>
      </c>
      <c r="O215">
        <f t="shared" si="9"/>
        <v>1.1455525606469003E-2</v>
      </c>
      <c r="P215">
        <f t="shared" si="9"/>
        <v>-3.2490974729241826E-2</v>
      </c>
      <c r="Q215">
        <f t="shared" si="10"/>
        <v>6.7125846369359306E-4</v>
      </c>
      <c r="R215">
        <f t="shared" si="10"/>
        <v>1.011995853285284E-2</v>
      </c>
      <c r="S215" s="14">
        <f t="shared" si="8"/>
        <v>-1.1852978849292338E-2</v>
      </c>
    </row>
    <row r="216" spans="1:19" x14ac:dyDescent="0.3">
      <c r="A216" s="26">
        <v>45069</v>
      </c>
      <c r="C216" s="6">
        <v>393.5</v>
      </c>
      <c r="D216">
        <v>125.65</v>
      </c>
      <c r="E216" s="4">
        <v>2925.3</v>
      </c>
      <c r="F216">
        <v>371</v>
      </c>
      <c r="G216">
        <v>27.7</v>
      </c>
      <c r="H216" s="4">
        <v>1713.2</v>
      </c>
      <c r="I216" s="4">
        <v>2025.7</v>
      </c>
      <c r="J216" s="11">
        <v>7690.05</v>
      </c>
      <c r="L216" s="6">
        <f t="shared" si="9"/>
        <v>-2.8275095690826001E-2</v>
      </c>
      <c r="M216">
        <f t="shared" si="9"/>
        <v>-4.3581616481774737E-3</v>
      </c>
      <c r="N216">
        <f t="shared" si="9"/>
        <v>1.2004428146405685E-2</v>
      </c>
      <c r="O216">
        <f t="shared" si="9"/>
        <v>-5.3879310344824528E-4</v>
      </c>
      <c r="P216">
        <f t="shared" si="9"/>
        <v>5.4446460980035784E-3</v>
      </c>
      <c r="Q216">
        <f t="shared" si="10"/>
        <v>2.1312110644132461E-2</v>
      </c>
      <c r="R216">
        <f t="shared" si="10"/>
        <v>3.7161827370924584E-3</v>
      </c>
      <c r="S216" s="14">
        <f t="shared" si="8"/>
        <v>2.7635051615274138E-2</v>
      </c>
    </row>
    <row r="217" spans="1:19" x14ac:dyDescent="0.3">
      <c r="A217" s="26">
        <v>45068</v>
      </c>
      <c r="C217" s="6">
        <v>404.95</v>
      </c>
      <c r="D217">
        <v>126.2</v>
      </c>
      <c r="E217" s="4">
        <v>2890.6</v>
      </c>
      <c r="F217">
        <v>371.2</v>
      </c>
      <c r="G217">
        <v>27.55</v>
      </c>
      <c r="H217" s="4">
        <v>1677.45</v>
      </c>
      <c r="I217" s="4">
        <v>2018.2</v>
      </c>
      <c r="J217" s="11">
        <v>7483.25</v>
      </c>
      <c r="L217" s="6">
        <f t="shared" si="9"/>
        <v>1.1111111111111082E-2</v>
      </c>
      <c r="M217">
        <f t="shared" si="9"/>
        <v>3.9635354736422638E-4</v>
      </c>
      <c r="N217">
        <f t="shared" si="9"/>
        <v>2.3366140338455004E-2</v>
      </c>
      <c r="O217">
        <f t="shared" si="9"/>
        <v>-3.0884920102055434E-3</v>
      </c>
      <c r="P217">
        <f t="shared" si="9"/>
        <v>-4.5060658578856175E-2</v>
      </c>
      <c r="Q217">
        <f t="shared" si="10"/>
        <v>1.531337953575641E-2</v>
      </c>
      <c r="R217">
        <f t="shared" si="10"/>
        <v>4.02288482849264E-2</v>
      </c>
      <c r="S217" s="14">
        <f t="shared" si="8"/>
        <v>-1.8473809873151435E-3</v>
      </c>
    </row>
    <row r="218" spans="1:19" x14ac:dyDescent="0.3">
      <c r="A218" s="26">
        <v>45065</v>
      </c>
      <c r="C218" s="6">
        <v>400.5</v>
      </c>
      <c r="D218">
        <v>126.15</v>
      </c>
      <c r="E218" s="4">
        <v>2824.6</v>
      </c>
      <c r="F218">
        <v>372.35</v>
      </c>
      <c r="G218">
        <v>28.85</v>
      </c>
      <c r="H218" s="4">
        <v>1652.15</v>
      </c>
      <c r="I218" s="4">
        <v>1940.15</v>
      </c>
      <c r="J218" s="11">
        <v>7497.1</v>
      </c>
      <c r="L218" s="6">
        <f t="shared" si="9"/>
        <v>9.5790269725233457E-3</v>
      </c>
      <c r="M218">
        <f t="shared" si="9"/>
        <v>-4.7337278106508425E-3</v>
      </c>
      <c r="N218">
        <f t="shared" si="9"/>
        <v>-1.0925134813362375E-2</v>
      </c>
      <c r="O218">
        <f t="shared" si="9"/>
        <v>1.5684669939989088E-2</v>
      </c>
      <c r="P218">
        <f t="shared" si="9"/>
        <v>1.7361111111111357E-3</v>
      </c>
      <c r="Q218">
        <f t="shared" si="10"/>
        <v>-1.9029806436290198E-2</v>
      </c>
      <c r="R218">
        <f t="shared" si="10"/>
        <v>-1.8217240594084458E-2</v>
      </c>
      <c r="S218" s="14">
        <f t="shared" si="8"/>
        <v>1.1768040054521752E-2</v>
      </c>
    </row>
    <row r="219" spans="1:19" x14ac:dyDescent="0.3">
      <c r="A219" s="26">
        <v>45064</v>
      </c>
      <c r="C219" s="6">
        <v>396.7</v>
      </c>
      <c r="D219">
        <v>126.75</v>
      </c>
      <c r="E219" s="4">
        <v>2855.8</v>
      </c>
      <c r="F219">
        <v>366.6</v>
      </c>
      <c r="G219">
        <v>28.8</v>
      </c>
      <c r="H219" s="4">
        <v>1684.2</v>
      </c>
      <c r="I219" s="4">
        <v>1976.15</v>
      </c>
      <c r="J219" s="11">
        <v>7409.9</v>
      </c>
      <c r="L219" s="6">
        <f t="shared" si="9"/>
        <v>1.2506380806533888E-2</v>
      </c>
      <c r="M219">
        <f t="shared" si="9"/>
        <v>-7.0505287896592689E-3</v>
      </c>
      <c r="N219">
        <f t="shared" si="9"/>
        <v>1.9673653015317729E-2</v>
      </c>
      <c r="O219">
        <f t="shared" si="9"/>
        <v>-2.448979591836673E-3</v>
      </c>
      <c r="P219">
        <f t="shared" si="9"/>
        <v>-1.0309278350515488E-2</v>
      </c>
      <c r="Q219">
        <f t="shared" si="10"/>
        <v>-2.0728551908596602E-2</v>
      </c>
      <c r="R219">
        <f t="shared" si="10"/>
        <v>-1.8598529996026927E-2</v>
      </c>
      <c r="S219" s="14">
        <f t="shared" si="8"/>
        <v>7.7040764287899417E-3</v>
      </c>
    </row>
    <row r="220" spans="1:19" x14ac:dyDescent="0.3">
      <c r="A220" s="26">
        <v>45063</v>
      </c>
      <c r="C220" s="6">
        <v>391.8</v>
      </c>
      <c r="D220">
        <v>127.65</v>
      </c>
      <c r="E220" s="4">
        <v>2800.7</v>
      </c>
      <c r="F220">
        <v>367.5</v>
      </c>
      <c r="G220">
        <v>29.1</v>
      </c>
      <c r="H220" s="4">
        <v>1719.85</v>
      </c>
      <c r="I220" s="4">
        <v>2013.6</v>
      </c>
      <c r="J220" s="11">
        <v>7353.25</v>
      </c>
      <c r="L220" s="6">
        <f t="shared" si="9"/>
        <v>-1.7798947104537395E-2</v>
      </c>
      <c r="M220">
        <f t="shared" si="9"/>
        <v>5.513981882630979E-3</v>
      </c>
      <c r="N220">
        <f t="shared" si="9"/>
        <v>6.2334956078106988E-3</v>
      </c>
      <c r="O220">
        <f t="shared" si="9"/>
        <v>1.0309278350515464E-2</v>
      </c>
      <c r="P220">
        <f t="shared" si="9"/>
        <v>5.1813471502591413E-3</v>
      </c>
      <c r="Q220">
        <f t="shared" si="10"/>
        <v>1.9774681292617793E-2</v>
      </c>
      <c r="R220">
        <f t="shared" si="10"/>
        <v>-9.7130351390562371E-3</v>
      </c>
      <c r="S220" s="14">
        <f t="shared" si="8"/>
        <v>-1.1520443073283168E-2</v>
      </c>
    </row>
    <row r="221" spans="1:19" x14ac:dyDescent="0.3">
      <c r="A221" s="26">
        <v>45062</v>
      </c>
      <c r="C221" s="6">
        <v>398.9</v>
      </c>
      <c r="D221">
        <v>126.95</v>
      </c>
      <c r="E221" s="4">
        <v>2783.35</v>
      </c>
      <c r="F221">
        <v>363.75</v>
      </c>
      <c r="G221">
        <v>28.95</v>
      </c>
      <c r="H221" s="4">
        <v>1686.5</v>
      </c>
      <c r="I221" s="4">
        <v>2033.35</v>
      </c>
      <c r="J221" s="11">
        <v>7438.95</v>
      </c>
      <c r="L221" s="6">
        <f t="shared" si="9"/>
        <v>-8.081561606365785E-3</v>
      </c>
      <c r="M221">
        <f t="shared" si="9"/>
        <v>-4.3137254901960565E-3</v>
      </c>
      <c r="N221">
        <f t="shared" si="9"/>
        <v>1.120799273387826E-2</v>
      </c>
      <c r="O221">
        <f t="shared" si="9"/>
        <v>2.9432573935191671E-2</v>
      </c>
      <c r="P221">
        <f t="shared" si="9"/>
        <v>1.9366197183098618E-2</v>
      </c>
      <c r="Q221">
        <f t="shared" si="10"/>
        <v>5.6936044871995675E-2</v>
      </c>
      <c r="R221">
        <f t="shared" si="10"/>
        <v>1.2170839763054317E-2</v>
      </c>
      <c r="S221" s="14">
        <f t="shared" si="8"/>
        <v>3.9809061873178529E-2</v>
      </c>
    </row>
    <row r="222" spans="1:19" x14ac:dyDescent="0.3">
      <c r="A222" s="26">
        <v>45061</v>
      </c>
      <c r="C222" s="6">
        <v>402.15</v>
      </c>
      <c r="D222">
        <v>127.5</v>
      </c>
      <c r="E222" s="4">
        <v>2752.5</v>
      </c>
      <c r="F222">
        <v>353.35</v>
      </c>
      <c r="G222">
        <v>28.4</v>
      </c>
      <c r="H222" s="4">
        <v>1595.65</v>
      </c>
      <c r="I222" s="4">
        <v>2008.9</v>
      </c>
      <c r="J222" s="11">
        <v>7154.15</v>
      </c>
      <c r="L222" s="6">
        <f t="shared" si="9"/>
        <v>6.7135465039140113E-2</v>
      </c>
      <c r="M222">
        <f t="shared" si="9"/>
        <v>1.2708498808578191E-2</v>
      </c>
      <c r="N222">
        <f t="shared" si="9"/>
        <v>3.3536251959318405E-3</v>
      </c>
      <c r="O222">
        <f t="shared" si="9"/>
        <v>-1.1884787472035793E-2</v>
      </c>
      <c r="P222">
        <f t="shared" si="9"/>
        <v>1.7921146953405021E-2</v>
      </c>
      <c r="Q222">
        <f t="shared" si="10"/>
        <v>1.4076898633619378E-2</v>
      </c>
      <c r="R222">
        <f t="shared" si="10"/>
        <v>-1.5679357146356997E-2</v>
      </c>
      <c r="S222" s="14">
        <f t="shared" si="8"/>
        <v>-6.5198372470873511E-3</v>
      </c>
    </row>
    <row r="223" spans="1:19" x14ac:dyDescent="0.3">
      <c r="A223" s="26">
        <v>45058</v>
      </c>
      <c r="C223" s="6">
        <v>376.85</v>
      </c>
      <c r="D223">
        <v>125.9</v>
      </c>
      <c r="E223" s="4">
        <v>2743.3</v>
      </c>
      <c r="F223">
        <v>357.6</v>
      </c>
      <c r="G223">
        <v>27.9</v>
      </c>
      <c r="H223" s="4">
        <v>1573.5</v>
      </c>
      <c r="I223" s="4">
        <v>2040.9</v>
      </c>
      <c r="J223" s="11">
        <v>7201.1</v>
      </c>
      <c r="L223" s="6">
        <f t="shared" si="9"/>
        <v>1.1955366631244567E-3</v>
      </c>
      <c r="M223">
        <f t="shared" si="9"/>
        <v>-1.4866979655711984E-2</v>
      </c>
      <c r="N223">
        <f t="shared" si="9"/>
        <v>8.065849670200553E-3</v>
      </c>
      <c r="O223">
        <f t="shared" si="9"/>
        <v>-2.1748050882232223E-2</v>
      </c>
      <c r="P223">
        <f t="shared" si="9"/>
        <v>-8.8809946714031984E-3</v>
      </c>
      <c r="Q223">
        <f t="shared" si="10"/>
        <v>1.6932721514896946E-2</v>
      </c>
      <c r="R223">
        <f t="shared" si="10"/>
        <v>7.0579904005035901E-2</v>
      </c>
      <c r="S223" s="14">
        <f t="shared" si="8"/>
        <v>5.6181752847221739E-2</v>
      </c>
    </row>
    <row r="224" spans="1:19" x14ac:dyDescent="0.3">
      <c r="A224" s="26">
        <v>45057</v>
      </c>
      <c r="C224" s="6">
        <v>376.4</v>
      </c>
      <c r="D224">
        <v>127.8</v>
      </c>
      <c r="E224" s="4">
        <v>2721.35</v>
      </c>
      <c r="F224">
        <v>365.55</v>
      </c>
      <c r="G224">
        <v>28.15</v>
      </c>
      <c r="H224" s="4">
        <v>1547.3</v>
      </c>
      <c r="I224" s="4">
        <v>1906.35</v>
      </c>
      <c r="J224" s="11">
        <v>6818.05</v>
      </c>
      <c r="L224" s="6">
        <f t="shared" si="9"/>
        <v>1.2236116713728531E-2</v>
      </c>
      <c r="M224">
        <f t="shared" si="9"/>
        <v>-1.1218568665377198E-2</v>
      </c>
      <c r="N224">
        <f t="shared" si="9"/>
        <v>4.8927292197481634E-3</v>
      </c>
      <c r="O224">
        <f t="shared" si="9"/>
        <v>-1.5618688568735724E-2</v>
      </c>
      <c r="P224">
        <f t="shared" si="9"/>
        <v>-8.8028169014084511E-3</v>
      </c>
      <c r="Q224">
        <f t="shared" si="10"/>
        <v>5.2951304291328737E-3</v>
      </c>
      <c r="R224">
        <f t="shared" si="10"/>
        <v>-2.2309408416032003E-2</v>
      </c>
      <c r="S224" s="14">
        <f t="shared" si="8"/>
        <v>1.3354240361463744E-2</v>
      </c>
    </row>
    <row r="225" spans="1:19" x14ac:dyDescent="0.3">
      <c r="A225" s="26">
        <v>45056</v>
      </c>
      <c r="C225" s="6">
        <v>371.85</v>
      </c>
      <c r="D225">
        <v>129.25</v>
      </c>
      <c r="E225" s="4">
        <v>2708.1</v>
      </c>
      <c r="F225">
        <v>371.35</v>
      </c>
      <c r="G225">
        <v>28.4</v>
      </c>
      <c r="H225" s="4">
        <v>1539.15</v>
      </c>
      <c r="I225" s="4">
        <v>1949.85</v>
      </c>
      <c r="J225" s="11">
        <v>6728.2</v>
      </c>
      <c r="L225" s="6">
        <f t="shared" si="9"/>
        <v>-9.8522167487684418E-3</v>
      </c>
      <c r="M225">
        <f t="shared" si="9"/>
        <v>5.4453520031115411E-3</v>
      </c>
      <c r="N225">
        <f t="shared" si="9"/>
        <v>3.7249124367597806E-3</v>
      </c>
      <c r="O225">
        <f t="shared" si="9"/>
        <v>-7.7488309953239205E-3</v>
      </c>
      <c r="P225">
        <f t="shared" si="9"/>
        <v>2.8985507246376708E-2</v>
      </c>
      <c r="Q225">
        <f t="shared" si="10"/>
        <v>-5.8776037461649661E-3</v>
      </c>
      <c r="R225">
        <f t="shared" si="10"/>
        <v>1.0677724504341018E-2</v>
      </c>
      <c r="S225" s="14">
        <f t="shared" si="8"/>
        <v>2.3175887344505555E-2</v>
      </c>
    </row>
    <row r="226" spans="1:19" x14ac:dyDescent="0.3">
      <c r="A226" s="26">
        <v>45055</v>
      </c>
      <c r="C226" s="6">
        <v>375.55</v>
      </c>
      <c r="D226">
        <v>128.55000000000001</v>
      </c>
      <c r="E226" s="4">
        <v>2698.05</v>
      </c>
      <c r="F226">
        <v>374.25</v>
      </c>
      <c r="G226">
        <v>27.6</v>
      </c>
      <c r="H226" s="4">
        <v>1548.25</v>
      </c>
      <c r="I226" s="4">
        <v>1929.25</v>
      </c>
      <c r="J226" s="11">
        <v>6575.8</v>
      </c>
      <c r="L226" s="6">
        <f t="shared" si="9"/>
        <v>-8.9721599155560827E-3</v>
      </c>
      <c r="M226">
        <f t="shared" si="9"/>
        <v>-7.7730275942475171E-4</v>
      </c>
      <c r="N226">
        <f t="shared" si="9"/>
        <v>-1.5058591610995509E-2</v>
      </c>
      <c r="O226">
        <f t="shared" si="9"/>
        <v>1.1213185625506559E-2</v>
      </c>
      <c r="P226">
        <f t="shared" si="9"/>
        <v>-1.6042780748663076E-2</v>
      </c>
      <c r="Q226">
        <f t="shared" si="10"/>
        <v>3.0124384555584938E-3</v>
      </c>
      <c r="R226">
        <f t="shared" si="10"/>
        <v>-3.8860103626943003E-4</v>
      </c>
      <c r="S226" s="14">
        <f t="shared" si="8"/>
        <v>-2.1349108903523432E-2</v>
      </c>
    </row>
    <row r="227" spans="1:19" x14ac:dyDescent="0.3">
      <c r="A227" s="26">
        <v>45054</v>
      </c>
      <c r="C227" s="6">
        <v>378.95</v>
      </c>
      <c r="D227">
        <v>128.65</v>
      </c>
      <c r="E227" s="4">
        <v>2739.3</v>
      </c>
      <c r="F227">
        <v>370.1</v>
      </c>
      <c r="G227">
        <v>28.05</v>
      </c>
      <c r="H227" s="4">
        <v>1543.6</v>
      </c>
      <c r="I227" s="4">
        <v>1930</v>
      </c>
      <c r="J227" s="11">
        <v>6719.25</v>
      </c>
      <c r="L227" s="6">
        <f t="shared" si="9"/>
        <v>3.5382513661202153E-2</v>
      </c>
      <c r="M227">
        <f t="shared" si="9"/>
        <v>7.0450097847358567E-3</v>
      </c>
      <c r="N227">
        <f t="shared" si="9"/>
        <v>-2.9482419742301483E-3</v>
      </c>
      <c r="O227">
        <f t="shared" si="9"/>
        <v>3.1781432952327944E-2</v>
      </c>
      <c r="P227">
        <f t="shared" si="9"/>
        <v>0</v>
      </c>
      <c r="Q227">
        <f t="shared" si="10"/>
        <v>2.4694636218799665E-2</v>
      </c>
      <c r="R227">
        <f t="shared" si="10"/>
        <v>-7.9671035723464408E-3</v>
      </c>
      <c r="S227" s="14">
        <f t="shared" si="8"/>
        <v>3.8411609254022004E-2</v>
      </c>
    </row>
    <row r="228" spans="1:19" x14ac:dyDescent="0.3">
      <c r="A228" s="26">
        <v>45051</v>
      </c>
      <c r="C228" s="6">
        <v>366</v>
      </c>
      <c r="D228">
        <v>127.75</v>
      </c>
      <c r="E228" s="4">
        <v>2747.4</v>
      </c>
      <c r="F228">
        <v>358.7</v>
      </c>
      <c r="G228">
        <v>28.05</v>
      </c>
      <c r="H228" s="4">
        <v>1506.4</v>
      </c>
      <c r="I228" s="4">
        <v>1945.5</v>
      </c>
      <c r="J228" s="11">
        <v>6470.7</v>
      </c>
      <c r="L228" s="6">
        <f t="shared" si="9"/>
        <v>-1.7713365539452557E-2</v>
      </c>
      <c r="M228">
        <f t="shared" si="9"/>
        <v>-8.3572453371592581E-2</v>
      </c>
      <c r="N228">
        <f t="shared" si="9"/>
        <v>-1.9293580110299927E-2</v>
      </c>
      <c r="O228">
        <f t="shared" si="9"/>
        <v>4.1993281075027996E-3</v>
      </c>
      <c r="P228">
        <f t="shared" si="9"/>
        <v>-1.405975395430575E-2</v>
      </c>
      <c r="Q228">
        <f t="shared" si="10"/>
        <v>1.0972786148115928E-2</v>
      </c>
      <c r="R228">
        <f t="shared" si="10"/>
        <v>-8.712931825129883E-3</v>
      </c>
      <c r="S228" s="14">
        <f t="shared" si="8"/>
        <v>3.4193203228583009E-3</v>
      </c>
    </row>
    <row r="229" spans="1:19" x14ac:dyDescent="0.3">
      <c r="A229" s="26">
        <v>45050</v>
      </c>
      <c r="C229" s="6">
        <v>372.6</v>
      </c>
      <c r="D229">
        <v>139.4</v>
      </c>
      <c r="E229" s="4">
        <v>2801.45</v>
      </c>
      <c r="F229">
        <v>357.2</v>
      </c>
      <c r="G229">
        <v>28.45</v>
      </c>
      <c r="H229" s="4">
        <v>1490.05</v>
      </c>
      <c r="I229" s="4">
        <v>1962.6</v>
      </c>
      <c r="J229" s="11">
        <v>6448.65</v>
      </c>
      <c r="L229" s="6">
        <f t="shared" si="9"/>
        <v>-1.2064165451411785E-2</v>
      </c>
      <c r="M229">
        <f t="shared" si="9"/>
        <v>1.2345679012345803E-2</v>
      </c>
      <c r="N229">
        <f t="shared" si="9"/>
        <v>-8.3011788027895755E-3</v>
      </c>
      <c r="O229">
        <f t="shared" si="9"/>
        <v>6.4806987883911284E-3</v>
      </c>
      <c r="P229">
        <f t="shared" si="9"/>
        <v>1.7605633802817153E-3</v>
      </c>
      <c r="Q229">
        <f t="shared" si="10"/>
        <v>2.2196065242979348E-3</v>
      </c>
      <c r="R229">
        <f t="shared" si="10"/>
        <v>1.4735535908174346E-2</v>
      </c>
      <c r="S229" s="14">
        <f t="shared" si="8"/>
        <v>9.1468185659290512E-3</v>
      </c>
    </row>
    <row r="230" spans="1:19" x14ac:dyDescent="0.3">
      <c r="A230" s="26">
        <v>45049</v>
      </c>
      <c r="C230" s="6">
        <v>377.15</v>
      </c>
      <c r="D230">
        <v>137.69999999999999</v>
      </c>
      <c r="E230" s="4">
        <v>2824.9</v>
      </c>
      <c r="F230">
        <v>354.9</v>
      </c>
      <c r="G230">
        <v>28.4</v>
      </c>
      <c r="H230" s="4">
        <v>1486.75</v>
      </c>
      <c r="I230" s="4">
        <v>1934.1</v>
      </c>
      <c r="J230" s="11">
        <v>6390.2</v>
      </c>
      <c r="L230" s="6">
        <f t="shared" si="9"/>
        <v>6.2700106723584999E-3</v>
      </c>
      <c r="M230">
        <f t="shared" si="9"/>
        <v>9.1608647856357642E-3</v>
      </c>
      <c r="N230">
        <f t="shared" si="9"/>
        <v>1.702908986175122E-2</v>
      </c>
      <c r="O230">
        <f t="shared" si="9"/>
        <v>2.1441934091236119E-2</v>
      </c>
      <c r="P230">
        <f t="shared" si="9"/>
        <v>-5.2539404553415808E-3</v>
      </c>
      <c r="Q230">
        <f t="shared" si="10"/>
        <v>2.1907650825749914E-3</v>
      </c>
      <c r="R230">
        <f t="shared" si="10"/>
        <v>-1.1347952767980394E-2</v>
      </c>
      <c r="S230" s="14">
        <f t="shared" si="8"/>
        <v>6.7270578968097391E-3</v>
      </c>
    </row>
    <row r="231" spans="1:19" x14ac:dyDescent="0.3">
      <c r="A231" s="26">
        <v>45048</v>
      </c>
      <c r="C231" s="6">
        <v>374.8</v>
      </c>
      <c r="D231">
        <v>136.44999999999999</v>
      </c>
      <c r="E231" s="4">
        <v>2777.6</v>
      </c>
      <c r="F231">
        <v>347.45</v>
      </c>
      <c r="G231">
        <v>28.55</v>
      </c>
      <c r="H231" s="4">
        <v>1483.5</v>
      </c>
      <c r="I231" s="4">
        <v>1956.3</v>
      </c>
      <c r="J231" s="11">
        <v>6347.5</v>
      </c>
      <c r="L231" s="6">
        <f t="shared" si="9"/>
        <v>7.2561139478634464E-3</v>
      </c>
      <c r="M231">
        <f t="shared" si="9"/>
        <v>1.1115227862171175E-2</v>
      </c>
      <c r="N231">
        <f t="shared" si="9"/>
        <v>2.1645977011494219E-2</v>
      </c>
      <c r="O231">
        <f t="shared" si="9"/>
        <v>2.4624004718372058E-2</v>
      </c>
      <c r="P231">
        <f t="shared" si="9"/>
        <v>4.197080291970811E-2</v>
      </c>
      <c r="Q231">
        <f t="shared" si="10"/>
        <v>2.4870466321243522E-2</v>
      </c>
      <c r="R231">
        <f t="shared" si="10"/>
        <v>9.2095165003834968E-4</v>
      </c>
      <c r="S231" s="14">
        <f t="shared" si="8"/>
        <v>1.7015685834681847E-2</v>
      </c>
    </row>
    <row r="232" spans="1:19" x14ac:dyDescent="0.3">
      <c r="A232" s="26">
        <v>45044</v>
      </c>
      <c r="C232" s="6">
        <v>372.1</v>
      </c>
      <c r="D232">
        <v>134.94999999999999</v>
      </c>
      <c r="E232" s="4">
        <v>2718.75</v>
      </c>
      <c r="F232">
        <v>339.1</v>
      </c>
      <c r="G232">
        <v>27.4</v>
      </c>
      <c r="H232" s="4">
        <v>1447.5</v>
      </c>
      <c r="I232" s="4">
        <v>1954.5</v>
      </c>
      <c r="J232" s="11">
        <v>6241.3</v>
      </c>
      <c r="L232" s="6">
        <f t="shared" si="9"/>
        <v>2.2814733369983537E-2</v>
      </c>
      <c r="M232">
        <f t="shared" si="9"/>
        <v>7.465472191116089E-3</v>
      </c>
      <c r="N232">
        <f t="shared" si="9"/>
        <v>8.2888295505117587E-3</v>
      </c>
      <c r="O232">
        <f t="shared" si="9"/>
        <v>-2.6470588235293449E-3</v>
      </c>
      <c r="P232">
        <f t="shared" si="9"/>
        <v>7.3529411764705621E-3</v>
      </c>
      <c r="Q232">
        <f t="shared" si="10"/>
        <v>3.6408549028031291E-2</v>
      </c>
      <c r="R232">
        <f t="shared" si="10"/>
        <v>1.1960236098167085E-2</v>
      </c>
      <c r="S232" s="14">
        <f t="shared" si="8"/>
        <v>2.8975113551120674E-2</v>
      </c>
    </row>
    <row r="233" spans="1:19" x14ac:dyDescent="0.3">
      <c r="A233" s="26">
        <v>45043</v>
      </c>
      <c r="C233" s="6">
        <v>363.8</v>
      </c>
      <c r="D233">
        <v>133.94999999999999</v>
      </c>
      <c r="E233" s="4">
        <v>2696.4</v>
      </c>
      <c r="F233">
        <v>340</v>
      </c>
      <c r="G233">
        <v>27.2</v>
      </c>
      <c r="H233" s="4">
        <v>1396.65</v>
      </c>
      <c r="I233" s="4">
        <v>1931.4</v>
      </c>
      <c r="J233" s="11">
        <v>6065.55</v>
      </c>
      <c r="L233" s="6">
        <f t="shared" si="9"/>
        <v>-9.663808357152609E-3</v>
      </c>
      <c r="M233">
        <f t="shared" si="9"/>
        <v>-7.7777777777778617E-3</v>
      </c>
      <c r="N233">
        <f t="shared" si="9"/>
        <v>-6.832538352455746E-3</v>
      </c>
      <c r="O233">
        <f t="shared" si="9"/>
        <v>-2.7863323067898187E-3</v>
      </c>
      <c r="P233">
        <f t="shared" si="9"/>
        <v>3.4220532319391581E-2</v>
      </c>
      <c r="Q233">
        <f t="shared" si="10"/>
        <v>4.3145291770035595E-3</v>
      </c>
      <c r="R233">
        <f t="shared" si="10"/>
        <v>6.2169723344733475E-4</v>
      </c>
      <c r="S233" s="14">
        <f t="shared" si="8"/>
        <v>8.828091482129903E-4</v>
      </c>
    </row>
    <row r="234" spans="1:19" x14ac:dyDescent="0.3">
      <c r="A234" s="26">
        <v>45042</v>
      </c>
      <c r="C234" s="6">
        <v>367.35</v>
      </c>
      <c r="D234">
        <v>135</v>
      </c>
      <c r="E234" s="4">
        <v>2714.95</v>
      </c>
      <c r="F234">
        <v>340.95</v>
      </c>
      <c r="G234">
        <v>26.3</v>
      </c>
      <c r="H234" s="4">
        <v>1390.65</v>
      </c>
      <c r="I234" s="4">
        <v>1930.2</v>
      </c>
      <c r="J234" s="11">
        <v>6060.2</v>
      </c>
      <c r="L234" s="6">
        <f t="shared" si="9"/>
        <v>-1.5411417850442239E-2</v>
      </c>
      <c r="M234">
        <f t="shared" si="9"/>
        <v>1.1994002998500706E-2</v>
      </c>
      <c r="N234">
        <f t="shared" si="9"/>
        <v>9.4627254136455917E-3</v>
      </c>
      <c r="O234">
        <f t="shared" si="9"/>
        <v>6.1974324922531082E-3</v>
      </c>
      <c r="P234">
        <f t="shared" si="9"/>
        <v>-1.8656716417910446E-2</v>
      </c>
      <c r="Q234">
        <f t="shared" si="10"/>
        <v>2.1577300679698056E-4</v>
      </c>
      <c r="R234">
        <f t="shared" si="10"/>
        <v>-6.471821688368842E-4</v>
      </c>
      <c r="S234" s="14">
        <f t="shared" si="8"/>
        <v>-2.5973191037963347E-2</v>
      </c>
    </row>
    <row r="235" spans="1:19" x14ac:dyDescent="0.3">
      <c r="A235" s="26">
        <v>45041</v>
      </c>
      <c r="C235" s="6">
        <v>373.1</v>
      </c>
      <c r="D235">
        <v>133.4</v>
      </c>
      <c r="E235" s="4">
        <v>2689.5</v>
      </c>
      <c r="F235">
        <v>338.85</v>
      </c>
      <c r="G235">
        <v>26.8</v>
      </c>
      <c r="H235" s="4">
        <v>1390.35</v>
      </c>
      <c r="I235" s="4">
        <v>1931.45</v>
      </c>
      <c r="J235" s="11">
        <v>6221.8</v>
      </c>
      <c r="L235" s="6">
        <f t="shared" si="9"/>
        <v>5.3633681952278221E-4</v>
      </c>
      <c r="M235">
        <f t="shared" si="9"/>
        <v>9.8410295230886551E-3</v>
      </c>
      <c r="N235">
        <f t="shared" si="9"/>
        <v>-1.4076762344660761E-2</v>
      </c>
      <c r="O235">
        <f t="shared" si="9"/>
        <v>-4.4247787610612763E-4</v>
      </c>
      <c r="P235">
        <f t="shared" si="9"/>
        <v>2.6819923371647483E-2</v>
      </c>
      <c r="Q235">
        <f t="shared" si="10"/>
        <v>-2.5468111055313735E-3</v>
      </c>
      <c r="R235">
        <f t="shared" si="10"/>
        <v>7.9058602515264271E-3</v>
      </c>
      <c r="S235" s="14">
        <f t="shared" si="8"/>
        <v>-1.4579060319773225E-2</v>
      </c>
    </row>
    <row r="236" spans="1:19" x14ac:dyDescent="0.3">
      <c r="A236" s="26">
        <v>45040</v>
      </c>
      <c r="C236" s="6">
        <v>372.9</v>
      </c>
      <c r="D236">
        <v>132.1</v>
      </c>
      <c r="E236" s="4">
        <v>2727.9</v>
      </c>
      <c r="F236">
        <v>339</v>
      </c>
      <c r="G236">
        <v>26.1</v>
      </c>
      <c r="H236" s="4">
        <v>1393.9</v>
      </c>
      <c r="I236" s="4">
        <v>1916.3</v>
      </c>
      <c r="J236" s="11">
        <v>6313.85</v>
      </c>
      <c r="L236" s="6">
        <f t="shared" si="9"/>
        <v>1.4555842742483923E-2</v>
      </c>
      <c r="M236">
        <f t="shared" si="9"/>
        <v>8.3969465648854533E-3</v>
      </c>
      <c r="N236">
        <f t="shared" si="9"/>
        <v>-1.8670407943017515E-2</v>
      </c>
      <c r="O236">
        <f t="shared" si="9"/>
        <v>6.6815144766146995E-3</v>
      </c>
      <c r="P236">
        <f t="shared" si="9"/>
        <v>1.5564202334630434E-2</v>
      </c>
      <c r="Q236">
        <f t="shared" si="10"/>
        <v>-5.9547156355856008E-3</v>
      </c>
      <c r="R236">
        <f t="shared" si="10"/>
        <v>3.7451221747897565E-3</v>
      </c>
      <c r="S236" s="14">
        <f t="shared" si="8"/>
        <v>1.4028748092829096E-2</v>
      </c>
    </row>
    <row r="237" spans="1:19" x14ac:dyDescent="0.3">
      <c r="A237" s="26">
        <v>45037</v>
      </c>
      <c r="C237" s="6">
        <v>367.55</v>
      </c>
      <c r="D237">
        <v>131</v>
      </c>
      <c r="E237" s="4">
        <v>2779.8</v>
      </c>
      <c r="F237">
        <v>336.75</v>
      </c>
      <c r="G237">
        <v>25.7</v>
      </c>
      <c r="H237" s="4">
        <v>1402.25</v>
      </c>
      <c r="I237" s="4">
        <v>1909.15</v>
      </c>
      <c r="J237" s="11">
        <v>6226.5</v>
      </c>
      <c r="L237" s="6">
        <f t="shared" si="9"/>
        <v>-7.4264110180934373E-3</v>
      </c>
      <c r="M237">
        <f t="shared" si="9"/>
        <v>-9.8261526832956261E-3</v>
      </c>
      <c r="N237">
        <f t="shared" si="9"/>
        <v>1.2235088485907934E-2</v>
      </c>
      <c r="O237">
        <f t="shared" si="9"/>
        <v>4.9239033124439781E-3</v>
      </c>
      <c r="P237">
        <f t="shared" si="9"/>
        <v>-1.9083969465648856E-2</v>
      </c>
      <c r="Q237">
        <f t="shared" si="10"/>
        <v>-1.1525447624418378E-2</v>
      </c>
      <c r="R237">
        <f t="shared" si="10"/>
        <v>3.2317393589070369E-3</v>
      </c>
      <c r="S237" s="14">
        <f t="shared" si="8"/>
        <v>-9.142338815553883E-3</v>
      </c>
    </row>
    <row r="238" spans="1:19" x14ac:dyDescent="0.3">
      <c r="A238" s="26">
        <v>45036</v>
      </c>
      <c r="C238" s="6">
        <v>370.3</v>
      </c>
      <c r="D238">
        <v>132.30000000000001</v>
      </c>
      <c r="E238" s="4">
        <v>2746.2</v>
      </c>
      <c r="F238">
        <v>335.1</v>
      </c>
      <c r="G238">
        <v>26.2</v>
      </c>
      <c r="H238" s="4">
        <v>1418.6</v>
      </c>
      <c r="I238" s="4">
        <v>1903</v>
      </c>
      <c r="J238" s="11">
        <v>6283.95</v>
      </c>
      <c r="L238" s="6">
        <f t="shared" si="9"/>
        <v>2.264567798950563E-2</v>
      </c>
      <c r="M238">
        <f t="shared" si="9"/>
        <v>4.5558086560366197E-3</v>
      </c>
      <c r="N238">
        <f t="shared" si="9"/>
        <v>1.4567703401545493E-4</v>
      </c>
      <c r="O238">
        <f t="shared" si="9"/>
        <v>1.3764937225835763E-2</v>
      </c>
      <c r="P238">
        <f t="shared" si="9"/>
        <v>-1.6885553470919298E-2</v>
      </c>
      <c r="Q238">
        <f t="shared" si="10"/>
        <v>-9.945214083818963E-3</v>
      </c>
      <c r="R238">
        <f t="shared" si="10"/>
        <v>-4.7271390304117383E-4</v>
      </c>
      <c r="S238" s="14">
        <f t="shared" si="8"/>
        <v>-8.7547026950287495E-3</v>
      </c>
    </row>
    <row r="239" spans="1:19" x14ac:dyDescent="0.3">
      <c r="A239" s="26">
        <v>45035</v>
      </c>
      <c r="C239" s="6">
        <v>362.1</v>
      </c>
      <c r="D239">
        <v>131.69999999999999</v>
      </c>
      <c r="E239" s="4">
        <v>2745.8</v>
      </c>
      <c r="F239">
        <v>330.55</v>
      </c>
      <c r="G239">
        <v>26.65</v>
      </c>
      <c r="H239" s="4">
        <v>1432.85</v>
      </c>
      <c r="I239" s="4">
        <v>1903.9</v>
      </c>
      <c r="J239" s="11">
        <v>6339.45</v>
      </c>
      <c r="L239" s="6">
        <f t="shared" si="9"/>
        <v>1.1170064227869309E-2</v>
      </c>
      <c r="M239">
        <f t="shared" si="9"/>
        <v>3.797949107480664E-4</v>
      </c>
      <c r="N239">
        <f t="shared" si="9"/>
        <v>-1.6846590400486861E-2</v>
      </c>
      <c r="O239">
        <f t="shared" si="9"/>
        <v>4.5399515738509113E-4</v>
      </c>
      <c r="P239">
        <f t="shared" si="9"/>
        <v>-9.2936802973977699E-3</v>
      </c>
      <c r="Q239">
        <f t="shared" si="10"/>
        <v>-1.233844563156994E-2</v>
      </c>
      <c r="R239">
        <f t="shared" si="10"/>
        <v>2.7915306014959351E-3</v>
      </c>
      <c r="S239" s="14">
        <f t="shared" si="8"/>
        <v>1.1370365983654812E-3</v>
      </c>
    </row>
    <row r="240" spans="1:19" x14ac:dyDescent="0.3">
      <c r="A240" s="26">
        <v>45034</v>
      </c>
      <c r="C240" s="6">
        <v>358.1</v>
      </c>
      <c r="D240">
        <v>131.65</v>
      </c>
      <c r="E240" s="4">
        <v>2792.85</v>
      </c>
      <c r="F240">
        <v>330.4</v>
      </c>
      <c r="G240">
        <v>26.9</v>
      </c>
      <c r="H240" s="4">
        <v>1450.75</v>
      </c>
      <c r="I240" s="4">
        <v>1898.6</v>
      </c>
      <c r="J240" s="11">
        <v>6332.25</v>
      </c>
      <c r="L240" s="6">
        <f t="shared" si="9"/>
        <v>-1.8366228070175405E-2</v>
      </c>
      <c r="M240">
        <f t="shared" si="9"/>
        <v>2.2839741149601172E-3</v>
      </c>
      <c r="N240">
        <f t="shared" si="9"/>
        <v>-2.9687662856547361E-2</v>
      </c>
      <c r="O240">
        <f t="shared" si="9"/>
        <v>-6.0168471720818293E-3</v>
      </c>
      <c r="P240">
        <f t="shared" si="9"/>
        <v>-5.5452865064695798E-3</v>
      </c>
      <c r="Q240">
        <f t="shared" si="10"/>
        <v>-2.4753326228211291E-3</v>
      </c>
      <c r="R240">
        <f t="shared" si="10"/>
        <v>4.2314609118798271E-3</v>
      </c>
      <c r="S240" s="14">
        <f t="shared" si="8"/>
        <v>-1.5638480611237689E-2</v>
      </c>
    </row>
    <row r="241" spans="1:19" x14ac:dyDescent="0.3">
      <c r="A241" s="26">
        <v>45033</v>
      </c>
      <c r="C241" s="6">
        <v>364.8</v>
      </c>
      <c r="D241">
        <v>131.35</v>
      </c>
      <c r="E241" s="4">
        <v>2878.3</v>
      </c>
      <c r="F241">
        <v>332.4</v>
      </c>
      <c r="G241">
        <v>27.05</v>
      </c>
      <c r="H241" s="4">
        <v>1454.35</v>
      </c>
      <c r="I241" s="4">
        <v>1890.6</v>
      </c>
      <c r="J241" s="11">
        <v>6432.85</v>
      </c>
      <c r="L241" s="6">
        <f t="shared" si="9"/>
        <v>-1.0845986984815618E-2</v>
      </c>
      <c r="M241">
        <f t="shared" si="9"/>
        <v>2.537080405932865E-2</v>
      </c>
      <c r="N241">
        <f t="shared" si="9"/>
        <v>-1.474388995854365E-3</v>
      </c>
      <c r="O241">
        <f t="shared" si="9"/>
        <v>1.326017375400081E-2</v>
      </c>
      <c r="P241">
        <f t="shared" si="9"/>
        <v>1.5009380863039481E-2</v>
      </c>
      <c r="Q241">
        <f t="shared" si="10"/>
        <v>3.4498223341497916E-3</v>
      </c>
      <c r="R241">
        <f t="shared" si="10"/>
        <v>-9.2493121970392191E-3</v>
      </c>
      <c r="S241" s="14">
        <f t="shared" si="8"/>
        <v>-9.911885797837491E-3</v>
      </c>
    </row>
    <row r="242" spans="1:19" x14ac:dyDescent="0.3">
      <c r="A242" s="26">
        <v>45029</v>
      </c>
      <c r="C242" s="6">
        <v>368.8</v>
      </c>
      <c r="D242">
        <v>128.1</v>
      </c>
      <c r="E242" s="4">
        <v>2882.55</v>
      </c>
      <c r="F242">
        <v>328.05</v>
      </c>
      <c r="G242">
        <v>26.65</v>
      </c>
      <c r="H242" s="4">
        <v>1449.35</v>
      </c>
      <c r="I242" s="4">
        <v>1908.25</v>
      </c>
      <c r="J242" s="11">
        <v>6497.25</v>
      </c>
      <c r="L242" s="6">
        <f t="shared" si="9"/>
        <v>-4.7227094858993384E-3</v>
      </c>
      <c r="M242">
        <f t="shared" si="9"/>
        <v>6.6797642436148864E-3</v>
      </c>
      <c r="N242">
        <f t="shared" si="9"/>
        <v>-8.0865780010667392E-3</v>
      </c>
      <c r="O242">
        <f t="shared" si="9"/>
        <v>-8.163265306122415E-3</v>
      </c>
      <c r="P242">
        <f t="shared" si="9"/>
        <v>9.46969696969697E-3</v>
      </c>
      <c r="Q242">
        <f t="shared" si="10"/>
        <v>1.3637794174214079E-2</v>
      </c>
      <c r="R242">
        <f t="shared" si="10"/>
        <v>-4.4086189805394929E-3</v>
      </c>
      <c r="S242" s="14">
        <f t="shared" si="8"/>
        <v>3.051618991728584E-2</v>
      </c>
    </row>
    <row r="243" spans="1:19" x14ac:dyDescent="0.3">
      <c r="A243" s="26">
        <v>45028</v>
      </c>
      <c r="C243" s="6">
        <v>370.55</v>
      </c>
      <c r="D243">
        <v>127.25</v>
      </c>
      <c r="E243" s="4">
        <v>2906.05</v>
      </c>
      <c r="F243">
        <v>330.75</v>
      </c>
      <c r="G243">
        <v>26.4</v>
      </c>
      <c r="H243" s="4">
        <v>1429.85</v>
      </c>
      <c r="I243" s="4">
        <v>1916.7</v>
      </c>
      <c r="J243" s="11">
        <v>6304.85</v>
      </c>
      <c r="L243" s="6">
        <f t="shared" si="9"/>
        <v>3.6565547128928027E-3</v>
      </c>
      <c r="M243">
        <f t="shared" si="9"/>
        <v>-8.1839438815277579E-3</v>
      </c>
      <c r="N243">
        <f t="shared" si="9"/>
        <v>-6.5125978599021323E-3</v>
      </c>
      <c r="O243">
        <f t="shared" si="9"/>
        <v>1.0386436535817861E-2</v>
      </c>
      <c r="P243">
        <f t="shared" ref="P243:P247" si="11">(G243-G244)/G244</f>
        <v>-9.3808630393996256E-3</v>
      </c>
      <c r="Q243">
        <f t="shared" si="10"/>
        <v>-5.9441045606230406E-3</v>
      </c>
      <c r="R243">
        <f t="shared" si="10"/>
        <v>2.9736481585945759E-2</v>
      </c>
      <c r="S243" s="14">
        <f t="shared" si="8"/>
        <v>-3.1227271289883942E-3</v>
      </c>
    </row>
    <row r="244" spans="1:19" x14ac:dyDescent="0.3">
      <c r="A244" s="26">
        <v>45027</v>
      </c>
      <c r="C244" s="6">
        <v>369.2</v>
      </c>
      <c r="D244">
        <v>128.30000000000001</v>
      </c>
      <c r="E244" s="4">
        <v>2925.1</v>
      </c>
      <c r="F244">
        <v>327.35000000000002</v>
      </c>
      <c r="G244">
        <v>26.65</v>
      </c>
      <c r="H244" s="4">
        <v>1438.4</v>
      </c>
      <c r="I244" s="4">
        <v>1861.35</v>
      </c>
      <c r="J244" s="11">
        <v>6324.6</v>
      </c>
      <c r="L244" s="6">
        <f t="shared" si="9"/>
        <v>-4.7176169295053243E-3</v>
      </c>
      <c r="M244">
        <f t="shared" si="9"/>
        <v>1.0236220472441035E-2</v>
      </c>
      <c r="N244">
        <f t="shared" si="9"/>
        <v>1.0100661291158037E-2</v>
      </c>
      <c r="O244">
        <f t="shared" si="9"/>
        <v>-1.9817073170731014E-3</v>
      </c>
      <c r="P244">
        <f t="shared" si="11"/>
        <v>2.8957528957528959E-2</v>
      </c>
      <c r="Q244">
        <f t="shared" si="10"/>
        <v>2.435550491382997E-2</v>
      </c>
      <c r="R244">
        <f t="shared" si="10"/>
        <v>5.5100883234744987E-3</v>
      </c>
      <c r="S244" s="14">
        <f t="shared" si="8"/>
        <v>-1.9410121668322481E-3</v>
      </c>
    </row>
    <row r="245" spans="1:19" x14ac:dyDescent="0.3">
      <c r="A245" s="26">
        <v>45026</v>
      </c>
      <c r="C245" s="6">
        <v>370.95</v>
      </c>
      <c r="D245">
        <v>127</v>
      </c>
      <c r="E245" s="4">
        <v>2895.85</v>
      </c>
      <c r="F245">
        <v>328</v>
      </c>
      <c r="G245">
        <v>25.9</v>
      </c>
      <c r="H245" s="4">
        <v>1404.2</v>
      </c>
      <c r="I245" s="4">
        <v>1851.15</v>
      </c>
      <c r="J245" s="11">
        <v>6336.9</v>
      </c>
      <c r="L245" s="6">
        <f t="shared" si="9"/>
        <v>6.9218241042345594E-3</v>
      </c>
      <c r="M245">
        <f t="shared" si="9"/>
        <v>-3.9354584809128028E-4</v>
      </c>
      <c r="N245">
        <f t="shared" si="9"/>
        <v>-1.2985906371955866E-2</v>
      </c>
      <c r="O245">
        <f t="shared" si="9"/>
        <v>3.8255547054322878E-3</v>
      </c>
      <c r="P245">
        <f t="shared" si="11"/>
        <v>1.5686274509803866E-2</v>
      </c>
      <c r="Q245">
        <f t="shared" si="10"/>
        <v>3.8963360142985131E-3</v>
      </c>
      <c r="R245">
        <f t="shared" si="10"/>
        <v>8.1967213114755091E-3</v>
      </c>
      <c r="S245" s="14">
        <f t="shared" si="8"/>
        <v>-2.9355676222132102E-2</v>
      </c>
    </row>
    <row r="246" spans="1:19" x14ac:dyDescent="0.3">
      <c r="A246" s="26">
        <v>45022</v>
      </c>
      <c r="C246" s="6">
        <v>368.4</v>
      </c>
      <c r="D246">
        <v>127.05</v>
      </c>
      <c r="E246" s="4">
        <v>2933.95</v>
      </c>
      <c r="F246">
        <v>326.75</v>
      </c>
      <c r="G246">
        <v>25.5</v>
      </c>
      <c r="H246" s="4">
        <v>1398.75</v>
      </c>
      <c r="I246" s="4">
        <v>1836.1</v>
      </c>
      <c r="J246" s="11">
        <v>6528.55</v>
      </c>
      <c r="L246" s="6">
        <f t="shared" si="9"/>
        <v>2.5184360651175606E-2</v>
      </c>
      <c r="M246">
        <f t="shared" si="9"/>
        <v>-1.1668611435239316E-2</v>
      </c>
      <c r="N246">
        <f t="shared" si="9"/>
        <v>-1.0705735576760968E-2</v>
      </c>
      <c r="O246">
        <f t="shared" si="9"/>
        <v>8.7990120407533904E-3</v>
      </c>
      <c r="P246">
        <f t="shared" si="11"/>
        <v>0</v>
      </c>
      <c r="Q246">
        <f t="shared" si="10"/>
        <v>5.1296505073280721E-2</v>
      </c>
      <c r="R246">
        <f t="shared" si="10"/>
        <v>-9.4143670254376987E-3</v>
      </c>
      <c r="S246" s="14">
        <f t="shared" si="8"/>
        <v>-1.0099232611339381E-3</v>
      </c>
    </row>
    <row r="247" spans="1:19" x14ac:dyDescent="0.3">
      <c r="A247" s="26">
        <v>45021</v>
      </c>
      <c r="C247" s="6">
        <v>359.35</v>
      </c>
      <c r="D247">
        <v>128.55000000000001</v>
      </c>
      <c r="E247" s="4">
        <v>2965.7</v>
      </c>
      <c r="F247">
        <v>323.89999999999998</v>
      </c>
      <c r="G247">
        <v>25.5</v>
      </c>
      <c r="H247" s="4">
        <v>1330.5</v>
      </c>
      <c r="I247" s="4">
        <v>1853.55</v>
      </c>
      <c r="J247" s="11">
        <v>6535.15</v>
      </c>
      <c r="L247" s="6">
        <f t="shared" si="9"/>
        <v>1.1114237478897147E-2</v>
      </c>
      <c r="M247">
        <f t="shared" si="9"/>
        <v>-3.454750281637247E-2</v>
      </c>
      <c r="N247">
        <f t="shared" si="9"/>
        <v>3.6889129551914293E-3</v>
      </c>
      <c r="O247">
        <f t="shared" si="9"/>
        <v>8.8771219436223816E-3</v>
      </c>
      <c r="P247">
        <f t="shared" si="11"/>
        <v>0.02</v>
      </c>
      <c r="Q247">
        <f t="shared" si="10"/>
        <v>-4.2658284687921311E-3</v>
      </c>
      <c r="R247">
        <f t="shared" si="10"/>
        <v>6.4342726828473199E-3</v>
      </c>
      <c r="S247" s="14">
        <f t="shared" si="8"/>
        <v>1.4893038785572797E-2</v>
      </c>
    </row>
    <row r="248" spans="1:19" x14ac:dyDescent="0.3">
      <c r="A248" s="26">
        <v>45019</v>
      </c>
      <c r="C248" s="7">
        <v>355.4</v>
      </c>
      <c r="D248" s="8">
        <v>133.15</v>
      </c>
      <c r="E248" s="9">
        <v>2954.8</v>
      </c>
      <c r="F248" s="8">
        <v>321.05</v>
      </c>
      <c r="G248" s="8">
        <v>25</v>
      </c>
      <c r="H248" s="9">
        <v>1336.2</v>
      </c>
      <c r="I248" s="9">
        <v>1841.7</v>
      </c>
      <c r="J248" s="12">
        <v>6439.25</v>
      </c>
      <c r="L248" s="7"/>
      <c r="M248" s="8"/>
      <c r="N248" s="8"/>
      <c r="O248" s="8"/>
      <c r="P248" s="8"/>
      <c r="Q248" s="8"/>
      <c r="R248" s="8"/>
      <c r="S248" s="15"/>
    </row>
    <row r="250" spans="1:19" x14ac:dyDescent="0.3">
      <c r="K250" s="16" t="s">
        <v>18</v>
      </c>
      <c r="L250" s="17">
        <f>AVERAGE(L3:L247)</f>
        <v>2.2003329571557875E-3</v>
      </c>
      <c r="M250" s="17">
        <f t="shared" ref="M250:S250" si="12">AVERAGE(M3:M247)</f>
        <v>6.132975956647911E-4</v>
      </c>
      <c r="N250" s="17">
        <f t="shared" si="12"/>
        <v>1.3027377114173749E-3</v>
      </c>
      <c r="O250" s="17">
        <f t="shared" si="12"/>
        <v>2.6156954309917908E-3</v>
      </c>
      <c r="P250" s="17">
        <f t="shared" si="12"/>
        <v>3.939899580126369E-3</v>
      </c>
      <c r="Q250" s="17">
        <f t="shared" si="12"/>
        <v>1.754971317503176E-3</v>
      </c>
      <c r="R250" s="17">
        <f t="shared" si="12"/>
        <v>9.9859827582108826E-4</v>
      </c>
      <c r="S250" s="17">
        <f t="shared" si="12"/>
        <v>3.5333388027246039E-4</v>
      </c>
    </row>
    <row r="251" spans="1:19" x14ac:dyDescent="0.3">
      <c r="K251" s="18" t="s">
        <v>17</v>
      </c>
      <c r="L251" s="17">
        <f>((1+L250)^252)-1</f>
        <v>0.73998200977272255</v>
      </c>
      <c r="M251" s="17">
        <f t="shared" ref="M251:S251" si="13">((1+M250)^252)-1</f>
        <v>0.16707850357353204</v>
      </c>
      <c r="N251" s="17">
        <f t="shared" si="13"/>
        <v>0.38829482711368168</v>
      </c>
      <c r="O251" s="17">
        <f t="shared" si="13"/>
        <v>0.93149569496159423</v>
      </c>
      <c r="P251" s="17">
        <f t="shared" si="13"/>
        <v>1.693668293311696</v>
      </c>
      <c r="Q251" s="17">
        <f t="shared" si="13"/>
        <v>0.55560596058000034</v>
      </c>
      <c r="R251" s="17">
        <f t="shared" si="13"/>
        <v>0.28598016522728797</v>
      </c>
      <c r="S251" s="17">
        <f t="shared" si="13"/>
        <v>9.3107339936121747E-2</v>
      </c>
    </row>
    <row r="252" spans="1:19" x14ac:dyDescent="0.3">
      <c r="K252" s="16" t="s">
        <v>19</v>
      </c>
      <c r="L252" s="17">
        <f>_xlfn.VAR.S(L3:L247)</f>
        <v>3.0626052686482047E-4</v>
      </c>
      <c r="M252" s="17">
        <f t="shared" ref="M252:S252" si="14">_xlfn.VAR.S(M3:M247)</f>
        <v>2.4175393560517169E-4</v>
      </c>
      <c r="N252" s="17">
        <f t="shared" si="14"/>
        <v>3.0938432136609682E-4</v>
      </c>
      <c r="O252" s="17">
        <f t="shared" si="14"/>
        <v>2.4355510886721858E-4</v>
      </c>
      <c r="P252" s="17">
        <f t="shared" si="14"/>
        <v>9.4870060450419802E-4</v>
      </c>
      <c r="Q252" s="17">
        <f t="shared" si="14"/>
        <v>2.5301487570790064E-4</v>
      </c>
      <c r="R252" s="17">
        <f t="shared" si="14"/>
        <v>3.1893475896000188E-4</v>
      </c>
      <c r="S252" s="17">
        <f t="shared" si="14"/>
        <v>2.8515202564720956E-4</v>
      </c>
    </row>
    <row r="253" spans="1:19" x14ac:dyDescent="0.3">
      <c r="K253" s="16" t="s">
        <v>20</v>
      </c>
      <c r="L253" s="17">
        <f>L252*252</f>
        <v>7.7177652769934754E-2</v>
      </c>
      <c r="M253" s="17">
        <f t="shared" ref="M253:S253" si="15">M252*252</f>
        <v>6.0921991772503264E-2</v>
      </c>
      <c r="N253" s="17">
        <f t="shared" si="15"/>
        <v>7.7964848984256402E-2</v>
      </c>
      <c r="O253" s="17">
        <f t="shared" si="15"/>
        <v>6.1375887434539082E-2</v>
      </c>
      <c r="P253" s="17">
        <f t="shared" si="15"/>
        <v>0.23907255233505789</v>
      </c>
      <c r="Q253" s="17">
        <f t="shared" si="15"/>
        <v>6.3759748678390959E-2</v>
      </c>
      <c r="R253" s="17">
        <f t="shared" si="15"/>
        <v>8.0371559257920472E-2</v>
      </c>
      <c r="S253" s="17">
        <f t="shared" si="15"/>
        <v>7.1858310463096806E-2</v>
      </c>
    </row>
    <row r="254" spans="1:19" x14ac:dyDescent="0.3">
      <c r="K254" s="18" t="s">
        <v>21</v>
      </c>
      <c r="L254" s="33">
        <f>SQRT(L253)</f>
        <v>0.27780866215785055</v>
      </c>
      <c r="M254" s="33">
        <f t="shared" ref="M254:S254" si="16">SQRT(M253)</f>
        <v>0.24682380714287522</v>
      </c>
      <c r="N254" s="33">
        <f t="shared" si="16"/>
        <v>0.27922186337079052</v>
      </c>
      <c r="O254" s="33">
        <f t="shared" si="16"/>
        <v>0.24774157389210855</v>
      </c>
      <c r="P254" s="33">
        <f t="shared" si="16"/>
        <v>0.48895046000086539</v>
      </c>
      <c r="Q254" s="33">
        <f t="shared" si="16"/>
        <v>0.25250692798097829</v>
      </c>
      <c r="R254" s="33">
        <f t="shared" si="16"/>
        <v>0.28349878175738336</v>
      </c>
      <c r="S254" s="33">
        <f t="shared" si="16"/>
        <v>0.26806400441517098</v>
      </c>
    </row>
    <row r="255" spans="1:19" x14ac:dyDescent="0.3">
      <c r="K255" s="58" t="s">
        <v>22</v>
      </c>
      <c r="L255" s="5">
        <f>_xlfn.COVARIANCE.S($L$3:$L$247,L3:L247)*252</f>
        <v>7.7177652769934796E-2</v>
      </c>
      <c r="M255" s="19">
        <f t="shared" ref="M255:S255" si="17">_xlfn.COVARIANCE.S($L$3:$L$247,M3:M247)*252</f>
        <v>1.6073240799981774E-2</v>
      </c>
      <c r="N255" s="19">
        <f t="shared" si="17"/>
        <v>4.0555071780230267E-3</v>
      </c>
      <c r="O255" s="19">
        <f t="shared" si="17"/>
        <v>1.8128436158485525E-2</v>
      </c>
      <c r="P255" s="19">
        <f t="shared" si="17"/>
        <v>3.0658522820657636E-2</v>
      </c>
      <c r="Q255" s="19">
        <f t="shared" si="17"/>
        <v>1.4686186347915329E-2</v>
      </c>
      <c r="R255" s="19">
        <f t="shared" si="17"/>
        <v>7.3856190333462506E-3</v>
      </c>
      <c r="S255" s="13">
        <f t="shared" si="17"/>
        <v>6.7250294847277089E-3</v>
      </c>
    </row>
    <row r="256" spans="1:19" x14ac:dyDescent="0.3">
      <c r="K256" s="58"/>
      <c r="L256" s="6">
        <f>_xlfn.COVARIANCE.S(L3:L247,$M$3:$M$247)*252</f>
        <v>1.6073240799981774E-2</v>
      </c>
      <c r="M256">
        <f t="shared" ref="M256:S256" si="18">_xlfn.COVARIANCE.S(M3:M247,$M$3:$M$247)*252</f>
        <v>6.0921991772503258E-2</v>
      </c>
      <c r="N256">
        <f t="shared" si="18"/>
        <v>8.0337167664460956E-3</v>
      </c>
      <c r="O256">
        <f t="shared" si="18"/>
        <v>1.5923538033781291E-2</v>
      </c>
      <c r="P256">
        <f t="shared" si="18"/>
        <v>2.8546362173599953E-2</v>
      </c>
      <c r="Q256">
        <f t="shared" si="18"/>
        <v>8.2436752424344117E-3</v>
      </c>
      <c r="R256">
        <f t="shared" si="18"/>
        <v>1.1117456360906197E-2</v>
      </c>
      <c r="S256" s="14">
        <f t="shared" si="18"/>
        <v>5.1994119314748401E-3</v>
      </c>
    </row>
    <row r="257" spans="11:19" x14ac:dyDescent="0.3">
      <c r="K257" s="58"/>
      <c r="L257" s="6">
        <f>_xlfn.COVARIANCE.S(L3:L247,$N$3:$N$247)*252</f>
        <v>4.0555071780230267E-3</v>
      </c>
      <c r="M257">
        <f t="shared" ref="M257:S257" si="19">_xlfn.COVARIANCE.S(M3:M247,$N$3:$N$247)*252</f>
        <v>8.0337167664460956E-3</v>
      </c>
      <c r="N257">
        <f t="shared" si="19"/>
        <v>7.7964848984256346E-2</v>
      </c>
      <c r="O257">
        <f t="shared" si="19"/>
        <v>6.756713426702185E-3</v>
      </c>
      <c r="P257">
        <f t="shared" si="19"/>
        <v>4.8799077691519333E-3</v>
      </c>
      <c r="Q257">
        <f t="shared" si="19"/>
        <v>6.8013938859936181E-3</v>
      </c>
      <c r="R257">
        <f t="shared" si="19"/>
        <v>5.9363394129113185E-3</v>
      </c>
      <c r="S257" s="14">
        <f t="shared" si="19"/>
        <v>3.173766831335861E-3</v>
      </c>
    </row>
    <row r="258" spans="11:19" x14ac:dyDescent="0.3">
      <c r="K258" s="58"/>
      <c r="L258" s="6">
        <f>_xlfn.COVARIANCE.S(L3:L247,$O$3:$O$247)*252</f>
        <v>1.8128436158485525E-2</v>
      </c>
      <c r="M258">
        <f t="shared" ref="M258:S258" si="20">_xlfn.COVARIANCE.S(M3:M247,$O$3:$O$247)*252</f>
        <v>1.5923538033781291E-2</v>
      </c>
      <c r="N258">
        <f t="shared" si="20"/>
        <v>6.756713426702185E-3</v>
      </c>
      <c r="O258">
        <f t="shared" si="20"/>
        <v>6.1375887434539068E-2</v>
      </c>
      <c r="P258">
        <f t="shared" si="20"/>
        <v>4.2862748382165028E-2</v>
      </c>
      <c r="Q258">
        <f t="shared" si="20"/>
        <v>2.1074030490738291E-2</v>
      </c>
      <c r="R258">
        <f t="shared" si="20"/>
        <v>1.3362337679941896E-2</v>
      </c>
      <c r="S258" s="14">
        <f t="shared" si="20"/>
        <v>2.8979231701226219E-3</v>
      </c>
    </row>
    <row r="259" spans="11:19" x14ac:dyDescent="0.3">
      <c r="K259" s="58"/>
      <c r="L259" s="6">
        <f>_xlfn.COVARIANCE.S(L3:L247,$P$3:$P$247)*252</f>
        <v>3.0658522820657636E-2</v>
      </c>
      <c r="M259">
        <f t="shared" ref="M259:S259" si="21">_xlfn.COVARIANCE.S(M3:M247,$P$3:$P$247)*252</f>
        <v>2.8546362173599953E-2</v>
      </c>
      <c r="N259">
        <f t="shared" si="21"/>
        <v>4.8799077691519333E-3</v>
      </c>
      <c r="O259">
        <f t="shared" si="21"/>
        <v>4.2862748382165028E-2</v>
      </c>
      <c r="P259">
        <f t="shared" si="21"/>
        <v>0.23907255233505811</v>
      </c>
      <c r="Q259">
        <f t="shared" si="21"/>
        <v>2.2464986923283876E-2</v>
      </c>
      <c r="R259">
        <f t="shared" si="21"/>
        <v>1.503560090040789E-2</v>
      </c>
      <c r="S259" s="14">
        <f t="shared" si="21"/>
        <v>1.3521838734430395E-2</v>
      </c>
    </row>
    <row r="260" spans="11:19" x14ac:dyDescent="0.3">
      <c r="K260" s="58"/>
      <c r="L260" s="6">
        <f>_xlfn.COVARIANCE.S(L3:L247,$Q$3:$Q$247)*252</f>
        <v>1.4686186347915329E-2</v>
      </c>
      <c r="M260">
        <f t="shared" ref="M260:S260" si="22">_xlfn.COVARIANCE.S(M3:M247,$Q$3:$Q$247)*252</f>
        <v>8.2436752424344117E-3</v>
      </c>
      <c r="N260">
        <f t="shared" si="22"/>
        <v>6.8013938859936181E-3</v>
      </c>
      <c r="O260">
        <f t="shared" si="22"/>
        <v>2.1074030490738291E-2</v>
      </c>
      <c r="P260">
        <f t="shared" si="22"/>
        <v>2.2464986923283876E-2</v>
      </c>
      <c r="Q260">
        <f t="shared" si="22"/>
        <v>6.3759748678390918E-2</v>
      </c>
      <c r="R260">
        <f t="shared" si="22"/>
        <v>1.3786433333273132E-2</v>
      </c>
      <c r="S260" s="14">
        <f t="shared" si="22"/>
        <v>7.3771203299079109E-3</v>
      </c>
    </row>
    <row r="261" spans="11:19" x14ac:dyDescent="0.3">
      <c r="K261" s="58"/>
      <c r="L261" s="6">
        <f>_xlfn.COVARIANCE.S(L3:L247,$R$3:$R$247)*252</f>
        <v>7.3856190333462506E-3</v>
      </c>
      <c r="M261">
        <f t="shared" ref="M261:S261" si="23">_xlfn.COVARIANCE.S(M3:M247,$R$3:$R$247)*252</f>
        <v>1.1117456360906197E-2</v>
      </c>
      <c r="N261">
        <f t="shared" si="23"/>
        <v>5.9363394129113185E-3</v>
      </c>
      <c r="O261">
        <f t="shared" si="23"/>
        <v>1.3362337679941896E-2</v>
      </c>
      <c r="P261">
        <f t="shared" si="23"/>
        <v>1.503560090040789E-2</v>
      </c>
      <c r="Q261">
        <f t="shared" si="23"/>
        <v>1.3786433333273132E-2</v>
      </c>
      <c r="R261">
        <f t="shared" si="23"/>
        <v>8.0371559257920555E-2</v>
      </c>
      <c r="S261" s="14">
        <f t="shared" si="23"/>
        <v>1.2147705424360687E-2</v>
      </c>
    </row>
    <row r="262" spans="11:19" x14ac:dyDescent="0.3">
      <c r="K262" s="58"/>
      <c r="L262" s="7">
        <f>_xlfn.COVARIANCE.S(L3:L247,$S$3:$S$247)*252</f>
        <v>6.7250294847277089E-3</v>
      </c>
      <c r="M262" s="8">
        <f t="shared" ref="M262:S262" si="24">_xlfn.COVARIANCE.S(M3:M247,$S$3:$S$247)*252</f>
        <v>5.1994119314748401E-3</v>
      </c>
      <c r="N262" s="8">
        <f t="shared" si="24"/>
        <v>3.173766831335861E-3</v>
      </c>
      <c r="O262" s="8">
        <f t="shared" si="24"/>
        <v>2.8979231701226219E-3</v>
      </c>
      <c r="P262" s="8">
        <f t="shared" si="24"/>
        <v>1.3521838734430395E-2</v>
      </c>
      <c r="Q262" s="8">
        <f t="shared" si="24"/>
        <v>7.3771203299079109E-3</v>
      </c>
      <c r="R262" s="8">
        <f t="shared" si="24"/>
        <v>1.2147705424360687E-2</v>
      </c>
      <c r="S262" s="15">
        <f t="shared" si="24"/>
        <v>7.1858310463096778E-2</v>
      </c>
    </row>
  </sheetData>
  <mergeCells count="4">
    <mergeCell ref="C1:J1"/>
    <mergeCell ref="L1:S1"/>
    <mergeCell ref="K255:K262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0FE7-2A87-44CB-889E-2999F18C0A41}">
  <dimension ref="A1:P48"/>
  <sheetViews>
    <sheetView tabSelected="1" zoomScaleNormal="100" workbookViewId="0">
      <selection sqref="A1:K1"/>
    </sheetView>
  </sheetViews>
  <sheetFormatPr defaultRowHeight="14.4" x14ac:dyDescent="0.3"/>
  <cols>
    <col min="1" max="1" width="11.6640625" customWidth="1"/>
    <col min="2" max="2" width="13.33203125" bestFit="1" customWidth="1"/>
    <col min="3" max="3" width="12.6640625" bestFit="1" customWidth="1"/>
    <col min="13" max="13" width="14.6640625" customWidth="1"/>
    <col min="14" max="14" width="9.33203125" customWidth="1"/>
    <col min="15" max="15" width="15.21875" bestFit="1" customWidth="1"/>
    <col min="16" max="16" width="15.5546875" customWidth="1"/>
  </cols>
  <sheetData>
    <row r="1" spans="1:15" ht="25.8" x14ac:dyDescent="0.3">
      <c r="A1" s="57" t="s">
        <v>43</v>
      </c>
      <c r="B1" s="57"/>
      <c r="C1" s="57"/>
      <c r="D1" s="57"/>
      <c r="E1" s="57"/>
      <c r="F1" s="57"/>
      <c r="G1" s="57"/>
      <c r="H1" s="57"/>
      <c r="I1" s="57"/>
      <c r="J1" s="57"/>
      <c r="K1" s="57"/>
    </row>
    <row r="2" spans="1:15" s="20" customFormat="1" x14ac:dyDescent="0.3">
      <c r="A2" s="22" t="s">
        <v>25</v>
      </c>
      <c r="B2" s="22" t="s">
        <v>23</v>
      </c>
      <c r="C2" s="22" t="s">
        <v>24</v>
      </c>
      <c r="D2" s="61" t="s">
        <v>26</v>
      </c>
      <c r="E2" s="61"/>
      <c r="F2" s="61"/>
      <c r="G2" s="61"/>
      <c r="H2" s="61"/>
      <c r="I2" s="61"/>
      <c r="J2" s="61"/>
      <c r="K2" s="61"/>
    </row>
    <row r="3" spans="1:15" x14ac:dyDescent="0.3">
      <c r="A3" s="21" t="s">
        <v>8</v>
      </c>
      <c r="B3" s="17">
        <v>0.73998200977272255</v>
      </c>
      <c r="C3" s="17">
        <v>0.11482240923720169</v>
      </c>
      <c r="D3">
        <v>7.7177652769934796E-2</v>
      </c>
      <c r="E3">
        <v>1.6073240799981774E-2</v>
      </c>
      <c r="F3">
        <v>4.0555071780230267E-3</v>
      </c>
      <c r="G3">
        <v>1.8128436158485525E-2</v>
      </c>
      <c r="H3">
        <v>3.0658522820657636E-2</v>
      </c>
      <c r="I3">
        <v>1.4686186347915329E-2</v>
      </c>
      <c r="J3">
        <v>7.3856190333462506E-3</v>
      </c>
      <c r="K3" s="13">
        <v>6.7250294847277089E-3</v>
      </c>
      <c r="M3" s="23" t="s">
        <v>27</v>
      </c>
      <c r="N3" s="17" cm="1">
        <f t="array" ref="N3">MMULT(TRANSPOSE(C3:C10),B3:B10)</f>
        <v>0.39985000183084002</v>
      </c>
    </row>
    <row r="4" spans="1:15" x14ac:dyDescent="0.3">
      <c r="A4" s="21" t="s">
        <v>9</v>
      </c>
      <c r="B4" s="17">
        <v>0.16707850357353204</v>
      </c>
      <c r="C4" s="17">
        <v>0.16371486978084351</v>
      </c>
      <c r="D4">
        <v>1.6073240799981774E-2</v>
      </c>
      <c r="E4">
        <v>6.0921991772503258E-2</v>
      </c>
      <c r="F4">
        <v>8.0337167664460956E-3</v>
      </c>
      <c r="G4">
        <v>1.5923538033781291E-2</v>
      </c>
      <c r="H4">
        <v>2.8546362173599953E-2</v>
      </c>
      <c r="I4">
        <v>8.2436752424344117E-3</v>
      </c>
      <c r="J4">
        <v>1.1117456360906197E-2</v>
      </c>
      <c r="K4" s="14">
        <v>5.1994119314748401E-3</v>
      </c>
      <c r="M4" s="23" t="s">
        <v>28</v>
      </c>
      <c r="N4" s="17" cm="1">
        <f t="array" ref="N4">MMULT(MMULT(TRANSPOSE(C3:C10),D3:K10),C3:C10)</f>
        <v>1.817072611119748E-2</v>
      </c>
      <c r="O4" t="s">
        <v>32</v>
      </c>
    </row>
    <row r="5" spans="1:15" x14ac:dyDescent="0.3">
      <c r="A5" s="21" t="s">
        <v>12</v>
      </c>
      <c r="B5" s="17">
        <v>0.38829482711368168</v>
      </c>
      <c r="C5" s="17">
        <v>0.17186527155717918</v>
      </c>
      <c r="D5">
        <v>4.0555071780230267E-3</v>
      </c>
      <c r="E5">
        <v>8.0337167664460956E-3</v>
      </c>
      <c r="F5">
        <v>7.7964848984256346E-2</v>
      </c>
      <c r="G5">
        <v>6.756713426702185E-3</v>
      </c>
      <c r="H5">
        <v>4.8799077691519333E-3</v>
      </c>
      <c r="I5">
        <v>6.8013938859936181E-3</v>
      </c>
      <c r="J5">
        <v>5.9363394129113185E-3</v>
      </c>
      <c r="K5" s="14">
        <v>3.173766831335861E-3</v>
      </c>
      <c r="M5" s="23" t="s">
        <v>29</v>
      </c>
      <c r="N5" s="17">
        <f>SQRT(N4)</f>
        <v>0.13479883571899826</v>
      </c>
    </row>
    <row r="6" spans="1:15" x14ac:dyDescent="0.3">
      <c r="A6" s="21" t="s">
        <v>11</v>
      </c>
      <c r="B6" s="17">
        <v>0.93149569496159423</v>
      </c>
      <c r="C6" s="17">
        <v>0.13263309604907653</v>
      </c>
      <c r="D6">
        <v>1.8128436158485525E-2</v>
      </c>
      <c r="E6">
        <v>1.5923538033781291E-2</v>
      </c>
      <c r="F6">
        <v>6.756713426702185E-3</v>
      </c>
      <c r="G6">
        <v>6.1375887434539068E-2</v>
      </c>
      <c r="H6">
        <v>4.2862748382165028E-2</v>
      </c>
      <c r="I6">
        <v>2.1074030490738291E-2</v>
      </c>
      <c r="J6">
        <v>1.3362337679941896E-2</v>
      </c>
      <c r="K6" s="14">
        <v>2.8979231701226219E-3</v>
      </c>
    </row>
    <row r="7" spans="1:15" x14ac:dyDescent="0.3">
      <c r="A7" s="21" t="s">
        <v>10</v>
      </c>
      <c r="B7" s="17">
        <v>1.693668293311696</v>
      </c>
      <c r="C7" s="17">
        <v>-1.5790957166218565E-2</v>
      </c>
      <c r="D7">
        <v>3.0658522820657636E-2</v>
      </c>
      <c r="E7">
        <v>2.8546362173599953E-2</v>
      </c>
      <c r="F7">
        <v>4.8799077691519333E-3</v>
      </c>
      <c r="G7">
        <v>4.2862748382165028E-2</v>
      </c>
      <c r="H7">
        <v>0.23907255233505811</v>
      </c>
      <c r="I7">
        <v>2.2464986923283876E-2</v>
      </c>
      <c r="J7">
        <v>1.503560090040789E-2</v>
      </c>
      <c r="K7" s="14">
        <v>1.3521838734430395E-2</v>
      </c>
      <c r="M7" s="23" t="s">
        <v>30</v>
      </c>
      <c r="N7" s="17">
        <f>SUM(C3:C10)</f>
        <v>1</v>
      </c>
      <c r="O7" t="s">
        <v>31</v>
      </c>
    </row>
    <row r="8" spans="1:15" x14ac:dyDescent="0.3">
      <c r="A8" s="21" t="s">
        <v>13</v>
      </c>
      <c r="B8" s="17">
        <v>0.55560596058000034</v>
      </c>
      <c r="C8" s="17">
        <v>0.13532963575076992</v>
      </c>
      <c r="D8">
        <v>1.4686186347915329E-2</v>
      </c>
      <c r="E8">
        <v>8.2436752424344117E-3</v>
      </c>
      <c r="F8">
        <v>6.8013938859936181E-3</v>
      </c>
      <c r="G8">
        <v>2.1074030490738291E-2</v>
      </c>
      <c r="H8">
        <v>2.2464986923283876E-2</v>
      </c>
      <c r="I8">
        <v>6.3759748678390918E-2</v>
      </c>
      <c r="J8">
        <v>1.3786433333273132E-2</v>
      </c>
      <c r="K8" s="14">
        <v>7.3771203299079109E-3</v>
      </c>
    </row>
    <row r="9" spans="1:15" x14ac:dyDescent="0.3">
      <c r="A9" s="21" t="s">
        <v>14</v>
      </c>
      <c r="B9" s="17">
        <v>0.28598016522728797</v>
      </c>
      <c r="C9" s="17">
        <v>0.10945488615302512</v>
      </c>
      <c r="D9">
        <v>7.3856190333462506E-3</v>
      </c>
      <c r="E9">
        <v>1.1117456360906197E-2</v>
      </c>
      <c r="F9">
        <v>5.9363394129113185E-3</v>
      </c>
      <c r="G9">
        <v>1.3362337679941896E-2</v>
      </c>
      <c r="H9">
        <v>1.503560090040789E-2</v>
      </c>
      <c r="I9">
        <v>1.3786433333273132E-2</v>
      </c>
      <c r="J9">
        <v>8.0371559257920555E-2</v>
      </c>
      <c r="K9" s="14">
        <v>1.2147705424360687E-2</v>
      </c>
    </row>
    <row r="10" spans="1:15" x14ac:dyDescent="0.3">
      <c r="A10" s="21" t="s">
        <v>15</v>
      </c>
      <c r="B10" s="17">
        <v>9.3107339936121747E-2</v>
      </c>
      <c r="C10" s="17">
        <v>0.18797078863812261</v>
      </c>
      <c r="D10" s="7">
        <v>6.7250294847277089E-3</v>
      </c>
      <c r="E10" s="8">
        <v>5.1994119314748401E-3</v>
      </c>
      <c r="F10" s="8">
        <v>3.173766831335861E-3</v>
      </c>
      <c r="G10" s="8">
        <v>2.8979231701226219E-3</v>
      </c>
      <c r="H10" s="8">
        <v>1.3521838734430395E-2</v>
      </c>
      <c r="I10" s="8">
        <v>7.3771203299079109E-3</v>
      </c>
      <c r="J10" s="8">
        <v>1.2147705424360687E-2</v>
      </c>
      <c r="K10" s="15">
        <v>7.1858310463096778E-2</v>
      </c>
    </row>
    <row r="12" spans="1:15" ht="25.8" x14ac:dyDescent="0.3">
      <c r="A12" s="57" t="s">
        <v>44</v>
      </c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spans="1:15" x14ac:dyDescent="0.3">
      <c r="A13" s="22" t="s">
        <v>25</v>
      </c>
      <c r="B13" s="22" t="s">
        <v>23</v>
      </c>
      <c r="C13" s="22" t="s">
        <v>24</v>
      </c>
      <c r="D13" s="61" t="s">
        <v>26</v>
      </c>
      <c r="E13" s="61"/>
      <c r="F13" s="61"/>
      <c r="G13" s="61"/>
      <c r="H13" s="61"/>
      <c r="I13" s="61"/>
      <c r="J13" s="61"/>
      <c r="K13" s="61"/>
    </row>
    <row r="14" spans="1:15" x14ac:dyDescent="0.3">
      <c r="A14" s="21" t="s">
        <v>8</v>
      </c>
      <c r="B14" s="17">
        <v>0.73998200977272255</v>
      </c>
      <c r="C14" s="17">
        <v>5.3408505980742794E-2</v>
      </c>
      <c r="D14">
        <v>7.7177652769934796E-2</v>
      </c>
      <c r="E14">
        <v>1.6073240799981774E-2</v>
      </c>
      <c r="F14">
        <v>4.0555071780230267E-3</v>
      </c>
      <c r="G14">
        <v>1.8128436158485525E-2</v>
      </c>
      <c r="H14">
        <v>3.0658522820657636E-2</v>
      </c>
      <c r="I14">
        <v>1.4686186347915329E-2</v>
      </c>
      <c r="J14">
        <v>7.3856190333462506E-3</v>
      </c>
      <c r="K14" s="13">
        <v>6.7250294847277089E-3</v>
      </c>
      <c r="M14" s="23" t="s">
        <v>27</v>
      </c>
      <c r="N14" s="17" cm="1">
        <f t="array" ref="N14">MMULT(TRANSPOSE(C14:C21),B14:B21)</f>
        <v>9.9999999079763202E-2</v>
      </c>
      <c r="O14" t="s">
        <v>31</v>
      </c>
    </row>
    <row r="15" spans="1:15" x14ac:dyDescent="0.3">
      <c r="A15" s="21" t="s">
        <v>9</v>
      </c>
      <c r="B15" s="17">
        <v>0.16707850357353204</v>
      </c>
      <c r="C15" s="17">
        <v>0.3251193493904756</v>
      </c>
      <c r="D15">
        <v>1.6073240799981774E-2</v>
      </c>
      <c r="E15">
        <v>6.0921991772503258E-2</v>
      </c>
      <c r="F15">
        <v>8.0337167664460956E-3</v>
      </c>
      <c r="G15">
        <v>1.5923538033781291E-2</v>
      </c>
      <c r="H15">
        <v>2.8546362173599953E-2</v>
      </c>
      <c r="I15">
        <v>8.2436752424344117E-3</v>
      </c>
      <c r="J15">
        <v>1.1117456360906197E-2</v>
      </c>
      <c r="K15" s="14">
        <v>5.1994119314748401E-3</v>
      </c>
      <c r="M15" s="23" t="s">
        <v>28</v>
      </c>
      <c r="N15" s="17" cm="1">
        <f t="array" ref="N15">MMULT(MMULT(TRANSPOSE(C14:C21),D14:K21),C14:C21)</f>
        <v>2.4175551398828751E-2</v>
      </c>
      <c r="O15" t="s">
        <v>32</v>
      </c>
    </row>
    <row r="16" spans="1:15" x14ac:dyDescent="0.3">
      <c r="A16" s="21" t="s">
        <v>12</v>
      </c>
      <c r="B16" s="17">
        <v>0.38829482711368168</v>
      </c>
      <c r="C16" s="17">
        <v>0.17269001205505397</v>
      </c>
      <c r="D16">
        <v>4.0555071780230267E-3</v>
      </c>
      <c r="E16">
        <v>8.0337167664460956E-3</v>
      </c>
      <c r="F16">
        <v>7.7964848984256346E-2</v>
      </c>
      <c r="G16">
        <v>6.756713426702185E-3</v>
      </c>
      <c r="H16">
        <v>4.8799077691519333E-3</v>
      </c>
      <c r="I16">
        <v>6.8013938859936181E-3</v>
      </c>
      <c r="J16">
        <v>5.9363394129113185E-3</v>
      </c>
      <c r="K16" s="14">
        <v>3.173766831335861E-3</v>
      </c>
      <c r="M16" s="23" t="s">
        <v>29</v>
      </c>
      <c r="N16" s="17">
        <f>SQRT(N15)</f>
        <v>0.15548489122364512</v>
      </c>
    </row>
    <row r="17" spans="1:16" x14ac:dyDescent="0.3">
      <c r="A17" s="21" t="s">
        <v>11</v>
      </c>
      <c r="B17" s="17">
        <v>0.93149569496159423</v>
      </c>
      <c r="C17" s="17">
        <v>-8.2231180015794655E-3</v>
      </c>
      <c r="D17">
        <v>1.8128436158485525E-2</v>
      </c>
      <c r="E17">
        <v>1.5923538033781291E-2</v>
      </c>
      <c r="F17">
        <v>6.756713426702185E-3</v>
      </c>
      <c r="G17">
        <v>6.1375887434539068E-2</v>
      </c>
      <c r="H17">
        <v>4.2862748382165028E-2</v>
      </c>
      <c r="I17">
        <v>2.1074030490738291E-2</v>
      </c>
      <c r="J17">
        <v>1.3362337679941896E-2</v>
      </c>
      <c r="K17" s="14">
        <v>2.8979231701226219E-3</v>
      </c>
    </row>
    <row r="18" spans="1:16" x14ac:dyDescent="0.3">
      <c r="A18" s="21" t="s">
        <v>10</v>
      </c>
      <c r="B18" s="17">
        <v>1.693668293311696</v>
      </c>
      <c r="C18" s="17">
        <v>-0.11893536708401586</v>
      </c>
      <c r="D18">
        <v>3.0658522820657636E-2</v>
      </c>
      <c r="E18">
        <v>2.8546362173599953E-2</v>
      </c>
      <c r="F18">
        <v>4.8799077691519333E-3</v>
      </c>
      <c r="G18">
        <v>4.2862748382165028E-2</v>
      </c>
      <c r="H18">
        <v>0.23907255233505811</v>
      </c>
      <c r="I18">
        <v>2.2464986923283876E-2</v>
      </c>
      <c r="J18">
        <v>1.503560090040789E-2</v>
      </c>
      <c r="K18" s="14">
        <v>1.3521838734430395E-2</v>
      </c>
      <c r="M18" s="23" t="s">
        <v>30</v>
      </c>
      <c r="N18" s="17">
        <f>SUM(C14:C21)</f>
        <v>1</v>
      </c>
      <c r="O18" t="s">
        <v>31</v>
      </c>
    </row>
    <row r="19" spans="1:16" x14ac:dyDescent="0.3">
      <c r="A19" s="21" t="s">
        <v>13</v>
      </c>
      <c r="B19" s="17">
        <v>0.55560596058000034</v>
      </c>
      <c r="C19" s="17">
        <v>0.14282757566831594</v>
      </c>
      <c r="D19">
        <v>1.4686186347915329E-2</v>
      </c>
      <c r="E19">
        <v>8.2436752424344117E-3</v>
      </c>
      <c r="F19">
        <v>6.8013938859936181E-3</v>
      </c>
      <c r="G19">
        <v>2.1074030490738291E-2</v>
      </c>
      <c r="H19">
        <v>2.2464986923283876E-2</v>
      </c>
      <c r="I19">
        <v>6.3759748678390918E-2</v>
      </c>
      <c r="J19">
        <v>1.3786433333273132E-2</v>
      </c>
      <c r="K19" s="14">
        <v>7.3771203299079109E-3</v>
      </c>
    </row>
    <row r="20" spans="1:16" x14ac:dyDescent="0.3">
      <c r="A20" s="21" t="s">
        <v>14</v>
      </c>
      <c r="B20" s="17">
        <v>0.28598016522728797</v>
      </c>
      <c r="C20" s="17">
        <v>0.14786207585889982</v>
      </c>
      <c r="D20">
        <v>7.3856190333462506E-3</v>
      </c>
      <c r="E20">
        <v>1.1117456360906197E-2</v>
      </c>
      <c r="F20">
        <v>5.9363394129113185E-3</v>
      </c>
      <c r="G20">
        <v>1.3362337679941896E-2</v>
      </c>
      <c r="H20">
        <v>1.503560090040789E-2</v>
      </c>
      <c r="I20">
        <v>1.3786433333273132E-2</v>
      </c>
      <c r="J20">
        <v>8.0371559257920555E-2</v>
      </c>
      <c r="K20" s="14">
        <v>1.2147705424360687E-2</v>
      </c>
    </row>
    <row r="21" spans="1:16" x14ac:dyDescent="0.3">
      <c r="A21" s="21" t="s">
        <v>15</v>
      </c>
      <c r="B21" s="17">
        <v>9.3107339936121747E-2</v>
      </c>
      <c r="C21" s="17">
        <v>0.28525096613210715</v>
      </c>
      <c r="D21" s="7">
        <v>6.7250294847277089E-3</v>
      </c>
      <c r="E21" s="8">
        <v>5.1994119314748401E-3</v>
      </c>
      <c r="F21" s="8">
        <v>3.173766831335861E-3</v>
      </c>
      <c r="G21" s="8">
        <v>2.8979231701226219E-3</v>
      </c>
      <c r="H21" s="8">
        <v>1.3521838734430395E-2</v>
      </c>
      <c r="I21" s="8">
        <v>7.3771203299079109E-3</v>
      </c>
      <c r="J21" s="8">
        <v>1.2147705424360687E-2</v>
      </c>
      <c r="K21" s="15">
        <v>7.1858310463096778E-2</v>
      </c>
    </row>
    <row r="23" spans="1:16" x14ac:dyDescent="0.3">
      <c r="A23" s="24" t="s">
        <v>29</v>
      </c>
      <c r="B23" s="24" t="s">
        <v>33</v>
      </c>
      <c r="C23" s="24" t="s">
        <v>35</v>
      </c>
      <c r="M23" s="54" t="s">
        <v>52</v>
      </c>
      <c r="N23" s="24" t="s">
        <v>29</v>
      </c>
      <c r="O23" s="24" t="s">
        <v>27</v>
      </c>
    </row>
    <row r="24" spans="1:16" x14ac:dyDescent="0.3">
      <c r="A24" s="13">
        <v>0.268849</v>
      </c>
      <c r="B24">
        <v>1.3</v>
      </c>
      <c r="C24" s="48">
        <f>(B24-$N$44)/A24</f>
        <v>4.57405086126413</v>
      </c>
      <c r="N24">
        <v>0</v>
      </c>
      <c r="O24">
        <v>7.0271E-2</v>
      </c>
      <c r="P24" t="s">
        <v>54</v>
      </c>
    </row>
    <row r="25" spans="1:16" x14ac:dyDescent="0.3">
      <c r="A25" s="53">
        <v>0.25235644163071302</v>
      </c>
      <c r="B25" s="51">
        <v>1.2254077124770459</v>
      </c>
      <c r="C25" s="52">
        <f t="shared" ref="C25:C37" si="0">(B25-$N$44)/A25</f>
        <v>4.5774013336557529</v>
      </c>
      <c r="N25">
        <v>0.25235644163071302</v>
      </c>
      <c r="O25">
        <v>1.2254077124770459</v>
      </c>
      <c r="P25" t="s">
        <v>53</v>
      </c>
    </row>
    <row r="26" spans="1:16" x14ac:dyDescent="0.3">
      <c r="A26" s="48">
        <v>0.24683099999999999</v>
      </c>
      <c r="B26">
        <v>1.2</v>
      </c>
      <c r="C26" s="48">
        <f t="shared" si="0"/>
        <v>4.5769332053105165</v>
      </c>
      <c r="N26">
        <v>0.3</v>
      </c>
      <c r="O26">
        <f>N44+(N47*N26)</f>
        <v>1.4434914000967258</v>
      </c>
    </row>
    <row r="27" spans="1:16" x14ac:dyDescent="0.3">
      <c r="A27" s="48">
        <v>0.22562399999999999</v>
      </c>
      <c r="B27">
        <v>1.1000000000000001</v>
      </c>
      <c r="C27" s="48">
        <f t="shared" si="0"/>
        <v>4.563916072758218</v>
      </c>
    </row>
    <row r="28" spans="1:16" x14ac:dyDescent="0.3">
      <c r="A28" s="48">
        <v>0.205482</v>
      </c>
      <c r="B28" s="14">
        <v>1</v>
      </c>
      <c r="C28" s="48">
        <f t="shared" si="0"/>
        <v>4.5246250279829869</v>
      </c>
    </row>
    <row r="29" spans="1:16" x14ac:dyDescent="0.3">
      <c r="A29" s="48">
        <v>0.186749</v>
      </c>
      <c r="B29" s="14">
        <v>0.9</v>
      </c>
      <c r="C29" s="48">
        <f t="shared" si="0"/>
        <v>4.443017097815785</v>
      </c>
    </row>
    <row r="30" spans="1:16" x14ac:dyDescent="0.3">
      <c r="A30" s="48">
        <v>0.16989099999999999</v>
      </c>
      <c r="B30" s="14">
        <v>0.8</v>
      </c>
      <c r="C30" s="48">
        <f t="shared" si="0"/>
        <v>4.2952775603180875</v>
      </c>
    </row>
    <row r="31" spans="1:16" x14ac:dyDescent="0.3">
      <c r="A31" s="48">
        <v>0.15551999999999999</v>
      </c>
      <c r="B31" s="14">
        <v>0.7</v>
      </c>
      <c r="C31" s="48">
        <f t="shared" si="0"/>
        <v>4.0491833847736629</v>
      </c>
    </row>
    <row r="32" spans="1:16" x14ac:dyDescent="0.3">
      <c r="A32" s="48">
        <v>0.14438000000000001</v>
      </c>
      <c r="B32" s="14">
        <v>0.6</v>
      </c>
      <c r="C32" s="48">
        <f t="shared" si="0"/>
        <v>3.6689915500761878</v>
      </c>
    </row>
    <row r="33" spans="1:15" x14ac:dyDescent="0.3">
      <c r="A33" s="48">
        <v>0.13725999999999999</v>
      </c>
      <c r="B33" s="14">
        <v>0.5</v>
      </c>
      <c r="C33" s="48">
        <f t="shared" si="0"/>
        <v>3.1307664286755066</v>
      </c>
    </row>
    <row r="34" spans="1:15" x14ac:dyDescent="0.3">
      <c r="A34" s="50">
        <v>0.134799</v>
      </c>
      <c r="B34" s="14">
        <v>0.4</v>
      </c>
      <c r="C34" s="48">
        <f t="shared" si="0"/>
        <v>2.4460789768470095</v>
      </c>
    </row>
    <row r="35" spans="1:15" x14ac:dyDescent="0.3">
      <c r="A35" s="14">
        <v>0.13724700000000001</v>
      </c>
      <c r="B35">
        <v>0.3</v>
      </c>
      <c r="C35" s="48">
        <f t="shared" si="0"/>
        <v>1.6738362222853684</v>
      </c>
    </row>
    <row r="36" spans="1:15" x14ac:dyDescent="0.3">
      <c r="A36" s="14">
        <v>0.14435500000000001</v>
      </c>
      <c r="B36">
        <v>0.2</v>
      </c>
      <c r="C36" s="48">
        <f t="shared" si="0"/>
        <v>0.8986803366700149</v>
      </c>
    </row>
    <row r="37" spans="1:15" x14ac:dyDescent="0.3">
      <c r="A37" s="15">
        <v>0.15548500000000001</v>
      </c>
      <c r="B37" s="8">
        <v>0.1</v>
      </c>
      <c r="C37" s="49">
        <f t="shared" si="0"/>
        <v>0.19120172363893626</v>
      </c>
    </row>
    <row r="39" spans="1:15" ht="25.8" x14ac:dyDescent="0.3">
      <c r="A39" s="57" t="s">
        <v>37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spans="1:15" x14ac:dyDescent="0.3">
      <c r="A40" s="22" t="s">
        <v>25</v>
      </c>
      <c r="B40" s="22" t="s">
        <v>23</v>
      </c>
      <c r="C40" s="22" t="s">
        <v>24</v>
      </c>
      <c r="D40" s="61" t="s">
        <v>26</v>
      </c>
      <c r="E40" s="61"/>
      <c r="F40" s="61"/>
      <c r="G40" s="61"/>
      <c r="H40" s="61"/>
      <c r="I40" s="61"/>
      <c r="J40" s="61"/>
      <c r="K40" s="61"/>
    </row>
    <row r="41" spans="1:15" x14ac:dyDescent="0.3">
      <c r="A41" s="21" t="s">
        <v>8</v>
      </c>
      <c r="B41" s="17">
        <v>0.73998200977272255</v>
      </c>
      <c r="C41" s="17">
        <v>0.28403410048112088</v>
      </c>
      <c r="D41">
        <v>7.7177652769934796E-2</v>
      </c>
      <c r="E41">
        <v>1.6073240799981774E-2</v>
      </c>
      <c r="F41">
        <v>4.0555071780230267E-3</v>
      </c>
      <c r="G41">
        <v>1.8128436158485525E-2</v>
      </c>
      <c r="H41">
        <v>3.0658522820657636E-2</v>
      </c>
      <c r="I41">
        <v>1.4686186347915329E-2</v>
      </c>
      <c r="J41">
        <v>7.3856190333462506E-3</v>
      </c>
      <c r="K41" s="13">
        <v>6.7250294847277089E-3</v>
      </c>
      <c r="M41" s="23" t="s">
        <v>27</v>
      </c>
      <c r="N41" s="17" cm="1">
        <f t="array" ref="N41">MMULT(TRANSPOSE(C41:C48),B41:B48)</f>
        <v>1.2254077124770459</v>
      </c>
    </row>
    <row r="42" spans="1:15" x14ac:dyDescent="0.3">
      <c r="A42" s="21" t="s">
        <v>9</v>
      </c>
      <c r="B42" s="17">
        <v>0.16707850357353204</v>
      </c>
      <c r="C42" s="17">
        <v>-0.28078434877084257</v>
      </c>
      <c r="D42">
        <v>1.6073240799981774E-2</v>
      </c>
      <c r="E42">
        <v>6.0921991772503258E-2</v>
      </c>
      <c r="F42">
        <v>8.0337167664460956E-3</v>
      </c>
      <c r="G42">
        <v>1.5923538033781291E-2</v>
      </c>
      <c r="H42">
        <v>2.8546362173599953E-2</v>
      </c>
      <c r="I42">
        <v>8.2436752424344117E-3</v>
      </c>
      <c r="J42">
        <v>1.1117456360906197E-2</v>
      </c>
      <c r="K42" s="14">
        <v>5.1994119314748401E-3</v>
      </c>
      <c r="M42" s="23" t="s">
        <v>28</v>
      </c>
      <c r="N42" s="17" cm="1">
        <f t="array" ref="N42">MMULT(MMULT(TRANSPOSE(C41:C48),D41:K48),C41:C48)</f>
        <v>6.368377363251547E-2</v>
      </c>
    </row>
    <row r="43" spans="1:15" x14ac:dyDescent="0.3">
      <c r="A43" s="21" t="s">
        <v>12</v>
      </c>
      <c r="B43" s="17">
        <v>0.38829482711368168</v>
      </c>
      <c r="C43" s="17">
        <v>0.17015541523911104</v>
      </c>
      <c r="D43">
        <v>4.0555071780230267E-3</v>
      </c>
      <c r="E43">
        <v>8.0337167664460956E-3</v>
      </c>
      <c r="F43">
        <v>7.7964848984256346E-2</v>
      </c>
      <c r="G43">
        <v>6.756713426702185E-3</v>
      </c>
      <c r="H43">
        <v>4.8799077691519333E-3</v>
      </c>
      <c r="I43">
        <v>6.8013938859936181E-3</v>
      </c>
      <c r="J43">
        <v>5.9363394129113185E-3</v>
      </c>
      <c r="K43" s="14">
        <v>3.173766831335861E-3</v>
      </c>
      <c r="M43" s="23" t="s">
        <v>29</v>
      </c>
      <c r="N43" s="17">
        <f>SQRT(N42)</f>
        <v>0.25235644163071302</v>
      </c>
    </row>
    <row r="44" spans="1:15" x14ac:dyDescent="0.3">
      <c r="A44" s="21" t="s">
        <v>11</v>
      </c>
      <c r="B44" s="17">
        <v>0.93149569496159423</v>
      </c>
      <c r="C44" s="17">
        <v>0.52011235288396729</v>
      </c>
      <c r="D44">
        <v>1.8128436158485525E-2</v>
      </c>
      <c r="E44">
        <v>1.5923538033781291E-2</v>
      </c>
      <c r="F44">
        <v>6.756713426702185E-3</v>
      </c>
      <c r="G44">
        <v>6.1375887434539068E-2</v>
      </c>
      <c r="H44">
        <v>4.2862748382165028E-2</v>
      </c>
      <c r="I44">
        <v>2.1074030490738291E-2</v>
      </c>
      <c r="J44">
        <v>1.3362337679941896E-2</v>
      </c>
      <c r="K44" s="14">
        <v>2.8979231701226219E-3</v>
      </c>
      <c r="M44" s="16" t="s">
        <v>34</v>
      </c>
      <c r="N44" s="17">
        <v>7.0271E-2</v>
      </c>
    </row>
    <row r="45" spans="1:15" x14ac:dyDescent="0.3">
      <c r="A45" s="21" t="s">
        <v>10</v>
      </c>
      <c r="B45" s="17">
        <v>1.693668293311696</v>
      </c>
      <c r="C45" s="17">
        <v>0.26827682332121144</v>
      </c>
      <c r="D45">
        <v>3.0658522820657636E-2</v>
      </c>
      <c r="E45">
        <v>2.8546362173599953E-2</v>
      </c>
      <c r="F45">
        <v>4.8799077691519333E-3</v>
      </c>
      <c r="G45">
        <v>4.2862748382165028E-2</v>
      </c>
      <c r="H45">
        <v>0.23907255233505811</v>
      </c>
      <c r="I45">
        <v>2.2464986923283876E-2</v>
      </c>
      <c r="J45">
        <v>1.503560090040789E-2</v>
      </c>
      <c r="K45" s="14">
        <v>1.3521838734430395E-2</v>
      </c>
      <c r="M45" s="23" t="s">
        <v>30</v>
      </c>
      <c r="N45" s="17">
        <f>SUM(C41:C48)</f>
        <v>0.99999999999999978</v>
      </c>
      <c r="O45" t="s">
        <v>31</v>
      </c>
    </row>
    <row r="46" spans="1:15" x14ac:dyDescent="0.3">
      <c r="A46" s="21" t="s">
        <v>13</v>
      </c>
      <c r="B46" s="17">
        <v>0.55560596058000034</v>
      </c>
      <c r="C46" s="17">
        <v>0.11436274589982291</v>
      </c>
      <c r="D46">
        <v>1.4686186347915329E-2</v>
      </c>
      <c r="E46">
        <v>8.2436752424344117E-3</v>
      </c>
      <c r="F46">
        <v>6.8013938859936181E-3</v>
      </c>
      <c r="G46">
        <v>2.1074030490738291E-2</v>
      </c>
      <c r="H46">
        <v>2.2464986923283876E-2</v>
      </c>
      <c r="I46">
        <v>6.3759748678390918E-2</v>
      </c>
      <c r="J46">
        <v>1.3786433333273132E-2</v>
      </c>
      <c r="K46" s="14">
        <v>7.3771203299079109E-3</v>
      </c>
    </row>
    <row r="47" spans="1:15" x14ac:dyDescent="0.3">
      <c r="A47" s="21" t="s">
        <v>14</v>
      </c>
      <c r="B47" s="17">
        <v>0.28598016522728797</v>
      </c>
      <c r="C47" s="17">
        <v>3.9712324754445465E-3</v>
      </c>
      <c r="D47">
        <v>7.3856190333462506E-3</v>
      </c>
      <c r="E47">
        <v>1.1117456360906197E-2</v>
      </c>
      <c r="F47">
        <v>5.9363394129113185E-3</v>
      </c>
      <c r="G47">
        <v>1.3362337679941896E-2</v>
      </c>
      <c r="H47">
        <v>1.503560090040789E-2</v>
      </c>
      <c r="I47">
        <v>1.3786433333273132E-2</v>
      </c>
      <c r="J47">
        <v>8.0371559257920555E-2</v>
      </c>
      <c r="K47" s="14">
        <v>1.2147705424360687E-2</v>
      </c>
      <c r="M47" s="23" t="s">
        <v>35</v>
      </c>
      <c r="N47" s="17">
        <f>(N41-N44)/N43</f>
        <v>4.5774013336557529</v>
      </c>
      <c r="O47" t="s">
        <v>36</v>
      </c>
    </row>
    <row r="48" spans="1:15" x14ac:dyDescent="0.3">
      <c r="A48" s="21" t="s">
        <v>15</v>
      </c>
      <c r="B48" s="17">
        <v>9.3107339936121747E-2</v>
      </c>
      <c r="C48" s="17">
        <v>-8.0128321529835803E-2</v>
      </c>
      <c r="D48" s="7">
        <v>6.7250294847277089E-3</v>
      </c>
      <c r="E48" s="8">
        <v>5.1994119314748401E-3</v>
      </c>
      <c r="F48" s="8">
        <v>3.173766831335861E-3</v>
      </c>
      <c r="G48" s="8">
        <v>2.8979231701226219E-3</v>
      </c>
      <c r="H48" s="8">
        <v>1.3521838734430395E-2</v>
      </c>
      <c r="I48" s="8">
        <v>7.3771203299079109E-3</v>
      </c>
      <c r="J48" s="8">
        <v>1.2147705424360687E-2</v>
      </c>
      <c r="K48" s="15">
        <v>7.1858310463096778E-2</v>
      </c>
    </row>
  </sheetData>
  <mergeCells count="6">
    <mergeCell ref="D40:K40"/>
    <mergeCell ref="D2:K2"/>
    <mergeCell ref="A1:K1"/>
    <mergeCell ref="A12:K12"/>
    <mergeCell ref="D13:K13"/>
    <mergeCell ref="A39:K3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546A-E0B4-4193-ABEC-A137F0FBC3F6}">
  <dimension ref="A1:I368"/>
  <sheetViews>
    <sheetView workbookViewId="0">
      <selection sqref="A1:A2"/>
    </sheetView>
  </sheetViews>
  <sheetFormatPr defaultRowHeight="14.4" x14ac:dyDescent="0.3"/>
  <cols>
    <col min="1" max="1" width="12.88671875" customWidth="1"/>
    <col min="2" max="2" width="11.77734375" bestFit="1" customWidth="1"/>
    <col min="3" max="4" width="14.5546875" customWidth="1"/>
    <col min="5" max="5" width="15" customWidth="1"/>
    <col min="6" max="6" width="17.77734375" customWidth="1"/>
    <col min="8" max="8" width="11.77734375" style="45" customWidth="1"/>
    <col min="10" max="10" width="9.6640625" customWidth="1"/>
  </cols>
  <sheetData>
    <row r="1" spans="1:9" s="41" customFormat="1" x14ac:dyDescent="0.3">
      <c r="A1" s="62" t="s">
        <v>0</v>
      </c>
      <c r="B1" s="62" t="s">
        <v>47</v>
      </c>
      <c r="C1" s="62" t="s">
        <v>50</v>
      </c>
      <c r="D1" s="62" t="s">
        <v>48</v>
      </c>
      <c r="E1" s="62" t="s">
        <v>49</v>
      </c>
      <c r="F1" s="62" t="s">
        <v>51</v>
      </c>
    </row>
    <row r="2" spans="1:9" s="41" customFormat="1" x14ac:dyDescent="0.3">
      <c r="A2" s="62"/>
      <c r="B2" s="62"/>
      <c r="C2" s="62"/>
      <c r="D2" s="62"/>
      <c r="E2" s="62"/>
      <c r="F2" s="62"/>
      <c r="H2" s="45" t="s">
        <v>55</v>
      </c>
    </row>
    <row r="3" spans="1:9" x14ac:dyDescent="0.3">
      <c r="A3" s="42">
        <v>45379</v>
      </c>
      <c r="B3" s="5">
        <v>13.28</v>
      </c>
      <c r="C3" s="19">
        <f t="shared" ref="C3:C66" si="0">VLOOKUP(A3, H:I, 2, FALSE)</f>
        <v>0.65080000000000005</v>
      </c>
      <c r="D3" s="19">
        <v>83.352000000000004</v>
      </c>
      <c r="E3" s="19">
        <f>B3*D3</f>
        <v>1106.9145599999999</v>
      </c>
      <c r="F3" s="13">
        <f>C3*D3</f>
        <v>54.245481600000005</v>
      </c>
      <c r="H3" s="44">
        <v>45382</v>
      </c>
      <c r="I3">
        <v>0.65010000000000001</v>
      </c>
    </row>
    <row r="4" spans="1:9" x14ac:dyDescent="0.3">
      <c r="A4" s="26">
        <v>45378</v>
      </c>
      <c r="B4" s="6">
        <v>13.06</v>
      </c>
      <c r="C4">
        <f t="shared" si="0"/>
        <v>0.64780000000000004</v>
      </c>
      <c r="D4">
        <v>83.293999999999997</v>
      </c>
      <c r="E4">
        <f t="shared" ref="E4:E67" si="1">B4*D4</f>
        <v>1087.8196399999999</v>
      </c>
      <c r="F4" s="14">
        <f t="shared" ref="F4:F67" si="2">C4*D4</f>
        <v>53.957853200000002</v>
      </c>
      <c r="H4" s="43">
        <v>45381</v>
      </c>
      <c r="I4">
        <v>0.64380000000000004</v>
      </c>
    </row>
    <row r="5" spans="1:9" x14ac:dyDescent="0.3">
      <c r="A5" s="26">
        <v>45377</v>
      </c>
      <c r="B5" s="6">
        <v>12.44</v>
      </c>
      <c r="C5">
        <f t="shared" si="0"/>
        <v>0.66490000000000005</v>
      </c>
      <c r="D5">
        <v>83.308999999999997</v>
      </c>
      <c r="E5">
        <f t="shared" si="1"/>
        <v>1036.3639599999999</v>
      </c>
      <c r="F5" s="14">
        <f t="shared" si="2"/>
        <v>55.392154099999999</v>
      </c>
      <c r="H5" s="43">
        <v>45380</v>
      </c>
      <c r="I5">
        <v>0.66400000000000003</v>
      </c>
    </row>
    <row r="6" spans="1:9" x14ac:dyDescent="0.3">
      <c r="A6" s="26">
        <v>45373</v>
      </c>
      <c r="B6" s="6">
        <v>12.91</v>
      </c>
      <c r="C6">
        <f t="shared" si="0"/>
        <v>0.61470000000000002</v>
      </c>
      <c r="D6">
        <v>83.581999999999994</v>
      </c>
      <c r="E6">
        <f t="shared" si="1"/>
        <v>1079.0436199999999</v>
      </c>
      <c r="F6" s="14">
        <f t="shared" si="2"/>
        <v>51.377855400000001</v>
      </c>
      <c r="H6" s="43">
        <v>45379</v>
      </c>
      <c r="I6">
        <v>0.65080000000000005</v>
      </c>
    </row>
    <row r="7" spans="1:9" x14ac:dyDescent="0.3">
      <c r="A7" s="26">
        <v>45372</v>
      </c>
      <c r="B7" s="6">
        <v>12.92</v>
      </c>
      <c r="C7">
        <f t="shared" si="0"/>
        <v>0.63170000000000004</v>
      </c>
      <c r="D7">
        <v>83.174000000000007</v>
      </c>
      <c r="E7">
        <f t="shared" si="1"/>
        <v>1074.60808</v>
      </c>
      <c r="F7" s="14">
        <f t="shared" si="2"/>
        <v>52.541015800000011</v>
      </c>
      <c r="H7" s="43">
        <v>45378</v>
      </c>
      <c r="I7">
        <v>0.64780000000000004</v>
      </c>
    </row>
    <row r="8" spans="1:9" x14ac:dyDescent="0.3">
      <c r="A8" s="26">
        <v>45371</v>
      </c>
      <c r="B8" s="6">
        <v>12.9</v>
      </c>
      <c r="C8">
        <f t="shared" si="0"/>
        <v>0.63929999999999998</v>
      </c>
      <c r="D8">
        <v>83.173000000000002</v>
      </c>
      <c r="E8">
        <f t="shared" si="1"/>
        <v>1072.9317000000001</v>
      </c>
      <c r="F8" s="14">
        <f t="shared" si="2"/>
        <v>53.172498900000001</v>
      </c>
      <c r="H8" s="43">
        <v>45377</v>
      </c>
      <c r="I8">
        <v>0.66490000000000005</v>
      </c>
    </row>
    <row r="9" spans="1:9" x14ac:dyDescent="0.3">
      <c r="A9" s="26">
        <v>45370</v>
      </c>
      <c r="B9" s="6">
        <v>12.3</v>
      </c>
      <c r="C9">
        <f t="shared" si="0"/>
        <v>0.58679999999999999</v>
      </c>
      <c r="D9">
        <v>83.007000000000005</v>
      </c>
      <c r="E9">
        <f t="shared" si="1"/>
        <v>1020.9861000000001</v>
      </c>
      <c r="F9" s="14">
        <f t="shared" si="2"/>
        <v>48.708507600000004</v>
      </c>
      <c r="H9" s="43">
        <v>45376</v>
      </c>
      <c r="I9">
        <v>0.65669999999999995</v>
      </c>
    </row>
    <row r="10" spans="1:9" x14ac:dyDescent="0.3">
      <c r="A10" s="26">
        <v>45369</v>
      </c>
      <c r="B10" s="6">
        <v>12.18</v>
      </c>
      <c r="C10">
        <f t="shared" si="0"/>
        <v>0.66010000000000002</v>
      </c>
      <c r="D10">
        <v>82.9</v>
      </c>
      <c r="E10">
        <f t="shared" si="1"/>
        <v>1009.7220000000001</v>
      </c>
      <c r="F10" s="14">
        <f t="shared" si="2"/>
        <v>54.722290000000008</v>
      </c>
      <c r="H10" s="43">
        <v>45375</v>
      </c>
      <c r="I10">
        <v>0.64670000000000005</v>
      </c>
    </row>
    <row r="11" spans="1:9" x14ac:dyDescent="0.3">
      <c r="A11" s="26">
        <v>45366</v>
      </c>
      <c r="B11" s="6">
        <v>12.06</v>
      </c>
      <c r="C11">
        <f t="shared" si="0"/>
        <v>0.72689999999999999</v>
      </c>
      <c r="D11">
        <v>82.882999999999996</v>
      </c>
      <c r="E11">
        <f t="shared" si="1"/>
        <v>999.56898000000001</v>
      </c>
      <c r="F11" s="14">
        <f t="shared" si="2"/>
        <v>60.247652699999996</v>
      </c>
      <c r="H11" s="43">
        <v>45374</v>
      </c>
      <c r="I11">
        <v>0.62309999999999999</v>
      </c>
    </row>
    <row r="12" spans="1:9" x14ac:dyDescent="0.3">
      <c r="A12" s="26">
        <v>45365</v>
      </c>
      <c r="B12" s="6">
        <v>12.08</v>
      </c>
      <c r="C12">
        <f t="shared" si="0"/>
        <v>0.75080000000000002</v>
      </c>
      <c r="D12">
        <v>82.915000000000006</v>
      </c>
      <c r="E12">
        <f t="shared" si="1"/>
        <v>1001.6132000000001</v>
      </c>
      <c r="F12" s="14">
        <f t="shared" si="2"/>
        <v>62.252582000000004</v>
      </c>
      <c r="H12" s="43">
        <v>45373</v>
      </c>
      <c r="I12">
        <v>0.61470000000000002</v>
      </c>
    </row>
    <row r="13" spans="1:9" x14ac:dyDescent="0.3">
      <c r="A13" s="26">
        <v>45364</v>
      </c>
      <c r="B13" s="6">
        <v>12.37</v>
      </c>
      <c r="C13">
        <f t="shared" si="0"/>
        <v>0.76449999999999996</v>
      </c>
      <c r="D13">
        <v>82.82</v>
      </c>
      <c r="E13">
        <f t="shared" si="1"/>
        <v>1024.4833999999998</v>
      </c>
      <c r="F13" s="14">
        <f t="shared" si="2"/>
        <v>63.315889999999989</v>
      </c>
      <c r="H13" s="43">
        <v>45372</v>
      </c>
      <c r="I13">
        <v>0.63170000000000004</v>
      </c>
    </row>
    <row r="14" spans="1:9" x14ac:dyDescent="0.3">
      <c r="A14" s="26">
        <v>45363</v>
      </c>
      <c r="B14" s="6">
        <v>12.11</v>
      </c>
      <c r="C14">
        <f t="shared" si="0"/>
        <v>0.74819999999999998</v>
      </c>
      <c r="D14">
        <v>82.786000000000001</v>
      </c>
      <c r="E14">
        <f t="shared" si="1"/>
        <v>1002.53846</v>
      </c>
      <c r="F14" s="14">
        <f t="shared" si="2"/>
        <v>61.940485199999998</v>
      </c>
      <c r="H14" s="43">
        <v>45371</v>
      </c>
      <c r="I14">
        <v>0.63929999999999998</v>
      </c>
    </row>
    <row r="15" spans="1:9" x14ac:dyDescent="0.3">
      <c r="A15" s="26">
        <v>45362</v>
      </c>
      <c r="B15" s="6">
        <v>12.11</v>
      </c>
      <c r="C15">
        <f t="shared" si="0"/>
        <v>0.77359999999999995</v>
      </c>
      <c r="D15">
        <v>82.72</v>
      </c>
      <c r="E15">
        <f t="shared" si="1"/>
        <v>1001.7392</v>
      </c>
      <c r="F15" s="14">
        <f t="shared" si="2"/>
        <v>63.992191999999996</v>
      </c>
      <c r="H15" s="43">
        <v>45370</v>
      </c>
      <c r="I15">
        <v>0.58679999999999999</v>
      </c>
    </row>
    <row r="16" spans="1:9" x14ac:dyDescent="0.3">
      <c r="A16" s="26">
        <v>45358</v>
      </c>
      <c r="B16" s="6">
        <v>12.41</v>
      </c>
      <c r="C16">
        <f t="shared" si="0"/>
        <v>0.74270000000000003</v>
      </c>
      <c r="D16">
        <v>82.707999999999998</v>
      </c>
      <c r="E16">
        <f t="shared" si="1"/>
        <v>1026.4062799999999</v>
      </c>
      <c r="F16" s="14">
        <f t="shared" si="2"/>
        <v>61.427231599999999</v>
      </c>
      <c r="H16" s="43">
        <v>45369</v>
      </c>
      <c r="I16">
        <v>0.66010000000000002</v>
      </c>
    </row>
    <row r="17" spans="1:9" x14ac:dyDescent="0.3">
      <c r="A17" s="26">
        <v>45357</v>
      </c>
      <c r="B17" s="6">
        <v>12.38</v>
      </c>
      <c r="C17">
        <f t="shared" si="0"/>
        <v>0.73480000000000001</v>
      </c>
      <c r="D17">
        <v>82.78</v>
      </c>
      <c r="E17">
        <f t="shared" si="1"/>
        <v>1024.8164000000002</v>
      </c>
      <c r="F17" s="14">
        <f t="shared" si="2"/>
        <v>60.826744000000005</v>
      </c>
      <c r="H17" s="43">
        <v>45368</v>
      </c>
      <c r="I17">
        <v>0.68100000000000005</v>
      </c>
    </row>
    <row r="18" spans="1:9" x14ac:dyDescent="0.3">
      <c r="A18" s="26">
        <v>45356</v>
      </c>
      <c r="B18" s="6">
        <v>12.58</v>
      </c>
      <c r="C18">
        <f t="shared" si="0"/>
        <v>0.69320000000000004</v>
      </c>
      <c r="D18">
        <v>82.891000000000005</v>
      </c>
      <c r="E18">
        <f t="shared" si="1"/>
        <v>1042.7687800000001</v>
      </c>
      <c r="F18" s="14">
        <f t="shared" si="2"/>
        <v>57.460041200000006</v>
      </c>
      <c r="H18" s="43">
        <v>45367</v>
      </c>
      <c r="I18">
        <v>0.6593</v>
      </c>
    </row>
    <row r="19" spans="1:9" x14ac:dyDescent="0.3">
      <c r="A19" s="26">
        <v>45355</v>
      </c>
      <c r="B19" s="6">
        <v>12.74</v>
      </c>
      <c r="C19">
        <f t="shared" si="0"/>
        <v>0.76929999999999998</v>
      </c>
      <c r="D19">
        <v>82.911000000000001</v>
      </c>
      <c r="E19">
        <f t="shared" si="1"/>
        <v>1056.2861399999999</v>
      </c>
      <c r="F19" s="14">
        <f t="shared" si="2"/>
        <v>63.783432300000001</v>
      </c>
      <c r="H19" s="43">
        <v>45366</v>
      </c>
      <c r="I19">
        <v>0.72689999999999999</v>
      </c>
    </row>
    <row r="20" spans="1:9" x14ac:dyDescent="0.3">
      <c r="A20" s="26">
        <v>45353</v>
      </c>
      <c r="B20" s="6">
        <v>12.45</v>
      </c>
      <c r="C20">
        <f t="shared" si="0"/>
        <v>0.74129999999999996</v>
      </c>
      <c r="D20">
        <f>AVERAGE(D19,D21)</f>
        <v>82.876000000000005</v>
      </c>
      <c r="E20">
        <f t="shared" si="1"/>
        <v>1031.8062</v>
      </c>
      <c r="F20" s="14">
        <f t="shared" si="2"/>
        <v>61.435978800000001</v>
      </c>
      <c r="H20" s="43">
        <v>45365</v>
      </c>
      <c r="I20">
        <v>0.75080000000000002</v>
      </c>
    </row>
    <row r="21" spans="1:9" x14ac:dyDescent="0.3">
      <c r="A21" s="26">
        <v>45352</v>
      </c>
      <c r="B21" s="6">
        <v>12.44</v>
      </c>
      <c r="C21">
        <f t="shared" si="0"/>
        <v>0.71870000000000001</v>
      </c>
      <c r="D21">
        <v>82.840999999999994</v>
      </c>
      <c r="E21">
        <f t="shared" si="1"/>
        <v>1030.5420399999998</v>
      </c>
      <c r="F21" s="14">
        <f t="shared" si="2"/>
        <v>59.537826699999997</v>
      </c>
      <c r="H21" s="43">
        <v>45364</v>
      </c>
      <c r="I21">
        <v>0.76449999999999996</v>
      </c>
    </row>
    <row r="22" spans="1:9" x14ac:dyDescent="0.3">
      <c r="A22" s="26">
        <v>45351</v>
      </c>
      <c r="B22" s="6">
        <v>12.3</v>
      </c>
      <c r="C22">
        <f t="shared" si="0"/>
        <v>0.65400000000000003</v>
      </c>
      <c r="D22">
        <v>82.9</v>
      </c>
      <c r="E22">
        <f t="shared" si="1"/>
        <v>1019.6700000000001</v>
      </c>
      <c r="F22" s="14">
        <f t="shared" si="2"/>
        <v>54.216600000000007</v>
      </c>
      <c r="H22" s="43">
        <v>45363</v>
      </c>
      <c r="I22">
        <v>0.74819999999999998</v>
      </c>
    </row>
    <row r="23" spans="1:9" x14ac:dyDescent="0.3">
      <c r="A23" s="26">
        <v>45350</v>
      </c>
      <c r="B23" s="6">
        <v>12</v>
      </c>
      <c r="C23">
        <f t="shared" si="0"/>
        <v>0.62890000000000001</v>
      </c>
      <c r="D23">
        <v>82.9</v>
      </c>
      <c r="E23">
        <f t="shared" si="1"/>
        <v>994.80000000000007</v>
      </c>
      <c r="F23" s="14">
        <f t="shared" si="2"/>
        <v>52.135810000000006</v>
      </c>
      <c r="H23" s="43">
        <v>45362</v>
      </c>
      <c r="I23">
        <v>0.77359999999999995</v>
      </c>
    </row>
    <row r="24" spans="1:9" x14ac:dyDescent="0.3">
      <c r="A24" s="26">
        <v>45349</v>
      </c>
      <c r="B24" s="6">
        <v>11.95</v>
      </c>
      <c r="C24">
        <f t="shared" si="0"/>
        <v>0.62360000000000004</v>
      </c>
      <c r="D24">
        <v>82.876999999999995</v>
      </c>
      <c r="E24">
        <f t="shared" si="1"/>
        <v>990.38014999999984</v>
      </c>
      <c r="F24" s="14">
        <f t="shared" si="2"/>
        <v>51.682097200000001</v>
      </c>
      <c r="H24" s="43">
        <v>45361</v>
      </c>
      <c r="I24">
        <v>0.7167</v>
      </c>
    </row>
    <row r="25" spans="1:9" x14ac:dyDescent="0.3">
      <c r="A25" s="26">
        <v>45348</v>
      </c>
      <c r="B25" s="6">
        <v>12.14</v>
      </c>
      <c r="C25">
        <f t="shared" si="0"/>
        <v>0.61929999999999996</v>
      </c>
      <c r="D25">
        <v>82.846000000000004</v>
      </c>
      <c r="E25">
        <f t="shared" si="1"/>
        <v>1005.7504400000001</v>
      </c>
      <c r="F25" s="14">
        <f t="shared" si="2"/>
        <v>51.306527799999998</v>
      </c>
      <c r="H25" s="43">
        <v>45360</v>
      </c>
      <c r="I25">
        <v>0.74180000000000001</v>
      </c>
    </row>
    <row r="26" spans="1:9" x14ac:dyDescent="0.3">
      <c r="A26" s="26">
        <v>45345</v>
      </c>
      <c r="B26" s="6">
        <v>12.12</v>
      </c>
      <c r="C26">
        <f t="shared" si="0"/>
        <v>0.58220000000000005</v>
      </c>
      <c r="D26">
        <v>82.858999999999995</v>
      </c>
      <c r="E26">
        <f t="shared" si="1"/>
        <v>1004.2510799999999</v>
      </c>
      <c r="F26" s="14">
        <f t="shared" si="2"/>
        <v>48.240509799999998</v>
      </c>
      <c r="H26" s="43">
        <v>45359</v>
      </c>
      <c r="I26">
        <v>0.72299999999999998</v>
      </c>
    </row>
    <row r="27" spans="1:9" x14ac:dyDescent="0.3">
      <c r="A27" s="26">
        <v>45344</v>
      </c>
      <c r="B27" s="6">
        <v>12.14</v>
      </c>
      <c r="C27">
        <f t="shared" si="0"/>
        <v>0.58620000000000005</v>
      </c>
      <c r="D27">
        <v>82.837000000000003</v>
      </c>
      <c r="E27">
        <f t="shared" si="1"/>
        <v>1005.6411800000001</v>
      </c>
      <c r="F27" s="14">
        <f t="shared" si="2"/>
        <v>48.559049400000006</v>
      </c>
      <c r="H27" s="43">
        <v>45358</v>
      </c>
      <c r="I27">
        <v>0.74270000000000003</v>
      </c>
    </row>
    <row r="28" spans="1:9" x14ac:dyDescent="0.3">
      <c r="A28" s="26">
        <v>45343</v>
      </c>
      <c r="B28" s="6">
        <v>12.25</v>
      </c>
      <c r="C28">
        <f t="shared" si="0"/>
        <v>0.59870000000000001</v>
      </c>
      <c r="D28">
        <v>82.93</v>
      </c>
      <c r="E28">
        <f t="shared" si="1"/>
        <v>1015.8925</v>
      </c>
      <c r="F28" s="14">
        <f t="shared" si="2"/>
        <v>49.650191000000007</v>
      </c>
      <c r="H28" s="43">
        <v>45357</v>
      </c>
      <c r="I28">
        <v>0.73480000000000001</v>
      </c>
    </row>
    <row r="29" spans="1:9" x14ac:dyDescent="0.3">
      <c r="A29" s="26">
        <v>45342</v>
      </c>
      <c r="B29" s="6">
        <v>12.3</v>
      </c>
      <c r="C29">
        <f t="shared" si="0"/>
        <v>0.622</v>
      </c>
      <c r="D29">
        <v>82.89</v>
      </c>
      <c r="E29">
        <f t="shared" si="1"/>
        <v>1019.547</v>
      </c>
      <c r="F29" s="14">
        <f t="shared" si="2"/>
        <v>51.557580000000002</v>
      </c>
      <c r="H29" s="43">
        <v>45356</v>
      </c>
      <c r="I29">
        <v>0.69320000000000004</v>
      </c>
    </row>
    <row r="30" spans="1:9" x14ac:dyDescent="0.3">
      <c r="A30" s="26">
        <v>45341</v>
      </c>
      <c r="B30" s="6">
        <v>12.52</v>
      </c>
      <c r="C30">
        <f t="shared" si="0"/>
        <v>0.63049999999999995</v>
      </c>
      <c r="D30">
        <v>83.025999999999996</v>
      </c>
      <c r="E30">
        <f t="shared" si="1"/>
        <v>1039.48552</v>
      </c>
      <c r="F30" s="14">
        <f t="shared" si="2"/>
        <v>52.347892999999992</v>
      </c>
      <c r="H30" s="43">
        <v>45355</v>
      </c>
      <c r="I30">
        <v>0.76929999999999998</v>
      </c>
    </row>
    <row r="31" spans="1:9" x14ac:dyDescent="0.3">
      <c r="A31" s="26">
        <v>45338</v>
      </c>
      <c r="B31" s="6">
        <v>12.38</v>
      </c>
      <c r="C31">
        <f t="shared" si="0"/>
        <v>0.59870000000000001</v>
      </c>
      <c r="D31">
        <v>83.013000000000005</v>
      </c>
      <c r="E31">
        <f t="shared" si="1"/>
        <v>1027.7009400000002</v>
      </c>
      <c r="F31" s="14">
        <f t="shared" si="2"/>
        <v>49.699883100000001</v>
      </c>
      <c r="H31" s="43">
        <v>45354</v>
      </c>
      <c r="I31">
        <v>0.72799999999999998</v>
      </c>
    </row>
    <row r="32" spans="1:9" x14ac:dyDescent="0.3">
      <c r="A32" s="26">
        <v>45337</v>
      </c>
      <c r="B32" s="6">
        <v>12.5</v>
      </c>
      <c r="C32">
        <f t="shared" si="0"/>
        <v>0.60860000000000003</v>
      </c>
      <c r="D32">
        <v>82.988</v>
      </c>
      <c r="E32">
        <f t="shared" si="1"/>
        <v>1037.3499999999999</v>
      </c>
      <c r="F32" s="14">
        <f t="shared" si="2"/>
        <v>50.506496800000001</v>
      </c>
      <c r="H32" s="43">
        <v>45353</v>
      </c>
      <c r="I32">
        <v>0.74129999999999996</v>
      </c>
    </row>
    <row r="33" spans="1:9" x14ac:dyDescent="0.3">
      <c r="A33" s="26">
        <v>45336</v>
      </c>
      <c r="B33" s="6">
        <v>12.79</v>
      </c>
      <c r="C33">
        <f t="shared" si="0"/>
        <v>0.57679999999999998</v>
      </c>
      <c r="D33">
        <v>83.034000000000006</v>
      </c>
      <c r="E33">
        <f t="shared" si="1"/>
        <v>1062.00486</v>
      </c>
      <c r="F33" s="14">
        <f t="shared" si="2"/>
        <v>47.894011200000001</v>
      </c>
      <c r="H33" s="43">
        <v>45352</v>
      </c>
      <c r="I33">
        <v>0.71870000000000001</v>
      </c>
    </row>
    <row r="34" spans="1:9" x14ac:dyDescent="0.3">
      <c r="A34" s="26">
        <v>45335</v>
      </c>
      <c r="B34" s="6">
        <v>12.5</v>
      </c>
      <c r="C34">
        <f t="shared" si="0"/>
        <v>0.54490000000000005</v>
      </c>
      <c r="D34">
        <v>83.097999999999999</v>
      </c>
      <c r="E34">
        <f t="shared" si="1"/>
        <v>1038.7249999999999</v>
      </c>
      <c r="F34" s="14">
        <f t="shared" si="2"/>
        <v>45.280100200000007</v>
      </c>
      <c r="H34" s="43">
        <v>45351</v>
      </c>
      <c r="I34">
        <v>0.65400000000000003</v>
      </c>
    </row>
    <row r="35" spans="1:9" x14ac:dyDescent="0.3">
      <c r="A35" s="26">
        <v>45334</v>
      </c>
      <c r="B35" s="6">
        <v>12.65</v>
      </c>
      <c r="C35">
        <f t="shared" si="0"/>
        <v>0.55930000000000002</v>
      </c>
      <c r="D35">
        <v>82.97</v>
      </c>
      <c r="E35">
        <f t="shared" si="1"/>
        <v>1049.5705</v>
      </c>
      <c r="F35" s="14">
        <f t="shared" si="2"/>
        <v>46.405121000000001</v>
      </c>
      <c r="H35" s="43">
        <v>45350</v>
      </c>
      <c r="I35">
        <v>0.62890000000000001</v>
      </c>
    </row>
    <row r="36" spans="1:9" x14ac:dyDescent="0.3">
      <c r="A36" s="26">
        <v>45331</v>
      </c>
      <c r="B36" s="6">
        <v>12.62</v>
      </c>
      <c r="C36">
        <f t="shared" si="0"/>
        <v>0.54049999999999998</v>
      </c>
      <c r="D36">
        <v>83</v>
      </c>
      <c r="E36">
        <f t="shared" si="1"/>
        <v>1047.46</v>
      </c>
      <c r="F36" s="14">
        <f t="shared" si="2"/>
        <v>44.861499999999999</v>
      </c>
      <c r="H36" s="43">
        <v>45349</v>
      </c>
      <c r="I36">
        <v>0.62360000000000004</v>
      </c>
    </row>
    <row r="37" spans="1:9" x14ac:dyDescent="0.3">
      <c r="A37" s="26">
        <v>45330</v>
      </c>
      <c r="B37" s="6">
        <v>11.9</v>
      </c>
      <c r="C37">
        <f t="shared" si="0"/>
        <v>0.52990000000000004</v>
      </c>
      <c r="D37">
        <v>82.977999999999994</v>
      </c>
      <c r="E37">
        <f t="shared" si="1"/>
        <v>987.43819999999994</v>
      </c>
      <c r="F37" s="14">
        <f t="shared" si="2"/>
        <v>43.970042200000002</v>
      </c>
      <c r="H37" s="43">
        <v>45348</v>
      </c>
      <c r="I37">
        <v>0.61929999999999996</v>
      </c>
    </row>
    <row r="38" spans="1:9" x14ac:dyDescent="0.3">
      <c r="A38" s="26">
        <v>45329</v>
      </c>
      <c r="B38" s="6">
        <v>11.42</v>
      </c>
      <c r="C38">
        <f t="shared" si="0"/>
        <v>0.50219999999999998</v>
      </c>
      <c r="D38">
        <v>82.977000000000004</v>
      </c>
      <c r="E38">
        <f t="shared" si="1"/>
        <v>947.59734000000003</v>
      </c>
      <c r="F38" s="14">
        <f t="shared" si="2"/>
        <v>41.671049400000001</v>
      </c>
      <c r="H38" s="43">
        <v>45347</v>
      </c>
      <c r="I38">
        <v>0.59130000000000005</v>
      </c>
    </row>
    <row r="39" spans="1:9" x14ac:dyDescent="0.3">
      <c r="A39" s="26">
        <v>45328</v>
      </c>
      <c r="B39" s="6">
        <v>11.97</v>
      </c>
      <c r="C39">
        <f t="shared" si="0"/>
        <v>0.49830000000000002</v>
      </c>
      <c r="D39">
        <v>83.061999999999998</v>
      </c>
      <c r="E39">
        <f t="shared" si="1"/>
        <v>994.25214000000005</v>
      </c>
      <c r="F39" s="14">
        <f t="shared" si="2"/>
        <v>41.389794600000002</v>
      </c>
      <c r="H39" s="43">
        <v>45346</v>
      </c>
      <c r="I39">
        <v>0.5968</v>
      </c>
    </row>
    <row r="40" spans="1:9" x14ac:dyDescent="0.3">
      <c r="A40" s="26">
        <v>45327</v>
      </c>
      <c r="B40" s="6">
        <v>11.93</v>
      </c>
      <c r="C40">
        <f t="shared" si="0"/>
        <v>0.49419999999999997</v>
      </c>
      <c r="D40">
        <v>83.036000000000001</v>
      </c>
      <c r="E40">
        <f t="shared" si="1"/>
        <v>990.61947999999995</v>
      </c>
      <c r="F40" s="14">
        <f t="shared" si="2"/>
        <v>41.036391199999997</v>
      </c>
      <c r="H40" s="43">
        <v>45345</v>
      </c>
      <c r="I40">
        <v>0.58220000000000005</v>
      </c>
    </row>
    <row r="41" spans="1:9" x14ac:dyDescent="0.3">
      <c r="A41" s="26">
        <v>45324</v>
      </c>
      <c r="B41" s="6">
        <v>11.55</v>
      </c>
      <c r="C41">
        <f t="shared" si="0"/>
        <v>0.51449999999999996</v>
      </c>
      <c r="D41">
        <v>82.998999999999995</v>
      </c>
      <c r="E41">
        <f t="shared" si="1"/>
        <v>958.63845000000003</v>
      </c>
      <c r="F41" s="14">
        <f t="shared" si="2"/>
        <v>42.702985499999997</v>
      </c>
      <c r="H41" s="43">
        <v>45344</v>
      </c>
      <c r="I41">
        <v>0.58620000000000005</v>
      </c>
    </row>
    <row r="42" spans="1:9" x14ac:dyDescent="0.3">
      <c r="A42" s="26">
        <v>45323</v>
      </c>
      <c r="B42" s="6">
        <v>11.61</v>
      </c>
      <c r="C42">
        <f t="shared" si="0"/>
        <v>0.50770000000000004</v>
      </c>
      <c r="D42">
        <v>82.947000000000003</v>
      </c>
      <c r="E42">
        <f t="shared" si="1"/>
        <v>963.01467000000002</v>
      </c>
      <c r="F42" s="14">
        <f t="shared" si="2"/>
        <v>42.112191900000006</v>
      </c>
      <c r="H42" s="43">
        <v>45343</v>
      </c>
      <c r="I42">
        <v>0.59870000000000001</v>
      </c>
    </row>
    <row r="43" spans="1:9" x14ac:dyDescent="0.3">
      <c r="A43" s="26">
        <v>45322</v>
      </c>
      <c r="B43" s="6">
        <v>11.38</v>
      </c>
      <c r="C43">
        <f t="shared" si="0"/>
        <v>0.49790000000000001</v>
      </c>
      <c r="D43">
        <v>83.094999999999999</v>
      </c>
      <c r="E43">
        <f t="shared" si="1"/>
        <v>945.62110000000007</v>
      </c>
      <c r="F43" s="14">
        <f t="shared" si="2"/>
        <v>41.373000500000003</v>
      </c>
      <c r="H43" s="43">
        <v>45342</v>
      </c>
      <c r="I43">
        <v>0.622</v>
      </c>
    </row>
    <row r="44" spans="1:9" x14ac:dyDescent="0.3">
      <c r="A44" s="26">
        <v>45321</v>
      </c>
      <c r="B44" s="6">
        <v>11.23</v>
      </c>
      <c r="C44">
        <f t="shared" si="0"/>
        <v>0.51390000000000002</v>
      </c>
      <c r="D44">
        <v>83.12</v>
      </c>
      <c r="E44">
        <f t="shared" si="1"/>
        <v>933.43760000000009</v>
      </c>
      <c r="F44" s="14">
        <f t="shared" si="2"/>
        <v>42.715368000000005</v>
      </c>
      <c r="H44" s="43">
        <v>45341</v>
      </c>
      <c r="I44">
        <v>0.63049999999999995</v>
      </c>
    </row>
    <row r="45" spans="1:9" x14ac:dyDescent="0.3">
      <c r="A45" s="26">
        <v>45320</v>
      </c>
      <c r="B45" s="6">
        <v>11.18</v>
      </c>
      <c r="C45">
        <f t="shared" si="0"/>
        <v>0.52590000000000003</v>
      </c>
      <c r="D45">
        <v>83.134</v>
      </c>
      <c r="E45">
        <f t="shared" si="1"/>
        <v>929.43812000000003</v>
      </c>
      <c r="F45" s="14">
        <f t="shared" si="2"/>
        <v>43.720170600000003</v>
      </c>
      <c r="H45" s="43">
        <v>45340</v>
      </c>
      <c r="I45">
        <v>0.61899999999999999</v>
      </c>
    </row>
    <row r="46" spans="1:9" x14ac:dyDescent="0.3">
      <c r="A46" s="26">
        <v>45316</v>
      </c>
      <c r="B46" s="6">
        <v>10.87</v>
      </c>
      <c r="C46">
        <f t="shared" si="0"/>
        <v>0.46650000000000003</v>
      </c>
      <c r="D46">
        <v>83.144000000000005</v>
      </c>
      <c r="E46">
        <f t="shared" si="1"/>
        <v>903.77527999999995</v>
      </c>
      <c r="F46" s="14">
        <f t="shared" si="2"/>
        <v>38.786676000000007</v>
      </c>
      <c r="H46" s="43">
        <v>45339</v>
      </c>
      <c r="I46">
        <v>0.60940000000000005</v>
      </c>
    </row>
    <row r="47" spans="1:9" x14ac:dyDescent="0.3">
      <c r="A47" s="26">
        <v>45315</v>
      </c>
      <c r="B47" s="6">
        <v>11.21</v>
      </c>
      <c r="C47">
        <f t="shared" si="0"/>
        <v>0.47649999999999998</v>
      </c>
      <c r="D47">
        <v>83.13</v>
      </c>
      <c r="E47">
        <f t="shared" si="1"/>
        <v>931.88729999999998</v>
      </c>
      <c r="F47" s="14">
        <f t="shared" si="2"/>
        <v>39.611444999999996</v>
      </c>
      <c r="H47" s="43">
        <v>45338</v>
      </c>
      <c r="I47">
        <v>0.59870000000000001</v>
      </c>
    </row>
    <row r="48" spans="1:9" x14ac:dyDescent="0.3">
      <c r="A48" s="26">
        <v>45314</v>
      </c>
      <c r="B48" s="6">
        <v>11.04</v>
      </c>
      <c r="C48">
        <f t="shared" si="0"/>
        <v>0.47739999999999999</v>
      </c>
      <c r="D48">
        <v>83.15</v>
      </c>
      <c r="E48">
        <f t="shared" si="1"/>
        <v>917.976</v>
      </c>
      <c r="F48" s="14">
        <f t="shared" si="2"/>
        <v>39.695810000000002</v>
      </c>
      <c r="H48" s="43">
        <v>45337</v>
      </c>
      <c r="I48">
        <v>0.60860000000000003</v>
      </c>
    </row>
    <row r="49" spans="1:9" x14ac:dyDescent="0.3">
      <c r="A49" s="26">
        <v>45311</v>
      </c>
      <c r="B49" s="6">
        <v>11.04</v>
      </c>
      <c r="C49">
        <f t="shared" si="0"/>
        <v>0.5161</v>
      </c>
      <c r="D49">
        <f>AVERAGE(D48,D50)</f>
        <v>83.117999999999995</v>
      </c>
      <c r="E49">
        <f t="shared" si="1"/>
        <v>917.62271999999984</v>
      </c>
      <c r="F49" s="14">
        <f t="shared" si="2"/>
        <v>42.897199799999996</v>
      </c>
      <c r="H49" s="43">
        <v>45336</v>
      </c>
      <c r="I49">
        <v>0.57679999999999998</v>
      </c>
    </row>
    <row r="50" spans="1:9" x14ac:dyDescent="0.3">
      <c r="A50" s="26">
        <v>45310</v>
      </c>
      <c r="B50" s="6">
        <v>10.83</v>
      </c>
      <c r="C50">
        <f t="shared" si="0"/>
        <v>0.50429999999999997</v>
      </c>
      <c r="D50">
        <v>83.085999999999999</v>
      </c>
      <c r="E50">
        <f t="shared" si="1"/>
        <v>899.82137999999998</v>
      </c>
      <c r="F50" s="14">
        <f t="shared" si="2"/>
        <v>41.900269799999997</v>
      </c>
      <c r="H50" s="43">
        <v>45335</v>
      </c>
      <c r="I50">
        <v>0.54490000000000005</v>
      </c>
    </row>
    <row r="51" spans="1:9" x14ac:dyDescent="0.3">
      <c r="A51" s="26">
        <v>45309</v>
      </c>
      <c r="B51" s="6">
        <v>11.11</v>
      </c>
      <c r="C51">
        <f t="shared" si="0"/>
        <v>0.50239999999999996</v>
      </c>
      <c r="D51">
        <v>83.165000000000006</v>
      </c>
      <c r="E51">
        <f t="shared" si="1"/>
        <v>923.96315000000004</v>
      </c>
      <c r="F51" s="14">
        <f t="shared" si="2"/>
        <v>41.782096000000003</v>
      </c>
      <c r="H51" s="43">
        <v>45334</v>
      </c>
      <c r="I51">
        <v>0.55930000000000002</v>
      </c>
    </row>
    <row r="52" spans="1:9" x14ac:dyDescent="0.3">
      <c r="A52" s="26">
        <v>45308</v>
      </c>
      <c r="B52" s="6">
        <v>11.3</v>
      </c>
      <c r="C52">
        <f t="shared" si="0"/>
        <v>0.5282</v>
      </c>
      <c r="D52">
        <v>83.182000000000002</v>
      </c>
      <c r="E52">
        <f t="shared" si="1"/>
        <v>939.95660000000009</v>
      </c>
      <c r="F52" s="14">
        <f t="shared" si="2"/>
        <v>43.936732400000004</v>
      </c>
      <c r="H52" s="43">
        <v>45333</v>
      </c>
      <c r="I52">
        <v>0.54139999999999999</v>
      </c>
    </row>
    <row r="53" spans="1:9" x14ac:dyDescent="0.3">
      <c r="A53" s="26">
        <v>45307</v>
      </c>
      <c r="B53" s="6">
        <v>11.3</v>
      </c>
      <c r="C53">
        <f t="shared" si="0"/>
        <v>0.53569999999999995</v>
      </c>
      <c r="D53">
        <v>83.084000000000003</v>
      </c>
      <c r="E53">
        <f t="shared" si="1"/>
        <v>938.84920000000011</v>
      </c>
      <c r="F53" s="14">
        <f t="shared" si="2"/>
        <v>44.508098799999999</v>
      </c>
      <c r="H53" s="43">
        <v>45332</v>
      </c>
      <c r="I53">
        <v>0.55149999999999999</v>
      </c>
    </row>
    <row r="54" spans="1:9" x14ac:dyDescent="0.3">
      <c r="A54" s="26">
        <v>45306</v>
      </c>
      <c r="B54" s="6">
        <v>11.54</v>
      </c>
      <c r="C54">
        <f t="shared" si="0"/>
        <v>0.52739999999999998</v>
      </c>
      <c r="D54">
        <v>82.826999999999998</v>
      </c>
      <c r="E54">
        <f t="shared" si="1"/>
        <v>955.82357999999988</v>
      </c>
      <c r="F54" s="14">
        <f t="shared" si="2"/>
        <v>43.682959799999999</v>
      </c>
      <c r="H54" s="43">
        <v>45331</v>
      </c>
      <c r="I54">
        <v>0.54049999999999998</v>
      </c>
    </row>
    <row r="55" spans="1:9" x14ac:dyDescent="0.3">
      <c r="A55" s="26">
        <v>45303</v>
      </c>
      <c r="B55" s="6">
        <v>11.66</v>
      </c>
      <c r="C55">
        <f t="shared" si="0"/>
        <v>0.54769999999999996</v>
      </c>
      <c r="D55">
        <v>82.856999999999999</v>
      </c>
      <c r="E55">
        <f t="shared" si="1"/>
        <v>966.11261999999999</v>
      </c>
      <c r="F55" s="14">
        <f t="shared" si="2"/>
        <v>45.380778899999996</v>
      </c>
      <c r="H55" s="43">
        <v>45330</v>
      </c>
      <c r="I55">
        <v>0.52990000000000004</v>
      </c>
    </row>
    <row r="56" spans="1:9" x14ac:dyDescent="0.3">
      <c r="A56" s="26">
        <v>45302</v>
      </c>
      <c r="B56" s="6">
        <v>11.67</v>
      </c>
      <c r="C56">
        <f t="shared" si="0"/>
        <v>0.58189999999999997</v>
      </c>
      <c r="D56">
        <v>83.063000000000002</v>
      </c>
      <c r="E56">
        <f t="shared" si="1"/>
        <v>969.34521000000007</v>
      </c>
      <c r="F56" s="14">
        <f t="shared" si="2"/>
        <v>48.3343597</v>
      </c>
      <c r="H56" s="43">
        <v>45329</v>
      </c>
      <c r="I56">
        <v>0.50219999999999998</v>
      </c>
    </row>
    <row r="57" spans="1:9" x14ac:dyDescent="0.3">
      <c r="A57" s="26">
        <v>45301</v>
      </c>
      <c r="B57" s="6">
        <v>11.8</v>
      </c>
      <c r="C57">
        <f t="shared" si="0"/>
        <v>0.56540000000000001</v>
      </c>
      <c r="D57">
        <v>83.022999999999996</v>
      </c>
      <c r="E57">
        <f t="shared" si="1"/>
        <v>979.67140000000006</v>
      </c>
      <c r="F57" s="14">
        <f t="shared" si="2"/>
        <v>46.941204200000001</v>
      </c>
      <c r="H57" s="43">
        <v>45328</v>
      </c>
      <c r="I57">
        <v>0.49830000000000002</v>
      </c>
    </row>
    <row r="58" spans="1:9" x14ac:dyDescent="0.3">
      <c r="A58" s="26">
        <v>45300</v>
      </c>
      <c r="B58" s="6">
        <v>11.68</v>
      </c>
      <c r="C58">
        <f t="shared" si="0"/>
        <v>0.51229999999999998</v>
      </c>
      <c r="D58">
        <v>83.108999999999995</v>
      </c>
      <c r="E58">
        <f t="shared" si="1"/>
        <v>970.71311999999989</v>
      </c>
      <c r="F58" s="14">
        <f t="shared" si="2"/>
        <v>42.576740699999995</v>
      </c>
      <c r="H58" s="43">
        <v>45327</v>
      </c>
      <c r="I58">
        <v>0.49419999999999997</v>
      </c>
    </row>
    <row r="59" spans="1:9" x14ac:dyDescent="0.3">
      <c r="A59" s="26">
        <v>45299</v>
      </c>
      <c r="B59" s="6">
        <v>11.51</v>
      </c>
      <c r="C59">
        <f t="shared" si="0"/>
        <v>0.54120000000000001</v>
      </c>
      <c r="D59">
        <v>83.045000000000002</v>
      </c>
      <c r="E59">
        <f t="shared" si="1"/>
        <v>955.84794999999997</v>
      </c>
      <c r="F59" s="14">
        <f t="shared" si="2"/>
        <v>44.943954000000005</v>
      </c>
      <c r="H59" s="43">
        <v>45326</v>
      </c>
      <c r="I59">
        <v>0.49340000000000001</v>
      </c>
    </row>
    <row r="60" spans="1:9" x14ac:dyDescent="0.3">
      <c r="A60" s="26">
        <v>45296</v>
      </c>
      <c r="B60" s="6">
        <v>11.54</v>
      </c>
      <c r="C60">
        <f t="shared" si="0"/>
        <v>0.54139999999999999</v>
      </c>
      <c r="D60">
        <v>83.102999999999994</v>
      </c>
      <c r="E60">
        <f t="shared" si="1"/>
        <v>959.00861999999984</v>
      </c>
      <c r="F60" s="14">
        <f t="shared" si="2"/>
        <v>44.991964199999998</v>
      </c>
      <c r="H60" s="43">
        <v>45325</v>
      </c>
      <c r="I60">
        <v>0.51239999999999997</v>
      </c>
    </row>
    <row r="61" spans="1:9" x14ac:dyDescent="0.3">
      <c r="A61" s="26">
        <v>45295</v>
      </c>
      <c r="B61" s="6">
        <v>11.99</v>
      </c>
      <c r="C61">
        <f t="shared" si="0"/>
        <v>0.56989999999999996</v>
      </c>
      <c r="D61">
        <v>83.242999999999995</v>
      </c>
      <c r="E61">
        <f t="shared" si="1"/>
        <v>998.08357000000001</v>
      </c>
      <c r="F61" s="14">
        <f t="shared" si="2"/>
        <v>47.440185699999994</v>
      </c>
      <c r="H61" s="43">
        <v>45324</v>
      </c>
      <c r="I61">
        <v>0.51449999999999996</v>
      </c>
    </row>
    <row r="62" spans="1:9" x14ac:dyDescent="0.3">
      <c r="A62" s="26">
        <v>45294</v>
      </c>
      <c r="B62" s="6">
        <v>12.02</v>
      </c>
      <c r="C62">
        <f t="shared" si="0"/>
        <v>0.55679999999999996</v>
      </c>
      <c r="D62">
        <v>83.281999999999996</v>
      </c>
      <c r="E62">
        <f t="shared" si="1"/>
        <v>1001.04964</v>
      </c>
      <c r="F62" s="14">
        <f t="shared" si="2"/>
        <v>46.371417599999994</v>
      </c>
      <c r="H62" s="43">
        <v>45323</v>
      </c>
      <c r="I62">
        <v>0.50770000000000004</v>
      </c>
    </row>
    <row r="63" spans="1:9" x14ac:dyDescent="0.3">
      <c r="A63" s="26">
        <v>45293</v>
      </c>
      <c r="B63" s="6">
        <v>12.16</v>
      </c>
      <c r="C63">
        <f t="shared" si="0"/>
        <v>0.60489999999999999</v>
      </c>
      <c r="D63">
        <v>83.27</v>
      </c>
      <c r="E63">
        <f t="shared" si="1"/>
        <v>1012.5631999999999</v>
      </c>
      <c r="F63" s="14">
        <f t="shared" si="2"/>
        <v>50.370022999999996</v>
      </c>
      <c r="H63" s="43">
        <v>45322</v>
      </c>
      <c r="I63">
        <v>0.49790000000000001</v>
      </c>
    </row>
    <row r="64" spans="1:9" x14ac:dyDescent="0.3">
      <c r="A64" s="26">
        <v>45292</v>
      </c>
      <c r="B64" s="6">
        <v>12.21</v>
      </c>
      <c r="C64">
        <f t="shared" si="0"/>
        <v>0.62280000000000002</v>
      </c>
      <c r="D64">
        <v>83.238</v>
      </c>
      <c r="E64">
        <f t="shared" si="1"/>
        <v>1016.3359800000001</v>
      </c>
      <c r="F64" s="14">
        <f t="shared" si="2"/>
        <v>51.840626399999998</v>
      </c>
      <c r="H64" s="43">
        <v>45321</v>
      </c>
      <c r="I64">
        <v>0.51390000000000002</v>
      </c>
    </row>
    <row r="65" spans="1:9" x14ac:dyDescent="0.3">
      <c r="A65" s="26">
        <v>45289</v>
      </c>
      <c r="B65" s="6">
        <v>12.27</v>
      </c>
      <c r="C65">
        <f t="shared" si="0"/>
        <v>0.60829999999999995</v>
      </c>
      <c r="D65">
        <v>83.19</v>
      </c>
      <c r="E65">
        <f t="shared" si="1"/>
        <v>1020.7412999999999</v>
      </c>
      <c r="F65" s="14">
        <f t="shared" si="2"/>
        <v>50.604476999999996</v>
      </c>
      <c r="H65" s="43">
        <v>45320</v>
      </c>
      <c r="I65">
        <v>0.52590000000000003</v>
      </c>
    </row>
    <row r="66" spans="1:9" x14ac:dyDescent="0.3">
      <c r="A66" s="26">
        <v>45288</v>
      </c>
      <c r="B66" s="6">
        <v>12.17</v>
      </c>
      <c r="C66">
        <f t="shared" si="0"/>
        <v>0.61599999999999999</v>
      </c>
      <c r="D66">
        <v>83.168999999999997</v>
      </c>
      <c r="E66">
        <f t="shared" si="1"/>
        <v>1012.1667299999999</v>
      </c>
      <c r="F66" s="14">
        <f t="shared" si="2"/>
        <v>51.232104</v>
      </c>
      <c r="H66" s="43">
        <v>45319</v>
      </c>
      <c r="I66">
        <v>0.49020000000000002</v>
      </c>
    </row>
    <row r="67" spans="1:9" x14ac:dyDescent="0.3">
      <c r="A67" s="26">
        <v>45287</v>
      </c>
      <c r="B67" s="6">
        <v>12.16</v>
      </c>
      <c r="C67">
        <f t="shared" ref="C67:C130" si="3">VLOOKUP(A67, H:I, 2, FALSE)</f>
        <v>0.63349999999999995</v>
      </c>
      <c r="D67">
        <v>83.263000000000005</v>
      </c>
      <c r="E67">
        <f t="shared" si="1"/>
        <v>1012.4780800000001</v>
      </c>
      <c r="F67" s="14">
        <f t="shared" si="2"/>
        <v>52.747110499999998</v>
      </c>
      <c r="H67" s="43">
        <v>45318</v>
      </c>
      <c r="I67">
        <v>0.48620000000000002</v>
      </c>
    </row>
    <row r="68" spans="1:9" x14ac:dyDescent="0.3">
      <c r="A68" s="26">
        <v>45286</v>
      </c>
      <c r="B68" s="6">
        <v>11.63</v>
      </c>
      <c r="C68">
        <f t="shared" si="3"/>
        <v>0.60829999999999995</v>
      </c>
      <c r="D68">
        <v>83.158000000000001</v>
      </c>
      <c r="E68">
        <f t="shared" ref="E68:E131" si="4">B68*D68</f>
        <v>967.12754000000007</v>
      </c>
      <c r="F68" s="14">
        <f t="shared" ref="F68:F131" si="5">C68*D68</f>
        <v>50.585011399999999</v>
      </c>
      <c r="H68" s="43">
        <v>45317</v>
      </c>
      <c r="I68">
        <v>0.48480000000000001</v>
      </c>
    </row>
    <row r="69" spans="1:9" x14ac:dyDescent="0.3">
      <c r="A69" s="26">
        <v>45282</v>
      </c>
      <c r="B69" s="6">
        <v>11.85</v>
      </c>
      <c r="C69">
        <f t="shared" si="3"/>
        <v>0.62260000000000004</v>
      </c>
      <c r="D69">
        <v>83.165999999999997</v>
      </c>
      <c r="E69">
        <f t="shared" si="4"/>
        <v>985.51709999999991</v>
      </c>
      <c r="F69" s="14">
        <f t="shared" si="5"/>
        <v>51.779151599999999</v>
      </c>
      <c r="H69" s="43">
        <v>45316</v>
      </c>
      <c r="I69">
        <v>0.46650000000000003</v>
      </c>
    </row>
    <row r="70" spans="1:9" x14ac:dyDescent="0.3">
      <c r="A70" s="26">
        <v>45281</v>
      </c>
      <c r="B70" s="6">
        <v>11.76</v>
      </c>
      <c r="C70">
        <f t="shared" si="3"/>
        <v>0.63539999999999996</v>
      </c>
      <c r="D70">
        <v>83.213999999999999</v>
      </c>
      <c r="E70">
        <f t="shared" si="4"/>
        <v>978.59663999999998</v>
      </c>
      <c r="F70" s="14">
        <f t="shared" si="5"/>
        <v>52.874175599999994</v>
      </c>
      <c r="H70" s="43">
        <v>45315</v>
      </c>
      <c r="I70">
        <v>0.47649999999999998</v>
      </c>
    </row>
    <row r="71" spans="1:9" x14ac:dyDescent="0.3">
      <c r="A71" s="26">
        <v>45280</v>
      </c>
      <c r="B71" s="6">
        <v>11.85</v>
      </c>
      <c r="C71">
        <f t="shared" si="3"/>
        <v>0.5897</v>
      </c>
      <c r="D71">
        <v>83.138999999999996</v>
      </c>
      <c r="E71">
        <f t="shared" si="4"/>
        <v>985.19714999999997</v>
      </c>
      <c r="F71" s="14">
        <f t="shared" si="5"/>
        <v>49.027068299999996</v>
      </c>
      <c r="H71" s="43">
        <v>45314</v>
      </c>
      <c r="I71">
        <v>0.47739999999999999</v>
      </c>
    </row>
    <row r="72" spans="1:9" x14ac:dyDescent="0.3">
      <c r="A72" s="26">
        <v>45279</v>
      </c>
      <c r="B72" s="6">
        <v>11.91</v>
      </c>
      <c r="C72">
        <f t="shared" si="3"/>
        <v>0.57599999999999996</v>
      </c>
      <c r="D72">
        <v>83.105999999999995</v>
      </c>
      <c r="E72">
        <f t="shared" si="4"/>
        <v>989.79245999999989</v>
      </c>
      <c r="F72" s="14">
        <f t="shared" si="5"/>
        <v>47.869055999999993</v>
      </c>
      <c r="H72" s="43">
        <v>45313</v>
      </c>
      <c r="I72">
        <v>0.47860000000000003</v>
      </c>
    </row>
    <row r="73" spans="1:9" x14ac:dyDescent="0.3">
      <c r="A73" s="26">
        <v>45278</v>
      </c>
      <c r="B73" s="6">
        <v>11.08</v>
      </c>
      <c r="C73">
        <f t="shared" si="3"/>
        <v>0.60270000000000001</v>
      </c>
      <c r="D73">
        <v>83.144000000000005</v>
      </c>
      <c r="E73">
        <f t="shared" si="4"/>
        <v>921.23552000000007</v>
      </c>
      <c r="F73" s="14">
        <f t="shared" si="5"/>
        <v>50.110888800000005</v>
      </c>
      <c r="H73" s="43">
        <v>45312</v>
      </c>
      <c r="I73">
        <v>0.503</v>
      </c>
    </row>
    <row r="74" spans="1:9" x14ac:dyDescent="0.3">
      <c r="A74" s="26">
        <v>45275</v>
      </c>
      <c r="B74" s="6">
        <v>11</v>
      </c>
      <c r="C74">
        <f t="shared" si="3"/>
        <v>0.60040000000000004</v>
      </c>
      <c r="D74">
        <v>83.02</v>
      </c>
      <c r="E74">
        <f t="shared" si="4"/>
        <v>913.21999999999991</v>
      </c>
      <c r="F74" s="14">
        <f t="shared" si="5"/>
        <v>49.845208</v>
      </c>
      <c r="H74" s="43">
        <v>45311</v>
      </c>
      <c r="I74">
        <v>0.5161</v>
      </c>
    </row>
    <row r="75" spans="1:9" x14ac:dyDescent="0.3">
      <c r="A75" s="26">
        <v>45274</v>
      </c>
      <c r="B75" s="6">
        <v>10.91</v>
      </c>
      <c r="C75">
        <f t="shared" si="3"/>
        <v>0.64339999999999997</v>
      </c>
      <c r="D75">
        <v>83.307000000000002</v>
      </c>
      <c r="E75">
        <f t="shared" si="4"/>
        <v>908.87936999999999</v>
      </c>
      <c r="F75" s="14">
        <f t="shared" si="5"/>
        <v>53.5997238</v>
      </c>
      <c r="H75" s="43">
        <v>45310</v>
      </c>
      <c r="I75">
        <v>0.50429999999999997</v>
      </c>
    </row>
    <row r="76" spans="1:9" x14ac:dyDescent="0.3">
      <c r="A76" s="26">
        <v>45273</v>
      </c>
      <c r="B76" s="6">
        <v>10.85</v>
      </c>
      <c r="C76">
        <f t="shared" si="3"/>
        <v>0.66710000000000003</v>
      </c>
      <c r="D76">
        <v>83.35</v>
      </c>
      <c r="E76">
        <f t="shared" si="4"/>
        <v>904.34749999999985</v>
      </c>
      <c r="F76" s="14">
        <f t="shared" si="5"/>
        <v>55.602784999999997</v>
      </c>
      <c r="H76" s="43">
        <v>45309</v>
      </c>
      <c r="I76">
        <v>0.50239999999999996</v>
      </c>
    </row>
    <row r="77" spans="1:9" x14ac:dyDescent="0.3">
      <c r="A77" s="26">
        <v>45272</v>
      </c>
      <c r="B77" s="6">
        <v>10.66</v>
      </c>
      <c r="C77">
        <f t="shared" si="3"/>
        <v>0.57809999999999995</v>
      </c>
      <c r="D77">
        <v>83.396000000000001</v>
      </c>
      <c r="E77">
        <f t="shared" si="4"/>
        <v>889.00135999999998</v>
      </c>
      <c r="F77" s="14">
        <f t="shared" si="5"/>
        <v>48.211227599999994</v>
      </c>
      <c r="H77" s="43">
        <v>45308</v>
      </c>
      <c r="I77">
        <v>0.5282</v>
      </c>
    </row>
    <row r="78" spans="1:9" x14ac:dyDescent="0.3">
      <c r="A78" s="26">
        <v>45271</v>
      </c>
      <c r="B78" s="6">
        <v>10.54</v>
      </c>
      <c r="C78">
        <f t="shared" si="3"/>
        <v>0.55049999999999999</v>
      </c>
      <c r="D78">
        <v>83.35</v>
      </c>
      <c r="E78">
        <f t="shared" si="4"/>
        <v>878.5089999999999</v>
      </c>
      <c r="F78" s="14">
        <f t="shared" si="5"/>
        <v>45.884174999999999</v>
      </c>
      <c r="H78" s="43">
        <v>45307</v>
      </c>
      <c r="I78">
        <v>0.53569999999999995</v>
      </c>
    </row>
    <row r="79" spans="1:9" x14ac:dyDescent="0.3">
      <c r="A79" s="26">
        <v>45268</v>
      </c>
      <c r="B79" s="6">
        <v>10.45</v>
      </c>
      <c r="C79">
        <f t="shared" si="3"/>
        <v>0.54530000000000001</v>
      </c>
      <c r="D79">
        <v>83.424999999999997</v>
      </c>
      <c r="E79">
        <f t="shared" si="4"/>
        <v>871.79124999999988</v>
      </c>
      <c r="F79" s="14">
        <f t="shared" si="5"/>
        <v>45.491652500000001</v>
      </c>
      <c r="H79" s="43">
        <v>45306</v>
      </c>
      <c r="I79">
        <v>0.52739999999999998</v>
      </c>
    </row>
    <row r="80" spans="1:9" x14ac:dyDescent="0.3">
      <c r="A80" s="26">
        <v>45267</v>
      </c>
      <c r="B80" s="6">
        <v>10.55</v>
      </c>
      <c r="C80">
        <f t="shared" si="3"/>
        <v>0.45440000000000003</v>
      </c>
      <c r="D80">
        <v>83.343000000000004</v>
      </c>
      <c r="E80">
        <f t="shared" si="4"/>
        <v>879.26865000000009</v>
      </c>
      <c r="F80" s="14">
        <f t="shared" si="5"/>
        <v>37.871059200000005</v>
      </c>
      <c r="H80" s="43">
        <v>45305</v>
      </c>
      <c r="I80">
        <v>0.5252</v>
      </c>
    </row>
    <row r="81" spans="1:9" x14ac:dyDescent="0.3">
      <c r="A81" s="26">
        <v>45266</v>
      </c>
      <c r="B81" s="6">
        <v>10.43</v>
      </c>
      <c r="C81">
        <f t="shared" si="3"/>
        <v>0.4425</v>
      </c>
      <c r="D81">
        <v>83.331999999999994</v>
      </c>
      <c r="E81">
        <f t="shared" si="4"/>
        <v>869.15275999999994</v>
      </c>
      <c r="F81" s="14">
        <f t="shared" si="5"/>
        <v>36.874409999999997</v>
      </c>
      <c r="H81" s="43">
        <v>45304</v>
      </c>
      <c r="I81">
        <v>0.54910000000000003</v>
      </c>
    </row>
    <row r="82" spans="1:9" x14ac:dyDescent="0.3">
      <c r="A82" s="26">
        <v>45265</v>
      </c>
      <c r="B82" s="6">
        <v>10.11</v>
      </c>
      <c r="C82">
        <f t="shared" si="3"/>
        <v>0.42520000000000002</v>
      </c>
      <c r="D82">
        <v>83.32</v>
      </c>
      <c r="E82">
        <f t="shared" si="4"/>
        <v>842.36519999999985</v>
      </c>
      <c r="F82" s="14">
        <f t="shared" si="5"/>
        <v>35.427664</v>
      </c>
      <c r="H82" s="43">
        <v>45303</v>
      </c>
      <c r="I82">
        <v>0.54769999999999996</v>
      </c>
    </row>
    <row r="83" spans="1:9" x14ac:dyDescent="0.3">
      <c r="A83" s="26">
        <v>45264</v>
      </c>
      <c r="B83" s="6">
        <v>10.44</v>
      </c>
      <c r="C83">
        <f t="shared" si="3"/>
        <v>0.40679999999999999</v>
      </c>
      <c r="D83">
        <v>83.426000000000002</v>
      </c>
      <c r="E83">
        <f t="shared" si="4"/>
        <v>870.96744000000001</v>
      </c>
      <c r="F83" s="14">
        <f t="shared" si="5"/>
        <v>33.937696799999998</v>
      </c>
      <c r="H83" s="43">
        <v>45302</v>
      </c>
      <c r="I83">
        <v>0.58189999999999997</v>
      </c>
    </row>
    <row r="84" spans="1:9" x14ac:dyDescent="0.3">
      <c r="A84" s="26">
        <v>45261</v>
      </c>
      <c r="B84" s="6">
        <v>10.220000000000001</v>
      </c>
      <c r="C84">
        <f t="shared" si="3"/>
        <v>0.38390000000000002</v>
      </c>
      <c r="D84">
        <v>83.26</v>
      </c>
      <c r="E84">
        <f t="shared" si="4"/>
        <v>850.91720000000009</v>
      </c>
      <c r="F84" s="14">
        <f t="shared" si="5"/>
        <v>31.963514000000004</v>
      </c>
      <c r="H84" s="43">
        <v>45301</v>
      </c>
      <c r="I84">
        <v>0.56540000000000001</v>
      </c>
    </row>
    <row r="85" spans="1:9" x14ac:dyDescent="0.3">
      <c r="A85" s="26">
        <v>45260</v>
      </c>
      <c r="B85" s="6">
        <v>10.19</v>
      </c>
      <c r="C85">
        <f t="shared" si="3"/>
        <v>0.37569999999999998</v>
      </c>
      <c r="D85">
        <v>83.356999999999999</v>
      </c>
      <c r="E85">
        <f t="shared" si="4"/>
        <v>849.40782999999999</v>
      </c>
      <c r="F85" s="14">
        <f t="shared" si="5"/>
        <v>31.317224899999999</v>
      </c>
      <c r="H85" s="43">
        <v>45300</v>
      </c>
      <c r="I85">
        <v>0.51229999999999998</v>
      </c>
    </row>
    <row r="86" spans="1:9" x14ac:dyDescent="0.3">
      <c r="A86" s="26">
        <v>45259</v>
      </c>
      <c r="B86" s="6">
        <v>10.25</v>
      </c>
      <c r="C86">
        <f t="shared" si="3"/>
        <v>0.38169999999999998</v>
      </c>
      <c r="D86">
        <v>83.352000000000004</v>
      </c>
      <c r="E86">
        <f t="shared" si="4"/>
        <v>854.35800000000006</v>
      </c>
      <c r="F86" s="14">
        <f t="shared" si="5"/>
        <v>31.815458400000001</v>
      </c>
      <c r="H86" s="43">
        <v>45299</v>
      </c>
      <c r="I86">
        <v>0.54120000000000001</v>
      </c>
    </row>
    <row r="87" spans="1:9" x14ac:dyDescent="0.3">
      <c r="A87" s="26">
        <v>45258</v>
      </c>
      <c r="B87" s="6">
        <v>10.11</v>
      </c>
      <c r="C87">
        <f t="shared" si="3"/>
        <v>0.38529999999999998</v>
      </c>
      <c r="D87">
        <v>83.34</v>
      </c>
      <c r="E87">
        <f t="shared" si="4"/>
        <v>842.56740000000002</v>
      </c>
      <c r="F87" s="14">
        <f t="shared" si="5"/>
        <v>32.110901999999996</v>
      </c>
      <c r="H87" s="43">
        <v>45298</v>
      </c>
      <c r="I87">
        <v>0.49399999999999999</v>
      </c>
    </row>
    <row r="88" spans="1:9" x14ac:dyDescent="0.3">
      <c r="A88" s="26">
        <v>45254</v>
      </c>
      <c r="B88" s="6">
        <v>10.039999999999999</v>
      </c>
      <c r="C88">
        <f t="shared" si="3"/>
        <v>0.3861</v>
      </c>
      <c r="D88">
        <v>83.34</v>
      </c>
      <c r="E88">
        <f t="shared" si="4"/>
        <v>836.73359999999991</v>
      </c>
      <c r="F88" s="14">
        <f t="shared" si="5"/>
        <v>32.177574</v>
      </c>
      <c r="H88" s="43">
        <v>45297</v>
      </c>
      <c r="I88">
        <v>0.52259999999999995</v>
      </c>
    </row>
    <row r="89" spans="1:9" x14ac:dyDescent="0.3">
      <c r="A89" s="26">
        <v>45253</v>
      </c>
      <c r="B89" s="6">
        <v>10.19</v>
      </c>
      <c r="C89">
        <f t="shared" si="3"/>
        <v>0.38700000000000001</v>
      </c>
      <c r="D89">
        <v>83.305000000000007</v>
      </c>
      <c r="E89">
        <f t="shared" si="4"/>
        <v>848.87795000000006</v>
      </c>
      <c r="F89" s="14">
        <f t="shared" si="5"/>
        <v>32.239035000000001</v>
      </c>
      <c r="H89" s="43">
        <v>45296</v>
      </c>
      <c r="I89">
        <v>0.54139999999999999</v>
      </c>
    </row>
    <row r="90" spans="1:9" x14ac:dyDescent="0.3">
      <c r="A90" s="26">
        <v>45252</v>
      </c>
      <c r="B90" s="6">
        <v>10.119999999999999</v>
      </c>
      <c r="C90">
        <f t="shared" si="3"/>
        <v>0.38019999999999998</v>
      </c>
      <c r="D90">
        <v>83.287000000000006</v>
      </c>
      <c r="E90">
        <f t="shared" si="4"/>
        <v>842.86443999999995</v>
      </c>
      <c r="F90" s="14">
        <f t="shared" si="5"/>
        <v>31.665717400000002</v>
      </c>
      <c r="H90" s="43">
        <v>45295</v>
      </c>
      <c r="I90">
        <v>0.56989999999999996</v>
      </c>
    </row>
    <row r="91" spans="1:9" x14ac:dyDescent="0.3">
      <c r="A91" s="26">
        <v>45251</v>
      </c>
      <c r="B91" s="6">
        <v>10.01</v>
      </c>
      <c r="C91">
        <f t="shared" si="3"/>
        <v>0.3569</v>
      </c>
      <c r="D91">
        <v>83.308000000000007</v>
      </c>
      <c r="E91">
        <f t="shared" si="4"/>
        <v>833.91308000000004</v>
      </c>
      <c r="F91" s="14">
        <f t="shared" si="5"/>
        <v>29.732625200000001</v>
      </c>
      <c r="H91" s="43">
        <v>45294</v>
      </c>
      <c r="I91">
        <v>0.55679999999999996</v>
      </c>
    </row>
    <row r="92" spans="1:9" x14ac:dyDescent="0.3">
      <c r="A92" s="26">
        <v>45250</v>
      </c>
      <c r="B92" s="6">
        <v>10.32</v>
      </c>
      <c r="C92">
        <f t="shared" si="3"/>
        <v>0.38030000000000003</v>
      </c>
      <c r="D92">
        <v>83.316999999999993</v>
      </c>
      <c r="E92">
        <f t="shared" si="4"/>
        <v>859.83143999999993</v>
      </c>
      <c r="F92" s="14">
        <f t="shared" si="5"/>
        <v>31.685455099999999</v>
      </c>
      <c r="H92" s="43">
        <v>45293</v>
      </c>
      <c r="I92">
        <v>0.60489999999999999</v>
      </c>
    </row>
    <row r="93" spans="1:9" x14ac:dyDescent="0.3">
      <c r="A93" s="26">
        <v>45247</v>
      </c>
      <c r="B93" s="6">
        <v>10.25</v>
      </c>
      <c r="C93">
        <f t="shared" si="3"/>
        <v>0.36720000000000003</v>
      </c>
      <c r="D93">
        <v>83.244</v>
      </c>
      <c r="E93">
        <f t="shared" si="4"/>
        <v>853.25099999999998</v>
      </c>
      <c r="F93" s="14">
        <f t="shared" si="5"/>
        <v>30.567196800000001</v>
      </c>
      <c r="H93" s="43">
        <v>45292</v>
      </c>
      <c r="I93">
        <v>0.62280000000000002</v>
      </c>
    </row>
    <row r="94" spans="1:9" x14ac:dyDescent="0.3">
      <c r="A94" s="26">
        <v>45246</v>
      </c>
      <c r="B94" s="6">
        <v>9.68</v>
      </c>
      <c r="C94">
        <f t="shared" si="3"/>
        <v>0.37090000000000001</v>
      </c>
      <c r="D94">
        <v>83.152000000000001</v>
      </c>
      <c r="E94">
        <f t="shared" si="4"/>
        <v>804.91135999999995</v>
      </c>
      <c r="F94" s="14">
        <f t="shared" si="5"/>
        <v>30.8410768</v>
      </c>
      <c r="H94" s="43">
        <v>45291</v>
      </c>
      <c r="I94">
        <v>0.59430000000000005</v>
      </c>
    </row>
    <row r="95" spans="1:9" x14ac:dyDescent="0.3">
      <c r="A95" s="26">
        <v>45245</v>
      </c>
      <c r="B95" s="6">
        <v>9.7200000000000006</v>
      </c>
      <c r="C95">
        <f t="shared" si="3"/>
        <v>0.37869999999999998</v>
      </c>
      <c r="D95">
        <v>83.188000000000002</v>
      </c>
      <c r="E95">
        <f t="shared" si="4"/>
        <v>808.5873600000001</v>
      </c>
      <c r="F95" s="14">
        <f t="shared" si="5"/>
        <v>31.503295599999998</v>
      </c>
      <c r="H95" s="43">
        <v>45290</v>
      </c>
      <c r="I95">
        <v>0.60109999999999997</v>
      </c>
    </row>
    <row r="96" spans="1:9" x14ac:dyDescent="0.3">
      <c r="A96" s="26">
        <v>45243</v>
      </c>
      <c r="B96" s="6">
        <v>9.56</v>
      </c>
      <c r="C96">
        <f t="shared" si="3"/>
        <v>0.3569</v>
      </c>
      <c r="D96">
        <v>83.18</v>
      </c>
      <c r="E96">
        <f t="shared" si="4"/>
        <v>795.20080000000007</v>
      </c>
      <c r="F96" s="14">
        <f t="shared" si="5"/>
        <v>29.686942000000002</v>
      </c>
      <c r="H96" s="43">
        <v>45289</v>
      </c>
      <c r="I96">
        <v>0.60829999999999995</v>
      </c>
    </row>
    <row r="97" spans="1:9" x14ac:dyDescent="0.3">
      <c r="A97" s="26">
        <v>45242</v>
      </c>
      <c r="B97" s="6">
        <v>9.91</v>
      </c>
      <c r="C97">
        <f t="shared" si="3"/>
        <v>0.38350000000000001</v>
      </c>
      <c r="D97">
        <f>AVERAGE(D96,D98)</f>
        <v>83.244500000000002</v>
      </c>
      <c r="E97">
        <f t="shared" si="4"/>
        <v>824.95299499999999</v>
      </c>
      <c r="F97" s="14">
        <f t="shared" si="5"/>
        <v>31.92426575</v>
      </c>
      <c r="H97" s="43">
        <v>45288</v>
      </c>
      <c r="I97">
        <v>0.61599999999999999</v>
      </c>
    </row>
    <row r="98" spans="1:9" x14ac:dyDescent="0.3">
      <c r="A98" s="26">
        <v>45240</v>
      </c>
      <c r="B98" s="6">
        <v>10.02</v>
      </c>
      <c r="C98">
        <f t="shared" si="3"/>
        <v>0.38629999999999998</v>
      </c>
      <c r="D98">
        <v>83.308999999999997</v>
      </c>
      <c r="E98">
        <f t="shared" si="4"/>
        <v>834.75617999999997</v>
      </c>
      <c r="F98" s="14">
        <f t="shared" si="5"/>
        <v>32.1822667</v>
      </c>
      <c r="H98" s="43">
        <v>45287</v>
      </c>
      <c r="I98">
        <v>0.63349999999999995</v>
      </c>
    </row>
    <row r="99" spans="1:9" x14ac:dyDescent="0.3">
      <c r="A99" s="26">
        <v>45239</v>
      </c>
      <c r="B99" s="6">
        <v>10.16</v>
      </c>
      <c r="C99">
        <f t="shared" si="3"/>
        <v>0.36820000000000003</v>
      </c>
      <c r="D99">
        <v>83.314999999999998</v>
      </c>
      <c r="E99">
        <f t="shared" si="4"/>
        <v>846.48040000000003</v>
      </c>
      <c r="F99" s="14">
        <f t="shared" si="5"/>
        <v>30.676583000000001</v>
      </c>
      <c r="H99" s="43">
        <v>45286</v>
      </c>
      <c r="I99">
        <v>0.60829999999999995</v>
      </c>
    </row>
    <row r="100" spans="1:9" x14ac:dyDescent="0.3">
      <c r="A100" s="26">
        <v>45238</v>
      </c>
      <c r="B100" s="6">
        <v>10.41</v>
      </c>
      <c r="C100">
        <f t="shared" si="3"/>
        <v>0.35780000000000001</v>
      </c>
      <c r="D100">
        <v>83.212999999999994</v>
      </c>
      <c r="E100">
        <f t="shared" si="4"/>
        <v>866.24732999999992</v>
      </c>
      <c r="F100" s="14">
        <f t="shared" si="5"/>
        <v>29.7736114</v>
      </c>
      <c r="H100" s="43">
        <v>45285</v>
      </c>
      <c r="I100">
        <v>0.62429999999999997</v>
      </c>
    </row>
    <row r="101" spans="1:9" x14ac:dyDescent="0.3">
      <c r="A101" s="26">
        <v>45237</v>
      </c>
      <c r="B101" s="6">
        <v>9.99</v>
      </c>
      <c r="C101">
        <f t="shared" si="3"/>
        <v>0.3513</v>
      </c>
      <c r="D101">
        <v>83.23</v>
      </c>
      <c r="E101">
        <f t="shared" si="4"/>
        <v>831.46770000000004</v>
      </c>
      <c r="F101" s="14">
        <f t="shared" si="5"/>
        <v>29.238699</v>
      </c>
      <c r="H101" s="43">
        <v>45284</v>
      </c>
      <c r="I101">
        <v>0.59140000000000004</v>
      </c>
    </row>
    <row r="102" spans="1:9" x14ac:dyDescent="0.3">
      <c r="A102" s="26">
        <v>45236</v>
      </c>
      <c r="B102" s="6">
        <v>9.77</v>
      </c>
      <c r="C102">
        <f t="shared" si="3"/>
        <v>0.36230000000000001</v>
      </c>
      <c r="D102">
        <v>83.218000000000004</v>
      </c>
      <c r="E102">
        <f t="shared" si="4"/>
        <v>813.03985999999998</v>
      </c>
      <c r="F102" s="14">
        <f t="shared" si="5"/>
        <v>30.149881400000002</v>
      </c>
      <c r="H102" s="43">
        <v>45283</v>
      </c>
      <c r="I102">
        <v>0.61280000000000001</v>
      </c>
    </row>
    <row r="103" spans="1:9" x14ac:dyDescent="0.3">
      <c r="A103" s="26">
        <v>45233</v>
      </c>
      <c r="B103" s="6">
        <v>9.61</v>
      </c>
      <c r="C103">
        <f t="shared" si="3"/>
        <v>0.3291</v>
      </c>
      <c r="D103">
        <v>83.14</v>
      </c>
      <c r="E103">
        <f t="shared" si="4"/>
        <v>798.97539999999992</v>
      </c>
      <c r="F103" s="14">
        <f t="shared" si="5"/>
        <v>27.361374000000001</v>
      </c>
      <c r="H103" s="43">
        <v>45282</v>
      </c>
      <c r="I103">
        <v>0.62260000000000004</v>
      </c>
    </row>
    <row r="104" spans="1:9" x14ac:dyDescent="0.3">
      <c r="A104" s="26">
        <v>45232</v>
      </c>
      <c r="B104" s="6">
        <v>9.6300000000000008</v>
      </c>
      <c r="C104">
        <f t="shared" si="3"/>
        <v>0.32300000000000001</v>
      </c>
      <c r="D104">
        <v>83.233999999999995</v>
      </c>
      <c r="E104">
        <f t="shared" si="4"/>
        <v>801.54341999999997</v>
      </c>
      <c r="F104" s="14">
        <f t="shared" si="5"/>
        <v>26.884581999999998</v>
      </c>
      <c r="H104" s="43">
        <v>45281</v>
      </c>
      <c r="I104">
        <v>0.63539999999999996</v>
      </c>
    </row>
    <row r="105" spans="1:9" x14ac:dyDescent="0.3">
      <c r="A105" s="26">
        <v>45231</v>
      </c>
      <c r="B105" s="6">
        <v>9.82</v>
      </c>
      <c r="C105">
        <f t="shared" si="3"/>
        <v>0.30730000000000002</v>
      </c>
      <c r="D105">
        <v>83.236999999999995</v>
      </c>
      <c r="E105">
        <f t="shared" si="4"/>
        <v>817.38733999999999</v>
      </c>
      <c r="F105" s="14">
        <f t="shared" si="5"/>
        <v>25.578730100000001</v>
      </c>
      <c r="H105" s="43">
        <v>45280</v>
      </c>
      <c r="I105">
        <v>0.5897</v>
      </c>
    </row>
    <row r="106" spans="1:9" x14ac:dyDescent="0.3">
      <c r="A106" s="26">
        <v>45230</v>
      </c>
      <c r="B106" s="6">
        <v>11.19</v>
      </c>
      <c r="C106">
        <f t="shared" si="3"/>
        <v>0.29299999999999998</v>
      </c>
      <c r="D106">
        <v>83.256</v>
      </c>
      <c r="E106">
        <f t="shared" si="4"/>
        <v>931.63463999999999</v>
      </c>
      <c r="F106" s="14">
        <f t="shared" si="5"/>
        <v>24.394007999999999</v>
      </c>
      <c r="H106" s="43">
        <v>45279</v>
      </c>
      <c r="I106">
        <v>0.57599999999999996</v>
      </c>
    </row>
    <row r="107" spans="1:9" x14ac:dyDescent="0.3">
      <c r="A107" s="26">
        <v>45229</v>
      </c>
      <c r="B107" s="6">
        <v>11.37</v>
      </c>
      <c r="C107">
        <f t="shared" si="3"/>
        <v>0.30299999999999999</v>
      </c>
      <c r="D107">
        <v>83.25</v>
      </c>
      <c r="E107">
        <f t="shared" si="4"/>
        <v>946.5524999999999</v>
      </c>
      <c r="F107" s="14">
        <f t="shared" si="5"/>
        <v>25.22475</v>
      </c>
      <c r="H107" s="43">
        <v>45278</v>
      </c>
      <c r="I107">
        <v>0.60270000000000001</v>
      </c>
    </row>
    <row r="108" spans="1:9" x14ac:dyDescent="0.3">
      <c r="A108" s="26">
        <v>45226</v>
      </c>
      <c r="B108" s="6">
        <v>11.23</v>
      </c>
      <c r="C108">
        <f t="shared" si="3"/>
        <v>0.2893</v>
      </c>
      <c r="D108">
        <v>83.265000000000001</v>
      </c>
      <c r="E108">
        <f t="shared" si="4"/>
        <v>935.06595000000004</v>
      </c>
      <c r="F108" s="14">
        <f t="shared" si="5"/>
        <v>24.0885645</v>
      </c>
      <c r="H108" s="43">
        <v>45277</v>
      </c>
      <c r="I108">
        <v>0.58030000000000004</v>
      </c>
    </row>
    <row r="109" spans="1:9" x14ac:dyDescent="0.3">
      <c r="A109" s="26">
        <v>45225</v>
      </c>
      <c r="B109" s="6">
        <v>11.32</v>
      </c>
      <c r="C109">
        <f t="shared" si="3"/>
        <v>0.28720000000000001</v>
      </c>
      <c r="D109">
        <v>83.242999999999995</v>
      </c>
      <c r="E109">
        <f t="shared" si="4"/>
        <v>942.31075999999996</v>
      </c>
      <c r="F109" s="14">
        <f t="shared" si="5"/>
        <v>23.907389599999998</v>
      </c>
      <c r="H109" s="43">
        <v>45276</v>
      </c>
      <c r="I109">
        <v>0.60819999999999996</v>
      </c>
    </row>
    <row r="110" spans="1:9" x14ac:dyDescent="0.3">
      <c r="A110" s="26">
        <v>45224</v>
      </c>
      <c r="B110" s="6">
        <v>11.47</v>
      </c>
      <c r="C110">
        <f t="shared" si="3"/>
        <v>0.28079999999999999</v>
      </c>
      <c r="D110">
        <v>83.14</v>
      </c>
      <c r="E110">
        <f t="shared" si="4"/>
        <v>953.61580000000004</v>
      </c>
      <c r="F110" s="14">
        <f t="shared" si="5"/>
        <v>23.345711999999999</v>
      </c>
      <c r="H110" s="43">
        <v>45275</v>
      </c>
      <c r="I110">
        <v>0.60040000000000004</v>
      </c>
    </row>
    <row r="111" spans="1:9" x14ac:dyDescent="0.3">
      <c r="A111" s="26">
        <v>45222</v>
      </c>
      <c r="B111" s="6">
        <v>11.36</v>
      </c>
      <c r="C111">
        <f t="shared" si="3"/>
        <v>0.28060000000000002</v>
      </c>
      <c r="D111">
        <v>83.070999999999998</v>
      </c>
      <c r="E111">
        <f t="shared" si="4"/>
        <v>943.68655999999999</v>
      </c>
      <c r="F111" s="14">
        <f t="shared" si="5"/>
        <v>23.309722600000001</v>
      </c>
      <c r="H111" s="43">
        <v>45274</v>
      </c>
      <c r="I111">
        <v>0.64339999999999997</v>
      </c>
    </row>
    <row r="112" spans="1:9" x14ac:dyDescent="0.3">
      <c r="A112" s="26">
        <v>45219</v>
      </c>
      <c r="B112" s="6">
        <v>11.58</v>
      </c>
      <c r="C112">
        <f t="shared" si="3"/>
        <v>0.25119999999999998</v>
      </c>
      <c r="D112">
        <v>83.15</v>
      </c>
      <c r="E112">
        <f t="shared" si="4"/>
        <v>962.87700000000007</v>
      </c>
      <c r="F112" s="14">
        <f t="shared" si="5"/>
        <v>20.887280000000001</v>
      </c>
      <c r="H112" s="43">
        <v>45273</v>
      </c>
      <c r="I112">
        <v>0.66710000000000003</v>
      </c>
    </row>
    <row r="113" spans="1:9" x14ac:dyDescent="0.3">
      <c r="A113" s="26">
        <v>45218</v>
      </c>
      <c r="B113" s="6">
        <v>11.87</v>
      </c>
      <c r="C113">
        <f t="shared" si="3"/>
        <v>0.24690000000000001</v>
      </c>
      <c r="D113">
        <v>83.096999999999994</v>
      </c>
      <c r="E113">
        <f t="shared" si="4"/>
        <v>986.36138999999991</v>
      </c>
      <c r="F113" s="14">
        <f t="shared" si="5"/>
        <v>20.516649300000001</v>
      </c>
      <c r="H113" s="43">
        <v>45272</v>
      </c>
      <c r="I113">
        <v>0.57809999999999995</v>
      </c>
    </row>
    <row r="114" spans="1:9" x14ac:dyDescent="0.3">
      <c r="A114" s="26">
        <v>45217</v>
      </c>
      <c r="B114" s="6">
        <v>11.76</v>
      </c>
      <c r="C114">
        <f t="shared" si="3"/>
        <v>0.24299999999999999</v>
      </c>
      <c r="D114">
        <v>83.29</v>
      </c>
      <c r="E114">
        <f t="shared" si="4"/>
        <v>979.49040000000002</v>
      </c>
      <c r="F114" s="14">
        <f t="shared" si="5"/>
        <v>20.239470000000001</v>
      </c>
      <c r="H114" s="43">
        <v>45271</v>
      </c>
      <c r="I114">
        <v>0.55049999999999999</v>
      </c>
    </row>
    <row r="115" spans="1:9" x14ac:dyDescent="0.3">
      <c r="A115" s="26">
        <v>45216</v>
      </c>
      <c r="B115" s="6">
        <v>11.64</v>
      </c>
      <c r="C115">
        <f t="shared" si="3"/>
        <v>0.24640000000000001</v>
      </c>
      <c r="D115">
        <v>83.24</v>
      </c>
      <c r="E115">
        <f t="shared" si="4"/>
        <v>968.91359999999997</v>
      </c>
      <c r="F115" s="14">
        <f t="shared" si="5"/>
        <v>20.510335999999999</v>
      </c>
      <c r="H115" s="43">
        <v>45270</v>
      </c>
      <c r="I115">
        <v>0.59460000000000002</v>
      </c>
    </row>
    <row r="116" spans="1:9" x14ac:dyDescent="0.3">
      <c r="A116" s="26">
        <v>45215</v>
      </c>
      <c r="B116" s="6">
        <v>11.83</v>
      </c>
      <c r="C116">
        <f t="shared" si="3"/>
        <v>0.25119999999999998</v>
      </c>
      <c r="D116">
        <v>83.19</v>
      </c>
      <c r="E116">
        <f t="shared" si="4"/>
        <v>984.1377</v>
      </c>
      <c r="F116" s="14">
        <f t="shared" si="5"/>
        <v>20.897327999999998</v>
      </c>
      <c r="H116" s="43">
        <v>45269</v>
      </c>
      <c r="I116">
        <v>0.57789999999999997</v>
      </c>
    </row>
    <row r="117" spans="1:9" x14ac:dyDescent="0.3">
      <c r="A117" s="26">
        <v>45212</v>
      </c>
      <c r="B117" s="6">
        <v>12.07</v>
      </c>
      <c r="C117">
        <f t="shared" si="3"/>
        <v>0.24579999999999999</v>
      </c>
      <c r="D117">
        <v>83.254999999999995</v>
      </c>
      <c r="E117">
        <f t="shared" si="4"/>
        <v>1004.88785</v>
      </c>
      <c r="F117" s="14">
        <f t="shared" si="5"/>
        <v>20.464078999999998</v>
      </c>
      <c r="H117" s="43">
        <v>45268</v>
      </c>
      <c r="I117">
        <v>0.54530000000000001</v>
      </c>
    </row>
    <row r="118" spans="1:9" x14ac:dyDescent="0.3">
      <c r="A118" s="26">
        <v>45211</v>
      </c>
      <c r="B118" s="6">
        <v>12.03</v>
      </c>
      <c r="C118">
        <f t="shared" si="3"/>
        <v>0.246</v>
      </c>
      <c r="D118">
        <v>83.29</v>
      </c>
      <c r="E118">
        <f t="shared" si="4"/>
        <v>1001.9787</v>
      </c>
      <c r="F118" s="14">
        <f t="shared" si="5"/>
        <v>20.489340000000002</v>
      </c>
      <c r="H118" s="43">
        <v>45267</v>
      </c>
      <c r="I118">
        <v>0.45440000000000003</v>
      </c>
    </row>
    <row r="119" spans="1:9" x14ac:dyDescent="0.3">
      <c r="A119" s="26">
        <v>45210</v>
      </c>
      <c r="B119" s="6">
        <v>11.9</v>
      </c>
      <c r="C119">
        <f t="shared" si="3"/>
        <v>0.248</v>
      </c>
      <c r="D119">
        <v>83.16</v>
      </c>
      <c r="E119">
        <f t="shared" si="4"/>
        <v>989.60400000000004</v>
      </c>
      <c r="F119" s="14">
        <f t="shared" si="5"/>
        <v>20.62368</v>
      </c>
      <c r="H119" s="43">
        <v>45266</v>
      </c>
      <c r="I119">
        <v>0.4425</v>
      </c>
    </row>
    <row r="120" spans="1:9" x14ac:dyDescent="0.3">
      <c r="A120" s="26">
        <v>45209</v>
      </c>
      <c r="B120" s="6">
        <v>11.83</v>
      </c>
      <c r="C120">
        <f t="shared" si="3"/>
        <v>0.24909999999999999</v>
      </c>
      <c r="D120">
        <v>83.162000000000006</v>
      </c>
      <c r="E120">
        <f t="shared" si="4"/>
        <v>983.80646000000013</v>
      </c>
      <c r="F120" s="14">
        <f t="shared" si="5"/>
        <v>20.715654199999999</v>
      </c>
      <c r="H120" s="43">
        <v>45265</v>
      </c>
      <c r="I120">
        <v>0.42520000000000002</v>
      </c>
    </row>
    <row r="121" spans="1:9" x14ac:dyDescent="0.3">
      <c r="A121" s="26">
        <v>45208</v>
      </c>
      <c r="B121" s="6">
        <v>11.73</v>
      </c>
      <c r="C121">
        <f t="shared" si="3"/>
        <v>0.25130000000000002</v>
      </c>
      <c r="D121">
        <v>83.254000000000005</v>
      </c>
      <c r="E121">
        <f t="shared" si="4"/>
        <v>976.56942000000004</v>
      </c>
      <c r="F121" s="14">
        <f t="shared" si="5"/>
        <v>20.921730200000002</v>
      </c>
      <c r="H121" s="43">
        <v>45264</v>
      </c>
      <c r="I121">
        <v>0.40679999999999999</v>
      </c>
    </row>
    <row r="122" spans="1:9" x14ac:dyDescent="0.3">
      <c r="A122" s="26">
        <v>45205</v>
      </c>
      <c r="B122" s="6">
        <v>11.82</v>
      </c>
      <c r="C122">
        <f t="shared" si="3"/>
        <v>0.2646</v>
      </c>
      <c r="D122">
        <v>83.117999999999995</v>
      </c>
      <c r="E122">
        <f t="shared" si="4"/>
        <v>982.45475999999996</v>
      </c>
      <c r="F122" s="14">
        <f t="shared" si="5"/>
        <v>21.993022799999999</v>
      </c>
      <c r="H122" s="43">
        <v>45263</v>
      </c>
      <c r="I122">
        <v>0.3947</v>
      </c>
    </row>
    <row r="123" spans="1:9" x14ac:dyDescent="0.3">
      <c r="A123" s="26">
        <v>45204</v>
      </c>
      <c r="B123" s="6">
        <v>11.9</v>
      </c>
      <c r="C123">
        <f t="shared" si="3"/>
        <v>0.2601</v>
      </c>
      <c r="D123">
        <v>83.2</v>
      </c>
      <c r="E123">
        <f t="shared" si="4"/>
        <v>990.08</v>
      </c>
      <c r="F123" s="14">
        <f t="shared" si="5"/>
        <v>21.640319999999999</v>
      </c>
      <c r="H123" s="43">
        <v>45262</v>
      </c>
      <c r="I123">
        <v>0.39700000000000002</v>
      </c>
    </row>
    <row r="124" spans="1:9" x14ac:dyDescent="0.3">
      <c r="A124" s="26">
        <v>45203</v>
      </c>
      <c r="B124" s="6">
        <v>12.13</v>
      </c>
      <c r="C124">
        <f t="shared" si="3"/>
        <v>0.25900000000000001</v>
      </c>
      <c r="D124">
        <v>83.25</v>
      </c>
      <c r="E124">
        <f t="shared" si="4"/>
        <v>1009.8225000000001</v>
      </c>
      <c r="F124" s="14">
        <f t="shared" si="5"/>
        <v>21.56175</v>
      </c>
      <c r="H124" s="43">
        <v>45261</v>
      </c>
      <c r="I124">
        <v>0.38390000000000002</v>
      </c>
    </row>
    <row r="125" spans="1:9" x14ac:dyDescent="0.3">
      <c r="A125" s="26">
        <v>45202</v>
      </c>
      <c r="B125" s="6">
        <v>12.24</v>
      </c>
      <c r="C125">
        <f t="shared" si="3"/>
        <v>0.26100000000000001</v>
      </c>
      <c r="D125">
        <v>83.213999999999999</v>
      </c>
      <c r="E125">
        <f t="shared" si="4"/>
        <v>1018.53936</v>
      </c>
      <c r="F125" s="14">
        <f t="shared" si="5"/>
        <v>21.718854</v>
      </c>
      <c r="H125" s="43">
        <v>45260</v>
      </c>
      <c r="I125">
        <v>0.37569999999999998</v>
      </c>
    </row>
    <row r="126" spans="1:9" x14ac:dyDescent="0.3">
      <c r="A126" s="26">
        <v>45198</v>
      </c>
      <c r="B126" s="6">
        <v>12.38</v>
      </c>
      <c r="C126">
        <f t="shared" si="3"/>
        <v>0.24940000000000001</v>
      </c>
      <c r="D126">
        <v>83.03</v>
      </c>
      <c r="E126">
        <f t="shared" si="4"/>
        <v>1027.9114000000002</v>
      </c>
      <c r="F126" s="14">
        <f t="shared" si="5"/>
        <v>20.707682000000002</v>
      </c>
      <c r="H126" s="43">
        <v>45259</v>
      </c>
      <c r="I126">
        <v>0.38169999999999998</v>
      </c>
    </row>
    <row r="127" spans="1:9" x14ac:dyDescent="0.3">
      <c r="A127" s="26">
        <v>45197</v>
      </c>
      <c r="B127" s="6">
        <v>12.21</v>
      </c>
      <c r="C127">
        <f t="shared" si="3"/>
        <v>0.24890000000000001</v>
      </c>
      <c r="D127">
        <v>83.15</v>
      </c>
      <c r="E127">
        <f t="shared" si="4"/>
        <v>1015.2615000000002</v>
      </c>
      <c r="F127" s="14">
        <f t="shared" si="5"/>
        <v>20.696035000000002</v>
      </c>
      <c r="H127" s="43">
        <v>45258</v>
      </c>
      <c r="I127">
        <v>0.38529999999999998</v>
      </c>
    </row>
    <row r="128" spans="1:9" x14ac:dyDescent="0.3">
      <c r="A128" s="26">
        <v>45196</v>
      </c>
      <c r="B128" s="6">
        <v>12.25</v>
      </c>
      <c r="C128">
        <f t="shared" si="3"/>
        <v>0.24460000000000001</v>
      </c>
      <c r="D128">
        <v>83.180999999999997</v>
      </c>
      <c r="E128">
        <f t="shared" si="4"/>
        <v>1018.9672499999999</v>
      </c>
      <c r="F128" s="14">
        <f t="shared" si="5"/>
        <v>20.346072599999999</v>
      </c>
      <c r="H128" s="43">
        <v>45257</v>
      </c>
      <c r="I128">
        <v>0.37780000000000002</v>
      </c>
    </row>
    <row r="129" spans="1:9" x14ac:dyDescent="0.3">
      <c r="A129" s="26">
        <v>45195</v>
      </c>
      <c r="B129" s="6">
        <v>12.4</v>
      </c>
      <c r="C129">
        <f t="shared" si="3"/>
        <v>0.24540000000000001</v>
      </c>
      <c r="D129">
        <v>83.23</v>
      </c>
      <c r="E129">
        <f t="shared" si="4"/>
        <v>1032.0520000000001</v>
      </c>
      <c r="F129" s="14">
        <f t="shared" si="5"/>
        <v>20.424642000000002</v>
      </c>
      <c r="H129" s="43">
        <v>45256</v>
      </c>
      <c r="I129">
        <v>0.38729999999999998</v>
      </c>
    </row>
    <row r="130" spans="1:9" x14ac:dyDescent="0.3">
      <c r="A130" s="26">
        <v>45194</v>
      </c>
      <c r="B130" s="6">
        <v>12.25</v>
      </c>
      <c r="C130">
        <f t="shared" si="3"/>
        <v>0.24590000000000001</v>
      </c>
      <c r="D130">
        <v>83.13</v>
      </c>
      <c r="E130">
        <f t="shared" si="4"/>
        <v>1018.3425</v>
      </c>
      <c r="F130" s="14">
        <f t="shared" si="5"/>
        <v>20.441666999999999</v>
      </c>
      <c r="H130" s="43">
        <v>45255</v>
      </c>
      <c r="I130">
        <v>0.39400000000000002</v>
      </c>
    </row>
    <row r="131" spans="1:9" x14ac:dyDescent="0.3">
      <c r="A131" s="26">
        <v>45191</v>
      </c>
      <c r="B131" s="6">
        <v>12.03</v>
      </c>
      <c r="C131">
        <f t="shared" ref="C131:C194" si="6">VLOOKUP(A131, H:I, 2, FALSE)</f>
        <v>0.24490000000000001</v>
      </c>
      <c r="D131">
        <v>82.97</v>
      </c>
      <c r="E131">
        <f t="shared" si="4"/>
        <v>998.12909999999988</v>
      </c>
      <c r="F131" s="14">
        <f t="shared" si="5"/>
        <v>20.319353</v>
      </c>
      <c r="H131" s="43">
        <v>45254</v>
      </c>
      <c r="I131">
        <v>0.3861</v>
      </c>
    </row>
    <row r="132" spans="1:9" x14ac:dyDescent="0.3">
      <c r="A132" s="26">
        <v>45190</v>
      </c>
      <c r="B132" s="6">
        <v>12.18</v>
      </c>
      <c r="C132">
        <f t="shared" si="6"/>
        <v>0.245</v>
      </c>
      <c r="D132">
        <v>83.102000000000004</v>
      </c>
      <c r="E132">
        <f t="shared" ref="E132:E195" si="7">B132*D132</f>
        <v>1012.18236</v>
      </c>
      <c r="F132" s="14">
        <f t="shared" ref="F132:F195" si="8">C132*D132</f>
        <v>20.35999</v>
      </c>
      <c r="H132" s="43">
        <v>45253</v>
      </c>
      <c r="I132">
        <v>0.38700000000000001</v>
      </c>
    </row>
    <row r="133" spans="1:9" x14ac:dyDescent="0.3">
      <c r="A133" s="26">
        <v>45189</v>
      </c>
      <c r="B133" s="6">
        <v>12.38</v>
      </c>
      <c r="C133">
        <f t="shared" si="6"/>
        <v>0.25169999999999998</v>
      </c>
      <c r="D133">
        <v>82.92</v>
      </c>
      <c r="E133">
        <f t="shared" si="7"/>
        <v>1026.5496000000001</v>
      </c>
      <c r="F133" s="14">
        <f t="shared" si="8"/>
        <v>20.870963999999997</v>
      </c>
      <c r="H133" s="43">
        <v>45252</v>
      </c>
      <c r="I133">
        <v>0.38019999999999998</v>
      </c>
    </row>
    <row r="134" spans="1:9" x14ac:dyDescent="0.3">
      <c r="A134" s="26">
        <v>45187</v>
      </c>
      <c r="B134" s="6">
        <v>12.16</v>
      </c>
      <c r="C134">
        <f t="shared" si="6"/>
        <v>0.2515</v>
      </c>
      <c r="D134">
        <v>83.27</v>
      </c>
      <c r="E134">
        <f t="shared" si="7"/>
        <v>1012.5631999999999</v>
      </c>
      <c r="F134" s="14">
        <f t="shared" si="8"/>
        <v>20.942405000000001</v>
      </c>
      <c r="H134" s="43">
        <v>45251</v>
      </c>
      <c r="I134">
        <v>0.3569</v>
      </c>
    </row>
    <row r="135" spans="1:9" x14ac:dyDescent="0.3">
      <c r="A135" s="26">
        <v>45184</v>
      </c>
      <c r="B135" s="6">
        <v>12.43</v>
      </c>
      <c r="C135">
        <f t="shared" si="6"/>
        <v>0.25059999999999999</v>
      </c>
      <c r="D135">
        <v>83.069000000000003</v>
      </c>
      <c r="E135">
        <f t="shared" si="7"/>
        <v>1032.5476699999999</v>
      </c>
      <c r="F135" s="14">
        <f t="shared" si="8"/>
        <v>20.817091399999999</v>
      </c>
      <c r="H135" s="43">
        <v>45250</v>
      </c>
      <c r="I135">
        <v>0.38030000000000003</v>
      </c>
    </row>
    <row r="136" spans="1:9" x14ac:dyDescent="0.3">
      <c r="A136" s="26">
        <v>45183</v>
      </c>
      <c r="B136" s="6">
        <v>12.44</v>
      </c>
      <c r="C136">
        <f t="shared" si="6"/>
        <v>0.25130000000000002</v>
      </c>
      <c r="D136">
        <v>83.01</v>
      </c>
      <c r="E136">
        <f t="shared" si="7"/>
        <v>1032.6444000000001</v>
      </c>
      <c r="F136" s="14">
        <f t="shared" si="8"/>
        <v>20.860413000000005</v>
      </c>
      <c r="H136" s="43">
        <v>45249</v>
      </c>
      <c r="I136">
        <v>0.3841</v>
      </c>
    </row>
    <row r="137" spans="1:9" x14ac:dyDescent="0.3">
      <c r="A137" s="26">
        <v>45182</v>
      </c>
      <c r="B137" s="6">
        <v>12.46</v>
      </c>
      <c r="C137">
        <f t="shared" si="6"/>
        <v>0.24859999999999999</v>
      </c>
      <c r="D137">
        <v>82.933999999999997</v>
      </c>
      <c r="E137">
        <f t="shared" si="7"/>
        <v>1033.3576399999999</v>
      </c>
      <c r="F137" s="14">
        <f t="shared" si="8"/>
        <v>20.6173924</v>
      </c>
      <c r="H137" s="43">
        <v>45248</v>
      </c>
      <c r="I137">
        <v>0.37719999999999998</v>
      </c>
    </row>
    <row r="138" spans="1:9" x14ac:dyDescent="0.3">
      <c r="A138" s="26">
        <v>45181</v>
      </c>
      <c r="B138" s="6">
        <v>12.27</v>
      </c>
      <c r="C138">
        <f t="shared" si="6"/>
        <v>0.24540000000000001</v>
      </c>
      <c r="D138">
        <v>82.85</v>
      </c>
      <c r="E138">
        <f t="shared" si="7"/>
        <v>1016.5694999999999</v>
      </c>
      <c r="F138" s="14">
        <f t="shared" si="8"/>
        <v>20.331389999999999</v>
      </c>
      <c r="H138" s="43">
        <v>45247</v>
      </c>
      <c r="I138">
        <v>0.36720000000000003</v>
      </c>
    </row>
    <row r="139" spans="1:9" x14ac:dyDescent="0.3">
      <c r="A139" s="26">
        <v>45180</v>
      </c>
      <c r="B139" s="6">
        <v>12.04</v>
      </c>
      <c r="C139">
        <f t="shared" si="6"/>
        <v>0.24210000000000001</v>
      </c>
      <c r="D139">
        <v>82.9</v>
      </c>
      <c r="E139">
        <f t="shared" si="7"/>
        <v>998.11599999999999</v>
      </c>
      <c r="F139" s="14">
        <f t="shared" si="8"/>
        <v>20.07009</v>
      </c>
      <c r="H139" s="43">
        <v>45246</v>
      </c>
      <c r="I139">
        <v>0.37090000000000001</v>
      </c>
    </row>
    <row r="140" spans="1:9" x14ac:dyDescent="0.3">
      <c r="A140" s="26">
        <v>45177</v>
      </c>
      <c r="B140" s="6">
        <v>12.12</v>
      </c>
      <c r="C140">
        <f t="shared" si="6"/>
        <v>0.25440000000000002</v>
      </c>
      <c r="D140">
        <v>83.004000000000005</v>
      </c>
      <c r="E140">
        <f t="shared" si="7"/>
        <v>1006.00848</v>
      </c>
      <c r="F140" s="14">
        <f t="shared" si="8"/>
        <v>21.116217600000002</v>
      </c>
      <c r="H140" s="43">
        <v>45245</v>
      </c>
      <c r="I140">
        <v>0.37869999999999998</v>
      </c>
    </row>
    <row r="141" spans="1:9" x14ac:dyDescent="0.3">
      <c r="A141" s="26">
        <v>45176</v>
      </c>
      <c r="B141" s="6">
        <v>11.79</v>
      </c>
      <c r="C141">
        <f t="shared" si="6"/>
        <v>0.25800000000000001</v>
      </c>
      <c r="D141">
        <v>83.15</v>
      </c>
      <c r="E141">
        <f t="shared" si="7"/>
        <v>980.33849999999995</v>
      </c>
      <c r="F141" s="14">
        <f t="shared" si="8"/>
        <v>21.452700000000004</v>
      </c>
      <c r="H141" s="43">
        <v>45244</v>
      </c>
      <c r="I141">
        <v>0.35780000000000001</v>
      </c>
    </row>
    <row r="142" spans="1:9" x14ac:dyDescent="0.3">
      <c r="A142" s="26">
        <v>45175</v>
      </c>
      <c r="B142" s="6">
        <v>11.9</v>
      </c>
      <c r="C142">
        <f t="shared" si="6"/>
        <v>0.25769999999999998</v>
      </c>
      <c r="D142">
        <v>83.197000000000003</v>
      </c>
      <c r="E142">
        <f t="shared" si="7"/>
        <v>990.04430000000002</v>
      </c>
      <c r="F142" s="14">
        <f t="shared" si="8"/>
        <v>21.439866899999998</v>
      </c>
      <c r="H142" s="43">
        <v>45243</v>
      </c>
      <c r="I142">
        <v>0.3569</v>
      </c>
    </row>
    <row r="143" spans="1:9" x14ac:dyDescent="0.3">
      <c r="A143" s="26">
        <v>45174</v>
      </c>
      <c r="B143" s="6">
        <v>11.92</v>
      </c>
      <c r="C143">
        <f t="shared" si="6"/>
        <v>0.25779999999999997</v>
      </c>
      <c r="D143">
        <v>83.033000000000001</v>
      </c>
      <c r="E143">
        <f t="shared" si="7"/>
        <v>989.75336000000004</v>
      </c>
      <c r="F143" s="14">
        <f t="shared" si="8"/>
        <v>21.405907399999997</v>
      </c>
      <c r="H143" s="43">
        <v>45242</v>
      </c>
      <c r="I143">
        <v>0.38350000000000001</v>
      </c>
    </row>
    <row r="144" spans="1:9" x14ac:dyDescent="0.3">
      <c r="A144" s="26">
        <v>45173</v>
      </c>
      <c r="B144" s="6">
        <v>11.97</v>
      </c>
      <c r="C144">
        <f t="shared" si="6"/>
        <v>0.25609999999999999</v>
      </c>
      <c r="D144">
        <v>82.715000000000003</v>
      </c>
      <c r="E144">
        <f t="shared" si="7"/>
        <v>990.09855000000005</v>
      </c>
      <c r="F144" s="14">
        <f t="shared" si="8"/>
        <v>21.183311500000002</v>
      </c>
      <c r="H144" s="43">
        <v>45241</v>
      </c>
      <c r="I144">
        <v>0.38440000000000002</v>
      </c>
    </row>
    <row r="145" spans="1:9" x14ac:dyDescent="0.3">
      <c r="A145" s="26">
        <v>45170</v>
      </c>
      <c r="B145" s="6">
        <v>11.96</v>
      </c>
      <c r="C145">
        <f t="shared" si="6"/>
        <v>0.25509999999999999</v>
      </c>
      <c r="D145">
        <v>82.688999999999993</v>
      </c>
      <c r="E145">
        <f t="shared" si="7"/>
        <v>988.96043999999995</v>
      </c>
      <c r="F145" s="14">
        <f t="shared" si="8"/>
        <v>21.093963899999999</v>
      </c>
      <c r="H145" s="43">
        <v>45240</v>
      </c>
      <c r="I145">
        <v>0.38629999999999998</v>
      </c>
    </row>
    <row r="146" spans="1:9" x14ac:dyDescent="0.3">
      <c r="A146" s="26">
        <v>45169</v>
      </c>
      <c r="B146" s="6">
        <v>11.86</v>
      </c>
      <c r="C146">
        <f t="shared" si="6"/>
        <v>0.25540000000000002</v>
      </c>
      <c r="D146">
        <v>82.701999999999998</v>
      </c>
      <c r="E146">
        <f t="shared" si="7"/>
        <v>980.84571999999991</v>
      </c>
      <c r="F146" s="14">
        <f t="shared" si="8"/>
        <v>21.122090800000002</v>
      </c>
      <c r="H146" s="43">
        <v>45239</v>
      </c>
      <c r="I146">
        <v>0.36820000000000003</v>
      </c>
    </row>
    <row r="147" spans="1:9" x14ac:dyDescent="0.3">
      <c r="A147" s="26">
        <v>45168</v>
      </c>
      <c r="B147" s="6">
        <v>11.88</v>
      </c>
      <c r="C147">
        <f t="shared" si="6"/>
        <v>0.26540000000000002</v>
      </c>
      <c r="D147">
        <v>82.606999999999999</v>
      </c>
      <c r="E147">
        <f t="shared" si="7"/>
        <v>981.37116000000003</v>
      </c>
      <c r="F147" s="14">
        <f t="shared" si="8"/>
        <v>21.923897800000002</v>
      </c>
      <c r="H147" s="43">
        <v>45238</v>
      </c>
      <c r="I147">
        <v>0.35780000000000001</v>
      </c>
    </row>
    <row r="148" spans="1:9" x14ac:dyDescent="0.3">
      <c r="A148" s="26">
        <v>45167</v>
      </c>
      <c r="B148" s="6">
        <v>11.73</v>
      </c>
      <c r="C148">
        <f t="shared" si="6"/>
        <v>0.27260000000000001</v>
      </c>
      <c r="D148">
        <v>82.573999999999998</v>
      </c>
      <c r="E148">
        <f t="shared" si="7"/>
        <v>968.59302000000002</v>
      </c>
      <c r="F148" s="14">
        <f t="shared" si="8"/>
        <v>22.509672399999999</v>
      </c>
      <c r="H148" s="43">
        <v>45237</v>
      </c>
      <c r="I148">
        <v>0.3513</v>
      </c>
    </row>
    <row r="149" spans="1:9" x14ac:dyDescent="0.3">
      <c r="A149" s="26">
        <v>45166</v>
      </c>
      <c r="B149" s="6">
        <v>11.74</v>
      </c>
      <c r="C149">
        <f t="shared" si="6"/>
        <v>0.2676</v>
      </c>
      <c r="D149">
        <v>82.6</v>
      </c>
      <c r="E149">
        <f t="shared" si="7"/>
        <v>969.72399999999993</v>
      </c>
      <c r="F149" s="14">
        <f t="shared" si="8"/>
        <v>22.103759999999998</v>
      </c>
      <c r="H149" s="43">
        <v>45236</v>
      </c>
      <c r="I149">
        <v>0.36230000000000001</v>
      </c>
    </row>
    <row r="150" spans="1:9" x14ac:dyDescent="0.3">
      <c r="A150" s="26">
        <v>45163</v>
      </c>
      <c r="B150" s="6">
        <v>11.58</v>
      </c>
      <c r="C150">
        <f t="shared" si="6"/>
        <v>0.26119999999999999</v>
      </c>
      <c r="D150">
        <v>82.637</v>
      </c>
      <c r="E150">
        <f t="shared" si="7"/>
        <v>956.93646000000001</v>
      </c>
      <c r="F150" s="14">
        <f t="shared" si="8"/>
        <v>21.5847844</v>
      </c>
      <c r="H150" s="43">
        <v>45235</v>
      </c>
      <c r="I150">
        <v>0.3417</v>
      </c>
    </row>
    <row r="151" spans="1:9" x14ac:dyDescent="0.3">
      <c r="A151" s="26">
        <v>45162</v>
      </c>
      <c r="B151" s="6">
        <v>11.79</v>
      </c>
      <c r="C151">
        <f t="shared" si="6"/>
        <v>0.26590000000000003</v>
      </c>
      <c r="D151">
        <v>82.58</v>
      </c>
      <c r="E151">
        <f t="shared" si="7"/>
        <v>973.61819999999989</v>
      </c>
      <c r="F151" s="14">
        <f t="shared" si="8"/>
        <v>21.958022000000003</v>
      </c>
      <c r="H151" s="43">
        <v>45234</v>
      </c>
      <c r="I151">
        <v>0.32779999999999998</v>
      </c>
    </row>
    <row r="152" spans="1:9" x14ac:dyDescent="0.3">
      <c r="A152" s="26">
        <v>45161</v>
      </c>
      <c r="B152" s="6">
        <v>11.7</v>
      </c>
      <c r="C152">
        <f t="shared" si="6"/>
        <v>0.2681</v>
      </c>
      <c r="D152">
        <v>82.507999999999996</v>
      </c>
      <c r="E152">
        <f t="shared" si="7"/>
        <v>965.34359999999992</v>
      </c>
      <c r="F152" s="14">
        <f t="shared" si="8"/>
        <v>22.1203948</v>
      </c>
      <c r="H152" s="43">
        <v>45233</v>
      </c>
      <c r="I152">
        <v>0.3291</v>
      </c>
    </row>
    <row r="153" spans="1:9" x14ac:dyDescent="0.3">
      <c r="A153" s="26">
        <v>45160</v>
      </c>
      <c r="B153" s="6">
        <v>11.8</v>
      </c>
      <c r="C153">
        <f t="shared" si="6"/>
        <v>0.25850000000000001</v>
      </c>
      <c r="D153">
        <v>83.04</v>
      </c>
      <c r="E153">
        <f t="shared" si="7"/>
        <v>979.87200000000018</v>
      </c>
      <c r="F153" s="14">
        <f t="shared" si="8"/>
        <v>21.465840000000004</v>
      </c>
      <c r="H153" s="43">
        <v>45232</v>
      </c>
      <c r="I153">
        <v>0.32300000000000001</v>
      </c>
    </row>
    <row r="154" spans="1:9" x14ac:dyDescent="0.3">
      <c r="A154" s="26">
        <v>45159</v>
      </c>
      <c r="B154" s="6">
        <v>11.79</v>
      </c>
      <c r="C154">
        <f t="shared" si="6"/>
        <v>0.26279999999999998</v>
      </c>
      <c r="D154">
        <v>83.09</v>
      </c>
      <c r="E154">
        <f t="shared" si="7"/>
        <v>979.63109999999995</v>
      </c>
      <c r="F154" s="14">
        <f t="shared" si="8"/>
        <v>21.836051999999999</v>
      </c>
      <c r="H154" s="43">
        <v>45231</v>
      </c>
      <c r="I154">
        <v>0.30730000000000002</v>
      </c>
    </row>
    <row r="155" spans="1:9" x14ac:dyDescent="0.3">
      <c r="A155" s="26">
        <v>45156</v>
      </c>
      <c r="B155" s="6">
        <v>11.66</v>
      </c>
      <c r="C155">
        <f t="shared" si="6"/>
        <v>0.26390000000000002</v>
      </c>
      <c r="D155">
        <v>83.14</v>
      </c>
      <c r="E155">
        <f t="shared" si="7"/>
        <v>969.41240000000005</v>
      </c>
      <c r="F155" s="14">
        <f t="shared" si="8"/>
        <v>21.940646000000001</v>
      </c>
      <c r="H155" s="43">
        <v>45230</v>
      </c>
      <c r="I155">
        <v>0.29299999999999998</v>
      </c>
    </row>
    <row r="156" spans="1:9" x14ac:dyDescent="0.3">
      <c r="A156" s="26">
        <v>45155</v>
      </c>
      <c r="B156" s="6">
        <v>11.64</v>
      </c>
      <c r="C156">
        <f t="shared" si="6"/>
        <v>0.25519999999999998</v>
      </c>
      <c r="D156">
        <v>83.13</v>
      </c>
      <c r="E156">
        <f t="shared" si="7"/>
        <v>967.63319999999999</v>
      </c>
      <c r="F156" s="14">
        <f t="shared" si="8"/>
        <v>21.214775999999997</v>
      </c>
      <c r="H156" s="43">
        <v>45229</v>
      </c>
      <c r="I156">
        <v>0.30299999999999999</v>
      </c>
    </row>
    <row r="157" spans="1:9" x14ac:dyDescent="0.3">
      <c r="A157" s="26">
        <v>45154</v>
      </c>
      <c r="B157" s="6">
        <v>11.81</v>
      </c>
      <c r="C157">
        <f t="shared" si="6"/>
        <v>0.27479999999999999</v>
      </c>
      <c r="D157">
        <v>83.209000000000003</v>
      </c>
      <c r="E157">
        <f t="shared" si="7"/>
        <v>982.69829000000004</v>
      </c>
      <c r="F157" s="14">
        <f t="shared" si="8"/>
        <v>22.865833200000001</v>
      </c>
      <c r="H157" s="43">
        <v>45228</v>
      </c>
      <c r="I157">
        <v>0.2954</v>
      </c>
    </row>
    <row r="158" spans="1:9" x14ac:dyDescent="0.3">
      <c r="A158" s="26">
        <v>45152</v>
      </c>
      <c r="B158" s="6">
        <v>12.03</v>
      </c>
      <c r="C158">
        <f t="shared" si="6"/>
        <v>0.29060000000000002</v>
      </c>
      <c r="D158">
        <v>83.17</v>
      </c>
      <c r="E158">
        <f t="shared" si="7"/>
        <v>1000.5350999999999</v>
      </c>
      <c r="F158" s="14">
        <f t="shared" si="8"/>
        <v>24.169202000000002</v>
      </c>
      <c r="H158" s="43">
        <v>45227</v>
      </c>
      <c r="I158">
        <v>0.29110000000000003</v>
      </c>
    </row>
    <row r="159" spans="1:9" x14ac:dyDescent="0.3">
      <c r="A159" s="26">
        <v>45149</v>
      </c>
      <c r="B159" s="6">
        <v>11.97</v>
      </c>
      <c r="C159">
        <f t="shared" si="6"/>
        <v>0.29330000000000001</v>
      </c>
      <c r="D159">
        <v>82.87</v>
      </c>
      <c r="E159">
        <f t="shared" si="7"/>
        <v>991.95390000000009</v>
      </c>
      <c r="F159" s="14">
        <f t="shared" si="8"/>
        <v>24.305771</v>
      </c>
      <c r="H159" s="43">
        <v>45226</v>
      </c>
      <c r="I159">
        <v>0.2893</v>
      </c>
    </row>
    <row r="160" spans="1:9" x14ac:dyDescent="0.3">
      <c r="A160" s="26">
        <v>45148</v>
      </c>
      <c r="B160" s="6">
        <v>11.99</v>
      </c>
      <c r="C160">
        <f t="shared" si="6"/>
        <v>0.2964</v>
      </c>
      <c r="D160">
        <v>82.616</v>
      </c>
      <c r="E160">
        <f t="shared" si="7"/>
        <v>990.56583999999998</v>
      </c>
      <c r="F160" s="14">
        <f t="shared" si="8"/>
        <v>24.487382400000001</v>
      </c>
      <c r="H160" s="43">
        <v>45225</v>
      </c>
      <c r="I160">
        <v>0.28720000000000001</v>
      </c>
    </row>
    <row r="161" spans="1:9" x14ac:dyDescent="0.3">
      <c r="A161" s="26">
        <v>45147</v>
      </c>
      <c r="B161" s="6">
        <v>12.55</v>
      </c>
      <c r="C161">
        <f t="shared" si="6"/>
        <v>0.30130000000000001</v>
      </c>
      <c r="D161">
        <v>82.843999999999994</v>
      </c>
      <c r="E161">
        <f t="shared" si="7"/>
        <v>1039.6922</v>
      </c>
      <c r="F161" s="14">
        <f t="shared" si="8"/>
        <v>24.960897199999998</v>
      </c>
      <c r="H161" s="43">
        <v>45224</v>
      </c>
      <c r="I161">
        <v>0.28079999999999999</v>
      </c>
    </row>
    <row r="162" spans="1:9" x14ac:dyDescent="0.3">
      <c r="A162" s="26">
        <v>45146</v>
      </c>
      <c r="B162" s="6">
        <v>12.7</v>
      </c>
      <c r="C162">
        <f t="shared" si="6"/>
        <v>0.29749999999999999</v>
      </c>
      <c r="D162">
        <v>82.852999999999994</v>
      </c>
      <c r="E162">
        <f t="shared" si="7"/>
        <v>1052.2330999999999</v>
      </c>
      <c r="F162" s="14">
        <f t="shared" si="8"/>
        <v>24.648767499999998</v>
      </c>
      <c r="H162" s="43">
        <v>45223</v>
      </c>
      <c r="I162">
        <v>0.27910000000000001</v>
      </c>
    </row>
    <row r="163" spans="1:9" x14ac:dyDescent="0.3">
      <c r="A163" s="26">
        <v>45145</v>
      </c>
      <c r="B163" s="6">
        <v>12.75</v>
      </c>
      <c r="C163">
        <f t="shared" si="6"/>
        <v>0.29099999999999998</v>
      </c>
      <c r="D163">
        <v>82.75</v>
      </c>
      <c r="E163">
        <f t="shared" si="7"/>
        <v>1055.0625</v>
      </c>
      <c r="F163" s="14">
        <f t="shared" si="8"/>
        <v>24.080249999999999</v>
      </c>
      <c r="H163" s="43">
        <v>45222</v>
      </c>
      <c r="I163">
        <v>0.28060000000000002</v>
      </c>
    </row>
    <row r="164" spans="1:9" x14ac:dyDescent="0.3">
      <c r="A164" s="26">
        <v>45142</v>
      </c>
      <c r="B164" s="6">
        <v>12.71</v>
      </c>
      <c r="C164">
        <f t="shared" si="6"/>
        <v>0.29349999999999998</v>
      </c>
      <c r="D164">
        <v>82.668000000000006</v>
      </c>
      <c r="E164">
        <f t="shared" si="7"/>
        <v>1050.7102800000002</v>
      </c>
      <c r="F164" s="14">
        <f t="shared" si="8"/>
        <v>24.263058000000001</v>
      </c>
      <c r="H164" s="43">
        <v>45221</v>
      </c>
      <c r="I164">
        <v>0.26390000000000002</v>
      </c>
    </row>
    <row r="165" spans="1:9" x14ac:dyDescent="0.3">
      <c r="A165" s="26">
        <v>45141</v>
      </c>
      <c r="B165" s="6">
        <v>12.91</v>
      </c>
      <c r="C165">
        <f t="shared" si="6"/>
        <v>0.29249999999999998</v>
      </c>
      <c r="D165">
        <v>82.75</v>
      </c>
      <c r="E165">
        <f t="shared" si="7"/>
        <v>1068.3025</v>
      </c>
      <c r="F165" s="14">
        <f t="shared" si="8"/>
        <v>24.204374999999999</v>
      </c>
      <c r="H165" s="43">
        <v>45220</v>
      </c>
      <c r="I165">
        <v>0.2586</v>
      </c>
    </row>
    <row r="166" spans="1:9" x14ac:dyDescent="0.3">
      <c r="A166" s="26">
        <v>45140</v>
      </c>
      <c r="B166" s="6">
        <v>12.85</v>
      </c>
      <c r="C166">
        <f t="shared" si="6"/>
        <v>0.2994</v>
      </c>
      <c r="D166">
        <v>82.73</v>
      </c>
      <c r="E166">
        <f t="shared" si="7"/>
        <v>1063.0805</v>
      </c>
      <c r="F166" s="14">
        <f t="shared" si="8"/>
        <v>24.769362000000001</v>
      </c>
      <c r="H166" s="43">
        <v>45219</v>
      </c>
      <c r="I166">
        <v>0.25119999999999998</v>
      </c>
    </row>
    <row r="167" spans="1:9" x14ac:dyDescent="0.3">
      <c r="A167" s="26">
        <v>45139</v>
      </c>
      <c r="B167" s="6">
        <v>13.23</v>
      </c>
      <c r="C167">
        <f t="shared" si="6"/>
        <v>0.31030000000000002</v>
      </c>
      <c r="D167">
        <v>82.34</v>
      </c>
      <c r="E167">
        <f t="shared" si="7"/>
        <v>1089.3582000000001</v>
      </c>
      <c r="F167" s="14">
        <f t="shared" si="8"/>
        <v>25.550102000000003</v>
      </c>
      <c r="H167" s="43">
        <v>45218</v>
      </c>
      <c r="I167">
        <v>0.24690000000000001</v>
      </c>
    </row>
    <row r="168" spans="1:9" x14ac:dyDescent="0.3">
      <c r="A168" s="26">
        <v>45138</v>
      </c>
      <c r="B168" s="6">
        <v>13.02</v>
      </c>
      <c r="C168">
        <f t="shared" si="6"/>
        <v>0.307</v>
      </c>
      <c r="D168">
        <v>82.24</v>
      </c>
      <c r="E168">
        <f t="shared" si="7"/>
        <v>1070.7647999999999</v>
      </c>
      <c r="F168" s="14">
        <f t="shared" si="8"/>
        <v>25.247679999999999</v>
      </c>
      <c r="H168" s="43">
        <v>45217</v>
      </c>
      <c r="I168">
        <v>0.24299999999999999</v>
      </c>
    </row>
    <row r="169" spans="1:9" x14ac:dyDescent="0.3">
      <c r="A169" s="26">
        <v>45135</v>
      </c>
      <c r="B169" s="6">
        <v>13.07</v>
      </c>
      <c r="C169">
        <f t="shared" si="6"/>
        <v>0.30990000000000001</v>
      </c>
      <c r="D169">
        <v>82.224999999999994</v>
      </c>
      <c r="E169">
        <f t="shared" si="7"/>
        <v>1074.68075</v>
      </c>
      <c r="F169" s="14">
        <f t="shared" si="8"/>
        <v>25.481527499999999</v>
      </c>
      <c r="H169" s="43">
        <v>45216</v>
      </c>
      <c r="I169">
        <v>0.24640000000000001</v>
      </c>
    </row>
    <row r="170" spans="1:9" x14ac:dyDescent="0.3">
      <c r="A170" s="26">
        <v>45134</v>
      </c>
      <c r="B170" s="6">
        <v>13.53</v>
      </c>
      <c r="C170">
        <f t="shared" si="6"/>
        <v>0.30769999999999997</v>
      </c>
      <c r="D170">
        <v>82.15</v>
      </c>
      <c r="E170">
        <f t="shared" si="7"/>
        <v>1111.4895000000001</v>
      </c>
      <c r="F170" s="14">
        <f t="shared" si="8"/>
        <v>25.277555</v>
      </c>
      <c r="H170" s="43">
        <v>45215</v>
      </c>
      <c r="I170">
        <v>0.25119999999999998</v>
      </c>
    </row>
    <row r="171" spans="1:9" x14ac:dyDescent="0.3">
      <c r="A171" s="26">
        <v>45133</v>
      </c>
      <c r="B171" s="6">
        <v>13.47</v>
      </c>
      <c r="C171">
        <f t="shared" si="6"/>
        <v>0.30690000000000001</v>
      </c>
      <c r="D171">
        <v>81.95</v>
      </c>
      <c r="E171">
        <f t="shared" si="7"/>
        <v>1103.8665000000001</v>
      </c>
      <c r="F171" s="14">
        <f t="shared" si="8"/>
        <v>25.150455000000001</v>
      </c>
      <c r="H171" s="43">
        <v>45214</v>
      </c>
      <c r="I171">
        <v>0.24729999999999999</v>
      </c>
    </row>
    <row r="172" spans="1:9" x14ac:dyDescent="0.3">
      <c r="A172" s="26">
        <v>45132</v>
      </c>
      <c r="B172" s="6">
        <v>13.39</v>
      </c>
      <c r="C172">
        <f t="shared" si="6"/>
        <v>0.30359999999999998</v>
      </c>
      <c r="D172">
        <v>81.849999999999994</v>
      </c>
      <c r="E172">
        <f t="shared" si="7"/>
        <v>1095.9714999999999</v>
      </c>
      <c r="F172" s="14">
        <f t="shared" si="8"/>
        <v>24.849659999999997</v>
      </c>
      <c r="H172" s="43">
        <v>45213</v>
      </c>
      <c r="I172">
        <v>0.247</v>
      </c>
    </row>
    <row r="173" spans="1:9" x14ac:dyDescent="0.3">
      <c r="A173" s="26">
        <v>45131</v>
      </c>
      <c r="B173" s="6">
        <v>13.76</v>
      </c>
      <c r="C173">
        <f t="shared" si="6"/>
        <v>0.30530000000000002</v>
      </c>
      <c r="D173">
        <v>81.790000000000006</v>
      </c>
      <c r="E173">
        <f t="shared" si="7"/>
        <v>1125.4304</v>
      </c>
      <c r="F173" s="14">
        <f t="shared" si="8"/>
        <v>24.970487000000002</v>
      </c>
      <c r="H173" s="43">
        <v>45212</v>
      </c>
      <c r="I173">
        <v>0.24579999999999999</v>
      </c>
    </row>
    <row r="174" spans="1:9" x14ac:dyDescent="0.3">
      <c r="A174" s="26">
        <v>45128</v>
      </c>
      <c r="B174" s="6">
        <v>13.73</v>
      </c>
      <c r="C174">
        <f t="shared" si="6"/>
        <v>0.31269999999999998</v>
      </c>
      <c r="D174">
        <v>81.98</v>
      </c>
      <c r="E174">
        <f t="shared" si="7"/>
        <v>1125.5854000000002</v>
      </c>
      <c r="F174" s="14">
        <f t="shared" si="8"/>
        <v>25.635145999999999</v>
      </c>
      <c r="H174" s="43">
        <v>45211</v>
      </c>
      <c r="I174">
        <v>0.246</v>
      </c>
    </row>
    <row r="175" spans="1:9" x14ac:dyDescent="0.3">
      <c r="A175" s="26">
        <v>45127</v>
      </c>
      <c r="B175" s="6">
        <v>13.83</v>
      </c>
      <c r="C175">
        <f t="shared" si="6"/>
        <v>0.31580000000000003</v>
      </c>
      <c r="D175">
        <v>82.07</v>
      </c>
      <c r="E175">
        <f t="shared" si="7"/>
        <v>1135.0281</v>
      </c>
      <c r="F175" s="14">
        <f t="shared" si="8"/>
        <v>25.917705999999999</v>
      </c>
      <c r="H175" s="43">
        <v>45210</v>
      </c>
      <c r="I175">
        <v>0.248</v>
      </c>
    </row>
    <row r="176" spans="1:9" x14ac:dyDescent="0.3">
      <c r="A176" s="26">
        <v>45126</v>
      </c>
      <c r="B176" s="6">
        <v>13.9</v>
      </c>
      <c r="C176">
        <f t="shared" si="6"/>
        <v>0.3226</v>
      </c>
      <c r="D176">
        <v>82.05</v>
      </c>
      <c r="E176">
        <f t="shared" si="7"/>
        <v>1140.4949999999999</v>
      </c>
      <c r="F176" s="14">
        <f t="shared" si="8"/>
        <v>26.469329999999999</v>
      </c>
      <c r="H176" s="43">
        <v>45209</v>
      </c>
      <c r="I176">
        <v>0.24909999999999999</v>
      </c>
    </row>
    <row r="177" spans="1:9" x14ac:dyDescent="0.3">
      <c r="A177" s="26">
        <v>45125</v>
      </c>
      <c r="B177" s="6">
        <v>13.97</v>
      </c>
      <c r="C177">
        <f t="shared" si="6"/>
        <v>0.30930000000000002</v>
      </c>
      <c r="D177">
        <v>82.06</v>
      </c>
      <c r="E177">
        <f t="shared" si="7"/>
        <v>1146.3782000000001</v>
      </c>
      <c r="F177" s="14">
        <f t="shared" si="8"/>
        <v>25.381158000000003</v>
      </c>
      <c r="H177" s="43">
        <v>45208</v>
      </c>
      <c r="I177">
        <v>0.25130000000000002</v>
      </c>
    </row>
    <row r="178" spans="1:9" x14ac:dyDescent="0.3">
      <c r="A178" s="26">
        <v>45124</v>
      </c>
      <c r="B178" s="6">
        <v>13.89</v>
      </c>
      <c r="C178">
        <f t="shared" si="6"/>
        <v>0.31180000000000002</v>
      </c>
      <c r="D178">
        <v>82.04</v>
      </c>
      <c r="E178">
        <f t="shared" si="7"/>
        <v>1139.5356000000002</v>
      </c>
      <c r="F178" s="14">
        <f t="shared" si="8"/>
        <v>25.580072000000005</v>
      </c>
      <c r="H178" s="43">
        <v>45207</v>
      </c>
      <c r="I178">
        <v>0.25640000000000002</v>
      </c>
    </row>
    <row r="179" spans="1:9" x14ac:dyDescent="0.3">
      <c r="A179" s="26">
        <v>45121</v>
      </c>
      <c r="B179" s="6">
        <v>14.77</v>
      </c>
      <c r="C179">
        <f t="shared" si="6"/>
        <v>0.32779999999999998</v>
      </c>
      <c r="D179">
        <v>82.049000000000007</v>
      </c>
      <c r="E179">
        <f t="shared" si="7"/>
        <v>1211.86373</v>
      </c>
      <c r="F179" s="14">
        <f t="shared" si="8"/>
        <v>26.8956622</v>
      </c>
      <c r="H179" s="43">
        <v>45206</v>
      </c>
      <c r="I179">
        <v>0.25869999999999999</v>
      </c>
    </row>
    <row r="180" spans="1:9" x14ac:dyDescent="0.3">
      <c r="A180" s="26">
        <v>45120</v>
      </c>
      <c r="B180" s="6">
        <v>14.97</v>
      </c>
      <c r="C180">
        <f t="shared" si="6"/>
        <v>0.35639999999999999</v>
      </c>
      <c r="D180">
        <v>82.04</v>
      </c>
      <c r="E180">
        <f t="shared" si="7"/>
        <v>1228.1388000000002</v>
      </c>
      <c r="F180" s="14">
        <f t="shared" si="8"/>
        <v>29.239056000000001</v>
      </c>
      <c r="H180" s="43">
        <v>45205</v>
      </c>
      <c r="I180">
        <v>0.2646</v>
      </c>
    </row>
    <row r="181" spans="1:9" x14ac:dyDescent="0.3">
      <c r="A181" s="26">
        <v>45119</v>
      </c>
      <c r="B181" s="6">
        <v>15</v>
      </c>
      <c r="C181">
        <f t="shared" si="6"/>
        <v>0.28899999999999998</v>
      </c>
      <c r="D181">
        <v>81.98</v>
      </c>
      <c r="E181">
        <f t="shared" si="7"/>
        <v>1229.7</v>
      </c>
      <c r="F181" s="14">
        <f t="shared" si="8"/>
        <v>23.692219999999999</v>
      </c>
      <c r="H181" s="43">
        <v>45204</v>
      </c>
      <c r="I181">
        <v>0.2601</v>
      </c>
    </row>
    <row r="182" spans="1:9" x14ac:dyDescent="0.3">
      <c r="A182" s="26">
        <v>45118</v>
      </c>
      <c r="B182" s="6">
        <v>15.01</v>
      </c>
      <c r="C182">
        <f t="shared" si="6"/>
        <v>0.29270000000000002</v>
      </c>
      <c r="D182">
        <v>82.39</v>
      </c>
      <c r="E182">
        <f t="shared" si="7"/>
        <v>1236.6739</v>
      </c>
      <c r="F182" s="14">
        <f t="shared" si="8"/>
        <v>24.115553000000002</v>
      </c>
      <c r="H182" s="43">
        <v>45203</v>
      </c>
      <c r="I182">
        <v>0.25900000000000001</v>
      </c>
    </row>
    <row r="183" spans="1:9" x14ac:dyDescent="0.3">
      <c r="A183" s="26">
        <v>45117</v>
      </c>
      <c r="B183" s="6">
        <v>14.85</v>
      </c>
      <c r="C183">
        <f t="shared" si="6"/>
        <v>0.2878</v>
      </c>
      <c r="D183">
        <v>82.52</v>
      </c>
      <c r="E183">
        <f t="shared" si="7"/>
        <v>1225.4219999999998</v>
      </c>
      <c r="F183" s="14">
        <f t="shared" si="8"/>
        <v>23.749255999999999</v>
      </c>
      <c r="H183" s="43">
        <v>45202</v>
      </c>
      <c r="I183">
        <v>0.26100000000000001</v>
      </c>
    </row>
    <row r="184" spans="1:9" x14ac:dyDescent="0.3">
      <c r="A184" s="26">
        <v>45114</v>
      </c>
      <c r="B184" s="6">
        <v>14.77</v>
      </c>
      <c r="C184">
        <f t="shared" si="6"/>
        <v>0.28449999999999998</v>
      </c>
      <c r="D184">
        <v>82.61</v>
      </c>
      <c r="E184">
        <f t="shared" si="7"/>
        <v>1220.1496999999999</v>
      </c>
      <c r="F184" s="14">
        <f t="shared" si="8"/>
        <v>23.502544999999998</v>
      </c>
      <c r="H184" s="43">
        <v>45201</v>
      </c>
      <c r="I184">
        <v>0.2591</v>
      </c>
    </row>
    <row r="185" spans="1:9" x14ac:dyDescent="0.3">
      <c r="A185" s="26">
        <v>45113</v>
      </c>
      <c r="B185" s="6">
        <v>14.77</v>
      </c>
      <c r="C185">
        <f t="shared" si="6"/>
        <v>0.27889999999999998</v>
      </c>
      <c r="D185">
        <v>82.757999999999996</v>
      </c>
      <c r="E185">
        <f t="shared" si="7"/>
        <v>1222.33566</v>
      </c>
      <c r="F185" s="14">
        <f t="shared" si="8"/>
        <v>23.081206199999997</v>
      </c>
      <c r="H185" s="43">
        <v>45200</v>
      </c>
      <c r="I185">
        <v>0.26579999999999998</v>
      </c>
    </row>
    <row r="186" spans="1:9" x14ac:dyDescent="0.3">
      <c r="A186" s="26">
        <v>45112</v>
      </c>
      <c r="B186" s="6">
        <v>15.13</v>
      </c>
      <c r="C186">
        <f t="shared" si="6"/>
        <v>0.28410000000000002</v>
      </c>
      <c r="D186">
        <v>82.397000000000006</v>
      </c>
      <c r="E186">
        <f t="shared" si="7"/>
        <v>1246.6666100000002</v>
      </c>
      <c r="F186" s="14">
        <f t="shared" si="8"/>
        <v>23.408987700000004</v>
      </c>
      <c r="H186" s="43">
        <v>45199</v>
      </c>
      <c r="I186">
        <v>0.254</v>
      </c>
    </row>
    <row r="187" spans="1:9" x14ac:dyDescent="0.3">
      <c r="A187" s="26">
        <v>45111</v>
      </c>
      <c r="B187" s="6">
        <v>15.02</v>
      </c>
      <c r="C187">
        <f t="shared" si="6"/>
        <v>0.2923</v>
      </c>
      <c r="D187">
        <v>81.945999999999998</v>
      </c>
      <c r="E187">
        <f t="shared" si="7"/>
        <v>1230.8289199999999</v>
      </c>
      <c r="F187" s="14">
        <f t="shared" si="8"/>
        <v>23.9528158</v>
      </c>
      <c r="H187" s="43">
        <v>45198</v>
      </c>
      <c r="I187">
        <v>0.24940000000000001</v>
      </c>
    </row>
    <row r="188" spans="1:9" x14ac:dyDescent="0.3">
      <c r="A188" s="26">
        <v>45110</v>
      </c>
      <c r="B188" s="6">
        <v>14.91</v>
      </c>
      <c r="C188">
        <f t="shared" si="6"/>
        <v>0.29670000000000002</v>
      </c>
      <c r="D188">
        <v>81.94</v>
      </c>
      <c r="E188">
        <f t="shared" si="7"/>
        <v>1221.7254</v>
      </c>
      <c r="F188" s="14">
        <f t="shared" si="8"/>
        <v>24.311598</v>
      </c>
      <c r="H188" s="43">
        <v>45197</v>
      </c>
      <c r="I188">
        <v>0.24890000000000001</v>
      </c>
    </row>
    <row r="189" spans="1:9" x14ac:dyDescent="0.3">
      <c r="A189" s="26">
        <v>45107</v>
      </c>
      <c r="B189" s="6">
        <v>14.74</v>
      </c>
      <c r="C189">
        <f t="shared" si="6"/>
        <v>0.28670000000000001</v>
      </c>
      <c r="D189">
        <v>82.090999999999994</v>
      </c>
      <c r="E189">
        <f t="shared" si="7"/>
        <v>1210.02134</v>
      </c>
      <c r="F189" s="14">
        <f t="shared" si="8"/>
        <v>23.535489699999999</v>
      </c>
      <c r="H189" s="43">
        <v>45196</v>
      </c>
      <c r="I189">
        <v>0.24460000000000001</v>
      </c>
    </row>
    <row r="190" spans="1:9" x14ac:dyDescent="0.3">
      <c r="A190" s="26">
        <v>45105</v>
      </c>
      <c r="B190" s="6">
        <v>14.58</v>
      </c>
      <c r="C190">
        <f t="shared" si="6"/>
        <v>0.26669999999999999</v>
      </c>
      <c r="D190">
        <v>82.02</v>
      </c>
      <c r="E190">
        <f t="shared" si="7"/>
        <v>1195.8516</v>
      </c>
      <c r="F190" s="14">
        <f t="shared" si="8"/>
        <v>21.874733999999997</v>
      </c>
      <c r="H190" s="43">
        <v>45195</v>
      </c>
      <c r="I190">
        <v>0.24540000000000001</v>
      </c>
    </row>
    <row r="191" spans="1:9" x14ac:dyDescent="0.3">
      <c r="A191" s="26">
        <v>45104</v>
      </c>
      <c r="B191" s="6">
        <v>14.2</v>
      </c>
      <c r="C191">
        <f t="shared" si="6"/>
        <v>0.28660000000000002</v>
      </c>
      <c r="D191">
        <v>81.983000000000004</v>
      </c>
      <c r="E191">
        <f t="shared" si="7"/>
        <v>1164.1586</v>
      </c>
      <c r="F191" s="14">
        <f t="shared" si="8"/>
        <v>23.496327800000003</v>
      </c>
      <c r="H191" s="43">
        <v>45194</v>
      </c>
      <c r="I191">
        <v>0.24590000000000001</v>
      </c>
    </row>
    <row r="192" spans="1:9" x14ac:dyDescent="0.3">
      <c r="A192" s="26">
        <v>45103</v>
      </c>
      <c r="B192" s="6">
        <v>13.91</v>
      </c>
      <c r="C192">
        <f t="shared" si="6"/>
        <v>0.28050000000000003</v>
      </c>
      <c r="D192">
        <v>81.97</v>
      </c>
      <c r="E192">
        <f t="shared" si="7"/>
        <v>1140.2027</v>
      </c>
      <c r="F192" s="14">
        <f t="shared" si="8"/>
        <v>22.992585000000002</v>
      </c>
      <c r="H192" s="43">
        <v>45193</v>
      </c>
      <c r="I192">
        <v>0.24279999999999999</v>
      </c>
    </row>
    <row r="193" spans="1:9" x14ac:dyDescent="0.3">
      <c r="A193" s="26">
        <v>45100</v>
      </c>
      <c r="B193" s="6">
        <v>13.82</v>
      </c>
      <c r="C193">
        <f t="shared" si="6"/>
        <v>0.29630000000000001</v>
      </c>
      <c r="D193">
        <v>81.98</v>
      </c>
      <c r="E193">
        <f t="shared" si="7"/>
        <v>1132.9636</v>
      </c>
      <c r="F193" s="14">
        <f t="shared" si="8"/>
        <v>24.290674000000003</v>
      </c>
      <c r="H193" s="43">
        <v>45192</v>
      </c>
      <c r="I193">
        <v>0.24610000000000001</v>
      </c>
    </row>
    <row r="194" spans="1:9" x14ac:dyDescent="0.3">
      <c r="A194" s="26">
        <v>45099</v>
      </c>
      <c r="B194" s="6">
        <v>13.99</v>
      </c>
      <c r="C194">
        <f t="shared" si="6"/>
        <v>0.28999999999999998</v>
      </c>
      <c r="D194">
        <v>81.95</v>
      </c>
      <c r="E194">
        <f t="shared" si="7"/>
        <v>1146.4805000000001</v>
      </c>
      <c r="F194" s="14">
        <f t="shared" si="8"/>
        <v>23.765499999999999</v>
      </c>
      <c r="H194" s="43">
        <v>45191</v>
      </c>
      <c r="I194">
        <v>0.24490000000000001</v>
      </c>
    </row>
    <row r="195" spans="1:9" x14ac:dyDescent="0.3">
      <c r="A195" s="26">
        <v>45098</v>
      </c>
      <c r="B195" s="6">
        <v>13.82</v>
      </c>
      <c r="C195">
        <f t="shared" ref="C195:C248" si="9">VLOOKUP(A195, H:I, 2, FALSE)</f>
        <v>0.28639999999999999</v>
      </c>
      <c r="D195">
        <v>81.93</v>
      </c>
      <c r="E195">
        <f t="shared" si="7"/>
        <v>1132.2726</v>
      </c>
      <c r="F195" s="14">
        <f t="shared" si="8"/>
        <v>23.464752000000001</v>
      </c>
      <c r="H195" s="43">
        <v>45190</v>
      </c>
      <c r="I195">
        <v>0.245</v>
      </c>
    </row>
    <row r="196" spans="1:9" x14ac:dyDescent="0.3">
      <c r="A196" s="26">
        <v>45097</v>
      </c>
      <c r="B196" s="6">
        <v>14.02</v>
      </c>
      <c r="C196">
        <f t="shared" si="9"/>
        <v>0.27039999999999997</v>
      </c>
      <c r="D196">
        <v>82</v>
      </c>
      <c r="E196">
        <f t="shared" ref="E196:E248" si="10">B196*D196</f>
        <v>1149.6399999999999</v>
      </c>
      <c r="F196" s="14">
        <f t="shared" ref="F196:F248" si="11">C196*D196</f>
        <v>22.172799999999999</v>
      </c>
      <c r="H196" s="43">
        <v>45189</v>
      </c>
      <c r="I196">
        <v>0.25169999999999998</v>
      </c>
    </row>
    <row r="197" spans="1:9" x14ac:dyDescent="0.3">
      <c r="A197" s="26">
        <v>45096</v>
      </c>
      <c r="B197" s="6">
        <v>14.21</v>
      </c>
      <c r="C197">
        <f t="shared" si="9"/>
        <v>0.26340000000000002</v>
      </c>
      <c r="D197">
        <v>81.91</v>
      </c>
      <c r="E197">
        <f t="shared" si="10"/>
        <v>1163.9411</v>
      </c>
      <c r="F197" s="14">
        <f t="shared" si="11"/>
        <v>21.575094</v>
      </c>
      <c r="H197" s="43">
        <v>45188</v>
      </c>
      <c r="I197">
        <v>0.25480000000000003</v>
      </c>
    </row>
    <row r="198" spans="1:9" x14ac:dyDescent="0.3">
      <c r="A198" s="26">
        <v>45093</v>
      </c>
      <c r="B198" s="6">
        <v>14.24</v>
      </c>
      <c r="C198">
        <f t="shared" si="9"/>
        <v>0.26319999999999999</v>
      </c>
      <c r="D198">
        <v>81.91</v>
      </c>
      <c r="E198">
        <f t="shared" si="10"/>
        <v>1166.3984</v>
      </c>
      <c r="F198" s="14">
        <f t="shared" si="11"/>
        <v>21.558712</v>
      </c>
      <c r="H198" s="43">
        <v>45187</v>
      </c>
      <c r="I198">
        <v>0.2515</v>
      </c>
    </row>
    <row r="199" spans="1:9" x14ac:dyDescent="0.3">
      <c r="A199" s="26">
        <v>45092</v>
      </c>
      <c r="B199" s="6">
        <v>14</v>
      </c>
      <c r="C199">
        <f t="shared" si="9"/>
        <v>0.2621</v>
      </c>
      <c r="D199">
        <v>81.900000000000006</v>
      </c>
      <c r="E199">
        <f t="shared" si="10"/>
        <v>1146.6000000000001</v>
      </c>
      <c r="F199" s="14">
        <f t="shared" si="11"/>
        <v>21.465990000000001</v>
      </c>
      <c r="H199" s="43">
        <v>45186</v>
      </c>
      <c r="I199">
        <v>0.24709999999999999</v>
      </c>
    </row>
    <row r="200" spans="1:9" x14ac:dyDescent="0.3">
      <c r="A200" s="26">
        <v>45091</v>
      </c>
      <c r="B200" s="6">
        <v>13.93</v>
      </c>
      <c r="C200">
        <f t="shared" si="9"/>
        <v>0.26340000000000002</v>
      </c>
      <c r="D200">
        <v>81.95</v>
      </c>
      <c r="E200">
        <f t="shared" si="10"/>
        <v>1141.5635</v>
      </c>
      <c r="F200" s="14">
        <f t="shared" si="11"/>
        <v>21.585630000000002</v>
      </c>
      <c r="H200" s="43">
        <v>45185</v>
      </c>
      <c r="I200">
        <v>0.25030000000000002</v>
      </c>
    </row>
    <row r="201" spans="1:9" x14ac:dyDescent="0.3">
      <c r="A201" s="26">
        <v>45090</v>
      </c>
      <c r="B201" s="6">
        <v>13.58</v>
      </c>
      <c r="C201">
        <f t="shared" si="9"/>
        <v>0.27510000000000001</v>
      </c>
      <c r="D201">
        <v>82.228999999999999</v>
      </c>
      <c r="E201">
        <f t="shared" si="10"/>
        <v>1116.6698200000001</v>
      </c>
      <c r="F201" s="14">
        <f t="shared" si="11"/>
        <v>22.621197900000002</v>
      </c>
      <c r="H201" s="43">
        <v>45184</v>
      </c>
      <c r="I201">
        <v>0.25059999999999999</v>
      </c>
    </row>
    <row r="202" spans="1:9" x14ac:dyDescent="0.3">
      <c r="A202" s="26">
        <v>45089</v>
      </c>
      <c r="B202" s="6">
        <v>13.54</v>
      </c>
      <c r="C202">
        <f t="shared" si="9"/>
        <v>0.2747</v>
      </c>
      <c r="D202">
        <v>82.39</v>
      </c>
      <c r="E202">
        <f t="shared" si="10"/>
        <v>1115.5606</v>
      </c>
      <c r="F202" s="14">
        <f t="shared" si="11"/>
        <v>22.632532999999999</v>
      </c>
      <c r="H202" s="43">
        <v>45183</v>
      </c>
      <c r="I202">
        <v>0.25130000000000002</v>
      </c>
    </row>
    <row r="203" spans="1:9" x14ac:dyDescent="0.3">
      <c r="A203" s="26">
        <v>45086</v>
      </c>
      <c r="B203" s="6">
        <v>13.39</v>
      </c>
      <c r="C203">
        <f t="shared" si="9"/>
        <v>0.29509999999999997</v>
      </c>
      <c r="D203">
        <v>82.44</v>
      </c>
      <c r="E203">
        <f t="shared" si="10"/>
        <v>1103.8715999999999</v>
      </c>
      <c r="F203" s="14">
        <f t="shared" si="11"/>
        <v>24.328043999999998</v>
      </c>
      <c r="H203" s="43">
        <v>45182</v>
      </c>
      <c r="I203">
        <v>0.24859999999999999</v>
      </c>
    </row>
    <row r="204" spans="1:9" x14ac:dyDescent="0.3">
      <c r="A204" s="26">
        <v>45085</v>
      </c>
      <c r="B204" s="6">
        <v>13.4</v>
      </c>
      <c r="C204">
        <f t="shared" si="9"/>
        <v>0.32269999999999999</v>
      </c>
      <c r="D204">
        <v>82.488</v>
      </c>
      <c r="E204">
        <f t="shared" si="10"/>
        <v>1105.3392000000001</v>
      </c>
      <c r="F204" s="14">
        <f t="shared" si="11"/>
        <v>26.618877599999998</v>
      </c>
      <c r="H204" s="43">
        <v>45181</v>
      </c>
      <c r="I204">
        <v>0.24540000000000001</v>
      </c>
    </row>
    <row r="205" spans="1:9" x14ac:dyDescent="0.3">
      <c r="A205" s="26">
        <v>45084</v>
      </c>
      <c r="B205" s="6">
        <v>12.74</v>
      </c>
      <c r="C205">
        <f t="shared" si="9"/>
        <v>0.32229999999999998</v>
      </c>
      <c r="D205">
        <v>82.5</v>
      </c>
      <c r="E205">
        <f t="shared" si="10"/>
        <v>1051.05</v>
      </c>
      <c r="F205" s="14">
        <f t="shared" si="11"/>
        <v>26.589749999999999</v>
      </c>
      <c r="H205" s="43">
        <v>45180</v>
      </c>
      <c r="I205">
        <v>0.24210000000000001</v>
      </c>
    </row>
    <row r="206" spans="1:9" x14ac:dyDescent="0.3">
      <c r="A206" s="26">
        <v>45083</v>
      </c>
      <c r="B206" s="6">
        <v>12.41</v>
      </c>
      <c r="C206">
        <f t="shared" si="9"/>
        <v>0.35299999999999998</v>
      </c>
      <c r="D206">
        <v>82.51</v>
      </c>
      <c r="E206">
        <f t="shared" si="10"/>
        <v>1023.9491</v>
      </c>
      <c r="F206" s="14">
        <f t="shared" si="11"/>
        <v>29.12603</v>
      </c>
      <c r="H206" s="43">
        <v>45179</v>
      </c>
      <c r="I206">
        <v>0.249</v>
      </c>
    </row>
    <row r="207" spans="1:9" x14ac:dyDescent="0.3">
      <c r="A207" s="26">
        <v>45082</v>
      </c>
      <c r="B207" s="6">
        <v>12.21</v>
      </c>
      <c r="C207">
        <f t="shared" si="9"/>
        <v>0.35149999999999998</v>
      </c>
      <c r="D207">
        <v>82.52</v>
      </c>
      <c r="E207">
        <f t="shared" si="10"/>
        <v>1007.5692</v>
      </c>
      <c r="F207" s="14">
        <f t="shared" si="11"/>
        <v>29.005779999999998</v>
      </c>
      <c r="H207" s="43">
        <v>45178</v>
      </c>
      <c r="I207">
        <v>0.25330000000000003</v>
      </c>
    </row>
    <row r="208" spans="1:9" x14ac:dyDescent="0.3">
      <c r="A208" s="26">
        <v>45079</v>
      </c>
      <c r="B208" s="6">
        <v>11.94</v>
      </c>
      <c r="C208">
        <f t="shared" si="9"/>
        <v>0.37809999999999999</v>
      </c>
      <c r="D208">
        <v>82.397999999999996</v>
      </c>
      <c r="E208">
        <f t="shared" si="10"/>
        <v>983.83211999999992</v>
      </c>
      <c r="F208" s="14">
        <f t="shared" si="11"/>
        <v>31.154683799999997</v>
      </c>
      <c r="H208" s="43">
        <v>45177</v>
      </c>
      <c r="I208">
        <v>0.25440000000000002</v>
      </c>
    </row>
    <row r="209" spans="1:9" x14ac:dyDescent="0.3">
      <c r="A209" s="26">
        <v>45078</v>
      </c>
      <c r="B209" s="6">
        <v>11.83</v>
      </c>
      <c r="C209">
        <f t="shared" si="9"/>
        <v>0.3644</v>
      </c>
      <c r="D209">
        <v>82.266000000000005</v>
      </c>
      <c r="E209">
        <f t="shared" si="10"/>
        <v>973.20678000000009</v>
      </c>
      <c r="F209" s="14">
        <f t="shared" si="11"/>
        <v>29.977730400000002</v>
      </c>
      <c r="H209" s="43">
        <v>45176</v>
      </c>
      <c r="I209">
        <v>0.25800000000000001</v>
      </c>
    </row>
    <row r="210" spans="1:9" x14ac:dyDescent="0.3">
      <c r="A210" s="26">
        <v>45077</v>
      </c>
      <c r="B210" s="6">
        <v>12.41</v>
      </c>
      <c r="C210">
        <f t="shared" si="9"/>
        <v>0.37440000000000001</v>
      </c>
      <c r="D210">
        <v>82.68</v>
      </c>
      <c r="E210">
        <f t="shared" si="10"/>
        <v>1026.0588</v>
      </c>
      <c r="F210" s="14">
        <f t="shared" si="11"/>
        <v>30.955392000000003</v>
      </c>
      <c r="H210" s="43">
        <v>45175</v>
      </c>
      <c r="I210">
        <v>0.25769999999999998</v>
      </c>
    </row>
    <row r="211" spans="1:9" x14ac:dyDescent="0.3">
      <c r="A211" s="26">
        <v>45076</v>
      </c>
      <c r="B211" s="6">
        <v>11.92</v>
      </c>
      <c r="C211">
        <f t="shared" si="9"/>
        <v>0.37790000000000001</v>
      </c>
      <c r="D211">
        <v>82.665000000000006</v>
      </c>
      <c r="E211">
        <f t="shared" si="10"/>
        <v>985.36680000000001</v>
      </c>
      <c r="F211" s="14">
        <f t="shared" si="11"/>
        <v>31.239103500000002</v>
      </c>
      <c r="H211" s="43">
        <v>45174</v>
      </c>
      <c r="I211">
        <v>0.25779999999999997</v>
      </c>
    </row>
    <row r="212" spans="1:9" x14ac:dyDescent="0.3">
      <c r="A212" s="26">
        <v>45075</v>
      </c>
      <c r="B212" s="6">
        <v>11.22</v>
      </c>
      <c r="C212">
        <f t="shared" si="9"/>
        <v>0.37880000000000003</v>
      </c>
      <c r="D212">
        <v>82.585999999999999</v>
      </c>
      <c r="E212">
        <f t="shared" si="10"/>
        <v>926.61491999999998</v>
      </c>
      <c r="F212" s="14">
        <f t="shared" si="11"/>
        <v>31.283576800000002</v>
      </c>
      <c r="H212" s="43">
        <v>45173</v>
      </c>
      <c r="I212">
        <v>0.25609999999999999</v>
      </c>
    </row>
    <row r="213" spans="1:9" x14ac:dyDescent="0.3">
      <c r="A213" s="26">
        <v>45072</v>
      </c>
      <c r="B213" s="6">
        <v>11.17</v>
      </c>
      <c r="C213">
        <f t="shared" si="9"/>
        <v>0.36259999999999998</v>
      </c>
      <c r="D213">
        <v>82.57</v>
      </c>
      <c r="E213">
        <f t="shared" si="10"/>
        <v>922.30689999999993</v>
      </c>
      <c r="F213" s="14">
        <f t="shared" si="11"/>
        <v>29.939881999999997</v>
      </c>
      <c r="H213" s="43">
        <v>45172</v>
      </c>
      <c r="I213">
        <v>0.25580000000000003</v>
      </c>
    </row>
    <row r="214" spans="1:9" x14ac:dyDescent="0.3">
      <c r="A214" s="26">
        <v>45071</v>
      </c>
      <c r="B214" s="6">
        <v>11.56</v>
      </c>
      <c r="C214">
        <f t="shared" si="9"/>
        <v>0.35809999999999997</v>
      </c>
      <c r="D214">
        <v>82.733000000000004</v>
      </c>
      <c r="E214">
        <f t="shared" si="10"/>
        <v>956.39348000000007</v>
      </c>
      <c r="F214" s="14">
        <f t="shared" si="11"/>
        <v>29.6266873</v>
      </c>
      <c r="H214" s="43">
        <v>45171</v>
      </c>
      <c r="I214">
        <v>0.25619999999999998</v>
      </c>
    </row>
    <row r="215" spans="1:9" x14ac:dyDescent="0.3">
      <c r="A215" s="26">
        <v>45070</v>
      </c>
      <c r="B215" s="6">
        <v>11.46</v>
      </c>
      <c r="C215">
        <f t="shared" si="9"/>
        <v>0.3639</v>
      </c>
      <c r="D215">
        <v>82.67</v>
      </c>
      <c r="E215">
        <f t="shared" si="10"/>
        <v>947.39820000000009</v>
      </c>
      <c r="F215" s="14">
        <f t="shared" si="11"/>
        <v>30.083613</v>
      </c>
      <c r="H215" s="43">
        <v>45170</v>
      </c>
      <c r="I215">
        <v>0.25509999999999999</v>
      </c>
    </row>
    <row r="216" spans="1:9" x14ac:dyDescent="0.3">
      <c r="A216" s="26">
        <v>45069</v>
      </c>
      <c r="B216" s="6">
        <v>11.48</v>
      </c>
      <c r="C216">
        <f t="shared" si="9"/>
        <v>0.37040000000000001</v>
      </c>
      <c r="D216">
        <v>82.83</v>
      </c>
      <c r="E216">
        <f t="shared" si="10"/>
        <v>950.88840000000005</v>
      </c>
      <c r="F216" s="14">
        <f t="shared" si="11"/>
        <v>30.680232</v>
      </c>
      <c r="H216" s="43">
        <v>45169</v>
      </c>
      <c r="I216">
        <v>0.25540000000000002</v>
      </c>
    </row>
    <row r="217" spans="1:9" x14ac:dyDescent="0.3">
      <c r="A217" s="26">
        <v>45068</v>
      </c>
      <c r="B217" s="6">
        <v>11.47</v>
      </c>
      <c r="C217">
        <f t="shared" si="9"/>
        <v>0.36799999999999999</v>
      </c>
      <c r="D217">
        <v>82.84</v>
      </c>
      <c r="E217">
        <f t="shared" si="10"/>
        <v>950.17480000000012</v>
      </c>
      <c r="F217" s="14">
        <f t="shared" si="11"/>
        <v>30.485120000000002</v>
      </c>
      <c r="H217" s="43">
        <v>45168</v>
      </c>
      <c r="I217">
        <v>0.26540000000000002</v>
      </c>
    </row>
    <row r="218" spans="1:9" x14ac:dyDescent="0.3">
      <c r="A218" s="26">
        <v>45065</v>
      </c>
      <c r="B218" s="6">
        <v>11.34</v>
      </c>
      <c r="C218">
        <f t="shared" si="9"/>
        <v>0.36809999999999998</v>
      </c>
      <c r="D218">
        <v>82.878</v>
      </c>
      <c r="E218">
        <f t="shared" si="10"/>
        <v>939.83651999999995</v>
      </c>
      <c r="F218" s="14">
        <f t="shared" si="11"/>
        <v>30.507391799999997</v>
      </c>
      <c r="H218" s="43">
        <v>45167</v>
      </c>
      <c r="I218">
        <v>0.27260000000000001</v>
      </c>
    </row>
    <row r="219" spans="1:9" x14ac:dyDescent="0.3">
      <c r="A219" s="26">
        <v>45064</v>
      </c>
      <c r="B219" s="6">
        <v>11.09</v>
      </c>
      <c r="C219">
        <f t="shared" si="9"/>
        <v>0.37130000000000002</v>
      </c>
      <c r="D219">
        <v>82.72</v>
      </c>
      <c r="E219">
        <f t="shared" si="10"/>
        <v>917.36479999999995</v>
      </c>
      <c r="F219" s="14">
        <f t="shared" si="11"/>
        <v>30.713936</v>
      </c>
      <c r="H219" s="43">
        <v>45166</v>
      </c>
      <c r="I219">
        <v>0.2676</v>
      </c>
    </row>
    <row r="220" spans="1:9" x14ac:dyDescent="0.3">
      <c r="A220" s="26">
        <v>45063</v>
      </c>
      <c r="B220" s="6">
        <v>11.47</v>
      </c>
      <c r="C220">
        <f t="shared" si="9"/>
        <v>0.3755</v>
      </c>
      <c r="D220">
        <v>82.4</v>
      </c>
      <c r="E220">
        <f t="shared" si="10"/>
        <v>945.12800000000016</v>
      </c>
      <c r="F220" s="14">
        <f t="shared" si="11"/>
        <v>30.941200000000002</v>
      </c>
      <c r="H220" s="43">
        <v>45165</v>
      </c>
      <c r="I220">
        <v>0.26340000000000002</v>
      </c>
    </row>
    <row r="221" spans="1:9" x14ac:dyDescent="0.3">
      <c r="A221" s="26">
        <v>45062</v>
      </c>
      <c r="B221" s="6">
        <v>11.5</v>
      </c>
      <c r="C221">
        <f t="shared" si="9"/>
        <v>0.36840000000000001</v>
      </c>
      <c r="D221">
        <v>82.263999999999996</v>
      </c>
      <c r="E221">
        <f t="shared" si="10"/>
        <v>946.03599999999994</v>
      </c>
      <c r="F221" s="14">
        <f t="shared" si="11"/>
        <v>30.306057599999999</v>
      </c>
      <c r="H221" s="43">
        <v>45164</v>
      </c>
      <c r="I221">
        <v>0.26100000000000001</v>
      </c>
    </row>
    <row r="222" spans="1:9" x14ac:dyDescent="0.3">
      <c r="A222" s="26">
        <v>45061</v>
      </c>
      <c r="B222" s="6">
        <v>11.7</v>
      </c>
      <c r="C222">
        <f t="shared" si="9"/>
        <v>0.36709999999999998</v>
      </c>
      <c r="D222">
        <v>82.236999999999995</v>
      </c>
      <c r="E222">
        <f t="shared" si="10"/>
        <v>962.17289999999991</v>
      </c>
      <c r="F222" s="14">
        <f t="shared" si="11"/>
        <v>30.189202699999996</v>
      </c>
      <c r="H222" s="43">
        <v>45163</v>
      </c>
      <c r="I222">
        <v>0.26119999999999999</v>
      </c>
    </row>
    <row r="223" spans="1:9" x14ac:dyDescent="0.3">
      <c r="A223" s="26">
        <v>45058</v>
      </c>
      <c r="B223" s="6">
        <v>11.72</v>
      </c>
      <c r="C223">
        <f t="shared" si="9"/>
        <v>0.3705</v>
      </c>
      <c r="D223">
        <v>82.173000000000002</v>
      </c>
      <c r="E223">
        <f t="shared" si="10"/>
        <v>963.06756000000007</v>
      </c>
      <c r="F223" s="14">
        <f t="shared" si="11"/>
        <v>30.445096500000002</v>
      </c>
      <c r="H223" s="43">
        <v>45162</v>
      </c>
      <c r="I223">
        <v>0.26590000000000003</v>
      </c>
    </row>
    <row r="224" spans="1:9" x14ac:dyDescent="0.3">
      <c r="A224" s="26">
        <v>45057</v>
      </c>
      <c r="B224" s="6">
        <v>11.69</v>
      </c>
      <c r="C224">
        <f t="shared" si="9"/>
        <v>0.35970000000000002</v>
      </c>
      <c r="D224">
        <v>82.09</v>
      </c>
      <c r="E224">
        <f t="shared" si="10"/>
        <v>959.63210000000004</v>
      </c>
      <c r="F224" s="14">
        <f t="shared" si="11"/>
        <v>29.527773000000003</v>
      </c>
      <c r="H224" s="43">
        <v>45161</v>
      </c>
      <c r="I224">
        <v>0.2681</v>
      </c>
    </row>
    <row r="225" spans="1:9" x14ac:dyDescent="0.3">
      <c r="A225" s="26">
        <v>45056</v>
      </c>
      <c r="B225" s="6">
        <v>11.85</v>
      </c>
      <c r="C225">
        <f t="shared" si="9"/>
        <v>0.36930000000000002</v>
      </c>
      <c r="D225">
        <v>81.900000000000006</v>
      </c>
      <c r="E225">
        <f t="shared" si="10"/>
        <v>970.51499999999999</v>
      </c>
      <c r="F225" s="14">
        <f t="shared" si="11"/>
        <v>30.245670000000004</v>
      </c>
      <c r="H225" s="43">
        <v>45160</v>
      </c>
      <c r="I225">
        <v>0.25850000000000001</v>
      </c>
    </row>
    <row r="226" spans="1:9" x14ac:dyDescent="0.3">
      <c r="A226" s="26">
        <v>45055</v>
      </c>
      <c r="B226" s="6">
        <v>11.82</v>
      </c>
      <c r="C226">
        <f t="shared" si="9"/>
        <v>0.36330000000000001</v>
      </c>
      <c r="D226">
        <v>82.1</v>
      </c>
      <c r="E226">
        <f t="shared" si="10"/>
        <v>970.42199999999991</v>
      </c>
      <c r="F226" s="14">
        <f t="shared" si="11"/>
        <v>29.826929999999997</v>
      </c>
      <c r="H226" s="43">
        <v>45159</v>
      </c>
      <c r="I226">
        <v>0.26279999999999998</v>
      </c>
    </row>
    <row r="227" spans="1:9" x14ac:dyDescent="0.3">
      <c r="A227" s="26">
        <v>45054</v>
      </c>
      <c r="B227" s="6">
        <v>11.39</v>
      </c>
      <c r="C227">
        <f t="shared" si="9"/>
        <v>0.36530000000000001</v>
      </c>
      <c r="D227">
        <v>81.77</v>
      </c>
      <c r="E227">
        <f t="shared" si="10"/>
        <v>931.36030000000005</v>
      </c>
      <c r="F227" s="14">
        <f t="shared" si="11"/>
        <v>29.870581000000001</v>
      </c>
      <c r="H227" s="43">
        <v>45158</v>
      </c>
      <c r="I227">
        <v>0.27039999999999997</v>
      </c>
    </row>
    <row r="228" spans="1:9" x14ac:dyDescent="0.3">
      <c r="A228" s="26">
        <v>45051</v>
      </c>
      <c r="B228" s="6">
        <v>11.62</v>
      </c>
      <c r="C228">
        <f t="shared" si="9"/>
        <v>0.39410000000000001</v>
      </c>
      <c r="D228">
        <v>81.7</v>
      </c>
      <c r="E228">
        <f t="shared" si="10"/>
        <v>949.35399999999993</v>
      </c>
      <c r="F228" s="14">
        <f t="shared" si="11"/>
        <v>32.197970000000005</v>
      </c>
      <c r="H228" s="43">
        <v>45157</v>
      </c>
      <c r="I228">
        <v>0.26869999999999999</v>
      </c>
    </row>
    <row r="229" spans="1:9" x14ac:dyDescent="0.3">
      <c r="A229" s="26">
        <v>45050</v>
      </c>
      <c r="B229" s="6">
        <v>11.63</v>
      </c>
      <c r="C229">
        <f t="shared" si="9"/>
        <v>0.38729999999999998</v>
      </c>
      <c r="D229">
        <v>81.709999999999994</v>
      </c>
      <c r="E229">
        <f t="shared" si="10"/>
        <v>950.28729999999996</v>
      </c>
      <c r="F229" s="14">
        <f t="shared" si="11"/>
        <v>31.646282999999997</v>
      </c>
      <c r="H229" s="43">
        <v>45156</v>
      </c>
      <c r="I229">
        <v>0.26390000000000002</v>
      </c>
    </row>
    <row r="230" spans="1:9" x14ac:dyDescent="0.3">
      <c r="A230" s="26">
        <v>45049</v>
      </c>
      <c r="B230" s="6">
        <v>11.89</v>
      </c>
      <c r="C230">
        <f t="shared" si="9"/>
        <v>0.39389999999999997</v>
      </c>
      <c r="D230">
        <v>81.754999999999995</v>
      </c>
      <c r="E230">
        <f t="shared" si="10"/>
        <v>972.06695000000002</v>
      </c>
      <c r="F230" s="14">
        <f t="shared" si="11"/>
        <v>32.203294499999998</v>
      </c>
      <c r="H230" s="43">
        <v>45155</v>
      </c>
      <c r="I230">
        <v>0.25519999999999998</v>
      </c>
    </row>
    <row r="231" spans="1:9" x14ac:dyDescent="0.3">
      <c r="A231" s="26">
        <v>45048</v>
      </c>
      <c r="B231" s="6">
        <v>11.71</v>
      </c>
      <c r="C231">
        <f t="shared" si="9"/>
        <v>0.3916</v>
      </c>
      <c r="D231">
        <v>81.75</v>
      </c>
      <c r="E231">
        <f t="shared" si="10"/>
        <v>957.29250000000002</v>
      </c>
      <c r="F231" s="14">
        <f t="shared" si="11"/>
        <v>32.013300000000001</v>
      </c>
      <c r="H231" s="43">
        <v>45154</v>
      </c>
      <c r="I231">
        <v>0.27479999999999999</v>
      </c>
    </row>
    <row r="232" spans="1:9" x14ac:dyDescent="0.3">
      <c r="A232" s="26">
        <v>45044</v>
      </c>
      <c r="B232" s="6">
        <v>11.44</v>
      </c>
      <c r="C232">
        <f t="shared" si="9"/>
        <v>0.40450000000000003</v>
      </c>
      <c r="D232">
        <v>81.72</v>
      </c>
      <c r="E232">
        <f t="shared" si="10"/>
        <v>934.8768</v>
      </c>
      <c r="F232" s="14">
        <f t="shared" si="11"/>
        <v>33.05574</v>
      </c>
      <c r="H232" s="43">
        <v>45153</v>
      </c>
      <c r="I232">
        <v>0.28220000000000001</v>
      </c>
    </row>
    <row r="233" spans="1:9" x14ac:dyDescent="0.3">
      <c r="A233" s="26">
        <v>45043</v>
      </c>
      <c r="B233" s="6">
        <v>11.37</v>
      </c>
      <c r="C233">
        <f t="shared" si="9"/>
        <v>0.41010000000000002</v>
      </c>
      <c r="D233">
        <v>81.694999999999993</v>
      </c>
      <c r="E233">
        <f t="shared" si="10"/>
        <v>928.87214999999981</v>
      </c>
      <c r="F233" s="14">
        <f t="shared" si="11"/>
        <v>33.503119499999997</v>
      </c>
      <c r="H233" s="43">
        <v>45152</v>
      </c>
      <c r="I233">
        <v>0.29060000000000002</v>
      </c>
    </row>
    <row r="234" spans="1:9" x14ac:dyDescent="0.3">
      <c r="A234" s="26">
        <v>45042</v>
      </c>
      <c r="B234" s="6">
        <v>11.6</v>
      </c>
      <c r="C234">
        <f t="shared" si="9"/>
        <v>0.40139999999999998</v>
      </c>
      <c r="D234">
        <v>81.739999999999995</v>
      </c>
      <c r="E234">
        <f t="shared" si="10"/>
        <v>948.18399999999986</v>
      </c>
      <c r="F234" s="14">
        <f t="shared" si="11"/>
        <v>32.810435999999996</v>
      </c>
      <c r="H234" s="43">
        <v>45151</v>
      </c>
      <c r="I234">
        <v>0.28960000000000002</v>
      </c>
    </row>
    <row r="235" spans="1:9" x14ac:dyDescent="0.3">
      <c r="A235" s="26">
        <v>45041</v>
      </c>
      <c r="B235" s="6">
        <v>11.99</v>
      </c>
      <c r="C235">
        <f t="shared" si="9"/>
        <v>0.39450000000000002</v>
      </c>
      <c r="D235">
        <v>81.965000000000003</v>
      </c>
      <c r="E235">
        <f t="shared" si="10"/>
        <v>982.76035000000002</v>
      </c>
      <c r="F235" s="14">
        <f t="shared" si="11"/>
        <v>32.335192500000005</v>
      </c>
      <c r="H235" s="43">
        <v>45150</v>
      </c>
      <c r="I235">
        <v>0.29189999999999999</v>
      </c>
    </row>
    <row r="236" spans="1:9" x14ac:dyDescent="0.3">
      <c r="A236" s="26">
        <v>45040</v>
      </c>
      <c r="B236" s="6">
        <v>11.64</v>
      </c>
      <c r="C236">
        <f t="shared" si="9"/>
        <v>0.38350000000000001</v>
      </c>
      <c r="D236">
        <v>81.95</v>
      </c>
      <c r="E236">
        <f t="shared" si="10"/>
        <v>953.89800000000002</v>
      </c>
      <c r="F236" s="14">
        <f t="shared" si="11"/>
        <v>31.427825000000002</v>
      </c>
      <c r="H236" s="43">
        <v>45149</v>
      </c>
      <c r="I236">
        <v>0.29330000000000001</v>
      </c>
    </row>
    <row r="237" spans="1:9" x14ac:dyDescent="0.3">
      <c r="A237" s="26">
        <v>45037</v>
      </c>
      <c r="B237" s="6">
        <v>11.7</v>
      </c>
      <c r="C237">
        <f t="shared" si="9"/>
        <v>0.38300000000000001</v>
      </c>
      <c r="D237">
        <v>82.03</v>
      </c>
      <c r="E237">
        <f t="shared" si="10"/>
        <v>959.75099999999998</v>
      </c>
      <c r="F237" s="14">
        <f t="shared" si="11"/>
        <v>31.417490000000001</v>
      </c>
      <c r="H237" s="43">
        <v>45148</v>
      </c>
      <c r="I237">
        <v>0.2964</v>
      </c>
    </row>
    <row r="238" spans="1:9" x14ac:dyDescent="0.3">
      <c r="A238" s="26">
        <v>45036</v>
      </c>
      <c r="B238" s="6">
        <v>12.04</v>
      </c>
      <c r="C238">
        <f t="shared" si="9"/>
        <v>0.4007</v>
      </c>
      <c r="D238">
        <v>82.12</v>
      </c>
      <c r="E238">
        <f t="shared" si="10"/>
        <v>988.72479999999996</v>
      </c>
      <c r="F238" s="14">
        <f t="shared" si="11"/>
        <v>32.905484000000001</v>
      </c>
      <c r="H238" s="43">
        <v>45147</v>
      </c>
      <c r="I238">
        <v>0.30130000000000001</v>
      </c>
    </row>
    <row r="239" spans="1:9" x14ac:dyDescent="0.3">
      <c r="A239" s="26">
        <v>45035</v>
      </c>
      <c r="B239" s="6">
        <v>12.55</v>
      </c>
      <c r="C239">
        <f t="shared" si="9"/>
        <v>0.41620000000000001</v>
      </c>
      <c r="D239">
        <v>82.265000000000001</v>
      </c>
      <c r="E239">
        <f t="shared" si="10"/>
        <v>1032.4257500000001</v>
      </c>
      <c r="F239" s="14">
        <f t="shared" si="11"/>
        <v>34.238693000000005</v>
      </c>
      <c r="H239" s="43">
        <v>45146</v>
      </c>
      <c r="I239">
        <v>0.29749999999999999</v>
      </c>
    </row>
    <row r="240" spans="1:9" x14ac:dyDescent="0.3">
      <c r="A240" s="26">
        <v>45034</v>
      </c>
      <c r="B240" s="6">
        <v>12.5</v>
      </c>
      <c r="C240">
        <f t="shared" si="9"/>
        <v>0.44330000000000003</v>
      </c>
      <c r="D240">
        <v>82.08</v>
      </c>
      <c r="E240">
        <f t="shared" si="10"/>
        <v>1026</v>
      </c>
      <c r="F240" s="14">
        <f t="shared" si="11"/>
        <v>36.386064000000005</v>
      </c>
      <c r="H240" s="43">
        <v>45145</v>
      </c>
      <c r="I240">
        <v>0.29099999999999998</v>
      </c>
    </row>
    <row r="241" spans="1:9" x14ac:dyDescent="0.3">
      <c r="A241" s="26">
        <v>45033</v>
      </c>
      <c r="B241" s="6">
        <v>12.34</v>
      </c>
      <c r="C241">
        <f t="shared" si="9"/>
        <v>0.43409999999999999</v>
      </c>
      <c r="D241">
        <v>81.98</v>
      </c>
      <c r="E241">
        <f t="shared" si="10"/>
        <v>1011.6332</v>
      </c>
      <c r="F241" s="14">
        <f t="shared" si="11"/>
        <v>35.587518000000003</v>
      </c>
      <c r="H241" s="43">
        <v>45144</v>
      </c>
      <c r="I241">
        <v>0.29220000000000002</v>
      </c>
    </row>
    <row r="242" spans="1:9" x14ac:dyDescent="0.3">
      <c r="A242" s="26">
        <v>45029</v>
      </c>
      <c r="B242" s="6">
        <v>12.28</v>
      </c>
      <c r="C242">
        <f t="shared" si="9"/>
        <v>0.42509999999999998</v>
      </c>
      <c r="D242">
        <v>81.650000000000006</v>
      </c>
      <c r="E242">
        <f t="shared" si="10"/>
        <v>1002.662</v>
      </c>
      <c r="F242" s="14">
        <f t="shared" si="11"/>
        <v>34.709415</v>
      </c>
      <c r="H242" s="43">
        <v>45143</v>
      </c>
      <c r="I242">
        <v>0.29380000000000001</v>
      </c>
    </row>
    <row r="243" spans="1:9" x14ac:dyDescent="0.3">
      <c r="A243" s="26">
        <v>45028</v>
      </c>
      <c r="B243" s="6">
        <v>12.49</v>
      </c>
      <c r="C243">
        <f t="shared" si="9"/>
        <v>0.40439999999999998</v>
      </c>
      <c r="D243">
        <v>81.93</v>
      </c>
      <c r="E243">
        <f t="shared" si="10"/>
        <v>1023.3057000000001</v>
      </c>
      <c r="F243" s="14">
        <f t="shared" si="11"/>
        <v>33.132491999999999</v>
      </c>
      <c r="H243" s="43">
        <v>45142</v>
      </c>
      <c r="I243">
        <v>0.29349999999999998</v>
      </c>
    </row>
    <row r="244" spans="1:9" x14ac:dyDescent="0.3">
      <c r="A244" s="26">
        <v>45027</v>
      </c>
      <c r="B244" s="6">
        <v>12.69</v>
      </c>
      <c r="C244">
        <f t="shared" si="9"/>
        <v>0.40150000000000002</v>
      </c>
      <c r="D244">
        <v>82.04</v>
      </c>
      <c r="E244">
        <f t="shared" si="10"/>
        <v>1041.0876000000001</v>
      </c>
      <c r="F244" s="14">
        <f t="shared" si="11"/>
        <v>32.939060000000005</v>
      </c>
      <c r="H244" s="43">
        <v>45141</v>
      </c>
      <c r="I244">
        <v>0.29249999999999998</v>
      </c>
    </row>
    <row r="245" spans="1:9" x14ac:dyDescent="0.3">
      <c r="A245" s="26">
        <v>45026</v>
      </c>
      <c r="B245" s="6">
        <v>12.54</v>
      </c>
      <c r="C245">
        <f t="shared" si="9"/>
        <v>0.39710000000000001</v>
      </c>
      <c r="D245">
        <v>81.965000000000003</v>
      </c>
      <c r="E245">
        <f t="shared" si="10"/>
        <v>1027.8410999999999</v>
      </c>
      <c r="F245" s="14">
        <f t="shared" si="11"/>
        <v>32.548301500000001</v>
      </c>
      <c r="H245" s="43">
        <v>45140</v>
      </c>
      <c r="I245">
        <v>0.2994</v>
      </c>
    </row>
    <row r="246" spans="1:9" x14ac:dyDescent="0.3">
      <c r="A246" s="26">
        <v>45022</v>
      </c>
      <c r="B246" s="6">
        <v>12.15</v>
      </c>
      <c r="C246">
        <f t="shared" si="9"/>
        <v>0.38290000000000002</v>
      </c>
      <c r="D246">
        <v>81.819999999999993</v>
      </c>
      <c r="E246">
        <f t="shared" si="10"/>
        <v>994.11299999999994</v>
      </c>
      <c r="F246" s="14">
        <f t="shared" si="11"/>
        <v>31.328878</v>
      </c>
      <c r="H246" s="43">
        <v>45139</v>
      </c>
      <c r="I246">
        <v>0.31030000000000002</v>
      </c>
    </row>
    <row r="247" spans="1:9" x14ac:dyDescent="0.3">
      <c r="A247" s="26">
        <v>45021</v>
      </c>
      <c r="B247" s="6">
        <v>12.25</v>
      </c>
      <c r="C247">
        <f t="shared" si="9"/>
        <v>0.39240000000000003</v>
      </c>
      <c r="D247">
        <v>81.92</v>
      </c>
      <c r="E247">
        <f t="shared" si="10"/>
        <v>1003.52</v>
      </c>
      <c r="F247" s="14">
        <f t="shared" si="11"/>
        <v>32.145408000000003</v>
      </c>
      <c r="H247" s="43">
        <v>45138</v>
      </c>
      <c r="I247">
        <v>0.307</v>
      </c>
    </row>
    <row r="248" spans="1:9" x14ac:dyDescent="0.3">
      <c r="A248" s="26">
        <v>45019</v>
      </c>
      <c r="B248" s="7">
        <v>12.54</v>
      </c>
      <c r="C248" s="8">
        <f t="shared" si="9"/>
        <v>0.38729999999999998</v>
      </c>
      <c r="D248" s="8">
        <v>82.19</v>
      </c>
      <c r="E248" s="8">
        <f t="shared" si="10"/>
        <v>1030.6625999999999</v>
      </c>
      <c r="F248" s="15">
        <f t="shared" si="11"/>
        <v>31.832186999999998</v>
      </c>
      <c r="H248" s="43">
        <v>45137</v>
      </c>
      <c r="I248">
        <v>0.31569999999999998</v>
      </c>
    </row>
    <row r="249" spans="1:9" x14ac:dyDescent="0.3">
      <c r="H249" s="43">
        <v>45136</v>
      </c>
      <c r="I249">
        <v>0.31290000000000001</v>
      </c>
    </row>
    <row r="250" spans="1:9" x14ac:dyDescent="0.3">
      <c r="H250" s="43">
        <v>45135</v>
      </c>
      <c r="I250">
        <v>0.30990000000000001</v>
      </c>
    </row>
    <row r="251" spans="1:9" x14ac:dyDescent="0.3">
      <c r="H251" s="43">
        <v>45134</v>
      </c>
      <c r="I251">
        <v>0.30769999999999997</v>
      </c>
    </row>
    <row r="252" spans="1:9" x14ac:dyDescent="0.3">
      <c r="H252" s="43">
        <v>45133</v>
      </c>
      <c r="I252">
        <v>0.30690000000000001</v>
      </c>
    </row>
    <row r="253" spans="1:9" x14ac:dyDescent="0.3">
      <c r="H253" s="43">
        <v>45132</v>
      </c>
      <c r="I253">
        <v>0.30359999999999998</v>
      </c>
    </row>
    <row r="254" spans="1:9" x14ac:dyDescent="0.3">
      <c r="H254" s="43">
        <v>45131</v>
      </c>
      <c r="I254">
        <v>0.30530000000000002</v>
      </c>
    </row>
    <row r="255" spans="1:9" x14ac:dyDescent="0.3">
      <c r="H255" s="43">
        <v>45130</v>
      </c>
      <c r="I255">
        <v>0.31709999999999999</v>
      </c>
    </row>
    <row r="256" spans="1:9" x14ac:dyDescent="0.3">
      <c r="H256" s="43">
        <v>45129</v>
      </c>
      <c r="I256">
        <v>0.31</v>
      </c>
    </row>
    <row r="257" spans="8:9" x14ac:dyDescent="0.3">
      <c r="H257" s="43">
        <v>45128</v>
      </c>
      <c r="I257">
        <v>0.31269999999999998</v>
      </c>
    </row>
    <row r="258" spans="8:9" x14ac:dyDescent="0.3">
      <c r="H258" s="43">
        <v>45127</v>
      </c>
      <c r="I258">
        <v>0.31580000000000003</v>
      </c>
    </row>
    <row r="259" spans="8:9" x14ac:dyDescent="0.3">
      <c r="H259" s="43">
        <v>45126</v>
      </c>
      <c r="I259">
        <v>0.3226</v>
      </c>
    </row>
    <row r="260" spans="8:9" x14ac:dyDescent="0.3">
      <c r="H260" s="43">
        <v>45125</v>
      </c>
      <c r="I260">
        <v>0.30930000000000002</v>
      </c>
    </row>
    <row r="261" spans="8:9" x14ac:dyDescent="0.3">
      <c r="H261" s="43">
        <v>45124</v>
      </c>
      <c r="I261">
        <v>0.31180000000000002</v>
      </c>
    </row>
    <row r="262" spans="8:9" x14ac:dyDescent="0.3">
      <c r="H262" s="43">
        <v>45123</v>
      </c>
      <c r="I262">
        <v>0.3145</v>
      </c>
    </row>
    <row r="263" spans="8:9" x14ac:dyDescent="0.3">
      <c r="H263" s="43">
        <v>45122</v>
      </c>
      <c r="I263">
        <v>0.3261</v>
      </c>
    </row>
    <row r="264" spans="8:9" x14ac:dyDescent="0.3">
      <c r="H264" s="43">
        <v>45121</v>
      </c>
      <c r="I264">
        <v>0.32779999999999998</v>
      </c>
    </row>
    <row r="265" spans="8:9" x14ac:dyDescent="0.3">
      <c r="H265" s="43">
        <v>45120</v>
      </c>
      <c r="I265">
        <v>0.35639999999999999</v>
      </c>
    </row>
    <row r="266" spans="8:9" x14ac:dyDescent="0.3">
      <c r="H266" s="43">
        <v>45119</v>
      </c>
      <c r="I266">
        <v>0.28899999999999998</v>
      </c>
    </row>
    <row r="267" spans="8:9" x14ac:dyDescent="0.3">
      <c r="H267" s="43">
        <v>45118</v>
      </c>
      <c r="I267">
        <v>0.29270000000000002</v>
      </c>
    </row>
    <row r="268" spans="8:9" x14ac:dyDescent="0.3">
      <c r="H268" s="43">
        <v>45117</v>
      </c>
      <c r="I268">
        <v>0.2878</v>
      </c>
    </row>
    <row r="269" spans="8:9" x14ac:dyDescent="0.3">
      <c r="H269" s="43">
        <v>45116</v>
      </c>
      <c r="I269">
        <v>0.28449999999999998</v>
      </c>
    </row>
    <row r="270" spans="8:9" x14ac:dyDescent="0.3">
      <c r="H270" s="43">
        <v>45115</v>
      </c>
      <c r="I270">
        <v>0.29060000000000002</v>
      </c>
    </row>
    <row r="271" spans="8:9" x14ac:dyDescent="0.3">
      <c r="H271" s="43">
        <v>45114</v>
      </c>
      <c r="I271">
        <v>0.28449999999999998</v>
      </c>
    </row>
    <row r="272" spans="8:9" x14ac:dyDescent="0.3">
      <c r="H272" s="43">
        <v>45113</v>
      </c>
      <c r="I272">
        <v>0.27889999999999998</v>
      </c>
    </row>
    <row r="273" spans="8:9" x14ac:dyDescent="0.3">
      <c r="H273" s="43">
        <v>45112</v>
      </c>
      <c r="I273">
        <v>0.28410000000000002</v>
      </c>
    </row>
    <row r="274" spans="8:9" x14ac:dyDescent="0.3">
      <c r="H274" s="43">
        <v>45111</v>
      </c>
      <c r="I274">
        <v>0.2923</v>
      </c>
    </row>
    <row r="275" spans="8:9" x14ac:dyDescent="0.3">
      <c r="H275" s="43">
        <v>45110</v>
      </c>
      <c r="I275">
        <v>0.29670000000000002</v>
      </c>
    </row>
    <row r="276" spans="8:9" x14ac:dyDescent="0.3">
      <c r="H276" s="43">
        <v>45109</v>
      </c>
      <c r="I276">
        <v>0.29170000000000001</v>
      </c>
    </row>
    <row r="277" spans="8:9" x14ac:dyDescent="0.3">
      <c r="H277" s="43">
        <v>45108</v>
      </c>
      <c r="I277">
        <v>0.29249999999999998</v>
      </c>
    </row>
    <row r="278" spans="8:9" x14ac:dyDescent="0.3">
      <c r="H278" s="43">
        <v>45107</v>
      </c>
      <c r="I278">
        <v>0.28670000000000001</v>
      </c>
    </row>
    <row r="279" spans="8:9" x14ac:dyDescent="0.3">
      <c r="H279" s="43">
        <v>45106</v>
      </c>
      <c r="I279">
        <v>0.27510000000000001</v>
      </c>
    </row>
    <row r="280" spans="8:9" x14ac:dyDescent="0.3">
      <c r="H280" s="43">
        <v>45105</v>
      </c>
      <c r="I280">
        <v>0.26669999999999999</v>
      </c>
    </row>
    <row r="281" spans="8:9" x14ac:dyDescent="0.3">
      <c r="H281" s="43">
        <v>45104</v>
      </c>
      <c r="I281">
        <v>0.28660000000000002</v>
      </c>
    </row>
    <row r="282" spans="8:9" x14ac:dyDescent="0.3">
      <c r="H282" s="43">
        <v>45103</v>
      </c>
      <c r="I282">
        <v>0.28050000000000003</v>
      </c>
    </row>
    <row r="283" spans="8:9" x14ac:dyDescent="0.3">
      <c r="H283" s="43">
        <v>45102</v>
      </c>
      <c r="I283">
        <v>0.29199999999999998</v>
      </c>
    </row>
    <row r="284" spans="8:9" x14ac:dyDescent="0.3">
      <c r="H284" s="43">
        <v>45101</v>
      </c>
      <c r="I284">
        <v>0.28939999999999999</v>
      </c>
    </row>
    <row r="285" spans="8:9" x14ac:dyDescent="0.3">
      <c r="H285" s="43">
        <v>45100</v>
      </c>
      <c r="I285">
        <v>0.29630000000000001</v>
      </c>
    </row>
    <row r="286" spans="8:9" x14ac:dyDescent="0.3">
      <c r="H286" s="43">
        <v>45099</v>
      </c>
      <c r="I286">
        <v>0.28999999999999998</v>
      </c>
    </row>
    <row r="287" spans="8:9" x14ac:dyDescent="0.3">
      <c r="H287" s="43">
        <v>45098</v>
      </c>
      <c r="I287">
        <v>0.28639999999999999</v>
      </c>
    </row>
    <row r="288" spans="8:9" x14ac:dyDescent="0.3">
      <c r="H288" s="43">
        <v>45097</v>
      </c>
      <c r="I288">
        <v>0.27039999999999997</v>
      </c>
    </row>
    <row r="289" spans="8:9" x14ac:dyDescent="0.3">
      <c r="H289" s="43">
        <v>45096</v>
      </c>
      <c r="I289">
        <v>0.26340000000000002</v>
      </c>
    </row>
    <row r="290" spans="8:9" x14ac:dyDescent="0.3">
      <c r="H290" s="43">
        <v>45095</v>
      </c>
      <c r="I290">
        <v>0.26100000000000001</v>
      </c>
    </row>
    <row r="291" spans="8:9" x14ac:dyDescent="0.3">
      <c r="H291" s="43">
        <v>45094</v>
      </c>
      <c r="I291">
        <v>0.26669999999999999</v>
      </c>
    </row>
    <row r="292" spans="8:9" x14ac:dyDescent="0.3">
      <c r="H292" s="43">
        <v>45093</v>
      </c>
      <c r="I292">
        <v>0.26319999999999999</v>
      </c>
    </row>
    <row r="293" spans="8:9" x14ac:dyDescent="0.3">
      <c r="H293" s="43">
        <v>45092</v>
      </c>
      <c r="I293">
        <v>0.2621</v>
      </c>
    </row>
    <row r="294" spans="8:9" x14ac:dyDescent="0.3">
      <c r="H294" s="43">
        <v>45091</v>
      </c>
      <c r="I294">
        <v>0.26340000000000002</v>
      </c>
    </row>
    <row r="295" spans="8:9" x14ac:dyDescent="0.3">
      <c r="H295" s="43">
        <v>45090</v>
      </c>
      <c r="I295">
        <v>0.27510000000000001</v>
      </c>
    </row>
    <row r="296" spans="8:9" x14ac:dyDescent="0.3">
      <c r="H296" s="43">
        <v>45089</v>
      </c>
      <c r="I296">
        <v>0.2747</v>
      </c>
    </row>
    <row r="297" spans="8:9" x14ac:dyDescent="0.3">
      <c r="H297" s="43">
        <v>45088</v>
      </c>
      <c r="I297">
        <v>0.27200000000000002</v>
      </c>
    </row>
    <row r="298" spans="8:9" x14ac:dyDescent="0.3">
      <c r="H298" s="43">
        <v>45087</v>
      </c>
      <c r="I298">
        <v>0.27489999999999998</v>
      </c>
    </row>
    <row r="299" spans="8:9" x14ac:dyDescent="0.3">
      <c r="H299" s="43">
        <v>45086</v>
      </c>
      <c r="I299">
        <v>0.29509999999999997</v>
      </c>
    </row>
    <row r="300" spans="8:9" x14ac:dyDescent="0.3">
      <c r="H300" s="43">
        <v>45085</v>
      </c>
      <c r="I300">
        <v>0.32269999999999999</v>
      </c>
    </row>
    <row r="301" spans="8:9" x14ac:dyDescent="0.3">
      <c r="H301" s="43">
        <v>45084</v>
      </c>
      <c r="I301">
        <v>0.32229999999999998</v>
      </c>
    </row>
    <row r="302" spans="8:9" x14ac:dyDescent="0.3">
      <c r="H302" s="43">
        <v>45083</v>
      </c>
      <c r="I302">
        <v>0.35299999999999998</v>
      </c>
    </row>
    <row r="303" spans="8:9" x14ac:dyDescent="0.3">
      <c r="H303" s="43">
        <v>45082</v>
      </c>
      <c r="I303">
        <v>0.35149999999999998</v>
      </c>
    </row>
    <row r="304" spans="8:9" x14ac:dyDescent="0.3">
      <c r="H304" s="43">
        <v>45081</v>
      </c>
      <c r="I304">
        <v>0.37740000000000001</v>
      </c>
    </row>
    <row r="305" spans="8:9" x14ac:dyDescent="0.3">
      <c r="H305" s="43">
        <v>45080</v>
      </c>
      <c r="I305">
        <v>0.37590000000000001</v>
      </c>
    </row>
    <row r="306" spans="8:9" x14ac:dyDescent="0.3">
      <c r="H306" s="43">
        <v>45079</v>
      </c>
      <c r="I306">
        <v>0.37809999999999999</v>
      </c>
    </row>
    <row r="307" spans="8:9" x14ac:dyDescent="0.3">
      <c r="H307" s="43">
        <v>45078</v>
      </c>
      <c r="I307">
        <v>0.3644</v>
      </c>
    </row>
    <row r="308" spans="8:9" x14ac:dyDescent="0.3">
      <c r="H308" s="43">
        <v>45077</v>
      </c>
      <c r="I308">
        <v>0.37440000000000001</v>
      </c>
    </row>
    <row r="309" spans="8:9" x14ac:dyDescent="0.3">
      <c r="H309" s="43">
        <v>45076</v>
      </c>
      <c r="I309">
        <v>0.37790000000000001</v>
      </c>
    </row>
    <row r="310" spans="8:9" x14ac:dyDescent="0.3">
      <c r="H310" s="43">
        <v>45075</v>
      </c>
      <c r="I310">
        <v>0.37880000000000003</v>
      </c>
    </row>
    <row r="311" spans="8:9" x14ac:dyDescent="0.3">
      <c r="H311" s="43">
        <v>45074</v>
      </c>
      <c r="I311">
        <v>0.38279999999999997</v>
      </c>
    </row>
    <row r="312" spans="8:9" x14ac:dyDescent="0.3">
      <c r="H312" s="43">
        <v>45073</v>
      </c>
      <c r="I312">
        <v>0.36670000000000003</v>
      </c>
    </row>
    <row r="313" spans="8:9" x14ac:dyDescent="0.3">
      <c r="H313" s="43">
        <v>45072</v>
      </c>
      <c r="I313">
        <v>0.36259999999999998</v>
      </c>
    </row>
    <row r="314" spans="8:9" x14ac:dyDescent="0.3">
      <c r="H314" s="43">
        <v>45071</v>
      </c>
      <c r="I314">
        <v>0.35809999999999997</v>
      </c>
    </row>
    <row r="315" spans="8:9" x14ac:dyDescent="0.3">
      <c r="H315" s="43">
        <v>45070</v>
      </c>
      <c r="I315">
        <v>0.3639</v>
      </c>
    </row>
    <row r="316" spans="8:9" x14ac:dyDescent="0.3">
      <c r="H316" s="43">
        <v>45069</v>
      </c>
      <c r="I316">
        <v>0.37040000000000001</v>
      </c>
    </row>
    <row r="317" spans="8:9" x14ac:dyDescent="0.3">
      <c r="H317" s="43">
        <v>45068</v>
      </c>
      <c r="I317">
        <v>0.36799999999999999</v>
      </c>
    </row>
    <row r="318" spans="8:9" x14ac:dyDescent="0.3">
      <c r="H318" s="43">
        <v>45067</v>
      </c>
      <c r="I318">
        <v>0.36020000000000002</v>
      </c>
    </row>
    <row r="319" spans="8:9" x14ac:dyDescent="0.3">
      <c r="H319" s="43">
        <v>45066</v>
      </c>
      <c r="I319">
        <v>0.36630000000000001</v>
      </c>
    </row>
    <row r="320" spans="8:9" x14ac:dyDescent="0.3">
      <c r="H320" s="43">
        <v>45065</v>
      </c>
      <c r="I320">
        <v>0.36809999999999998</v>
      </c>
    </row>
    <row r="321" spans="8:9" x14ac:dyDescent="0.3">
      <c r="H321" s="43">
        <v>45064</v>
      </c>
      <c r="I321">
        <v>0.37130000000000002</v>
      </c>
    </row>
    <row r="322" spans="8:9" x14ac:dyDescent="0.3">
      <c r="H322" s="43">
        <v>45063</v>
      </c>
      <c r="I322">
        <v>0.3755</v>
      </c>
    </row>
    <row r="323" spans="8:9" x14ac:dyDescent="0.3">
      <c r="H323" s="43">
        <v>45062</v>
      </c>
      <c r="I323">
        <v>0.36840000000000001</v>
      </c>
    </row>
    <row r="324" spans="8:9" x14ac:dyDescent="0.3">
      <c r="H324" s="43">
        <v>45061</v>
      </c>
      <c r="I324">
        <v>0.36709999999999998</v>
      </c>
    </row>
    <row r="325" spans="8:9" x14ac:dyDescent="0.3">
      <c r="H325" s="43">
        <v>45060</v>
      </c>
      <c r="I325">
        <v>0.371</v>
      </c>
    </row>
    <row r="326" spans="8:9" x14ac:dyDescent="0.3">
      <c r="H326" s="43">
        <v>45059</v>
      </c>
      <c r="I326">
        <v>0.36459999999999998</v>
      </c>
    </row>
    <row r="327" spans="8:9" x14ac:dyDescent="0.3">
      <c r="H327" s="43">
        <v>45058</v>
      </c>
      <c r="I327">
        <v>0.3705</v>
      </c>
    </row>
    <row r="328" spans="8:9" x14ac:dyDescent="0.3">
      <c r="H328" s="43">
        <v>45057</v>
      </c>
      <c r="I328">
        <v>0.35970000000000002</v>
      </c>
    </row>
    <row r="329" spans="8:9" x14ac:dyDescent="0.3">
      <c r="H329" s="43">
        <v>45056</v>
      </c>
      <c r="I329">
        <v>0.36930000000000002</v>
      </c>
    </row>
    <row r="330" spans="8:9" x14ac:dyDescent="0.3">
      <c r="H330" s="43">
        <v>45055</v>
      </c>
      <c r="I330">
        <v>0.36330000000000001</v>
      </c>
    </row>
    <row r="331" spans="8:9" x14ac:dyDescent="0.3">
      <c r="H331" s="43">
        <v>45054</v>
      </c>
      <c r="I331">
        <v>0.36530000000000001</v>
      </c>
    </row>
    <row r="332" spans="8:9" x14ac:dyDescent="0.3">
      <c r="H332" s="43">
        <v>45053</v>
      </c>
      <c r="I332">
        <v>0.37590000000000001</v>
      </c>
    </row>
    <row r="333" spans="8:9" x14ac:dyDescent="0.3">
      <c r="H333" s="43">
        <v>45052</v>
      </c>
      <c r="I333">
        <v>0.37869999999999998</v>
      </c>
    </row>
    <row r="334" spans="8:9" x14ac:dyDescent="0.3">
      <c r="H334" s="43">
        <v>45051</v>
      </c>
      <c r="I334">
        <v>0.39410000000000001</v>
      </c>
    </row>
    <row r="335" spans="8:9" x14ac:dyDescent="0.3">
      <c r="H335" s="43">
        <v>45050</v>
      </c>
      <c r="I335">
        <v>0.38729999999999998</v>
      </c>
    </row>
    <row r="336" spans="8:9" x14ac:dyDescent="0.3">
      <c r="H336" s="43">
        <v>45049</v>
      </c>
      <c r="I336">
        <v>0.39389999999999997</v>
      </c>
    </row>
    <row r="337" spans="8:9" x14ac:dyDescent="0.3">
      <c r="H337" s="43">
        <v>45048</v>
      </c>
      <c r="I337">
        <v>0.3916</v>
      </c>
    </row>
    <row r="338" spans="8:9" x14ac:dyDescent="0.3">
      <c r="H338" s="43">
        <v>45047</v>
      </c>
      <c r="I338">
        <v>0.38669999999999999</v>
      </c>
    </row>
    <row r="339" spans="8:9" x14ac:dyDescent="0.3">
      <c r="H339" s="43">
        <v>45046</v>
      </c>
      <c r="I339">
        <v>0.39550000000000002</v>
      </c>
    </row>
    <row r="340" spans="8:9" x14ac:dyDescent="0.3">
      <c r="H340" s="43">
        <v>45045</v>
      </c>
      <c r="I340">
        <v>0.40250000000000002</v>
      </c>
    </row>
    <row r="341" spans="8:9" x14ac:dyDescent="0.3">
      <c r="H341" s="43">
        <v>45044</v>
      </c>
      <c r="I341">
        <v>0.40450000000000003</v>
      </c>
    </row>
    <row r="342" spans="8:9" x14ac:dyDescent="0.3">
      <c r="H342" s="43">
        <v>45043</v>
      </c>
      <c r="I342">
        <v>0.41010000000000002</v>
      </c>
    </row>
    <row r="343" spans="8:9" x14ac:dyDescent="0.3">
      <c r="H343" s="43">
        <v>45042</v>
      </c>
      <c r="I343">
        <v>0.40139999999999998</v>
      </c>
    </row>
    <row r="344" spans="8:9" x14ac:dyDescent="0.3">
      <c r="H344" s="43">
        <v>45041</v>
      </c>
      <c r="I344">
        <v>0.39450000000000002</v>
      </c>
    </row>
    <row r="345" spans="8:9" x14ac:dyDescent="0.3">
      <c r="H345" s="43">
        <v>45040</v>
      </c>
      <c r="I345">
        <v>0.38350000000000001</v>
      </c>
    </row>
    <row r="346" spans="8:9" x14ac:dyDescent="0.3">
      <c r="H346" s="43">
        <v>45039</v>
      </c>
      <c r="I346">
        <v>0.38869999999999999</v>
      </c>
    </row>
    <row r="347" spans="8:9" x14ac:dyDescent="0.3">
      <c r="H347" s="43">
        <v>45038</v>
      </c>
      <c r="I347">
        <v>0.39560000000000001</v>
      </c>
    </row>
    <row r="348" spans="8:9" x14ac:dyDescent="0.3">
      <c r="H348" s="43">
        <v>45037</v>
      </c>
      <c r="I348">
        <v>0.38300000000000001</v>
      </c>
    </row>
    <row r="349" spans="8:9" x14ac:dyDescent="0.3">
      <c r="H349" s="43">
        <v>45036</v>
      </c>
      <c r="I349">
        <v>0.4007</v>
      </c>
    </row>
    <row r="350" spans="8:9" x14ac:dyDescent="0.3">
      <c r="H350" s="43">
        <v>45035</v>
      </c>
      <c r="I350">
        <v>0.41620000000000001</v>
      </c>
    </row>
    <row r="351" spans="8:9" x14ac:dyDescent="0.3">
      <c r="H351" s="43">
        <v>45034</v>
      </c>
      <c r="I351">
        <v>0.44330000000000003</v>
      </c>
    </row>
    <row r="352" spans="8:9" x14ac:dyDescent="0.3">
      <c r="H352" s="43">
        <v>45033</v>
      </c>
      <c r="I352">
        <v>0.43409999999999999</v>
      </c>
    </row>
    <row r="353" spans="8:9" x14ac:dyDescent="0.3">
      <c r="H353" s="43">
        <v>45032</v>
      </c>
      <c r="I353">
        <v>0.45129999999999998</v>
      </c>
    </row>
    <row r="354" spans="8:9" x14ac:dyDescent="0.3">
      <c r="H354" s="43">
        <v>45031</v>
      </c>
      <c r="I354">
        <v>0.4521</v>
      </c>
    </row>
    <row r="355" spans="8:9" x14ac:dyDescent="0.3">
      <c r="H355" s="43">
        <v>45030</v>
      </c>
      <c r="I355">
        <v>0.43809999999999999</v>
      </c>
    </row>
    <row r="356" spans="8:9" x14ac:dyDescent="0.3">
      <c r="H356" s="43">
        <v>45029</v>
      </c>
      <c r="I356">
        <v>0.42509999999999998</v>
      </c>
    </row>
    <row r="357" spans="8:9" x14ac:dyDescent="0.3">
      <c r="H357" s="43">
        <v>45028</v>
      </c>
      <c r="I357">
        <v>0.40439999999999998</v>
      </c>
    </row>
    <row r="358" spans="8:9" x14ac:dyDescent="0.3">
      <c r="H358" s="43">
        <v>45027</v>
      </c>
      <c r="I358">
        <v>0.40150000000000002</v>
      </c>
    </row>
    <row r="359" spans="8:9" x14ac:dyDescent="0.3">
      <c r="H359" s="43">
        <v>45026</v>
      </c>
      <c r="I359">
        <v>0.39710000000000001</v>
      </c>
    </row>
    <row r="360" spans="8:9" x14ac:dyDescent="0.3">
      <c r="H360" s="43">
        <v>45025</v>
      </c>
      <c r="I360">
        <v>0.38940000000000002</v>
      </c>
    </row>
    <row r="361" spans="8:9" x14ac:dyDescent="0.3">
      <c r="H361" s="43">
        <v>45024</v>
      </c>
      <c r="I361">
        <v>0.38550000000000001</v>
      </c>
    </row>
    <row r="362" spans="8:9" x14ac:dyDescent="0.3">
      <c r="H362" s="43">
        <v>45023</v>
      </c>
      <c r="I362">
        <v>0.38340000000000002</v>
      </c>
    </row>
    <row r="363" spans="8:9" x14ac:dyDescent="0.3">
      <c r="H363" s="43">
        <v>45022</v>
      </c>
      <c r="I363">
        <v>0.38290000000000002</v>
      </c>
    </row>
    <row r="364" spans="8:9" x14ac:dyDescent="0.3">
      <c r="H364" s="43">
        <v>45021</v>
      </c>
      <c r="I364">
        <v>0.39240000000000003</v>
      </c>
    </row>
    <row r="365" spans="8:9" x14ac:dyDescent="0.3">
      <c r="H365" s="43">
        <v>45020</v>
      </c>
      <c r="I365">
        <v>0.38940000000000002</v>
      </c>
    </row>
    <row r="366" spans="8:9" x14ac:dyDescent="0.3">
      <c r="H366" s="43">
        <v>45019</v>
      </c>
      <c r="I366">
        <v>0.38729999999999998</v>
      </c>
    </row>
    <row r="367" spans="8:9" x14ac:dyDescent="0.3">
      <c r="H367" s="43">
        <v>45018</v>
      </c>
      <c r="I367">
        <v>0.38140000000000002</v>
      </c>
    </row>
    <row r="368" spans="8:9" x14ac:dyDescent="0.3">
      <c r="H368" s="43">
        <v>45017</v>
      </c>
      <c r="I368">
        <v>0.39179999999999998</v>
      </c>
    </row>
  </sheetData>
  <mergeCells count="6">
    <mergeCell ref="F1:F2"/>
    <mergeCell ref="A1:A2"/>
    <mergeCell ref="B1:B2"/>
    <mergeCell ref="D1:D2"/>
    <mergeCell ref="E1:E2"/>
    <mergeCell ref="C1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7698C-0445-471C-90EE-0E782B76FA55}">
  <dimension ref="A1:X264"/>
  <sheetViews>
    <sheetView zoomScaleNormal="100" workbookViewId="0">
      <selection sqref="A1:A2"/>
    </sheetView>
  </sheetViews>
  <sheetFormatPr defaultRowHeight="14.4" x14ac:dyDescent="0.3"/>
  <cols>
    <col min="1" max="1" width="12.6640625" customWidth="1"/>
    <col min="2" max="2" width="8.6640625" customWidth="1"/>
    <col min="3" max="10" width="11.21875" customWidth="1"/>
    <col min="12" max="12" width="11.21875" customWidth="1"/>
    <col min="13" max="13" width="36.77734375" customWidth="1"/>
    <col min="14" max="14" width="10.5546875" bestFit="1" customWidth="1"/>
    <col min="15" max="15" width="12.6640625" customWidth="1"/>
    <col min="16" max="16" width="10.6640625" customWidth="1"/>
    <col min="17" max="17" width="10.88671875" customWidth="1"/>
    <col min="18" max="18" width="10.44140625" customWidth="1"/>
    <col min="19" max="19" width="9.88671875" customWidth="1"/>
    <col min="20" max="20" width="11.88671875" customWidth="1"/>
    <col min="21" max="21" width="10.21875" customWidth="1"/>
    <col min="22" max="22" width="9.77734375" customWidth="1"/>
    <col min="23" max="23" width="9.6640625" customWidth="1"/>
    <col min="24" max="24" width="9.21875" bestFit="1" customWidth="1"/>
  </cols>
  <sheetData>
    <row r="1" spans="1:23" s="2" customFormat="1" ht="28.2" customHeight="1" x14ac:dyDescent="0.3">
      <c r="A1" s="59" t="s">
        <v>0</v>
      </c>
      <c r="B1" s="1" t="str">
        <f>_xlfn.UNICHAR(8377)</f>
        <v>₹</v>
      </c>
      <c r="C1" s="57" t="s">
        <v>1</v>
      </c>
      <c r="D1" s="57"/>
      <c r="E1" s="57"/>
      <c r="F1" s="57"/>
      <c r="G1" s="57"/>
      <c r="H1" s="57"/>
      <c r="I1" s="57"/>
      <c r="J1" s="57"/>
      <c r="K1" s="57"/>
      <c r="L1" s="57"/>
      <c r="N1" s="63" t="s">
        <v>16</v>
      </c>
      <c r="O1" s="64"/>
      <c r="P1" s="64"/>
      <c r="Q1" s="64"/>
      <c r="R1" s="64"/>
      <c r="S1" s="64"/>
      <c r="T1" s="64"/>
      <c r="U1" s="64"/>
      <c r="V1" s="64"/>
      <c r="W1" s="65"/>
    </row>
    <row r="2" spans="1:23" s="2" customFormat="1" ht="14.4" customHeight="1" x14ac:dyDescent="0.3">
      <c r="A2" s="60"/>
      <c r="C2" s="34" t="s">
        <v>8</v>
      </c>
      <c r="D2" s="34" t="s">
        <v>9</v>
      </c>
      <c r="E2" s="34" t="s">
        <v>12</v>
      </c>
      <c r="F2" s="34" t="s">
        <v>11</v>
      </c>
      <c r="G2" s="34" t="s">
        <v>10</v>
      </c>
      <c r="H2" s="34" t="s">
        <v>13</v>
      </c>
      <c r="I2" s="35" t="s">
        <v>14</v>
      </c>
      <c r="J2" s="35" t="s">
        <v>15</v>
      </c>
      <c r="K2" s="3" t="s">
        <v>45</v>
      </c>
      <c r="L2" s="36" t="s">
        <v>46</v>
      </c>
      <c r="N2" s="3" t="s">
        <v>8</v>
      </c>
      <c r="O2" s="3" t="s">
        <v>9</v>
      </c>
      <c r="P2" s="3" t="s">
        <v>12</v>
      </c>
      <c r="Q2" s="3" t="s">
        <v>11</v>
      </c>
      <c r="R2" s="3" t="s">
        <v>10</v>
      </c>
      <c r="S2" s="3" t="s">
        <v>13</v>
      </c>
      <c r="T2" s="3" t="s">
        <v>14</v>
      </c>
      <c r="U2" s="3" t="s">
        <v>15</v>
      </c>
      <c r="V2" s="46" t="s">
        <v>45</v>
      </c>
      <c r="W2" s="3" t="s">
        <v>46</v>
      </c>
    </row>
    <row r="3" spans="1:23" ht="14.4" customHeight="1" x14ac:dyDescent="0.3">
      <c r="A3" s="26">
        <v>45379</v>
      </c>
      <c r="C3" s="5">
        <v>586.9</v>
      </c>
      <c r="D3">
        <v>150.19999999999999</v>
      </c>
      <c r="E3" s="4">
        <v>3915.25</v>
      </c>
      <c r="F3">
        <v>591.15</v>
      </c>
      <c r="G3">
        <v>58.55</v>
      </c>
      <c r="H3" s="4">
        <v>1991.25</v>
      </c>
      <c r="I3" s="4">
        <v>2262.85</v>
      </c>
      <c r="J3" s="4">
        <v>6782.5</v>
      </c>
      <c r="K3">
        <v>1106.9145599999999</v>
      </c>
      <c r="L3" s="14">
        <v>54.245481600000005</v>
      </c>
      <c r="N3" s="5">
        <f t="shared" ref="N3:W3" si="0">(C3-C4)/C4</f>
        <v>3.8944946008143036E-2</v>
      </c>
      <c r="O3" s="19">
        <f t="shared" si="0"/>
        <v>2.670226969292238E-3</v>
      </c>
      <c r="P3" s="19">
        <f t="shared" si="0"/>
        <v>7.4492447829554633E-3</v>
      </c>
      <c r="Q3" s="19">
        <f t="shared" si="0"/>
        <v>9.0466843048561136E-3</v>
      </c>
      <c r="R3" s="19">
        <f t="shared" si="0"/>
        <v>-5.9422750424448457E-3</v>
      </c>
      <c r="S3" s="19">
        <f t="shared" si="0"/>
        <v>-3.4282568440017563E-3</v>
      </c>
      <c r="T3" s="19">
        <f t="shared" si="0"/>
        <v>-5.2313441037477046E-3</v>
      </c>
      <c r="U3" s="19">
        <f t="shared" si="0"/>
        <v>-1.2851487454153836E-2</v>
      </c>
      <c r="V3">
        <f t="shared" si="0"/>
        <v>1.7553387802411807E-2</v>
      </c>
      <c r="W3" s="14">
        <f t="shared" si="0"/>
        <v>5.3306123750676325E-3</v>
      </c>
    </row>
    <row r="4" spans="1:23" ht="14.4" customHeight="1" x14ac:dyDescent="0.3">
      <c r="A4" s="26">
        <v>45378</v>
      </c>
      <c r="C4" s="6">
        <v>564.9</v>
      </c>
      <c r="D4">
        <v>149.80000000000001</v>
      </c>
      <c r="E4" s="4">
        <v>3886.3</v>
      </c>
      <c r="F4">
        <v>585.85</v>
      </c>
      <c r="G4">
        <v>58.9</v>
      </c>
      <c r="H4" s="4">
        <v>1998.1</v>
      </c>
      <c r="I4" s="4">
        <v>2274.75</v>
      </c>
      <c r="J4" s="4">
        <v>6870.8</v>
      </c>
      <c r="K4">
        <v>1087.8196399999999</v>
      </c>
      <c r="L4" s="14">
        <v>53.957853200000002</v>
      </c>
      <c r="N4" s="6">
        <f t="shared" ref="N4:N67" si="1">(C4-C5)/C5</f>
        <v>2.0965118380625383E-2</v>
      </c>
      <c r="O4">
        <f t="shared" ref="O4:O67" si="2">(D4-D5)/D5</f>
        <v>0</v>
      </c>
      <c r="P4">
        <f t="shared" ref="P4:P67" si="3">(E4-E5)/E5</f>
        <v>2.2428013312111125E-2</v>
      </c>
      <c r="Q4">
        <f t="shared" ref="Q4:Q67" si="4">(F4-F5)/F5</f>
        <v>2.9703840407768654E-2</v>
      </c>
      <c r="R4">
        <f t="shared" ref="R4:R67" si="5">(G4-G5)/G5</f>
        <v>1.02915951972556E-2</v>
      </c>
      <c r="S4">
        <f t="shared" ref="S4:S67" si="6">(H4-H5)/H5</f>
        <v>2.6092628832353948E-3</v>
      </c>
      <c r="T4">
        <f t="shared" ref="T4:T67" si="7">(I4-I5)/I5</f>
        <v>3.1973539140022051E-3</v>
      </c>
      <c r="U4">
        <f t="shared" ref="U4:U67" si="8">(J4-J5)/J5</f>
        <v>9.0762226464973089E-3</v>
      </c>
      <c r="V4">
        <f t="shared" ref="V4:V67" si="9">(K4-K5)/K5</f>
        <v>4.9650202039059746E-2</v>
      </c>
      <c r="W4" s="14">
        <f t="shared" ref="W4:W67" si="10">(L4-L5)/L5</f>
        <v>-2.5893575061382144E-2</v>
      </c>
    </row>
    <row r="5" spans="1:23" ht="14.4" customHeight="1" x14ac:dyDescent="0.3">
      <c r="A5" s="26">
        <v>45377</v>
      </c>
      <c r="C5" s="6">
        <v>553.29999999999995</v>
      </c>
      <c r="D5">
        <v>149.80000000000001</v>
      </c>
      <c r="E5" s="4">
        <v>3801.05</v>
      </c>
      <c r="F5">
        <v>568.95000000000005</v>
      </c>
      <c r="G5">
        <v>58.3</v>
      </c>
      <c r="H5" s="4">
        <v>1992.9</v>
      </c>
      <c r="I5" s="4">
        <v>2267.5</v>
      </c>
      <c r="J5" s="4">
        <v>6809</v>
      </c>
      <c r="K5">
        <v>1036.3639599999999</v>
      </c>
      <c r="L5" s="14">
        <v>55.392154099999999</v>
      </c>
      <c r="N5" s="6">
        <f t="shared" si="1"/>
        <v>1.3462771316054415E-2</v>
      </c>
      <c r="O5">
        <f t="shared" si="2"/>
        <v>1.3368983957220391E-3</v>
      </c>
      <c r="P5">
        <f t="shared" si="3"/>
        <v>1.2116582596900694E-3</v>
      </c>
      <c r="Q5">
        <f t="shared" si="4"/>
        <v>2.1362534781438097E-2</v>
      </c>
      <c r="R5">
        <f t="shared" si="5"/>
        <v>-1.8518518518518542E-2</v>
      </c>
      <c r="S5">
        <f t="shared" si="6"/>
        <v>2.7850843261643197E-2</v>
      </c>
      <c r="T5">
        <f t="shared" si="7"/>
        <v>6.5179095713446863E-2</v>
      </c>
      <c r="U5">
        <f t="shared" si="8"/>
        <v>-4.6995022766639586E-3</v>
      </c>
      <c r="V5">
        <f t="shared" si="9"/>
        <v>-3.955322955340769E-2</v>
      </c>
      <c r="W5" s="14">
        <f t="shared" si="10"/>
        <v>7.8132858383185788E-2</v>
      </c>
    </row>
    <row r="6" spans="1:23" x14ac:dyDescent="0.3">
      <c r="A6" s="26">
        <v>45373</v>
      </c>
      <c r="C6" s="6">
        <v>545.95000000000005</v>
      </c>
      <c r="D6">
        <v>149.6</v>
      </c>
      <c r="E6" s="4">
        <v>3796.45</v>
      </c>
      <c r="F6">
        <v>557.04999999999995</v>
      </c>
      <c r="G6">
        <v>59.4</v>
      </c>
      <c r="H6" s="4">
        <v>1938.9</v>
      </c>
      <c r="I6" s="4">
        <v>2128.75</v>
      </c>
      <c r="J6" s="4">
        <v>6841.15</v>
      </c>
      <c r="K6">
        <v>1079.0436199999999</v>
      </c>
      <c r="L6" s="14">
        <v>51.377855400000001</v>
      </c>
      <c r="N6" s="6">
        <f t="shared" si="1"/>
        <v>4.2306631104572215E-3</v>
      </c>
      <c r="O6">
        <f t="shared" si="2"/>
        <v>-2.3341113704567814E-3</v>
      </c>
      <c r="P6">
        <f t="shared" si="3"/>
        <v>2.1498432686227718E-2</v>
      </c>
      <c r="Q6">
        <f t="shared" si="4"/>
        <v>-1.1270855520056839E-2</v>
      </c>
      <c r="R6">
        <f t="shared" si="5"/>
        <v>8.4889643463497456E-3</v>
      </c>
      <c r="S6">
        <f t="shared" si="6"/>
        <v>-1.8532818532818066E-3</v>
      </c>
      <c r="T6">
        <f t="shared" si="7"/>
        <v>2.5014445300462158E-2</v>
      </c>
      <c r="U6">
        <f t="shared" si="8"/>
        <v>4.4045425515515007E-3</v>
      </c>
      <c r="V6">
        <f t="shared" si="9"/>
        <v>4.1275885437227931E-3</v>
      </c>
      <c r="W6" s="14">
        <f t="shared" si="10"/>
        <v>-2.213814069426517E-2</v>
      </c>
    </row>
    <row r="7" spans="1:23" x14ac:dyDescent="0.3">
      <c r="A7" s="26">
        <v>45372</v>
      </c>
      <c r="C7" s="6">
        <v>543.65</v>
      </c>
      <c r="D7">
        <v>149.94999999999999</v>
      </c>
      <c r="E7" s="4">
        <v>3716.55</v>
      </c>
      <c r="F7">
        <v>563.4</v>
      </c>
      <c r="G7">
        <v>58.9</v>
      </c>
      <c r="H7" s="4">
        <v>1942.5</v>
      </c>
      <c r="I7" s="4">
        <v>2076.8000000000002</v>
      </c>
      <c r="J7" s="4">
        <v>6811.15</v>
      </c>
      <c r="K7">
        <v>1074.60808</v>
      </c>
      <c r="L7" s="14">
        <v>52.541015800000011</v>
      </c>
      <c r="N7" s="6">
        <f t="shared" si="1"/>
        <v>1.7023664764755447E-2</v>
      </c>
      <c r="O7">
        <f t="shared" si="2"/>
        <v>1.69548999660902E-2</v>
      </c>
      <c r="P7">
        <f t="shared" si="3"/>
        <v>2.0217409206950532E-2</v>
      </c>
      <c r="Q7">
        <f t="shared" si="4"/>
        <v>2.8289833911297683E-2</v>
      </c>
      <c r="R7">
        <f t="shared" si="5"/>
        <v>9.1751621872103714E-2</v>
      </c>
      <c r="S7">
        <f t="shared" si="6"/>
        <v>1.9765335853216836E-2</v>
      </c>
      <c r="T7">
        <f t="shared" si="7"/>
        <v>1.5351520484990755E-2</v>
      </c>
      <c r="U7">
        <f t="shared" si="8"/>
        <v>-2.594189530285812E-2</v>
      </c>
      <c r="V7">
        <f t="shared" si="9"/>
        <v>1.5624293699215718E-3</v>
      </c>
      <c r="W7" s="14">
        <f t="shared" si="10"/>
        <v>-1.1876122301259569E-2</v>
      </c>
    </row>
    <row r="8" spans="1:23" x14ac:dyDescent="0.3">
      <c r="A8" s="26">
        <v>45371</v>
      </c>
      <c r="C8" s="6">
        <v>534.54999999999995</v>
      </c>
      <c r="D8">
        <v>147.44999999999999</v>
      </c>
      <c r="E8" s="4">
        <v>3642.9</v>
      </c>
      <c r="F8">
        <v>547.9</v>
      </c>
      <c r="G8">
        <v>53.95</v>
      </c>
      <c r="H8" s="4">
        <v>1904.85</v>
      </c>
      <c r="I8" s="4">
        <v>2045.4</v>
      </c>
      <c r="J8" s="4">
        <v>6992.55</v>
      </c>
      <c r="K8">
        <v>1072.9317000000001</v>
      </c>
      <c r="L8" s="14">
        <v>53.172498900000001</v>
      </c>
      <c r="N8" s="6">
        <f t="shared" si="1"/>
        <v>-7.4773343303129441E-4</v>
      </c>
      <c r="O8">
        <f t="shared" si="2"/>
        <v>-3.3898305084753468E-4</v>
      </c>
      <c r="P8">
        <f t="shared" si="3"/>
        <v>-8.2284209660166217E-4</v>
      </c>
      <c r="Q8">
        <f t="shared" si="4"/>
        <v>-2.1853942815517127E-3</v>
      </c>
      <c r="R8">
        <f t="shared" si="5"/>
        <v>-2.772643253234724E-3</v>
      </c>
      <c r="S8">
        <f t="shared" si="6"/>
        <v>-2.4029716920712228E-2</v>
      </c>
      <c r="T8">
        <f t="shared" si="7"/>
        <v>1.7080629521891617E-2</v>
      </c>
      <c r="U8">
        <f t="shared" si="8"/>
        <v>5.4659396846225283E-2</v>
      </c>
      <c r="V8">
        <f t="shared" si="9"/>
        <v>5.0877871892673183E-2</v>
      </c>
      <c r="W8" s="14">
        <f t="shared" si="10"/>
        <v>9.1647055513562808E-2</v>
      </c>
    </row>
    <row r="9" spans="1:23" x14ac:dyDescent="0.3">
      <c r="A9" s="26">
        <v>45370</v>
      </c>
      <c r="C9" s="6">
        <v>534.95000000000005</v>
      </c>
      <c r="D9">
        <v>147.5</v>
      </c>
      <c r="E9" s="4">
        <v>3645.9</v>
      </c>
      <c r="F9">
        <v>549.1</v>
      </c>
      <c r="G9">
        <v>54.1</v>
      </c>
      <c r="H9" s="4">
        <v>1951.75</v>
      </c>
      <c r="I9" s="4">
        <v>2011.05</v>
      </c>
      <c r="J9" s="4">
        <v>6630.15</v>
      </c>
      <c r="K9">
        <v>1020.9861000000001</v>
      </c>
      <c r="L9" s="14">
        <v>48.708507600000004</v>
      </c>
      <c r="N9" s="6">
        <f t="shared" si="1"/>
        <v>-1.8710446666055088E-2</v>
      </c>
      <c r="O9">
        <f t="shared" si="2"/>
        <v>1.0179843909060447E-3</v>
      </c>
      <c r="P9">
        <f t="shared" si="3"/>
        <v>2.4884171742030003E-3</v>
      </c>
      <c r="Q9">
        <f t="shared" si="4"/>
        <v>-6.8728522336768943E-3</v>
      </c>
      <c r="R9">
        <f t="shared" si="5"/>
        <v>-1.8148820326678767E-2</v>
      </c>
      <c r="S9">
        <f t="shared" si="6"/>
        <v>-9.5656145336445297E-3</v>
      </c>
      <c r="T9">
        <f t="shared" si="7"/>
        <v>-1.9886151781057989E-4</v>
      </c>
      <c r="U9">
        <f t="shared" si="8"/>
        <v>-2.695265490621981E-2</v>
      </c>
      <c r="V9">
        <f t="shared" si="9"/>
        <v>1.1155644821049738E-2</v>
      </c>
      <c r="W9" s="14">
        <f t="shared" si="10"/>
        <v>-0.1098963950521808</v>
      </c>
    </row>
    <row r="10" spans="1:23" x14ac:dyDescent="0.3">
      <c r="A10" s="26">
        <v>45369</v>
      </c>
      <c r="C10" s="6">
        <v>545.15</v>
      </c>
      <c r="D10">
        <v>147.35</v>
      </c>
      <c r="E10" s="4">
        <v>3636.85</v>
      </c>
      <c r="F10">
        <v>552.9</v>
      </c>
      <c r="G10">
        <v>55.1</v>
      </c>
      <c r="H10" s="4">
        <v>1970.6</v>
      </c>
      <c r="I10" s="4">
        <v>2011.45</v>
      </c>
      <c r="J10" s="4">
        <v>6813.8</v>
      </c>
      <c r="K10">
        <v>1009.7220000000001</v>
      </c>
      <c r="L10" s="14">
        <v>54.722290000000008</v>
      </c>
      <c r="N10" s="6">
        <f t="shared" si="1"/>
        <v>1.2819321876451422E-2</v>
      </c>
      <c r="O10">
        <f t="shared" si="2"/>
        <v>-2.0604852110335622E-2</v>
      </c>
      <c r="P10">
        <f t="shared" si="3"/>
        <v>5.7382262658665414E-3</v>
      </c>
      <c r="Q10">
        <f t="shared" si="4"/>
        <v>-1.6717054952872092E-2</v>
      </c>
      <c r="R10">
        <f t="shared" si="5"/>
        <v>-3.8394415357766068E-2</v>
      </c>
      <c r="S10">
        <f t="shared" si="6"/>
        <v>-2.9356713624273539E-2</v>
      </c>
      <c r="T10">
        <f t="shared" si="7"/>
        <v>-5.2913977697005886E-3</v>
      </c>
      <c r="U10">
        <f t="shared" si="8"/>
        <v>-1.952658464637741E-2</v>
      </c>
      <c r="V10">
        <f t="shared" si="9"/>
        <v>1.0157398041704018E-2</v>
      </c>
      <c r="W10" s="14">
        <f t="shared" si="10"/>
        <v>-9.1710837723641109E-2</v>
      </c>
    </row>
    <row r="11" spans="1:23" x14ac:dyDescent="0.3">
      <c r="A11" s="26">
        <v>45366</v>
      </c>
      <c r="C11" s="6">
        <v>538.25</v>
      </c>
      <c r="D11">
        <v>150.44999999999999</v>
      </c>
      <c r="E11" s="4">
        <v>3616.1</v>
      </c>
      <c r="F11">
        <v>562.29999999999995</v>
      </c>
      <c r="G11">
        <v>57.3</v>
      </c>
      <c r="H11" s="4">
        <v>2030.2</v>
      </c>
      <c r="I11" s="4">
        <v>2022.15</v>
      </c>
      <c r="J11" s="4">
        <v>6949.5</v>
      </c>
      <c r="K11">
        <v>999.56898000000001</v>
      </c>
      <c r="L11" s="14">
        <v>60.247652699999996</v>
      </c>
      <c r="N11" s="6">
        <f t="shared" si="1"/>
        <v>-1.0751700055136964E-2</v>
      </c>
      <c r="O11">
        <f t="shared" si="2"/>
        <v>3.0126668948989913E-2</v>
      </c>
      <c r="P11">
        <f t="shared" si="3"/>
        <v>2.7654867256612018E-5</v>
      </c>
      <c r="Q11">
        <f t="shared" si="4"/>
        <v>-5.3948881224021722E-3</v>
      </c>
      <c r="R11">
        <f t="shared" si="5"/>
        <v>2.3214285714285663E-2</v>
      </c>
      <c r="S11">
        <f t="shared" si="6"/>
        <v>7.2185151191922975E-3</v>
      </c>
      <c r="T11">
        <f t="shared" si="7"/>
        <v>-1.4234528481243972E-2</v>
      </c>
      <c r="U11">
        <f t="shared" si="8"/>
        <v>1.8741440207597491E-3</v>
      </c>
      <c r="V11">
        <f t="shared" si="9"/>
        <v>-2.0409275756350948E-3</v>
      </c>
      <c r="W11" s="14">
        <f t="shared" si="10"/>
        <v>-3.2206363745683794E-2</v>
      </c>
    </row>
    <row r="12" spans="1:23" x14ac:dyDescent="0.3">
      <c r="A12" s="26">
        <v>45365</v>
      </c>
      <c r="C12" s="6">
        <v>544.1</v>
      </c>
      <c r="D12">
        <v>146.05000000000001</v>
      </c>
      <c r="E12" s="4">
        <v>3616</v>
      </c>
      <c r="F12">
        <v>565.35</v>
      </c>
      <c r="G12">
        <v>56</v>
      </c>
      <c r="H12" s="4">
        <v>2015.65</v>
      </c>
      <c r="I12" s="4">
        <v>2051.35</v>
      </c>
      <c r="J12" s="4">
        <v>6936.5</v>
      </c>
      <c r="K12">
        <v>1001.6132000000001</v>
      </c>
      <c r="L12" s="14">
        <v>62.252582000000004</v>
      </c>
      <c r="N12" s="6">
        <f t="shared" si="1"/>
        <v>3.4607339798440856E-2</v>
      </c>
      <c r="O12">
        <f t="shared" si="2"/>
        <v>-1.6498316498316422E-2</v>
      </c>
      <c r="P12">
        <f t="shared" si="3"/>
        <v>-3.8155846660330069E-3</v>
      </c>
      <c r="Q12">
        <f t="shared" si="4"/>
        <v>3.7910776574261014E-2</v>
      </c>
      <c r="R12">
        <f t="shared" si="5"/>
        <v>9.9116781157997977E-2</v>
      </c>
      <c r="S12">
        <f t="shared" si="6"/>
        <v>7.2458336456537485E-3</v>
      </c>
      <c r="T12">
        <f t="shared" si="7"/>
        <v>1.9608330433918096E-2</v>
      </c>
      <c r="U12">
        <f t="shared" si="8"/>
        <v>-1.278055306491328E-2</v>
      </c>
      <c r="V12">
        <f t="shared" si="9"/>
        <v>-2.2323641359147186E-2</v>
      </c>
      <c r="W12" s="14">
        <f t="shared" si="10"/>
        <v>-1.6793699022472641E-2</v>
      </c>
    </row>
    <row r="13" spans="1:23" x14ac:dyDescent="0.3">
      <c r="A13" s="26">
        <v>45364</v>
      </c>
      <c r="C13" s="6">
        <v>525.9</v>
      </c>
      <c r="D13">
        <v>148.5</v>
      </c>
      <c r="E13" s="4">
        <v>3629.85</v>
      </c>
      <c r="F13">
        <v>544.70000000000005</v>
      </c>
      <c r="G13">
        <v>50.95</v>
      </c>
      <c r="H13" s="4">
        <v>2001.15</v>
      </c>
      <c r="I13" s="4">
        <v>2011.9</v>
      </c>
      <c r="J13" s="4">
        <v>7026.3</v>
      </c>
      <c r="K13">
        <v>1024.4833999999998</v>
      </c>
      <c r="L13" s="14">
        <v>63.315889999999989</v>
      </c>
      <c r="N13" s="6">
        <f t="shared" si="1"/>
        <v>-5.2090843547224187E-2</v>
      </c>
      <c r="O13">
        <f t="shared" si="2"/>
        <v>-2.1416803953871501E-2</v>
      </c>
      <c r="P13">
        <f t="shared" si="3"/>
        <v>-1.7605347911986841E-2</v>
      </c>
      <c r="Q13">
        <f t="shared" si="4"/>
        <v>-4.1443026836779508E-2</v>
      </c>
      <c r="R13">
        <f t="shared" si="5"/>
        <v>-9.9027409372236863E-2</v>
      </c>
      <c r="S13">
        <f t="shared" si="6"/>
        <v>-2.113141096191935E-2</v>
      </c>
      <c r="T13">
        <f t="shared" si="7"/>
        <v>-3.8931881150281837E-2</v>
      </c>
      <c r="U13">
        <f t="shared" si="8"/>
        <v>-3.8033433277200497E-2</v>
      </c>
      <c r="V13">
        <f t="shared" si="9"/>
        <v>2.188937469790422E-2</v>
      </c>
      <c r="W13" s="14">
        <f t="shared" si="10"/>
        <v>2.2205263577754333E-2</v>
      </c>
    </row>
    <row r="14" spans="1:23" x14ac:dyDescent="0.3">
      <c r="A14" s="26">
        <v>45363</v>
      </c>
      <c r="C14" s="6">
        <v>554.79999999999995</v>
      </c>
      <c r="D14">
        <v>151.75</v>
      </c>
      <c r="E14" s="4">
        <v>3694.9</v>
      </c>
      <c r="F14">
        <v>568.25</v>
      </c>
      <c r="G14">
        <v>56.55</v>
      </c>
      <c r="H14" s="4">
        <v>2044.35</v>
      </c>
      <c r="I14" s="4">
        <v>2093.4</v>
      </c>
      <c r="J14" s="4">
        <v>7304.1</v>
      </c>
      <c r="K14">
        <v>1002.53846</v>
      </c>
      <c r="L14" s="14">
        <v>61.940485199999998</v>
      </c>
      <c r="N14" s="6">
        <f t="shared" si="1"/>
        <v>-2.7434481549653941E-2</v>
      </c>
      <c r="O14">
        <f t="shared" si="2"/>
        <v>-2.3487773487773523E-2</v>
      </c>
      <c r="P14">
        <f t="shared" si="3"/>
        <v>6.1404822525086616E-3</v>
      </c>
      <c r="Q14">
        <f t="shared" si="4"/>
        <v>-8.1165997556292158E-3</v>
      </c>
      <c r="R14">
        <f t="shared" si="5"/>
        <v>-4.4763513513513604E-2</v>
      </c>
      <c r="S14">
        <f t="shared" si="6"/>
        <v>-2.6963350785340356E-2</v>
      </c>
      <c r="T14">
        <f t="shared" si="7"/>
        <v>-2.3076743589145212E-2</v>
      </c>
      <c r="U14">
        <f t="shared" si="8"/>
        <v>-2.2104107534943428E-2</v>
      </c>
      <c r="V14">
        <f t="shared" si="9"/>
        <v>7.9787234042553578E-4</v>
      </c>
      <c r="W14" s="14">
        <f t="shared" si="10"/>
        <v>-3.2061830293295755E-2</v>
      </c>
    </row>
    <row r="15" spans="1:23" x14ac:dyDescent="0.3">
      <c r="A15" s="26">
        <v>45362</v>
      </c>
      <c r="C15" s="6">
        <v>570.45000000000005</v>
      </c>
      <c r="D15">
        <v>155.4</v>
      </c>
      <c r="E15" s="4">
        <v>3672.35</v>
      </c>
      <c r="F15">
        <v>572.9</v>
      </c>
      <c r="G15">
        <v>59.2</v>
      </c>
      <c r="H15" s="4">
        <v>2101</v>
      </c>
      <c r="I15" s="4">
        <v>2142.85</v>
      </c>
      <c r="J15" s="4">
        <v>7469.2</v>
      </c>
      <c r="K15">
        <v>1001.7392</v>
      </c>
      <c r="L15" s="14">
        <v>63.992191999999996</v>
      </c>
      <c r="N15" s="6">
        <f t="shared" si="1"/>
        <v>-1.4936971162148122E-2</v>
      </c>
      <c r="O15">
        <f t="shared" si="2"/>
        <v>-6.0761112887751118E-3</v>
      </c>
      <c r="P15">
        <f t="shared" si="3"/>
        <v>-7.2449076139113533E-3</v>
      </c>
      <c r="Q15">
        <f t="shared" si="4"/>
        <v>-2.518291645397323E-2</v>
      </c>
      <c r="R15">
        <f t="shared" si="5"/>
        <v>-3.4257748776508883E-2</v>
      </c>
      <c r="S15">
        <f t="shared" si="6"/>
        <v>3.5710034519700033E-4</v>
      </c>
      <c r="T15">
        <f t="shared" si="7"/>
        <v>-1.6612744085725554E-2</v>
      </c>
      <c r="U15">
        <f t="shared" si="8"/>
        <v>-1.5999947303590577E-2</v>
      </c>
      <c r="V15">
        <f t="shared" si="9"/>
        <v>-2.403247182002817E-2</v>
      </c>
      <c r="W15" s="14">
        <f t="shared" si="10"/>
        <v>4.1756080050985023E-2</v>
      </c>
    </row>
    <row r="16" spans="1:23" x14ac:dyDescent="0.3">
      <c r="A16" s="26">
        <v>45358</v>
      </c>
      <c r="C16" s="6">
        <v>579.1</v>
      </c>
      <c r="D16">
        <v>156.35</v>
      </c>
      <c r="E16" s="4">
        <v>3699.15</v>
      </c>
      <c r="F16">
        <v>587.70000000000005</v>
      </c>
      <c r="G16">
        <v>61.3</v>
      </c>
      <c r="H16" s="4">
        <v>2100.25</v>
      </c>
      <c r="I16" s="4">
        <v>2179.0500000000002</v>
      </c>
      <c r="J16" s="4">
        <v>7590.65</v>
      </c>
      <c r="K16">
        <v>1026.4062799999999</v>
      </c>
      <c r="L16" s="14">
        <v>61.427231599999999</v>
      </c>
      <c r="N16" s="6">
        <f t="shared" si="1"/>
        <v>-1.3206100366362784E-2</v>
      </c>
      <c r="O16">
        <f t="shared" si="2"/>
        <v>-5.7233704292528184E-3</v>
      </c>
      <c r="P16">
        <f t="shared" si="3"/>
        <v>1.2522581704713417E-2</v>
      </c>
      <c r="Q16">
        <f t="shared" si="4"/>
        <v>2.3689252743424528E-2</v>
      </c>
      <c r="R16">
        <f t="shared" si="5"/>
        <v>9.0534979423867838E-3</v>
      </c>
      <c r="S16">
        <f t="shared" si="6"/>
        <v>3.463927376970855E-3</v>
      </c>
      <c r="T16">
        <f t="shared" si="7"/>
        <v>-7.8315310187819318E-3</v>
      </c>
      <c r="U16">
        <f t="shared" si="8"/>
        <v>-7.3883734463166019E-3</v>
      </c>
      <c r="V16">
        <f t="shared" si="9"/>
        <v>1.5513803252951125E-3</v>
      </c>
      <c r="W16" s="14">
        <f t="shared" si="10"/>
        <v>9.8720983651532264E-3</v>
      </c>
    </row>
    <row r="17" spans="1:23" x14ac:dyDescent="0.3">
      <c r="A17" s="26">
        <v>45357</v>
      </c>
      <c r="C17" s="6">
        <v>586.85</v>
      </c>
      <c r="D17">
        <v>157.25</v>
      </c>
      <c r="E17" s="4">
        <v>3653.4</v>
      </c>
      <c r="F17">
        <v>574.1</v>
      </c>
      <c r="G17">
        <v>60.75</v>
      </c>
      <c r="H17" s="4">
        <v>2093</v>
      </c>
      <c r="I17" s="4">
        <v>2196.25</v>
      </c>
      <c r="J17" s="4">
        <v>7647.15</v>
      </c>
      <c r="K17">
        <v>1024.8164000000002</v>
      </c>
      <c r="L17" s="14">
        <v>60.826744000000005</v>
      </c>
      <c r="N17" s="6">
        <f t="shared" si="1"/>
        <v>7.9869460666437252E-3</v>
      </c>
      <c r="O17">
        <f t="shared" si="2"/>
        <v>1.3208762886598013E-2</v>
      </c>
      <c r="P17">
        <f t="shared" si="3"/>
        <v>-1.6634366925064526E-2</v>
      </c>
      <c r="Q17">
        <f t="shared" si="4"/>
        <v>-1.8380781396939386E-2</v>
      </c>
      <c r="R17">
        <f t="shared" si="5"/>
        <v>-2.0161290322580645E-2</v>
      </c>
      <c r="S17">
        <f t="shared" si="6"/>
        <v>-6.5266405601044266E-3</v>
      </c>
      <c r="T17">
        <f t="shared" si="7"/>
        <v>-1.8545413920232377E-2</v>
      </c>
      <c r="U17">
        <f t="shared" si="8"/>
        <v>1.5308323984147224E-2</v>
      </c>
      <c r="V17">
        <f t="shared" si="9"/>
        <v>-1.7216069702431967E-2</v>
      </c>
      <c r="W17" s="14">
        <f t="shared" si="10"/>
        <v>5.8592070762385713E-2</v>
      </c>
    </row>
    <row r="18" spans="1:23" x14ac:dyDescent="0.3">
      <c r="A18" s="26">
        <v>45356</v>
      </c>
      <c r="C18" s="6">
        <v>582.20000000000005</v>
      </c>
      <c r="D18">
        <v>155.19999999999999</v>
      </c>
      <c r="E18" s="4">
        <v>3715.2</v>
      </c>
      <c r="F18">
        <v>584.85</v>
      </c>
      <c r="G18">
        <v>62</v>
      </c>
      <c r="H18" s="4">
        <v>2106.75</v>
      </c>
      <c r="I18" s="4">
        <v>2237.75</v>
      </c>
      <c r="J18" s="4">
        <v>7531.85</v>
      </c>
      <c r="K18">
        <v>1042.7687800000001</v>
      </c>
      <c r="L18" s="14">
        <v>57.460041200000006</v>
      </c>
      <c r="N18" s="6">
        <f t="shared" si="1"/>
        <v>7.7352814782990196E-4</v>
      </c>
      <c r="O18">
        <f t="shared" si="2"/>
        <v>1.041666666666663E-2</v>
      </c>
      <c r="P18">
        <f t="shared" si="3"/>
        <v>3.0963503453093958E-4</v>
      </c>
      <c r="Q18">
        <f t="shared" si="4"/>
        <v>-5.9488399762046397E-3</v>
      </c>
      <c r="R18">
        <f t="shared" si="5"/>
        <v>-1.0375099760574599E-2</v>
      </c>
      <c r="S18">
        <f t="shared" si="6"/>
        <v>4.6015926755996811E-3</v>
      </c>
      <c r="T18">
        <f t="shared" si="7"/>
        <v>-1.6481705307109108E-2</v>
      </c>
      <c r="U18">
        <f t="shared" si="8"/>
        <v>-1.5377579224359484E-3</v>
      </c>
      <c r="V18">
        <f t="shared" si="9"/>
        <v>-1.2797062735292377E-2</v>
      </c>
      <c r="W18" s="14">
        <f t="shared" si="10"/>
        <v>-9.9138457621070902E-2</v>
      </c>
    </row>
    <row r="19" spans="1:23" x14ac:dyDescent="0.3">
      <c r="A19" s="26">
        <v>45355</v>
      </c>
      <c r="C19" s="6">
        <v>581.75</v>
      </c>
      <c r="D19">
        <v>153.6</v>
      </c>
      <c r="E19" s="4">
        <v>3714.05</v>
      </c>
      <c r="F19">
        <v>588.35</v>
      </c>
      <c r="G19">
        <v>62.65</v>
      </c>
      <c r="H19" s="4">
        <v>2097.1</v>
      </c>
      <c r="I19" s="4">
        <v>2275.25</v>
      </c>
      <c r="J19" s="4">
        <v>7543.45</v>
      </c>
      <c r="K19">
        <v>1056.2861399999999</v>
      </c>
      <c r="L19" s="14">
        <v>63.783432300000001</v>
      </c>
      <c r="N19" s="6">
        <f t="shared" si="1"/>
        <v>-1.9136739167088218E-2</v>
      </c>
      <c r="O19">
        <f t="shared" si="2"/>
        <v>1.6302575806977503E-3</v>
      </c>
      <c r="P19">
        <f t="shared" si="3"/>
        <v>-1.5994623655913489E-3</v>
      </c>
      <c r="Q19">
        <f t="shared" si="4"/>
        <v>-1.9508057675996222E-3</v>
      </c>
      <c r="R19">
        <f t="shared" si="5"/>
        <v>-2.6418026418026354E-2</v>
      </c>
      <c r="S19">
        <f t="shared" si="6"/>
        <v>-5.6189098840654875E-3</v>
      </c>
      <c r="T19">
        <f t="shared" si="7"/>
        <v>-2.2679925259337291E-2</v>
      </c>
      <c r="U19">
        <f t="shared" si="8"/>
        <v>2.0589934842819096E-3</v>
      </c>
      <c r="V19">
        <f t="shared" si="9"/>
        <v>2.3725327488824881E-2</v>
      </c>
      <c r="W19" s="14">
        <f t="shared" si="10"/>
        <v>3.8209751774964808E-2</v>
      </c>
    </row>
    <row r="20" spans="1:23" x14ac:dyDescent="0.3">
      <c r="A20" s="26">
        <v>45353</v>
      </c>
      <c r="C20" s="6">
        <v>593.1</v>
      </c>
      <c r="D20">
        <v>153.35</v>
      </c>
      <c r="E20" s="4">
        <v>3720</v>
      </c>
      <c r="F20">
        <v>589.5</v>
      </c>
      <c r="G20">
        <v>64.349999999999994</v>
      </c>
      <c r="H20" s="4">
        <v>2108.9499999999998</v>
      </c>
      <c r="I20" s="4">
        <v>2328.0500000000002</v>
      </c>
      <c r="J20" s="4">
        <v>7527.95</v>
      </c>
      <c r="K20">
        <v>1031.8062</v>
      </c>
      <c r="L20" s="14">
        <v>61.435978800000001</v>
      </c>
      <c r="N20" s="6">
        <f t="shared" si="1"/>
        <v>1.0477894198824392E-2</v>
      </c>
      <c r="O20">
        <f t="shared" si="2"/>
        <v>4.9148099606815205E-3</v>
      </c>
      <c r="P20">
        <f t="shared" si="3"/>
        <v>9.1008965264686038E-3</v>
      </c>
      <c r="Q20">
        <f t="shared" si="4"/>
        <v>4.2426813746287653E-4</v>
      </c>
      <c r="R20">
        <f t="shared" si="5"/>
        <v>7.0422535211266939E-3</v>
      </c>
      <c r="S20">
        <f t="shared" si="6"/>
        <v>1.7047646604938228E-2</v>
      </c>
      <c r="T20">
        <f t="shared" si="7"/>
        <v>-2.1476740689715713E-5</v>
      </c>
      <c r="U20">
        <f t="shared" si="8"/>
        <v>-9.0238925821102059E-3</v>
      </c>
      <c r="V20">
        <f t="shared" si="9"/>
        <v>1.2266942549963072E-3</v>
      </c>
      <c r="W20" s="14">
        <f t="shared" si="10"/>
        <v>3.1881447563822551E-2</v>
      </c>
    </row>
    <row r="21" spans="1:23" x14ac:dyDescent="0.3">
      <c r="A21" s="26">
        <v>45352</v>
      </c>
      <c r="C21" s="6">
        <v>586.95000000000005</v>
      </c>
      <c r="D21">
        <v>152.6</v>
      </c>
      <c r="E21" s="4">
        <v>3686.45</v>
      </c>
      <c r="F21">
        <v>589.25</v>
      </c>
      <c r="G21">
        <v>63.9</v>
      </c>
      <c r="H21" s="4">
        <v>2073.6</v>
      </c>
      <c r="I21" s="4">
        <v>2328.1</v>
      </c>
      <c r="J21" s="4">
        <v>7596.5</v>
      </c>
      <c r="K21">
        <v>1030.5420399999998</v>
      </c>
      <c r="L21" s="14">
        <v>59.537826699999997</v>
      </c>
      <c r="N21" s="6">
        <f t="shared" si="1"/>
        <v>1.486988847583647E-2</v>
      </c>
      <c r="O21">
        <f t="shared" si="2"/>
        <v>1.4627659574468009E-2</v>
      </c>
      <c r="P21">
        <f t="shared" si="3"/>
        <v>1.1233027019613172E-2</v>
      </c>
      <c r="Q21">
        <f t="shared" si="4"/>
        <v>4.3463439577295969E-3</v>
      </c>
      <c r="R21">
        <f t="shared" si="5"/>
        <v>1.67064439140811E-2</v>
      </c>
      <c r="S21">
        <f t="shared" si="6"/>
        <v>2.1748586341887779E-3</v>
      </c>
      <c r="T21">
        <f t="shared" si="7"/>
        <v>-1.0035293617383131E-2</v>
      </c>
      <c r="U21">
        <f t="shared" si="8"/>
        <v>2.242892011346395E-3</v>
      </c>
      <c r="V21">
        <f t="shared" si="9"/>
        <v>1.0662312316729669E-2</v>
      </c>
      <c r="W21" s="14">
        <f t="shared" si="10"/>
        <v>9.8147554439046145E-2</v>
      </c>
    </row>
    <row r="22" spans="1:23" x14ac:dyDescent="0.3">
      <c r="A22" s="26">
        <v>45351</v>
      </c>
      <c r="C22" s="6">
        <v>578.35</v>
      </c>
      <c r="D22">
        <v>150.4</v>
      </c>
      <c r="E22" s="4">
        <v>3645.5</v>
      </c>
      <c r="F22">
        <v>586.70000000000005</v>
      </c>
      <c r="G22">
        <v>62.85</v>
      </c>
      <c r="H22" s="4">
        <v>2069.1</v>
      </c>
      <c r="I22" s="4">
        <v>2351.6999999999998</v>
      </c>
      <c r="J22" s="4">
        <v>7579.5</v>
      </c>
      <c r="K22">
        <v>1019.6700000000001</v>
      </c>
      <c r="L22" s="14">
        <v>54.216600000000007</v>
      </c>
      <c r="N22" s="6">
        <f t="shared" si="1"/>
        <v>-1.8747879199185535E-2</v>
      </c>
      <c r="O22">
        <f t="shared" si="2"/>
        <v>6.6533599467727422E-4</v>
      </c>
      <c r="P22">
        <f t="shared" si="3"/>
        <v>-1.559441031526362E-2</v>
      </c>
      <c r="Q22">
        <f t="shared" si="4"/>
        <v>2.7675599929935311E-2</v>
      </c>
      <c r="R22">
        <f t="shared" si="5"/>
        <v>-1.5661707126076743E-2</v>
      </c>
      <c r="S22">
        <f t="shared" si="6"/>
        <v>8.1122560841921081E-3</v>
      </c>
      <c r="T22">
        <f t="shared" si="7"/>
        <v>1.6709539352802418E-2</v>
      </c>
      <c r="U22">
        <f t="shared" si="8"/>
        <v>-1.034764158642076E-2</v>
      </c>
      <c r="V22">
        <f t="shared" si="9"/>
        <v>2.5000000000000001E-2</v>
      </c>
      <c r="W22" s="14">
        <f t="shared" si="10"/>
        <v>3.9910955636826208E-2</v>
      </c>
    </row>
    <row r="23" spans="1:23" x14ac:dyDescent="0.3">
      <c r="A23" s="26">
        <v>45350</v>
      </c>
      <c r="C23" s="6">
        <v>589.4</v>
      </c>
      <c r="D23">
        <v>150.30000000000001</v>
      </c>
      <c r="E23" s="4">
        <v>3703.25</v>
      </c>
      <c r="F23">
        <v>570.9</v>
      </c>
      <c r="G23">
        <v>63.85</v>
      </c>
      <c r="H23" s="4">
        <v>2052.4499999999998</v>
      </c>
      <c r="I23" s="4">
        <v>2313.0500000000002</v>
      </c>
      <c r="J23" s="4">
        <v>7658.75</v>
      </c>
      <c r="K23">
        <v>994.80000000000007</v>
      </c>
      <c r="L23" s="14">
        <v>52.135810000000006</v>
      </c>
      <c r="N23" s="6">
        <f t="shared" si="1"/>
        <v>-2.4575920562681049E-2</v>
      </c>
      <c r="O23">
        <f t="shared" si="2"/>
        <v>-2.5291828793774174E-2</v>
      </c>
      <c r="P23">
        <f t="shared" si="3"/>
        <v>-2.3353024948573282E-2</v>
      </c>
      <c r="Q23">
        <f t="shared" si="4"/>
        <v>-3.1141281289775176E-2</v>
      </c>
      <c r="R23">
        <f t="shared" si="5"/>
        <v>-3.4769463340891975E-2</v>
      </c>
      <c r="S23">
        <f t="shared" si="6"/>
        <v>-2.042715666388268E-2</v>
      </c>
      <c r="T23">
        <f t="shared" si="7"/>
        <v>-2.4070714315851539E-2</v>
      </c>
      <c r="U23">
        <f t="shared" si="8"/>
        <v>5.1182781587322422E-3</v>
      </c>
      <c r="V23">
        <f t="shared" si="9"/>
        <v>4.4627812865597367E-3</v>
      </c>
      <c r="W23" s="14">
        <f t="shared" si="10"/>
        <v>8.7789161930527312E-3</v>
      </c>
    </row>
    <row r="24" spans="1:23" x14ac:dyDescent="0.3">
      <c r="A24" s="26">
        <v>45349</v>
      </c>
      <c r="C24" s="6">
        <v>604.25</v>
      </c>
      <c r="D24">
        <v>154.19999999999999</v>
      </c>
      <c r="E24" s="4">
        <v>3791.8</v>
      </c>
      <c r="F24">
        <v>589.25</v>
      </c>
      <c r="G24">
        <v>66.150000000000006</v>
      </c>
      <c r="H24" s="4">
        <v>2095.25</v>
      </c>
      <c r="I24" s="4">
        <v>2370.1</v>
      </c>
      <c r="J24" s="4">
        <v>7619.75</v>
      </c>
      <c r="K24">
        <v>990.38014999999984</v>
      </c>
      <c r="L24" s="14">
        <v>51.682097200000001</v>
      </c>
      <c r="N24" s="6">
        <f t="shared" si="1"/>
        <v>-3.7919380100568043E-3</v>
      </c>
      <c r="O24">
        <f t="shared" si="2"/>
        <v>1.7821782178217747E-2</v>
      </c>
      <c r="P24">
        <f t="shared" si="3"/>
        <v>1.8780730272172839E-2</v>
      </c>
      <c r="Q24">
        <f t="shared" si="4"/>
        <v>1.6474038295670096E-2</v>
      </c>
      <c r="R24">
        <f t="shared" si="5"/>
        <v>-1.4157973174366449E-2</v>
      </c>
      <c r="S24">
        <f t="shared" si="6"/>
        <v>5.181222864544692E-3</v>
      </c>
      <c r="T24">
        <f t="shared" si="7"/>
        <v>-1.9708406576362358E-2</v>
      </c>
      <c r="U24">
        <f t="shared" si="8"/>
        <v>9.5593301181832145E-3</v>
      </c>
      <c r="V24">
        <f t="shared" si="9"/>
        <v>-1.5282409421566143E-2</v>
      </c>
      <c r="W24" s="14">
        <f t="shared" si="10"/>
        <v>7.3201094695791013E-3</v>
      </c>
    </row>
    <row r="25" spans="1:23" x14ac:dyDescent="0.3">
      <c r="A25" s="26">
        <v>45348</v>
      </c>
      <c r="C25" s="6">
        <v>606.54999999999995</v>
      </c>
      <c r="D25">
        <v>151.5</v>
      </c>
      <c r="E25" s="4">
        <v>3721.9</v>
      </c>
      <c r="F25">
        <v>579.70000000000005</v>
      </c>
      <c r="G25">
        <v>67.099999999999994</v>
      </c>
      <c r="H25" s="4">
        <v>2084.4499999999998</v>
      </c>
      <c r="I25" s="4">
        <v>2417.75</v>
      </c>
      <c r="J25" s="4">
        <v>7547.6</v>
      </c>
      <c r="K25">
        <v>1005.7504400000001</v>
      </c>
      <c r="L25" s="14">
        <v>51.306527799999998</v>
      </c>
      <c r="N25" s="6">
        <f t="shared" si="1"/>
        <v>-2.1614646342447117E-2</v>
      </c>
      <c r="O25">
        <f t="shared" si="2"/>
        <v>-6.2315513283042884E-3</v>
      </c>
      <c r="P25">
        <f t="shared" si="3"/>
        <v>-5.7434417908852915E-3</v>
      </c>
      <c r="Q25">
        <f t="shared" si="4"/>
        <v>-2.4894869638351479E-2</v>
      </c>
      <c r="R25">
        <f t="shared" si="5"/>
        <v>8.2644628099173122E-3</v>
      </c>
      <c r="S25">
        <f t="shared" si="6"/>
        <v>4.1186955055637206E-3</v>
      </c>
      <c r="T25">
        <f t="shared" si="7"/>
        <v>-1.2357026143790849E-2</v>
      </c>
      <c r="U25">
        <f t="shared" si="8"/>
        <v>1.3134668948622487E-2</v>
      </c>
      <c r="V25">
        <f t="shared" si="9"/>
        <v>1.4930130819478448E-3</v>
      </c>
      <c r="W25" s="14">
        <f t="shared" si="10"/>
        <v>6.3556915395616323E-2</v>
      </c>
    </row>
    <row r="26" spans="1:23" x14ac:dyDescent="0.3">
      <c r="A26" s="26">
        <v>45345</v>
      </c>
      <c r="C26" s="6">
        <v>619.95000000000005</v>
      </c>
      <c r="D26">
        <v>152.44999999999999</v>
      </c>
      <c r="E26" s="4">
        <v>3743.4</v>
      </c>
      <c r="F26">
        <v>594.5</v>
      </c>
      <c r="G26">
        <v>66.55</v>
      </c>
      <c r="H26" s="4">
        <v>2075.9</v>
      </c>
      <c r="I26" s="4">
        <v>2448</v>
      </c>
      <c r="J26" s="4">
        <v>7449.75</v>
      </c>
      <c r="K26">
        <v>1004.2510799999999</v>
      </c>
      <c r="L26" s="14">
        <v>48.240509799999998</v>
      </c>
      <c r="N26" s="6">
        <f t="shared" si="1"/>
        <v>2.6577247888723413E-2</v>
      </c>
      <c r="O26">
        <f t="shared" si="2"/>
        <v>-7.4869791666667043E-3</v>
      </c>
      <c r="P26">
        <f t="shared" si="3"/>
        <v>-1.3605442176870507E-3</v>
      </c>
      <c r="Q26">
        <f t="shared" si="4"/>
        <v>2.7036365206875662E-2</v>
      </c>
      <c r="R26">
        <f t="shared" si="5"/>
        <v>-8.9352196574833728E-3</v>
      </c>
      <c r="S26">
        <f t="shared" si="6"/>
        <v>5.6357021092537464E-2</v>
      </c>
      <c r="T26">
        <f t="shared" si="7"/>
        <v>1.5137258110705797E-3</v>
      </c>
      <c r="U26">
        <f t="shared" si="8"/>
        <v>2.1388647874250404E-3</v>
      </c>
      <c r="V26">
        <f t="shared" si="9"/>
        <v>-1.3823021845626772E-3</v>
      </c>
      <c r="W26" s="14">
        <f t="shared" si="10"/>
        <v>-6.5598401108735091E-3</v>
      </c>
    </row>
    <row r="27" spans="1:23" x14ac:dyDescent="0.3">
      <c r="A27" s="26">
        <v>45344</v>
      </c>
      <c r="C27" s="6">
        <v>603.9</v>
      </c>
      <c r="D27">
        <v>153.6</v>
      </c>
      <c r="E27" s="4">
        <v>3748.5</v>
      </c>
      <c r="F27">
        <v>578.85</v>
      </c>
      <c r="G27">
        <v>67.150000000000006</v>
      </c>
      <c r="H27" s="4">
        <v>1965.15</v>
      </c>
      <c r="I27" s="4">
        <v>2444.3000000000002</v>
      </c>
      <c r="J27" s="4">
        <v>7433.85</v>
      </c>
      <c r="K27">
        <v>1005.6411800000001</v>
      </c>
      <c r="L27" s="14">
        <v>48.559049400000006</v>
      </c>
      <c r="N27" s="6">
        <f t="shared" si="1"/>
        <v>5.2434456928838573E-3</v>
      </c>
      <c r="O27">
        <f t="shared" si="2"/>
        <v>-9.7560975609759795E-4</v>
      </c>
      <c r="P27">
        <f t="shared" si="3"/>
        <v>-1.2955209732206287E-2</v>
      </c>
      <c r="Q27">
        <f t="shared" si="4"/>
        <v>3.9228007181328586E-2</v>
      </c>
      <c r="R27">
        <f t="shared" si="5"/>
        <v>2.3628048780487979E-2</v>
      </c>
      <c r="S27">
        <f t="shared" si="6"/>
        <v>1.7948717948717996E-2</v>
      </c>
      <c r="T27">
        <f t="shared" si="7"/>
        <v>6.3610350577434889E-3</v>
      </c>
      <c r="U27">
        <f t="shared" si="8"/>
        <v>-6.5416688939968753E-3</v>
      </c>
      <c r="V27">
        <f t="shared" si="9"/>
        <v>-1.009094958374037E-2</v>
      </c>
      <c r="W27" s="14">
        <f t="shared" si="10"/>
        <v>-2.1976584138417517E-2</v>
      </c>
    </row>
    <row r="28" spans="1:23" x14ac:dyDescent="0.3">
      <c r="A28" s="26">
        <v>45343</v>
      </c>
      <c r="C28" s="6">
        <v>600.75</v>
      </c>
      <c r="D28">
        <v>153.75</v>
      </c>
      <c r="E28" s="4">
        <v>3797.7</v>
      </c>
      <c r="F28">
        <v>557</v>
      </c>
      <c r="G28">
        <v>65.599999999999994</v>
      </c>
      <c r="H28" s="4">
        <v>1930.5</v>
      </c>
      <c r="I28" s="4">
        <v>2428.85</v>
      </c>
      <c r="J28" s="4">
        <v>7482.8</v>
      </c>
      <c r="K28">
        <v>1015.8925</v>
      </c>
      <c r="L28" s="14">
        <v>49.650191000000007</v>
      </c>
      <c r="N28" s="6">
        <f t="shared" si="1"/>
        <v>-2.6562629700340708E-3</v>
      </c>
      <c r="O28">
        <f t="shared" si="2"/>
        <v>-4.2098445595855289E-3</v>
      </c>
      <c r="P28">
        <f t="shared" si="3"/>
        <v>-2.0264430828764963E-2</v>
      </c>
      <c r="Q28">
        <f t="shared" si="4"/>
        <v>1.5219174337009065E-2</v>
      </c>
      <c r="R28">
        <f t="shared" si="5"/>
        <v>-3.7965072133637058E-3</v>
      </c>
      <c r="S28">
        <f t="shared" si="6"/>
        <v>-1.1014344262295082E-2</v>
      </c>
      <c r="T28">
        <f t="shared" si="7"/>
        <v>-1.757472798608594E-2</v>
      </c>
      <c r="U28">
        <f t="shared" si="8"/>
        <v>-1.288833190422793E-2</v>
      </c>
      <c r="V28">
        <f t="shared" si="9"/>
        <v>-3.5844350481144907E-3</v>
      </c>
      <c r="W28" s="14">
        <f t="shared" si="10"/>
        <v>-3.6995316692521152E-2</v>
      </c>
    </row>
    <row r="29" spans="1:23" x14ac:dyDescent="0.3">
      <c r="A29" s="26">
        <v>45342</v>
      </c>
      <c r="C29" s="6">
        <v>602.35</v>
      </c>
      <c r="D29">
        <v>154.4</v>
      </c>
      <c r="E29" s="4">
        <v>3876.25</v>
      </c>
      <c r="F29">
        <v>548.65</v>
      </c>
      <c r="G29">
        <v>65.849999999999994</v>
      </c>
      <c r="H29" s="4">
        <v>1952</v>
      </c>
      <c r="I29" s="4">
        <v>2472.3000000000002</v>
      </c>
      <c r="J29" s="4">
        <v>7580.5</v>
      </c>
      <c r="K29">
        <v>1019.547</v>
      </c>
      <c r="L29" s="14">
        <v>51.557580000000002</v>
      </c>
      <c r="N29" s="6">
        <f t="shared" si="1"/>
        <v>-9.618546530746501E-3</v>
      </c>
      <c r="O29">
        <f t="shared" si="2"/>
        <v>-5.2470082847499135E-2</v>
      </c>
      <c r="P29">
        <f t="shared" si="3"/>
        <v>-1.1828738225434359E-2</v>
      </c>
      <c r="Q29">
        <f t="shared" si="4"/>
        <v>1.1429624850216483E-2</v>
      </c>
      <c r="R29">
        <f t="shared" si="5"/>
        <v>-9.7744360902256491E-3</v>
      </c>
      <c r="S29">
        <f t="shared" si="6"/>
        <v>-7.4744495856002673E-3</v>
      </c>
      <c r="T29">
        <f t="shared" si="7"/>
        <v>-1.1396353166986563E-2</v>
      </c>
      <c r="U29">
        <f t="shared" si="8"/>
        <v>1.6071093477736324E-2</v>
      </c>
      <c r="V29">
        <f t="shared" si="9"/>
        <v>-1.9181142609855619E-2</v>
      </c>
      <c r="W29" s="14">
        <f t="shared" si="10"/>
        <v>-1.5097322064137149E-2</v>
      </c>
    </row>
    <row r="30" spans="1:23" x14ac:dyDescent="0.3">
      <c r="A30" s="26">
        <v>45341</v>
      </c>
      <c r="C30" s="6">
        <v>608.20000000000005</v>
      </c>
      <c r="D30">
        <v>162.94999999999999</v>
      </c>
      <c r="E30" s="4">
        <v>3922.65</v>
      </c>
      <c r="F30">
        <v>542.45000000000005</v>
      </c>
      <c r="G30">
        <v>66.5</v>
      </c>
      <c r="H30" s="4">
        <v>1966.7</v>
      </c>
      <c r="I30" s="4">
        <v>2500.8000000000002</v>
      </c>
      <c r="J30" s="4">
        <v>7460.6</v>
      </c>
      <c r="K30">
        <v>1039.48552</v>
      </c>
      <c r="L30" s="14">
        <v>52.347892999999992</v>
      </c>
      <c r="N30" s="6">
        <f t="shared" si="1"/>
        <v>2.4595687331536425E-2</v>
      </c>
      <c r="O30">
        <f t="shared" si="2"/>
        <v>-1.0625379477838495E-2</v>
      </c>
      <c r="P30">
        <f t="shared" si="3"/>
        <v>1.6256897847094484E-2</v>
      </c>
      <c r="Q30">
        <f t="shared" si="4"/>
        <v>9.1154311226864324E-3</v>
      </c>
      <c r="R30">
        <f t="shared" si="5"/>
        <v>-8.9418777943367275E-3</v>
      </c>
      <c r="S30">
        <f t="shared" si="6"/>
        <v>-1.0666395774075116E-3</v>
      </c>
      <c r="T30">
        <f t="shared" si="7"/>
        <v>1.1814209418999948E-2</v>
      </c>
      <c r="U30">
        <f t="shared" si="8"/>
        <v>-1.2730256193097584E-2</v>
      </c>
      <c r="V30">
        <f t="shared" si="9"/>
        <v>1.1466935118303751E-2</v>
      </c>
      <c r="W30" s="14">
        <f t="shared" si="10"/>
        <v>5.3280002584150769E-2</v>
      </c>
    </row>
    <row r="31" spans="1:23" x14ac:dyDescent="0.3">
      <c r="A31" s="26">
        <v>45338</v>
      </c>
      <c r="C31" s="6">
        <v>593.6</v>
      </c>
      <c r="D31">
        <v>164.7</v>
      </c>
      <c r="E31" s="4">
        <v>3859.9</v>
      </c>
      <c r="F31">
        <v>537.54999999999995</v>
      </c>
      <c r="G31">
        <v>67.099999999999994</v>
      </c>
      <c r="H31" s="4">
        <v>1968.8</v>
      </c>
      <c r="I31" s="4">
        <v>2471.6</v>
      </c>
      <c r="J31" s="4">
        <v>7556.8</v>
      </c>
      <c r="K31">
        <v>1027.7009400000002</v>
      </c>
      <c r="L31" s="14">
        <v>49.699883100000001</v>
      </c>
      <c r="N31" s="6">
        <f t="shared" si="1"/>
        <v>3.7127631693893597E-2</v>
      </c>
      <c r="O31">
        <f t="shared" si="2"/>
        <v>5.1724137931034447E-2</v>
      </c>
      <c r="P31">
        <f t="shared" si="3"/>
        <v>3.5880502327033052E-3</v>
      </c>
      <c r="Q31">
        <f t="shared" si="4"/>
        <v>1.8858984078847483E-2</v>
      </c>
      <c r="R31">
        <f t="shared" si="5"/>
        <v>1.5897047691143033E-2</v>
      </c>
      <c r="S31">
        <f t="shared" si="6"/>
        <v>6.930060094617033E-3</v>
      </c>
      <c r="T31">
        <f t="shared" si="7"/>
        <v>1.5385247416962724E-2</v>
      </c>
      <c r="U31">
        <f t="shared" si="8"/>
        <v>2.8576873081660823E-2</v>
      </c>
      <c r="V31">
        <f t="shared" si="9"/>
        <v>-9.3016436111242468E-3</v>
      </c>
      <c r="W31" s="14">
        <f t="shared" si="10"/>
        <v>-1.5970493918715023E-2</v>
      </c>
    </row>
    <row r="32" spans="1:23" x14ac:dyDescent="0.3">
      <c r="A32" s="26">
        <v>45337</v>
      </c>
      <c r="C32" s="6">
        <v>572.35</v>
      </c>
      <c r="D32">
        <v>156.6</v>
      </c>
      <c r="E32" s="4">
        <v>3846.1</v>
      </c>
      <c r="F32">
        <v>527.6</v>
      </c>
      <c r="G32">
        <v>66.05</v>
      </c>
      <c r="H32" s="4">
        <v>1955.25</v>
      </c>
      <c r="I32" s="4">
        <v>2434.15</v>
      </c>
      <c r="J32" s="4">
        <v>7346.85</v>
      </c>
      <c r="K32">
        <v>1037.3499999999999</v>
      </c>
      <c r="L32" s="14">
        <v>50.506496800000001</v>
      </c>
      <c r="N32" s="6">
        <f t="shared" si="1"/>
        <v>2.5441189644360918E-2</v>
      </c>
      <c r="O32">
        <f t="shared" si="2"/>
        <v>4.7842087654734064E-2</v>
      </c>
      <c r="P32">
        <f t="shared" si="3"/>
        <v>-2.1734430440920317E-2</v>
      </c>
      <c r="Q32">
        <f t="shared" si="4"/>
        <v>-1.8950161076373455E-4</v>
      </c>
      <c r="R32">
        <f t="shared" si="5"/>
        <v>-9.002250562640788E-3</v>
      </c>
      <c r="S32">
        <f t="shared" si="6"/>
        <v>2.5123695746917685E-3</v>
      </c>
      <c r="T32">
        <f t="shared" si="7"/>
        <v>-8.391893268153542E-3</v>
      </c>
      <c r="U32">
        <f t="shared" si="8"/>
        <v>-2.4659480126383984E-2</v>
      </c>
      <c r="V32">
        <f t="shared" si="9"/>
        <v>-2.321539281844727E-2</v>
      </c>
      <c r="W32" s="14">
        <f t="shared" si="10"/>
        <v>5.454722906984244E-2</v>
      </c>
    </row>
    <row r="33" spans="1:23" x14ac:dyDescent="0.3">
      <c r="A33" s="26">
        <v>45336</v>
      </c>
      <c r="C33" s="6">
        <v>558.15</v>
      </c>
      <c r="D33">
        <v>149.44999999999999</v>
      </c>
      <c r="E33" s="4">
        <v>3931.55</v>
      </c>
      <c r="F33">
        <v>527.70000000000005</v>
      </c>
      <c r="G33">
        <v>66.650000000000006</v>
      </c>
      <c r="H33" s="4">
        <v>1950.35</v>
      </c>
      <c r="I33" s="4">
        <v>2454.75</v>
      </c>
      <c r="J33" s="4">
        <v>7532.6</v>
      </c>
      <c r="K33">
        <v>1062.00486</v>
      </c>
      <c r="L33" s="14">
        <v>47.894011200000001</v>
      </c>
      <c r="N33" s="6">
        <f t="shared" si="1"/>
        <v>-8.0860138617381699E-3</v>
      </c>
      <c r="O33">
        <f t="shared" si="2"/>
        <v>1.1848341232227489E-2</v>
      </c>
      <c r="P33">
        <f t="shared" si="3"/>
        <v>-9.4980159979844592E-3</v>
      </c>
      <c r="Q33">
        <f t="shared" si="4"/>
        <v>7.8304048892284626E-3</v>
      </c>
      <c r="R33">
        <f t="shared" si="5"/>
        <v>9.9834983498349905E-2</v>
      </c>
      <c r="S33">
        <f t="shared" si="6"/>
        <v>2.6662104542822477E-2</v>
      </c>
      <c r="T33">
        <f t="shared" si="7"/>
        <v>-9.0026442744394267E-3</v>
      </c>
      <c r="U33">
        <f t="shared" si="8"/>
        <v>-3.5168043528743391E-4</v>
      </c>
      <c r="V33">
        <f t="shared" si="9"/>
        <v>2.2411956966473419E-2</v>
      </c>
      <c r="W33" s="14">
        <f t="shared" si="10"/>
        <v>5.7727588685857062E-2</v>
      </c>
    </row>
    <row r="34" spans="1:23" x14ac:dyDescent="0.3">
      <c r="A34" s="26">
        <v>45335</v>
      </c>
      <c r="C34" s="6">
        <v>562.70000000000005</v>
      </c>
      <c r="D34">
        <v>147.69999999999999</v>
      </c>
      <c r="E34" s="4">
        <v>3969.25</v>
      </c>
      <c r="F34">
        <v>523.6</v>
      </c>
      <c r="G34">
        <v>60.6</v>
      </c>
      <c r="H34" s="4">
        <v>1899.7</v>
      </c>
      <c r="I34" s="4">
        <v>2477.0500000000002</v>
      </c>
      <c r="J34" s="4">
        <v>7535.25</v>
      </c>
      <c r="K34">
        <v>1038.7249999999999</v>
      </c>
      <c r="L34" s="14">
        <v>45.280100200000007</v>
      </c>
      <c r="N34" s="6">
        <f t="shared" si="1"/>
        <v>-4.3352601156069363E-2</v>
      </c>
      <c r="O34">
        <f t="shared" si="2"/>
        <v>7.1599045346060885E-3</v>
      </c>
      <c r="P34">
        <f t="shared" si="3"/>
        <v>9.3195341504348495E-3</v>
      </c>
      <c r="Q34">
        <f t="shared" si="4"/>
        <v>-1.2820512820512735E-2</v>
      </c>
      <c r="R34">
        <f t="shared" si="5"/>
        <v>-1.6233766233766232E-2</v>
      </c>
      <c r="S34">
        <f t="shared" si="6"/>
        <v>-1.9964919521254666E-2</v>
      </c>
      <c r="T34">
        <f t="shared" si="7"/>
        <v>7.4428063040163422E-3</v>
      </c>
      <c r="U34">
        <f t="shared" si="8"/>
        <v>-1.6465659017934012E-2</v>
      </c>
      <c r="V34">
        <f t="shared" si="9"/>
        <v>-1.033327442034635E-2</v>
      </c>
      <c r="W34" s="14">
        <f t="shared" si="10"/>
        <v>-2.4243462267881908E-2</v>
      </c>
    </row>
    <row r="35" spans="1:23" x14ac:dyDescent="0.3">
      <c r="A35" s="26">
        <v>45334</v>
      </c>
      <c r="C35" s="6">
        <v>588.20000000000005</v>
      </c>
      <c r="D35">
        <v>146.65</v>
      </c>
      <c r="E35" s="4">
        <v>3932.6</v>
      </c>
      <c r="F35">
        <v>530.4</v>
      </c>
      <c r="G35">
        <v>61.6</v>
      </c>
      <c r="H35" s="4">
        <v>1938.4</v>
      </c>
      <c r="I35" s="4">
        <v>2458.75</v>
      </c>
      <c r="J35" s="4">
        <v>7661.4</v>
      </c>
      <c r="K35">
        <v>1049.5705</v>
      </c>
      <c r="L35" s="14">
        <v>46.405121000000001</v>
      </c>
      <c r="N35" s="6">
        <f t="shared" si="1"/>
        <v>-1.6998130205661918E-4</v>
      </c>
      <c r="O35">
        <f t="shared" si="2"/>
        <v>-4.4127630685675875E-3</v>
      </c>
      <c r="P35">
        <f t="shared" si="3"/>
        <v>-9.6534904989334976E-4</v>
      </c>
      <c r="Q35">
        <f t="shared" si="4"/>
        <v>-4.7846889952154383E-3</v>
      </c>
      <c r="R35">
        <f t="shared" si="5"/>
        <v>-0.10007304601899199</v>
      </c>
      <c r="S35">
        <f t="shared" si="6"/>
        <v>4.6398013441658364E-2</v>
      </c>
      <c r="T35">
        <f t="shared" si="7"/>
        <v>2.7937517843304822E-3</v>
      </c>
      <c r="U35">
        <f t="shared" si="8"/>
        <v>-4.6994725843367523E-2</v>
      </c>
      <c r="V35">
        <f t="shared" si="9"/>
        <v>2.0148740763370455E-3</v>
      </c>
      <c r="W35" s="14">
        <f t="shared" si="10"/>
        <v>3.4408590885280289E-2</v>
      </c>
    </row>
    <row r="36" spans="1:23" x14ac:dyDescent="0.3">
      <c r="A36" s="26">
        <v>45331</v>
      </c>
      <c r="C36" s="6">
        <v>588.29999999999995</v>
      </c>
      <c r="D36">
        <v>147.30000000000001</v>
      </c>
      <c r="E36" s="4">
        <v>3936.4</v>
      </c>
      <c r="F36">
        <v>532.95000000000005</v>
      </c>
      <c r="G36">
        <v>68.45</v>
      </c>
      <c r="H36" s="4">
        <v>1852.45</v>
      </c>
      <c r="I36" s="4">
        <v>2451.9</v>
      </c>
      <c r="J36" s="4">
        <v>8039.2</v>
      </c>
      <c r="K36">
        <v>1047.46</v>
      </c>
      <c r="L36" s="14">
        <v>44.861499999999999</v>
      </c>
      <c r="N36" s="6">
        <f t="shared" si="1"/>
        <v>-1.6220735785953254E-2</v>
      </c>
      <c r="O36">
        <f t="shared" si="2"/>
        <v>4.4323218547562609E-3</v>
      </c>
      <c r="P36">
        <f t="shared" si="3"/>
        <v>2.1597997738560278E-4</v>
      </c>
      <c r="Q36">
        <f t="shared" si="4"/>
        <v>1.4949533422205338E-2</v>
      </c>
      <c r="R36">
        <f t="shared" si="5"/>
        <v>-2.0042949176807323E-2</v>
      </c>
      <c r="S36">
        <f t="shared" si="6"/>
        <v>-1.120926632683018E-2</v>
      </c>
      <c r="T36">
        <f t="shared" si="7"/>
        <v>1.4019851116625348E-2</v>
      </c>
      <c r="U36">
        <f t="shared" si="8"/>
        <v>-2.4339330683576587E-2</v>
      </c>
      <c r="V36">
        <f t="shared" si="9"/>
        <v>6.0785373707438202E-2</v>
      </c>
      <c r="W36" s="14">
        <f t="shared" si="10"/>
        <v>2.0274208424571349E-2</v>
      </c>
    </row>
    <row r="37" spans="1:23" x14ac:dyDescent="0.3">
      <c r="A37" s="26">
        <v>45330</v>
      </c>
      <c r="C37" s="6">
        <v>598</v>
      </c>
      <c r="D37">
        <v>146.65</v>
      </c>
      <c r="E37" s="4">
        <v>3935.55</v>
      </c>
      <c r="F37">
        <v>525.1</v>
      </c>
      <c r="G37">
        <v>69.849999999999994</v>
      </c>
      <c r="H37" s="4">
        <v>1873.45</v>
      </c>
      <c r="I37" s="4">
        <v>2418</v>
      </c>
      <c r="J37" s="4">
        <v>8239.75</v>
      </c>
      <c r="K37">
        <v>987.43819999999994</v>
      </c>
      <c r="L37" s="14">
        <v>43.970042200000002</v>
      </c>
      <c r="N37" s="6">
        <f t="shared" si="1"/>
        <v>8.4317032040472171E-3</v>
      </c>
      <c r="O37">
        <f t="shared" si="2"/>
        <v>-1.7091152815013291E-2</v>
      </c>
      <c r="P37">
        <f t="shared" si="3"/>
        <v>-4.6932325910857678E-2</v>
      </c>
      <c r="Q37">
        <f t="shared" si="4"/>
        <v>6.6698427822777082E-4</v>
      </c>
      <c r="R37">
        <f t="shared" si="5"/>
        <v>1.3788098693758905E-2</v>
      </c>
      <c r="S37">
        <f t="shared" si="6"/>
        <v>-1.1032808087206622E-2</v>
      </c>
      <c r="T37">
        <f t="shared" si="7"/>
        <v>-3.3341328855840763E-2</v>
      </c>
      <c r="U37">
        <f t="shared" si="8"/>
        <v>-1.5328874024525757E-3</v>
      </c>
      <c r="V37">
        <f t="shared" si="9"/>
        <v>4.2044081719351284E-2</v>
      </c>
      <c r="W37" s="14">
        <f t="shared" si="10"/>
        <v>5.5170024107912205E-2</v>
      </c>
    </row>
    <row r="38" spans="1:23" x14ac:dyDescent="0.3">
      <c r="A38" s="26">
        <v>45329</v>
      </c>
      <c r="C38" s="6">
        <v>593</v>
      </c>
      <c r="D38">
        <v>149.19999999999999</v>
      </c>
      <c r="E38" s="4">
        <v>4129.3500000000004</v>
      </c>
      <c r="F38">
        <v>524.75</v>
      </c>
      <c r="G38">
        <v>68.900000000000006</v>
      </c>
      <c r="H38" s="4">
        <v>1894.35</v>
      </c>
      <c r="I38" s="4">
        <v>2501.4</v>
      </c>
      <c r="J38" s="4">
        <v>8252.4</v>
      </c>
      <c r="K38">
        <v>947.59734000000003</v>
      </c>
      <c r="L38" s="14">
        <v>41.671049400000001</v>
      </c>
      <c r="N38" s="6">
        <f t="shared" si="1"/>
        <v>-7.6144255710818426E-3</v>
      </c>
      <c r="O38">
        <f t="shared" si="2"/>
        <v>1.5656909462219079E-2</v>
      </c>
      <c r="P38">
        <f t="shared" si="3"/>
        <v>-6.6402143317394066E-2</v>
      </c>
      <c r="Q38">
        <f t="shared" si="4"/>
        <v>3.6747999604860263E-2</v>
      </c>
      <c r="R38">
        <f t="shared" si="5"/>
        <v>-1.6416845110635139E-2</v>
      </c>
      <c r="S38">
        <f t="shared" si="6"/>
        <v>2.9649238914625595E-3</v>
      </c>
      <c r="T38">
        <f t="shared" si="7"/>
        <v>-4.6556046317296641E-3</v>
      </c>
      <c r="U38">
        <f t="shared" si="8"/>
        <v>3.9171796306657876E-3</v>
      </c>
      <c r="V38">
        <f t="shared" si="9"/>
        <v>-4.6924515545925825E-2</v>
      </c>
      <c r="W38" s="14">
        <f t="shared" si="10"/>
        <v>6.7952692860186173E-3</v>
      </c>
    </row>
    <row r="39" spans="1:23" x14ac:dyDescent="0.3">
      <c r="A39" s="26">
        <v>45328</v>
      </c>
      <c r="C39" s="6">
        <v>597.54999999999995</v>
      </c>
      <c r="D39">
        <v>146.9</v>
      </c>
      <c r="E39" s="4">
        <v>4423.05</v>
      </c>
      <c r="F39">
        <v>506.15</v>
      </c>
      <c r="G39">
        <v>70.05</v>
      </c>
      <c r="H39" s="4">
        <v>1888.75</v>
      </c>
      <c r="I39" s="4">
        <v>2513.1</v>
      </c>
      <c r="J39" s="4">
        <v>8220.2000000000007</v>
      </c>
      <c r="K39">
        <v>994.25214000000005</v>
      </c>
      <c r="L39" s="14">
        <v>41.389794600000002</v>
      </c>
      <c r="N39" s="6">
        <f t="shared" si="1"/>
        <v>-9.5309133101276321E-3</v>
      </c>
      <c r="O39">
        <f t="shared" si="2"/>
        <v>-2.3769100169778899E-3</v>
      </c>
      <c r="P39">
        <f t="shared" si="3"/>
        <v>2.309631754256115E-2</v>
      </c>
      <c r="Q39">
        <f t="shared" si="4"/>
        <v>-5.7945393832253885E-3</v>
      </c>
      <c r="R39">
        <f t="shared" si="5"/>
        <v>0</v>
      </c>
      <c r="S39">
        <f t="shared" si="6"/>
        <v>7.4407936846597215E-3</v>
      </c>
      <c r="T39">
        <f t="shared" si="7"/>
        <v>3.7934950955085145E-2</v>
      </c>
      <c r="U39">
        <f t="shared" si="8"/>
        <v>-2.3968592042427441E-3</v>
      </c>
      <c r="V39">
        <f t="shared" si="9"/>
        <v>3.6670589195359868E-3</v>
      </c>
      <c r="W39" s="14">
        <f t="shared" si="10"/>
        <v>8.6119512380514792E-3</v>
      </c>
    </row>
    <row r="40" spans="1:23" x14ac:dyDescent="0.3">
      <c r="A40" s="26">
        <v>45327</v>
      </c>
      <c r="C40" s="6">
        <v>603.29999999999995</v>
      </c>
      <c r="D40">
        <v>147.25</v>
      </c>
      <c r="E40" s="4">
        <v>4323.2</v>
      </c>
      <c r="F40">
        <v>509.1</v>
      </c>
      <c r="G40">
        <v>70.05</v>
      </c>
      <c r="H40" s="4">
        <v>1874.8</v>
      </c>
      <c r="I40" s="4">
        <v>2421.25</v>
      </c>
      <c r="J40" s="4">
        <v>8239.9500000000007</v>
      </c>
      <c r="K40">
        <v>990.61947999999995</v>
      </c>
      <c r="L40" s="14">
        <v>41.036391199999997</v>
      </c>
      <c r="N40" s="6">
        <f t="shared" si="1"/>
        <v>6.3177372455722802E-2</v>
      </c>
      <c r="O40">
        <f t="shared" si="2"/>
        <v>9.5989029825163229E-3</v>
      </c>
      <c r="P40">
        <f t="shared" si="3"/>
        <v>-3.093338115305299E-2</v>
      </c>
      <c r="Q40">
        <f t="shared" si="4"/>
        <v>1.8200000000000046E-2</v>
      </c>
      <c r="R40">
        <f t="shared" si="5"/>
        <v>4.943820224719097E-2</v>
      </c>
      <c r="S40">
        <f t="shared" si="6"/>
        <v>-1.4533890509606082E-2</v>
      </c>
      <c r="T40">
        <f t="shared" si="7"/>
        <v>-1.3043921328849486E-2</v>
      </c>
      <c r="U40">
        <f t="shared" si="8"/>
        <v>7.2821278377586065E-5</v>
      </c>
      <c r="V40">
        <f t="shared" si="9"/>
        <v>3.3360888038655154E-2</v>
      </c>
      <c r="W40" s="14">
        <f t="shared" si="10"/>
        <v>-3.9027582743599978E-2</v>
      </c>
    </row>
    <row r="41" spans="1:23" x14ac:dyDescent="0.3">
      <c r="A41" s="26">
        <v>45324</v>
      </c>
      <c r="C41" s="6">
        <v>567.45000000000005</v>
      </c>
      <c r="D41">
        <v>145.85</v>
      </c>
      <c r="E41" s="4">
        <v>4461.2</v>
      </c>
      <c r="F41">
        <v>500</v>
      </c>
      <c r="G41">
        <v>66.75</v>
      </c>
      <c r="H41" s="4">
        <v>1902.45</v>
      </c>
      <c r="I41" s="4">
        <v>2453.25</v>
      </c>
      <c r="J41" s="4">
        <v>8239.35</v>
      </c>
      <c r="K41">
        <v>958.63845000000003</v>
      </c>
      <c r="L41" s="14">
        <v>42.702985499999997</v>
      </c>
      <c r="N41" s="6">
        <f t="shared" si="1"/>
        <v>1.2128779095692621E-2</v>
      </c>
      <c r="O41">
        <f t="shared" si="2"/>
        <v>-6.8096697310180455E-3</v>
      </c>
      <c r="P41">
        <f t="shared" si="3"/>
        <v>2.4056560462767468E-2</v>
      </c>
      <c r="Q41">
        <f t="shared" si="4"/>
        <v>1.1020119300374054E-2</v>
      </c>
      <c r="R41">
        <f t="shared" si="5"/>
        <v>2.5345622119815756E-2</v>
      </c>
      <c r="S41">
        <f t="shared" si="6"/>
        <v>7.0135507092949391E-3</v>
      </c>
      <c r="T41">
        <f t="shared" si="7"/>
        <v>-1.8542966874699918E-2</v>
      </c>
      <c r="U41">
        <f t="shared" si="8"/>
        <v>-2.8500889518207014E-3</v>
      </c>
      <c r="V41">
        <f t="shared" si="9"/>
        <v>-4.5442921445838303E-3</v>
      </c>
      <c r="W41" s="14">
        <f t="shared" si="10"/>
        <v>1.402903941459268E-2</v>
      </c>
    </row>
    <row r="42" spans="1:23" x14ac:dyDescent="0.3">
      <c r="A42" s="26">
        <v>45323</v>
      </c>
      <c r="C42" s="6">
        <v>560.65</v>
      </c>
      <c r="D42">
        <v>146.85</v>
      </c>
      <c r="E42" s="4">
        <v>4356.3999999999996</v>
      </c>
      <c r="F42">
        <v>494.55</v>
      </c>
      <c r="G42">
        <v>65.099999999999994</v>
      </c>
      <c r="H42" s="4">
        <v>1889.2</v>
      </c>
      <c r="I42" s="4">
        <v>2499.6</v>
      </c>
      <c r="J42" s="4">
        <v>8262.9</v>
      </c>
      <c r="K42">
        <v>963.01467000000002</v>
      </c>
      <c r="L42" s="14">
        <v>42.112191900000006</v>
      </c>
      <c r="N42" s="6">
        <f t="shared" si="1"/>
        <v>-1.0690423162583924E-3</v>
      </c>
      <c r="O42">
        <f t="shared" si="2"/>
        <v>-3.0549898167007267E-3</v>
      </c>
      <c r="P42">
        <f t="shared" si="3"/>
        <v>6.0635202746296094E-2</v>
      </c>
      <c r="Q42">
        <f t="shared" si="4"/>
        <v>3.856693392875336E-3</v>
      </c>
      <c r="R42">
        <f t="shared" si="5"/>
        <v>-1.5128593040847203E-2</v>
      </c>
      <c r="S42">
        <f t="shared" si="6"/>
        <v>3.2124125874125845E-2</v>
      </c>
      <c r="T42">
        <f t="shared" si="7"/>
        <v>-7.0707873202511245E-3</v>
      </c>
      <c r="U42">
        <f t="shared" si="8"/>
        <v>1.1146516107926031E-3</v>
      </c>
      <c r="V42">
        <f t="shared" si="9"/>
        <v>1.8393804875969828E-2</v>
      </c>
      <c r="W42" s="14">
        <f t="shared" si="10"/>
        <v>1.7866516594560327E-2</v>
      </c>
    </row>
    <row r="43" spans="1:23" x14ac:dyDescent="0.3">
      <c r="A43" s="26">
        <v>45322</v>
      </c>
      <c r="C43" s="6">
        <v>561.25</v>
      </c>
      <c r="D43">
        <v>147.30000000000001</v>
      </c>
      <c r="E43" s="4">
        <v>4107.3500000000004</v>
      </c>
      <c r="F43">
        <v>492.65</v>
      </c>
      <c r="G43">
        <v>66.099999999999994</v>
      </c>
      <c r="H43" s="4">
        <v>1830.4</v>
      </c>
      <c r="I43" s="4">
        <v>2517.4</v>
      </c>
      <c r="J43" s="4">
        <v>8253.7000000000007</v>
      </c>
      <c r="K43">
        <v>945.62110000000007</v>
      </c>
      <c r="L43" s="14">
        <v>41.373000500000003</v>
      </c>
      <c r="N43" s="6">
        <f t="shared" si="1"/>
        <v>7.8110971449093609E-3</v>
      </c>
      <c r="O43">
        <f t="shared" si="2"/>
        <v>1.516195727084781E-2</v>
      </c>
      <c r="P43">
        <f t="shared" si="3"/>
        <v>5.7328202025922613E-2</v>
      </c>
      <c r="Q43">
        <f t="shared" si="4"/>
        <v>-1.1151662611516857E-3</v>
      </c>
      <c r="R43">
        <f t="shared" si="5"/>
        <v>-2.794117647058832E-2</v>
      </c>
      <c r="S43">
        <f t="shared" si="6"/>
        <v>-2.4541021609954944E-2</v>
      </c>
      <c r="T43">
        <f t="shared" si="7"/>
        <v>1.6617869762746124E-2</v>
      </c>
      <c r="U43">
        <f t="shared" si="8"/>
        <v>3.6113813229572871E-3</v>
      </c>
      <c r="V43">
        <f t="shared" si="9"/>
        <v>1.3052291872536504E-2</v>
      </c>
      <c r="W43" s="14">
        <f t="shared" si="10"/>
        <v>-3.1425867617481409E-2</v>
      </c>
    </row>
    <row r="44" spans="1:23" x14ac:dyDescent="0.3">
      <c r="A44" s="26">
        <v>45321</v>
      </c>
      <c r="C44" s="6">
        <v>556.9</v>
      </c>
      <c r="D44">
        <v>145.1</v>
      </c>
      <c r="E44" s="4">
        <v>3884.65</v>
      </c>
      <c r="F44">
        <v>493.2</v>
      </c>
      <c r="G44">
        <v>68</v>
      </c>
      <c r="H44" s="4">
        <v>1876.45</v>
      </c>
      <c r="I44" s="4">
        <v>2476.25</v>
      </c>
      <c r="J44" s="4">
        <v>8224</v>
      </c>
      <c r="K44">
        <v>933.43760000000009</v>
      </c>
      <c r="L44" s="14">
        <v>42.715368000000005</v>
      </c>
      <c r="N44" s="6">
        <f t="shared" si="1"/>
        <v>8.9682036416340819E-3</v>
      </c>
      <c r="O44">
        <f t="shared" si="2"/>
        <v>-2.4063251976623882E-3</v>
      </c>
      <c r="P44">
        <f t="shared" si="3"/>
        <v>-3.5300983411145348E-2</v>
      </c>
      <c r="Q44">
        <f t="shared" si="4"/>
        <v>-5.9457825254459109E-3</v>
      </c>
      <c r="R44">
        <f t="shared" si="5"/>
        <v>0.13427856547122596</v>
      </c>
      <c r="S44">
        <f t="shared" si="6"/>
        <v>4.1204013377926663E-3</v>
      </c>
      <c r="T44">
        <f t="shared" si="7"/>
        <v>1.9347535247504374E-2</v>
      </c>
      <c r="U44">
        <f t="shared" si="8"/>
        <v>5.1025084787191784E-3</v>
      </c>
      <c r="V44">
        <f t="shared" si="9"/>
        <v>4.3031159513879872E-3</v>
      </c>
      <c r="W44" s="14">
        <f t="shared" si="10"/>
        <v>-2.29825864403191E-2</v>
      </c>
    </row>
    <row r="45" spans="1:23" x14ac:dyDescent="0.3">
      <c r="A45" s="26">
        <v>45320</v>
      </c>
      <c r="C45" s="6">
        <v>551.95000000000005</v>
      </c>
      <c r="D45">
        <v>145.44999999999999</v>
      </c>
      <c r="E45" s="4">
        <v>4026.8</v>
      </c>
      <c r="F45">
        <v>496.15</v>
      </c>
      <c r="G45">
        <v>59.95</v>
      </c>
      <c r="H45" s="4">
        <v>1868.75</v>
      </c>
      <c r="I45" s="4">
        <v>2429.25</v>
      </c>
      <c r="J45" s="4">
        <v>8182.25</v>
      </c>
      <c r="K45">
        <v>929.43812000000003</v>
      </c>
      <c r="L45" s="14">
        <v>43.720170600000003</v>
      </c>
      <c r="N45" s="6">
        <f t="shared" si="1"/>
        <v>-7.4626865671641382E-3</v>
      </c>
      <c r="O45">
        <f t="shared" si="2"/>
        <v>2.5740479548659923E-2</v>
      </c>
      <c r="P45">
        <f t="shared" si="3"/>
        <v>3.3864797555778092E-2</v>
      </c>
      <c r="Q45">
        <f t="shared" si="4"/>
        <v>4.7614020270270174E-2</v>
      </c>
      <c r="R45">
        <f t="shared" si="5"/>
        <v>0.18244575936883628</v>
      </c>
      <c r="S45">
        <f t="shared" si="6"/>
        <v>3.8165606510930275E-2</v>
      </c>
      <c r="T45">
        <f t="shared" si="7"/>
        <v>1.1976671526765258E-2</v>
      </c>
      <c r="U45">
        <f t="shared" si="8"/>
        <v>-5.6187666807140278E-4</v>
      </c>
      <c r="V45">
        <f t="shared" si="9"/>
        <v>2.8395155928584454E-2</v>
      </c>
      <c r="W45" s="14">
        <f t="shared" si="10"/>
        <v>0.12719560191236792</v>
      </c>
    </row>
    <row r="46" spans="1:23" x14ac:dyDescent="0.3">
      <c r="A46" s="26">
        <v>45316</v>
      </c>
      <c r="C46" s="6">
        <v>556.1</v>
      </c>
      <c r="D46">
        <v>141.80000000000001</v>
      </c>
      <c r="E46" s="4">
        <v>3894.9</v>
      </c>
      <c r="F46">
        <v>473.6</v>
      </c>
      <c r="G46">
        <v>50.7</v>
      </c>
      <c r="H46" s="4">
        <v>1800.05</v>
      </c>
      <c r="I46" s="4">
        <v>2400.5</v>
      </c>
      <c r="J46" s="4">
        <v>8186.85</v>
      </c>
      <c r="K46">
        <v>903.77527999999995</v>
      </c>
      <c r="L46" s="14">
        <v>38.786676000000007</v>
      </c>
      <c r="N46" s="6">
        <f t="shared" si="1"/>
        <v>-5.0098407586329479E-3</v>
      </c>
      <c r="O46">
        <f t="shared" si="2"/>
        <v>-2.8129395218001218E-3</v>
      </c>
      <c r="P46">
        <f t="shared" si="3"/>
        <v>2.1881149153876449E-2</v>
      </c>
      <c r="Q46">
        <f t="shared" si="4"/>
        <v>-1.4052253565108775E-2</v>
      </c>
      <c r="R46">
        <f t="shared" si="5"/>
        <v>3.1536113936927859E-2</v>
      </c>
      <c r="S46">
        <f t="shared" si="6"/>
        <v>-1.5209125475285147E-2</v>
      </c>
      <c r="T46">
        <f t="shared" si="7"/>
        <v>-9.939783881877386E-3</v>
      </c>
      <c r="U46">
        <f t="shared" si="8"/>
        <v>-1.1712387680032652E-3</v>
      </c>
      <c r="V46">
        <f t="shared" si="9"/>
        <v>-3.0166759435395277E-2</v>
      </c>
      <c r="W46" s="14">
        <f t="shared" si="10"/>
        <v>-2.0821482276144918E-2</v>
      </c>
    </row>
    <row r="47" spans="1:23" x14ac:dyDescent="0.3">
      <c r="A47" s="26">
        <v>45315</v>
      </c>
      <c r="C47" s="6">
        <v>558.9</v>
      </c>
      <c r="D47">
        <v>142.19999999999999</v>
      </c>
      <c r="E47" s="4">
        <v>3811.5</v>
      </c>
      <c r="F47">
        <v>480.35</v>
      </c>
      <c r="G47">
        <v>49.15</v>
      </c>
      <c r="H47" s="4">
        <v>1827.85</v>
      </c>
      <c r="I47" s="4">
        <v>2424.6</v>
      </c>
      <c r="J47" s="4">
        <v>8196.4500000000007</v>
      </c>
      <c r="K47">
        <v>931.88729999999998</v>
      </c>
      <c r="L47" s="14">
        <v>39.611444999999996</v>
      </c>
      <c r="N47" s="6">
        <f t="shared" si="1"/>
        <v>-2.4986614313760084E-3</v>
      </c>
      <c r="O47">
        <f t="shared" si="2"/>
        <v>1.3903743315507941E-2</v>
      </c>
      <c r="P47">
        <f t="shared" si="3"/>
        <v>4.8296157760114387E-2</v>
      </c>
      <c r="Q47">
        <f t="shared" si="4"/>
        <v>1.9202206662423109E-2</v>
      </c>
      <c r="R47">
        <f t="shared" si="5"/>
        <v>2.6096033402922755E-2</v>
      </c>
      <c r="S47">
        <f t="shared" si="6"/>
        <v>3.0122858431018831E-2</v>
      </c>
      <c r="T47">
        <f t="shared" si="7"/>
        <v>2.2606495149725816E-2</v>
      </c>
      <c r="U47">
        <f t="shared" si="8"/>
        <v>4.7624301265078404E-3</v>
      </c>
      <c r="V47">
        <f t="shared" si="9"/>
        <v>1.5154317759941418E-2</v>
      </c>
      <c r="W47" s="14">
        <f t="shared" si="10"/>
        <v>-2.1252872784307802E-3</v>
      </c>
    </row>
    <row r="48" spans="1:23" x14ac:dyDescent="0.3">
      <c r="A48" s="26">
        <v>45314</v>
      </c>
      <c r="C48" s="6">
        <v>560.29999999999995</v>
      </c>
      <c r="D48">
        <v>140.25</v>
      </c>
      <c r="E48" s="4">
        <v>3635.9</v>
      </c>
      <c r="F48">
        <v>471.3</v>
      </c>
      <c r="G48">
        <v>47.9</v>
      </c>
      <c r="H48" s="4">
        <v>1774.4</v>
      </c>
      <c r="I48" s="4">
        <v>2371</v>
      </c>
      <c r="J48" s="4">
        <v>8157.6</v>
      </c>
      <c r="K48">
        <v>917.976</v>
      </c>
      <c r="L48" s="14">
        <v>39.695810000000002</v>
      </c>
      <c r="N48" s="6">
        <f t="shared" si="1"/>
        <v>2.3255813953487556E-3</v>
      </c>
      <c r="O48">
        <f t="shared" si="2"/>
        <v>-3.6413603572655523E-2</v>
      </c>
      <c r="P48">
        <f t="shared" si="3"/>
        <v>-1.0302824089826447E-2</v>
      </c>
      <c r="Q48">
        <f t="shared" si="4"/>
        <v>-1.6280525986224193E-2</v>
      </c>
      <c r="R48">
        <f t="shared" si="5"/>
        <v>-2.7411167512690383E-2</v>
      </c>
      <c r="S48">
        <f t="shared" si="6"/>
        <v>-2.8763786638933718E-2</v>
      </c>
      <c r="T48">
        <f t="shared" si="7"/>
        <v>-1.5283661433673967E-2</v>
      </c>
      <c r="U48">
        <f t="shared" si="8"/>
        <v>2.1621621621622069E-3</v>
      </c>
      <c r="V48">
        <f t="shared" si="9"/>
        <v>3.8499482663218544E-4</v>
      </c>
      <c r="W48" s="14">
        <f t="shared" si="10"/>
        <v>-7.4629342123165673E-2</v>
      </c>
    </row>
    <row r="49" spans="1:23" x14ac:dyDescent="0.3">
      <c r="A49" s="26">
        <v>45311</v>
      </c>
      <c r="C49" s="6">
        <v>559</v>
      </c>
      <c r="D49">
        <v>145.55000000000001</v>
      </c>
      <c r="E49" s="4">
        <v>3673.75</v>
      </c>
      <c r="F49">
        <v>479.1</v>
      </c>
      <c r="G49">
        <v>49.25</v>
      </c>
      <c r="H49" s="4">
        <v>1826.95</v>
      </c>
      <c r="I49" s="4">
        <v>2407.8000000000002</v>
      </c>
      <c r="J49" s="4">
        <v>8140</v>
      </c>
      <c r="K49">
        <v>917.62271999999984</v>
      </c>
      <c r="L49" s="14">
        <v>42.897199799999996</v>
      </c>
      <c r="N49" s="6">
        <f t="shared" si="1"/>
        <v>-1.2803532008830023E-2</v>
      </c>
      <c r="O49">
        <f t="shared" si="2"/>
        <v>-6.823609689525759E-3</v>
      </c>
      <c r="P49">
        <f t="shared" si="3"/>
        <v>-1.0664225025919967E-2</v>
      </c>
      <c r="Q49">
        <f t="shared" si="4"/>
        <v>-6.4288676897552178E-3</v>
      </c>
      <c r="R49">
        <f t="shared" si="5"/>
        <v>4.2328042328042326E-2</v>
      </c>
      <c r="S49">
        <f t="shared" si="6"/>
        <v>-1.2859651492638095E-2</v>
      </c>
      <c r="T49">
        <f t="shared" si="7"/>
        <v>-1.6401478788373797E-2</v>
      </c>
      <c r="U49">
        <f t="shared" si="8"/>
        <v>-3.7207480661901053E-3</v>
      </c>
      <c r="V49">
        <f t="shared" si="9"/>
        <v>1.9783192971031503E-2</v>
      </c>
      <c r="W49" s="14">
        <f t="shared" si="10"/>
        <v>2.3792925552951906E-2</v>
      </c>
    </row>
    <row r="50" spans="1:23" x14ac:dyDescent="0.3">
      <c r="A50" s="26">
        <v>45310</v>
      </c>
      <c r="C50" s="6">
        <v>566.25</v>
      </c>
      <c r="D50">
        <v>146.55000000000001</v>
      </c>
      <c r="E50" s="4">
        <v>3713.35</v>
      </c>
      <c r="F50">
        <v>482.2</v>
      </c>
      <c r="G50">
        <v>47.25</v>
      </c>
      <c r="H50" s="4">
        <v>1850.75</v>
      </c>
      <c r="I50" s="4">
        <v>2447.9499999999998</v>
      </c>
      <c r="J50" s="4">
        <v>8170.4</v>
      </c>
      <c r="K50">
        <v>899.82137999999998</v>
      </c>
      <c r="L50" s="14">
        <v>41.900269799999997</v>
      </c>
      <c r="N50" s="6">
        <f t="shared" si="1"/>
        <v>-1.3071895424836602E-2</v>
      </c>
      <c r="O50">
        <f t="shared" si="2"/>
        <v>-2.0429009193052975E-3</v>
      </c>
      <c r="P50">
        <f t="shared" si="3"/>
        <v>1.7872072146156222E-2</v>
      </c>
      <c r="Q50">
        <f t="shared" si="4"/>
        <v>4.012079378774798E-2</v>
      </c>
      <c r="R50">
        <f t="shared" si="5"/>
        <v>7.4626865671642093E-3</v>
      </c>
      <c r="S50">
        <f t="shared" si="6"/>
        <v>3.3130512448364353E-2</v>
      </c>
      <c r="T50">
        <f t="shared" si="7"/>
        <v>-3.1965143741348495E-3</v>
      </c>
      <c r="U50">
        <f t="shared" si="8"/>
        <v>2.9756878363560672E-2</v>
      </c>
      <c r="V50">
        <f t="shared" si="9"/>
        <v>-2.612849873937079E-2</v>
      </c>
      <c r="W50" s="14">
        <f t="shared" si="10"/>
        <v>2.8283358498815826E-3</v>
      </c>
    </row>
    <row r="51" spans="1:23" x14ac:dyDescent="0.3">
      <c r="A51" s="26">
        <v>45309</v>
      </c>
      <c r="C51" s="6">
        <v>573.75</v>
      </c>
      <c r="D51">
        <v>146.85</v>
      </c>
      <c r="E51" s="4">
        <v>3648.15</v>
      </c>
      <c r="F51">
        <v>463.6</v>
      </c>
      <c r="G51">
        <v>46.9</v>
      </c>
      <c r="H51" s="4">
        <v>1791.4</v>
      </c>
      <c r="I51" s="4">
        <v>2455.8000000000002</v>
      </c>
      <c r="J51" s="4">
        <v>7934.3</v>
      </c>
      <c r="K51">
        <v>923.96315000000004</v>
      </c>
      <c r="L51" s="14">
        <v>41.782096000000003</v>
      </c>
      <c r="N51" s="6">
        <f t="shared" si="1"/>
        <v>6.0494476591268559E-3</v>
      </c>
      <c r="O51">
        <f t="shared" si="2"/>
        <v>6.5113091158326836E-3</v>
      </c>
      <c r="P51">
        <f t="shared" si="3"/>
        <v>-1.8721000605204735E-2</v>
      </c>
      <c r="Q51">
        <f t="shared" si="4"/>
        <v>3.5718151315078128E-3</v>
      </c>
      <c r="R51">
        <f t="shared" si="5"/>
        <v>3.076923076923074E-2</v>
      </c>
      <c r="S51">
        <f t="shared" si="6"/>
        <v>9.4100411337127658E-3</v>
      </c>
      <c r="T51">
        <f t="shared" si="7"/>
        <v>7.5076923076923827E-3</v>
      </c>
      <c r="U51">
        <f t="shared" si="8"/>
        <v>-1.1665493681450388E-2</v>
      </c>
      <c r="V51">
        <f t="shared" si="9"/>
        <v>-1.7015094101153237E-2</v>
      </c>
      <c r="W51" s="14">
        <f t="shared" si="10"/>
        <v>-4.9039523021061099E-2</v>
      </c>
    </row>
    <row r="52" spans="1:23" x14ac:dyDescent="0.3">
      <c r="A52" s="26">
        <v>45308</v>
      </c>
      <c r="C52" s="6">
        <v>570.29999999999995</v>
      </c>
      <c r="D52">
        <v>145.9</v>
      </c>
      <c r="E52" s="4">
        <v>3717.75</v>
      </c>
      <c r="F52">
        <v>461.95</v>
      </c>
      <c r="G52">
        <v>45.5</v>
      </c>
      <c r="H52" s="4">
        <v>1774.7</v>
      </c>
      <c r="I52" s="4">
        <v>2437.5</v>
      </c>
      <c r="J52" s="4">
        <v>8027.95</v>
      </c>
      <c r="K52">
        <v>939.95660000000009</v>
      </c>
      <c r="L52" s="14">
        <v>43.936732400000004</v>
      </c>
      <c r="N52" s="6">
        <f t="shared" si="1"/>
        <v>-1.1697426566155448E-2</v>
      </c>
      <c r="O52">
        <f t="shared" si="2"/>
        <v>-2.5384101536406033E-2</v>
      </c>
      <c r="P52">
        <f t="shared" si="3"/>
        <v>4.7093649085037676E-4</v>
      </c>
      <c r="Q52">
        <f t="shared" si="4"/>
        <v>-1.3875547016757393E-2</v>
      </c>
      <c r="R52">
        <f t="shared" si="5"/>
        <v>-1.7278617710583092E-2</v>
      </c>
      <c r="S52">
        <f t="shared" si="6"/>
        <v>-1.0840788116935621E-2</v>
      </c>
      <c r="T52">
        <f t="shared" si="7"/>
        <v>5.4241343040402961E-3</v>
      </c>
      <c r="U52">
        <f t="shared" si="8"/>
        <v>-3.4571364731001719E-3</v>
      </c>
      <c r="V52">
        <f t="shared" si="9"/>
        <v>1.1795291512204345E-3</v>
      </c>
      <c r="W52" s="14">
        <f t="shared" si="10"/>
        <v>-1.2837358040554974E-2</v>
      </c>
    </row>
    <row r="53" spans="1:23" x14ac:dyDescent="0.3">
      <c r="A53" s="26">
        <v>45307</v>
      </c>
      <c r="C53" s="6">
        <v>577.04999999999995</v>
      </c>
      <c r="D53">
        <v>149.69999999999999</v>
      </c>
      <c r="E53" s="4">
        <v>3716</v>
      </c>
      <c r="F53">
        <v>468.45</v>
      </c>
      <c r="G53">
        <v>46.3</v>
      </c>
      <c r="H53" s="4">
        <v>1794.15</v>
      </c>
      <c r="I53" s="4">
        <v>2424.35</v>
      </c>
      <c r="J53" s="4">
        <v>8055.8</v>
      </c>
      <c r="K53">
        <v>938.84920000000011</v>
      </c>
      <c r="L53" s="14">
        <v>44.508098799999999</v>
      </c>
      <c r="N53" s="6">
        <f t="shared" si="1"/>
        <v>3.1290743155149145E-3</v>
      </c>
      <c r="O53">
        <f t="shared" si="2"/>
        <v>-2.1248774109186009E-2</v>
      </c>
      <c r="P53">
        <f t="shared" si="3"/>
        <v>1.9413287316651796E-3</v>
      </c>
      <c r="Q53">
        <f t="shared" si="4"/>
        <v>-1.7821574588531293E-2</v>
      </c>
      <c r="R53">
        <f t="shared" si="5"/>
        <v>-6.4377682403434387E-3</v>
      </c>
      <c r="S53">
        <f t="shared" si="6"/>
        <v>-4.770489529884848E-3</v>
      </c>
      <c r="T53">
        <f t="shared" si="7"/>
        <v>-2.4288646516682059E-2</v>
      </c>
      <c r="U53">
        <f t="shared" si="8"/>
        <v>6.9563489105865242E-4</v>
      </c>
      <c r="V53">
        <f t="shared" si="9"/>
        <v>-1.7758904838903192E-2</v>
      </c>
      <c r="W53" s="14">
        <f t="shared" si="10"/>
        <v>1.8889264916522441E-2</v>
      </c>
    </row>
    <row r="54" spans="1:23" x14ac:dyDescent="0.3">
      <c r="A54" s="26">
        <v>45306</v>
      </c>
      <c r="C54" s="6">
        <v>575.25</v>
      </c>
      <c r="D54">
        <v>152.94999999999999</v>
      </c>
      <c r="E54" s="4">
        <v>3708.8</v>
      </c>
      <c r="F54">
        <v>476.95</v>
      </c>
      <c r="G54">
        <v>46.6</v>
      </c>
      <c r="H54" s="4">
        <v>1802.75</v>
      </c>
      <c r="I54" s="4">
        <v>2484.6999999999998</v>
      </c>
      <c r="J54" s="4">
        <v>8050.2</v>
      </c>
      <c r="K54">
        <v>955.82357999999988</v>
      </c>
      <c r="L54" s="14">
        <v>43.682959799999999</v>
      </c>
      <c r="N54" s="6">
        <f t="shared" si="1"/>
        <v>-4.3271311120726954E-3</v>
      </c>
      <c r="O54">
        <f t="shared" si="2"/>
        <v>1.224354731965582E-2</v>
      </c>
      <c r="P54">
        <f t="shared" si="3"/>
        <v>-1.0287269670567128E-2</v>
      </c>
      <c r="Q54">
        <f t="shared" si="4"/>
        <v>3.3365832520853594E-2</v>
      </c>
      <c r="R54">
        <f t="shared" si="5"/>
        <v>1.1943539630836142E-2</v>
      </c>
      <c r="S54">
        <f t="shared" si="6"/>
        <v>-5.0224908242955599E-3</v>
      </c>
      <c r="T54">
        <f t="shared" si="7"/>
        <v>1.2737166031506654E-2</v>
      </c>
      <c r="U54">
        <f t="shared" si="8"/>
        <v>4.0785781103835133E-3</v>
      </c>
      <c r="V54">
        <f t="shared" si="9"/>
        <v>-1.0649938513379646E-2</v>
      </c>
      <c r="W54" s="14">
        <f t="shared" si="10"/>
        <v>-3.7412735989861931E-2</v>
      </c>
    </row>
    <row r="55" spans="1:23" x14ac:dyDescent="0.3">
      <c r="A55" s="26">
        <v>45303</v>
      </c>
      <c r="C55" s="6">
        <v>577.75</v>
      </c>
      <c r="D55">
        <v>151.1</v>
      </c>
      <c r="E55" s="4">
        <v>3747.35</v>
      </c>
      <c r="F55">
        <v>461.55</v>
      </c>
      <c r="G55">
        <v>46.05</v>
      </c>
      <c r="H55" s="4">
        <v>1811.85</v>
      </c>
      <c r="I55" s="4">
        <v>2453.4499999999998</v>
      </c>
      <c r="J55" s="4">
        <v>8017.5</v>
      </c>
      <c r="K55">
        <v>966.11261999999999</v>
      </c>
      <c r="L55" s="14">
        <v>45.380778899999996</v>
      </c>
      <c r="N55" s="6">
        <f t="shared" si="1"/>
        <v>1.1467086834733813E-2</v>
      </c>
      <c r="O55">
        <f t="shared" si="2"/>
        <v>4.9883604921849021E-3</v>
      </c>
      <c r="P55">
        <f t="shared" si="3"/>
        <v>8.4229221888832834E-3</v>
      </c>
      <c r="Q55">
        <f t="shared" si="4"/>
        <v>4.3520835600043516E-3</v>
      </c>
      <c r="R55">
        <f t="shared" si="5"/>
        <v>-1.0845986984816542E-3</v>
      </c>
      <c r="S55">
        <f t="shared" si="6"/>
        <v>-2.7588490081937819E-4</v>
      </c>
      <c r="T55">
        <f t="shared" si="7"/>
        <v>-2.0089865202196779E-2</v>
      </c>
      <c r="U55">
        <f t="shared" si="8"/>
        <v>3.2810326170969212E-2</v>
      </c>
      <c r="V55">
        <f t="shared" si="9"/>
        <v>-3.3348181500789309E-3</v>
      </c>
      <c r="W55" s="14">
        <f t="shared" si="10"/>
        <v>-6.1107270652434119E-2</v>
      </c>
    </row>
    <row r="56" spans="1:23" x14ac:dyDescent="0.3">
      <c r="A56" s="26">
        <v>45302</v>
      </c>
      <c r="C56" s="6">
        <v>571.20000000000005</v>
      </c>
      <c r="D56">
        <v>150.35</v>
      </c>
      <c r="E56" s="4">
        <v>3716.05</v>
      </c>
      <c r="F56">
        <v>459.55</v>
      </c>
      <c r="G56">
        <v>46.1</v>
      </c>
      <c r="H56" s="4">
        <v>1812.35</v>
      </c>
      <c r="I56" s="4">
        <v>2503.75</v>
      </c>
      <c r="J56" s="4">
        <v>7762.8</v>
      </c>
      <c r="K56">
        <v>969.34521000000007</v>
      </c>
      <c r="L56" s="14">
        <v>48.3343597</v>
      </c>
      <c r="N56" s="6">
        <f t="shared" si="1"/>
        <v>1.0258224266006487E-2</v>
      </c>
      <c r="O56">
        <f t="shared" si="2"/>
        <v>-9.225700164744683E-3</v>
      </c>
      <c r="P56">
        <f t="shared" si="3"/>
        <v>-1.0596802321711391E-2</v>
      </c>
      <c r="Q56">
        <f t="shared" si="4"/>
        <v>2.5087260034904759E-3</v>
      </c>
      <c r="R56">
        <f t="shared" si="5"/>
        <v>6.550218340611447E-3</v>
      </c>
      <c r="S56">
        <f t="shared" si="6"/>
        <v>7.7307490543629777E-4</v>
      </c>
      <c r="T56">
        <f t="shared" si="7"/>
        <v>6.9944044764188652E-4</v>
      </c>
      <c r="U56">
        <f t="shared" si="8"/>
        <v>2.6089427324154442E-3</v>
      </c>
      <c r="V56">
        <f t="shared" si="9"/>
        <v>-1.0540462853156678E-2</v>
      </c>
      <c r="W56" s="14">
        <f t="shared" si="10"/>
        <v>2.9678733721108904E-2</v>
      </c>
    </row>
    <row r="57" spans="1:23" x14ac:dyDescent="0.3">
      <c r="A57" s="26">
        <v>45301</v>
      </c>
      <c r="C57" s="6">
        <v>565.4</v>
      </c>
      <c r="D57">
        <v>151.75</v>
      </c>
      <c r="E57" s="4">
        <v>3755.85</v>
      </c>
      <c r="F57">
        <v>458.4</v>
      </c>
      <c r="G57">
        <v>45.8</v>
      </c>
      <c r="H57" s="4">
        <v>1810.95</v>
      </c>
      <c r="I57" s="4">
        <v>2502</v>
      </c>
      <c r="J57" s="4">
        <v>7742.6</v>
      </c>
      <c r="K57">
        <v>979.67140000000006</v>
      </c>
      <c r="L57" s="14">
        <v>46.941204200000001</v>
      </c>
      <c r="N57" s="6">
        <f t="shared" si="1"/>
        <v>4.2628774422734939E-3</v>
      </c>
      <c r="O57">
        <f t="shared" si="2"/>
        <v>1.9808517662595667E-3</v>
      </c>
      <c r="P57">
        <f t="shared" si="3"/>
        <v>3.5753681539904061E-2</v>
      </c>
      <c r="Q57">
        <f t="shared" si="4"/>
        <v>-3.2711808963043095E-4</v>
      </c>
      <c r="R57">
        <f t="shared" si="5"/>
        <v>-4.3478260869565834E-3</v>
      </c>
      <c r="S57">
        <f t="shared" si="6"/>
        <v>-6.173855778729009E-3</v>
      </c>
      <c r="T57">
        <f t="shared" si="7"/>
        <v>6.1527325370974318E-3</v>
      </c>
      <c r="U57">
        <f t="shared" si="8"/>
        <v>-4.3656891552166215E-3</v>
      </c>
      <c r="V57">
        <f t="shared" si="9"/>
        <v>9.2285556004436959E-3</v>
      </c>
      <c r="W57" s="14">
        <f t="shared" si="10"/>
        <v>0.10250816357110226</v>
      </c>
    </row>
    <row r="58" spans="1:23" x14ac:dyDescent="0.3">
      <c r="A58" s="26">
        <v>45300</v>
      </c>
      <c r="C58" s="6">
        <v>563</v>
      </c>
      <c r="D58">
        <v>151.44999999999999</v>
      </c>
      <c r="E58" s="4">
        <v>3626.2</v>
      </c>
      <c r="F58">
        <v>458.55</v>
      </c>
      <c r="G58">
        <v>46</v>
      </c>
      <c r="H58" s="4">
        <v>1822.2</v>
      </c>
      <c r="I58" s="4">
        <v>2486.6999999999998</v>
      </c>
      <c r="J58" s="4">
        <v>7776.55</v>
      </c>
      <c r="K58">
        <v>970.71311999999989</v>
      </c>
      <c r="L58" s="14">
        <v>42.576740699999995</v>
      </c>
      <c r="N58" s="6">
        <f t="shared" si="1"/>
        <v>-9.0645076124262567E-3</v>
      </c>
      <c r="O58">
        <f t="shared" si="2"/>
        <v>8.3222370173102536E-3</v>
      </c>
      <c r="P58">
        <f t="shared" si="3"/>
        <v>4.7937044528803038E-3</v>
      </c>
      <c r="Q58">
        <f t="shared" si="4"/>
        <v>1.5277316506144214E-2</v>
      </c>
      <c r="R58">
        <f t="shared" si="5"/>
        <v>9.1340450771055792E-2</v>
      </c>
      <c r="S58">
        <f t="shared" si="6"/>
        <v>7.8261110035674295E-3</v>
      </c>
      <c r="T58">
        <f t="shared" si="7"/>
        <v>-7.6817175123206774E-3</v>
      </c>
      <c r="U58">
        <f t="shared" si="8"/>
        <v>-1.3291553763371117E-3</v>
      </c>
      <c r="V58">
        <f t="shared" si="9"/>
        <v>1.5551814490997152E-2</v>
      </c>
      <c r="W58" s="14">
        <f t="shared" si="10"/>
        <v>-5.2670339151735739E-2</v>
      </c>
    </row>
    <row r="59" spans="1:23" x14ac:dyDescent="0.3">
      <c r="A59" s="26">
        <v>45299</v>
      </c>
      <c r="C59" s="6">
        <v>568.15</v>
      </c>
      <c r="D59">
        <v>150.19999999999999</v>
      </c>
      <c r="E59" s="4">
        <v>3608.9</v>
      </c>
      <c r="F59">
        <v>451.65</v>
      </c>
      <c r="G59">
        <v>42.15</v>
      </c>
      <c r="H59" s="4">
        <v>1808.05</v>
      </c>
      <c r="I59" s="4">
        <v>2505.9499999999998</v>
      </c>
      <c r="J59" s="4">
        <v>7786.9</v>
      </c>
      <c r="K59">
        <v>955.84794999999997</v>
      </c>
      <c r="L59" s="14">
        <v>44.943954000000005</v>
      </c>
      <c r="N59" s="6">
        <f t="shared" si="1"/>
        <v>-1.3028750108572918E-2</v>
      </c>
      <c r="O59">
        <f t="shared" si="2"/>
        <v>-2.8460543337645576E-2</v>
      </c>
      <c r="P59">
        <f t="shared" si="3"/>
        <v>-4.2628333356325458E-3</v>
      </c>
      <c r="Q59">
        <f t="shared" si="4"/>
        <v>-9.6480649051639816E-3</v>
      </c>
      <c r="R59">
        <f t="shared" si="5"/>
        <v>-7.0671378091873788E-3</v>
      </c>
      <c r="S59">
        <f t="shared" si="6"/>
        <v>-1.7977894250875884E-2</v>
      </c>
      <c r="T59">
        <f t="shared" si="7"/>
        <v>-3.5282568524792154E-2</v>
      </c>
      <c r="U59">
        <f t="shared" si="8"/>
        <v>7.8889974695668264E-3</v>
      </c>
      <c r="V59">
        <f t="shared" si="9"/>
        <v>-3.2957680818342058E-3</v>
      </c>
      <c r="W59" s="14">
        <f t="shared" si="10"/>
        <v>-1.0670838860596605E-3</v>
      </c>
    </row>
    <row r="60" spans="1:23" x14ac:dyDescent="0.3">
      <c r="A60" s="26">
        <v>45296</v>
      </c>
      <c r="C60" s="6">
        <v>575.65</v>
      </c>
      <c r="D60">
        <v>154.6</v>
      </c>
      <c r="E60" s="4">
        <v>3624.35</v>
      </c>
      <c r="F60">
        <v>456.05</v>
      </c>
      <c r="G60">
        <v>42.45</v>
      </c>
      <c r="H60" s="4">
        <v>1841.15</v>
      </c>
      <c r="I60" s="4">
        <v>2597.6</v>
      </c>
      <c r="J60" s="4">
        <v>7725.95</v>
      </c>
      <c r="K60">
        <v>959.00861999999984</v>
      </c>
      <c r="L60" s="14">
        <v>44.991964199999998</v>
      </c>
      <c r="N60" s="6">
        <f t="shared" si="1"/>
        <v>6.8211630957585962E-3</v>
      </c>
      <c r="O60">
        <f t="shared" si="2"/>
        <v>-1.614465611882467E-3</v>
      </c>
      <c r="P60">
        <f t="shared" si="3"/>
        <v>5.9535374281828018E-3</v>
      </c>
      <c r="Q60">
        <f t="shared" si="4"/>
        <v>-1.4585133967156438E-2</v>
      </c>
      <c r="R60">
        <f t="shared" si="5"/>
        <v>-1.6222479721900249E-2</v>
      </c>
      <c r="S60">
        <f t="shared" si="6"/>
        <v>-6.5558733070737946E-3</v>
      </c>
      <c r="T60">
        <f t="shared" si="7"/>
        <v>-1.5594504973946032E-2</v>
      </c>
      <c r="U60">
        <f t="shared" si="8"/>
        <v>-2.7171808441977773E-3</v>
      </c>
      <c r="V60">
        <f t="shared" si="9"/>
        <v>-3.9149978192708025E-2</v>
      </c>
      <c r="W60" s="14">
        <f t="shared" si="10"/>
        <v>-5.1606490655031222E-2</v>
      </c>
    </row>
    <row r="61" spans="1:23" x14ac:dyDescent="0.3">
      <c r="A61" s="26">
        <v>45295</v>
      </c>
      <c r="C61" s="6">
        <v>571.75</v>
      </c>
      <c r="D61">
        <v>154.85</v>
      </c>
      <c r="E61" s="4">
        <v>3602.9</v>
      </c>
      <c r="F61">
        <v>462.8</v>
      </c>
      <c r="G61">
        <v>43.15</v>
      </c>
      <c r="H61" s="4">
        <v>1853.3</v>
      </c>
      <c r="I61" s="4">
        <v>2638.75</v>
      </c>
      <c r="J61" s="4">
        <v>7747</v>
      </c>
      <c r="K61">
        <v>998.08357000000001</v>
      </c>
      <c r="L61" s="14">
        <v>47.440185699999994</v>
      </c>
      <c r="N61" s="6">
        <f t="shared" si="1"/>
        <v>4.6873569532179846E-2</v>
      </c>
      <c r="O61">
        <f t="shared" si="2"/>
        <v>2.0428336079077392E-2</v>
      </c>
      <c r="P61">
        <f t="shared" si="3"/>
        <v>1.178056417529038E-2</v>
      </c>
      <c r="Q61">
        <f t="shared" si="4"/>
        <v>2.5141211651345714E-2</v>
      </c>
      <c r="R61">
        <f t="shared" si="5"/>
        <v>3.8507821901323742E-2</v>
      </c>
      <c r="S61">
        <f t="shared" si="6"/>
        <v>-4.191069797431602E-3</v>
      </c>
      <c r="T61">
        <f t="shared" si="7"/>
        <v>2.6534751047168102E-4</v>
      </c>
      <c r="U61">
        <f t="shared" si="8"/>
        <v>-3.8511241553565111E-3</v>
      </c>
      <c r="V61">
        <f t="shared" si="9"/>
        <v>-2.962959958708886E-3</v>
      </c>
      <c r="W61" s="14">
        <f t="shared" si="10"/>
        <v>2.3047992822199163E-2</v>
      </c>
    </row>
    <row r="62" spans="1:23" x14ac:dyDescent="0.3">
      <c r="A62" s="26">
        <v>45294</v>
      </c>
      <c r="C62" s="6">
        <v>546.15</v>
      </c>
      <c r="D62">
        <v>151.75</v>
      </c>
      <c r="E62" s="4">
        <v>3560.95</v>
      </c>
      <c r="F62">
        <v>451.45</v>
      </c>
      <c r="G62">
        <v>41.55</v>
      </c>
      <c r="H62" s="4">
        <v>1861.1</v>
      </c>
      <c r="I62" s="4">
        <v>2638.05</v>
      </c>
      <c r="J62" s="4">
        <v>7776.95</v>
      </c>
      <c r="K62">
        <v>1001.04964</v>
      </c>
      <c r="L62" s="14">
        <v>46.371417599999994</v>
      </c>
      <c r="N62" s="6">
        <f t="shared" si="1"/>
        <v>-1.0060362173039477E-3</v>
      </c>
      <c r="O62">
        <f t="shared" si="2"/>
        <v>-9.8749177090194651E-4</v>
      </c>
      <c r="P62">
        <f t="shared" si="3"/>
        <v>-1.9103104426631507E-2</v>
      </c>
      <c r="Q62">
        <f t="shared" si="4"/>
        <v>3.0237334550433592E-2</v>
      </c>
      <c r="R62">
        <f t="shared" si="5"/>
        <v>6.0532687651331726E-3</v>
      </c>
      <c r="S62">
        <f t="shared" si="6"/>
        <v>-2.0318997736484778E-2</v>
      </c>
      <c r="T62">
        <f t="shared" si="7"/>
        <v>-2.5521778584392013E-3</v>
      </c>
      <c r="U62">
        <f t="shared" si="8"/>
        <v>-7.7826472483238608E-3</v>
      </c>
      <c r="V62">
        <f t="shared" si="9"/>
        <v>-1.1370707527194338E-2</v>
      </c>
      <c r="W62" s="14">
        <f t="shared" si="10"/>
        <v>-7.9384625256176733E-2</v>
      </c>
    </row>
    <row r="63" spans="1:23" x14ac:dyDescent="0.3">
      <c r="A63" s="26">
        <v>45293</v>
      </c>
      <c r="C63" s="6">
        <v>546.70000000000005</v>
      </c>
      <c r="D63">
        <v>151.9</v>
      </c>
      <c r="E63" s="4">
        <v>3630.3</v>
      </c>
      <c r="F63">
        <v>438.2</v>
      </c>
      <c r="G63">
        <v>41.3</v>
      </c>
      <c r="H63" s="4">
        <v>1899.7</v>
      </c>
      <c r="I63" s="4">
        <v>2644.8</v>
      </c>
      <c r="J63" s="4">
        <v>7837.95</v>
      </c>
      <c r="K63">
        <v>1012.5631999999999</v>
      </c>
      <c r="L63" s="14">
        <v>50.370022999999996</v>
      </c>
      <c r="N63" s="6">
        <f t="shared" si="1"/>
        <v>2.9352412401394655E-3</v>
      </c>
      <c r="O63">
        <f t="shared" si="2"/>
        <v>-2.9702970297029736E-2</v>
      </c>
      <c r="P63">
        <f t="shared" si="3"/>
        <v>-1.4603295241714321E-2</v>
      </c>
      <c r="Q63">
        <f t="shared" si="4"/>
        <v>4.8154093097912539E-3</v>
      </c>
      <c r="R63">
        <f t="shared" si="5"/>
        <v>-1.3142174432497114E-2</v>
      </c>
      <c r="S63">
        <f t="shared" si="6"/>
        <v>-2.7559778471875902E-3</v>
      </c>
      <c r="T63">
        <f t="shared" si="7"/>
        <v>2.6967208340614005E-2</v>
      </c>
      <c r="U63">
        <f t="shared" si="8"/>
        <v>-9.415541330434948E-3</v>
      </c>
      <c r="V63">
        <f t="shared" si="9"/>
        <v>-3.7121385784257338E-3</v>
      </c>
      <c r="W63" s="14">
        <f t="shared" si="10"/>
        <v>-2.8367778364653436E-2</v>
      </c>
    </row>
    <row r="64" spans="1:23" x14ac:dyDescent="0.3">
      <c r="A64" s="26">
        <v>45292</v>
      </c>
      <c r="C64" s="6">
        <v>545.1</v>
      </c>
      <c r="D64">
        <v>156.55000000000001</v>
      </c>
      <c r="E64" s="4">
        <v>3684.1</v>
      </c>
      <c r="F64">
        <v>436.1</v>
      </c>
      <c r="G64">
        <v>41.85</v>
      </c>
      <c r="H64" s="4">
        <v>1904.95</v>
      </c>
      <c r="I64" s="4">
        <v>2575.35</v>
      </c>
      <c r="J64" s="4">
        <v>7912.45</v>
      </c>
      <c r="K64">
        <v>1016.3359800000001</v>
      </c>
      <c r="L64" s="14">
        <v>51.840626399999998</v>
      </c>
      <c r="N64" s="6">
        <f t="shared" si="1"/>
        <v>3.0361578802097287E-3</v>
      </c>
      <c r="O64">
        <f t="shared" si="2"/>
        <v>2.5616394492475546E-3</v>
      </c>
      <c r="P64">
        <f t="shared" si="3"/>
        <v>-1.4636129556850769E-3</v>
      </c>
      <c r="Q64">
        <f t="shared" si="4"/>
        <v>-5.1328846811908293E-3</v>
      </c>
      <c r="R64">
        <f t="shared" si="5"/>
        <v>7.2202166064982984E-3</v>
      </c>
      <c r="S64">
        <f t="shared" si="6"/>
        <v>-1.3630049015752714E-3</v>
      </c>
      <c r="T64">
        <f t="shared" si="7"/>
        <v>-9.1166543818128919E-4</v>
      </c>
      <c r="U64">
        <f t="shared" si="8"/>
        <v>8.3022185974793404E-3</v>
      </c>
      <c r="V64">
        <f t="shared" si="9"/>
        <v>-4.3158046020082145E-3</v>
      </c>
      <c r="W64" s="14">
        <f t="shared" si="10"/>
        <v>2.4427668721880128E-2</v>
      </c>
    </row>
    <row r="65" spans="1:23" x14ac:dyDescent="0.3">
      <c r="A65" s="26">
        <v>45289</v>
      </c>
      <c r="C65" s="6">
        <v>543.45000000000005</v>
      </c>
      <c r="D65">
        <v>156.15</v>
      </c>
      <c r="E65" s="4">
        <v>3689.5</v>
      </c>
      <c r="F65">
        <v>438.35</v>
      </c>
      <c r="G65">
        <v>41.55</v>
      </c>
      <c r="H65" s="4">
        <v>1907.55</v>
      </c>
      <c r="I65" s="4">
        <v>2577.6999999999998</v>
      </c>
      <c r="J65" s="4">
        <v>7847.3</v>
      </c>
      <c r="K65">
        <v>1020.7412999999999</v>
      </c>
      <c r="L65" s="14">
        <v>50.604476999999996</v>
      </c>
      <c r="N65" s="6">
        <f t="shared" si="1"/>
        <v>5.7370223003609189E-3</v>
      </c>
      <c r="O65">
        <f t="shared" si="2"/>
        <v>4.1800643086817085E-3</v>
      </c>
      <c r="P65">
        <f t="shared" si="3"/>
        <v>2.8267782881683267E-3</v>
      </c>
      <c r="Q65">
        <f t="shared" si="4"/>
        <v>1.1304648748413967E-2</v>
      </c>
      <c r="R65">
        <f t="shared" si="5"/>
        <v>4.8367593712211783E-3</v>
      </c>
      <c r="S65">
        <f t="shared" si="6"/>
        <v>9.5260776375327462E-3</v>
      </c>
      <c r="T65">
        <f t="shared" si="7"/>
        <v>5.3824252115916094E-3</v>
      </c>
      <c r="U65">
        <f t="shared" si="8"/>
        <v>-1.042251212176617E-2</v>
      </c>
      <c r="V65">
        <f t="shared" si="9"/>
        <v>8.4714995522526173E-3</v>
      </c>
      <c r="W65" s="14">
        <f t="shared" si="10"/>
        <v>-1.2250658298164057E-2</v>
      </c>
    </row>
    <row r="66" spans="1:23" x14ac:dyDescent="0.3">
      <c r="A66" s="26">
        <v>45288</v>
      </c>
      <c r="C66" s="6">
        <v>540.35</v>
      </c>
      <c r="D66">
        <v>155.5</v>
      </c>
      <c r="E66" s="4">
        <v>3679.1</v>
      </c>
      <c r="F66">
        <v>433.45</v>
      </c>
      <c r="G66">
        <v>41.35</v>
      </c>
      <c r="H66" s="4">
        <v>1889.55</v>
      </c>
      <c r="I66" s="4">
        <v>2563.9</v>
      </c>
      <c r="J66" s="4">
        <v>7929.95</v>
      </c>
      <c r="K66">
        <v>1012.1667299999999</v>
      </c>
      <c r="L66" s="14">
        <v>51.232104</v>
      </c>
      <c r="N66" s="6">
        <f t="shared" si="1"/>
        <v>3.4354688950789651E-3</v>
      </c>
      <c r="O66">
        <f t="shared" si="2"/>
        <v>9.74025974025974E-3</v>
      </c>
      <c r="P66">
        <f t="shared" si="3"/>
        <v>1.8986027059589183E-2</v>
      </c>
      <c r="Q66">
        <f t="shared" si="4"/>
        <v>-7.7829918736409152E-3</v>
      </c>
      <c r="R66">
        <f t="shared" si="5"/>
        <v>-9.5808383233532586E-3</v>
      </c>
      <c r="S66">
        <f t="shared" si="6"/>
        <v>-8.968609865470923E-3</v>
      </c>
      <c r="T66">
        <f t="shared" si="7"/>
        <v>-3.0136293819143351E-3</v>
      </c>
      <c r="U66">
        <f t="shared" si="8"/>
        <v>-9.4681947350342167E-3</v>
      </c>
      <c r="V66">
        <f t="shared" si="9"/>
        <v>-3.0751283030263228E-4</v>
      </c>
      <c r="W66" s="14">
        <f t="shared" si="10"/>
        <v>-2.872207568602262E-2</v>
      </c>
    </row>
    <row r="67" spans="1:23" x14ac:dyDescent="0.3">
      <c r="A67" s="26">
        <v>45287</v>
      </c>
      <c r="C67" s="6">
        <v>538.5</v>
      </c>
      <c r="D67">
        <v>154</v>
      </c>
      <c r="E67" s="4">
        <v>3610.55</v>
      </c>
      <c r="F67">
        <v>436.85</v>
      </c>
      <c r="G67">
        <v>41.75</v>
      </c>
      <c r="H67" s="4">
        <v>1906.65</v>
      </c>
      <c r="I67" s="4">
        <v>2571.65</v>
      </c>
      <c r="J67" s="4">
        <v>8005.75</v>
      </c>
      <c r="K67">
        <v>1012.4780800000001</v>
      </c>
      <c r="L67" s="14">
        <v>52.747110499999998</v>
      </c>
      <c r="N67" s="6">
        <f t="shared" si="1"/>
        <v>-3.5159141376757538E-3</v>
      </c>
      <c r="O67">
        <f t="shared" si="2"/>
        <v>3.2478077297831356E-4</v>
      </c>
      <c r="P67">
        <f t="shared" si="3"/>
        <v>5.5281699947086543E-3</v>
      </c>
      <c r="Q67">
        <f t="shared" si="4"/>
        <v>6.8720650555494523E-4</v>
      </c>
      <c r="R67">
        <f t="shared" si="5"/>
        <v>-2.3894862604540361E-3</v>
      </c>
      <c r="S67">
        <f t="shared" si="6"/>
        <v>-7.9864724245577046E-3</v>
      </c>
      <c r="T67">
        <f t="shared" si="7"/>
        <v>-1.0922866867944881E-2</v>
      </c>
      <c r="U67">
        <f t="shared" si="8"/>
        <v>-1.1165801028884054E-2</v>
      </c>
      <c r="V67">
        <f t="shared" si="9"/>
        <v>4.6891995237773931E-2</v>
      </c>
      <c r="W67" s="14">
        <f t="shared" si="10"/>
        <v>4.2741892117078753E-2</v>
      </c>
    </row>
    <row r="68" spans="1:23" x14ac:dyDescent="0.3">
      <c r="A68" s="26">
        <v>45286</v>
      </c>
      <c r="C68" s="6">
        <v>540.4</v>
      </c>
      <c r="D68">
        <v>153.94999999999999</v>
      </c>
      <c r="E68" s="4">
        <v>3590.7</v>
      </c>
      <c r="F68">
        <v>436.55</v>
      </c>
      <c r="G68">
        <v>41.85</v>
      </c>
      <c r="H68" s="4">
        <v>1922</v>
      </c>
      <c r="I68" s="4">
        <v>2600.0500000000002</v>
      </c>
      <c r="J68" s="4">
        <v>8096.15</v>
      </c>
      <c r="K68">
        <v>967.12754000000007</v>
      </c>
      <c r="L68" s="14">
        <v>50.585011399999999</v>
      </c>
      <c r="N68" s="6">
        <f t="shared" ref="N68:N131" si="11">(C68-C69)/C69</f>
        <v>1.5121630506245804E-2</v>
      </c>
      <c r="O68">
        <f t="shared" ref="O68:O131" si="12">(D68-D69)/D69</f>
        <v>-3.2467532467539851E-4</v>
      </c>
      <c r="P68">
        <f t="shared" ref="P68:P131" si="13">(E68-E69)/E69</f>
        <v>4.5883109979575403E-3</v>
      </c>
      <c r="Q68">
        <f t="shared" ref="Q68:Q131" si="14">(F68-F69)/F69</f>
        <v>-6.0336976320582358E-3</v>
      </c>
      <c r="R68">
        <f t="shared" ref="R68:R131" si="15">(G68-G69)/G69</f>
        <v>4.8019207683073911E-3</v>
      </c>
      <c r="S68">
        <f t="shared" ref="S68:S131" si="16">(H68-H69)/H69</f>
        <v>-6.1533688401675841E-3</v>
      </c>
      <c r="T68">
        <f t="shared" ref="T68:T131" si="17">(I68-I69)/I69</f>
        <v>1.3672251107260474E-3</v>
      </c>
      <c r="U68">
        <f t="shared" ref="U68:U131" si="18">(J68-J69)/J69</f>
        <v>-1.3013926751946146E-3</v>
      </c>
      <c r="V68">
        <f t="shared" ref="V68:V131" si="19">(K68-K69)/K69</f>
        <v>-1.8659808135241741E-2</v>
      </c>
      <c r="W68" s="14">
        <f t="shared" ref="W68:W131" si="20">(L68-L69)/L69</f>
        <v>-2.3062181652277202E-2</v>
      </c>
    </row>
    <row r="69" spans="1:23" x14ac:dyDescent="0.3">
      <c r="A69" s="26">
        <v>45282</v>
      </c>
      <c r="C69" s="6">
        <v>532.35</v>
      </c>
      <c r="D69">
        <v>154</v>
      </c>
      <c r="E69" s="4">
        <v>3574.3</v>
      </c>
      <c r="F69">
        <v>439.2</v>
      </c>
      <c r="G69">
        <v>41.65</v>
      </c>
      <c r="H69" s="4">
        <v>1933.9</v>
      </c>
      <c r="I69" s="4">
        <v>2596.5</v>
      </c>
      <c r="J69" s="4">
        <v>8106.7</v>
      </c>
      <c r="K69">
        <v>985.51709999999991</v>
      </c>
      <c r="L69" s="14">
        <v>51.779151599999999</v>
      </c>
      <c r="N69" s="6">
        <f t="shared" si="11"/>
        <v>1.8754186202277427E-2</v>
      </c>
      <c r="O69">
        <f t="shared" si="12"/>
        <v>3.2478077297831356E-4</v>
      </c>
      <c r="P69">
        <f t="shared" si="13"/>
        <v>1.7449473384571642E-2</v>
      </c>
      <c r="Q69">
        <f t="shared" si="14"/>
        <v>2.2941655991615153E-2</v>
      </c>
      <c r="R69">
        <f t="shared" si="15"/>
        <v>2.406738868832766E-3</v>
      </c>
      <c r="S69">
        <f t="shared" si="16"/>
        <v>2.6404479473502638E-2</v>
      </c>
      <c r="T69">
        <f t="shared" si="17"/>
        <v>2.2000926354793183E-3</v>
      </c>
      <c r="U69">
        <f t="shared" si="18"/>
        <v>1.1052452841838558E-3</v>
      </c>
      <c r="V69">
        <f t="shared" si="19"/>
        <v>7.0718207248289091E-3</v>
      </c>
      <c r="W69" s="14">
        <f t="shared" si="20"/>
        <v>-2.0709996658557741E-2</v>
      </c>
    </row>
    <row r="70" spans="1:23" x14ac:dyDescent="0.3">
      <c r="A70" s="26">
        <v>45281</v>
      </c>
      <c r="C70" s="6">
        <v>522.54999999999995</v>
      </c>
      <c r="D70">
        <v>153.94999999999999</v>
      </c>
      <c r="E70" s="4">
        <v>3513</v>
      </c>
      <c r="F70">
        <v>429.35</v>
      </c>
      <c r="G70">
        <v>41.55</v>
      </c>
      <c r="H70" s="4">
        <v>1884.15</v>
      </c>
      <c r="I70" s="4">
        <v>2590.8000000000002</v>
      </c>
      <c r="J70" s="4">
        <v>8097.75</v>
      </c>
      <c r="K70">
        <v>978.59663999999998</v>
      </c>
      <c r="L70" s="14">
        <v>52.874175599999994</v>
      </c>
      <c r="N70" s="6">
        <f t="shared" si="11"/>
        <v>7.3253012048191896E-3</v>
      </c>
      <c r="O70">
        <f t="shared" si="12"/>
        <v>4.89556135770235E-3</v>
      </c>
      <c r="P70">
        <f t="shared" si="13"/>
        <v>-6.8275306390738564E-3</v>
      </c>
      <c r="Q70">
        <f t="shared" si="14"/>
        <v>1.2021213906894573E-2</v>
      </c>
      <c r="R70">
        <f t="shared" si="15"/>
        <v>6.8123393316195338E-2</v>
      </c>
      <c r="S70">
        <f t="shared" si="16"/>
        <v>1.0268096514745357E-2</v>
      </c>
      <c r="T70">
        <f t="shared" si="17"/>
        <v>4.9055534185006008E-2</v>
      </c>
      <c r="U70">
        <f t="shared" si="18"/>
        <v>4.3783217260262306E-3</v>
      </c>
      <c r="V70">
        <f t="shared" si="19"/>
        <v>-6.6996844235694209E-3</v>
      </c>
      <c r="W70" s="14">
        <f t="shared" si="20"/>
        <v>7.8469046455302685E-2</v>
      </c>
    </row>
    <row r="71" spans="1:23" x14ac:dyDescent="0.3">
      <c r="A71" s="26">
        <v>45280</v>
      </c>
      <c r="C71" s="6">
        <v>518.75</v>
      </c>
      <c r="D71">
        <v>153.19999999999999</v>
      </c>
      <c r="E71" s="4">
        <v>3537.15</v>
      </c>
      <c r="F71">
        <v>424.25</v>
      </c>
      <c r="G71">
        <v>38.9</v>
      </c>
      <c r="H71" s="4">
        <v>1865</v>
      </c>
      <c r="I71" s="4">
        <v>2469.65</v>
      </c>
      <c r="J71" s="4">
        <v>8062.45</v>
      </c>
      <c r="K71">
        <v>985.19714999999997</v>
      </c>
      <c r="L71" s="14">
        <v>49.027068299999996</v>
      </c>
      <c r="N71" s="6">
        <f t="shared" si="11"/>
        <v>-3.1098244303324574E-2</v>
      </c>
      <c r="O71">
        <f t="shared" si="12"/>
        <v>-2.6683608640406715E-2</v>
      </c>
      <c r="P71">
        <f t="shared" si="13"/>
        <v>1.1309818336045549E-4</v>
      </c>
      <c r="Q71">
        <f t="shared" si="14"/>
        <v>-4.5664154763243751E-2</v>
      </c>
      <c r="R71">
        <f t="shared" si="15"/>
        <v>-7.048984468339313E-2</v>
      </c>
      <c r="S71">
        <f t="shared" si="16"/>
        <v>-2.297194645991037E-2</v>
      </c>
      <c r="T71">
        <f t="shared" si="17"/>
        <v>-2.5009869719699925E-2</v>
      </c>
      <c r="U71">
        <f t="shared" si="18"/>
        <v>-1.0250492576065407E-2</v>
      </c>
      <c r="V71">
        <f t="shared" si="19"/>
        <v>-4.6427005515882868E-3</v>
      </c>
      <c r="W71" s="14">
        <f t="shared" si="20"/>
        <v>2.4191249979945356E-2</v>
      </c>
    </row>
    <row r="72" spans="1:23" x14ac:dyDescent="0.3">
      <c r="A72" s="26">
        <v>45279</v>
      </c>
      <c r="C72" s="6">
        <v>535.4</v>
      </c>
      <c r="D72">
        <v>157.4</v>
      </c>
      <c r="E72" s="4">
        <v>3536.75</v>
      </c>
      <c r="F72">
        <v>444.55</v>
      </c>
      <c r="G72">
        <v>41.85</v>
      </c>
      <c r="H72" s="4">
        <v>1908.85</v>
      </c>
      <c r="I72" s="4">
        <v>2533</v>
      </c>
      <c r="J72" s="4">
        <v>8145.95</v>
      </c>
      <c r="K72">
        <v>989.79245999999989</v>
      </c>
      <c r="L72" s="14">
        <v>47.869055999999993</v>
      </c>
      <c r="N72" s="6">
        <f t="shared" si="11"/>
        <v>2.6217228464419048E-3</v>
      </c>
      <c r="O72">
        <f t="shared" si="12"/>
        <v>5.4295752155860385E-3</v>
      </c>
      <c r="P72">
        <f t="shared" si="13"/>
        <v>-7.5762890213960012E-3</v>
      </c>
      <c r="Q72">
        <f t="shared" si="14"/>
        <v>-9.6903541991534108E-3</v>
      </c>
      <c r="R72">
        <f t="shared" si="15"/>
        <v>-1.4134275618374591E-2</v>
      </c>
      <c r="S72">
        <f t="shared" si="16"/>
        <v>-1.6715602946479186E-2</v>
      </c>
      <c r="T72">
        <f t="shared" si="17"/>
        <v>4.3815301651500558E-3</v>
      </c>
      <c r="U72">
        <f t="shared" si="18"/>
        <v>-5.8215813465305232E-3</v>
      </c>
      <c r="V72">
        <f t="shared" si="19"/>
        <v>7.4418472270804129E-2</v>
      </c>
      <c r="W72" s="14">
        <f t="shared" si="20"/>
        <v>-4.473743838285326E-2</v>
      </c>
    </row>
    <row r="73" spans="1:23" x14ac:dyDescent="0.3">
      <c r="A73" s="26">
        <v>45278</v>
      </c>
      <c r="C73" s="6">
        <v>534</v>
      </c>
      <c r="D73">
        <v>156.55000000000001</v>
      </c>
      <c r="E73" s="4">
        <v>3563.75</v>
      </c>
      <c r="F73">
        <v>448.9</v>
      </c>
      <c r="G73">
        <v>42.45</v>
      </c>
      <c r="H73" s="4">
        <v>1941.3</v>
      </c>
      <c r="I73" s="4">
        <v>2521.9499999999998</v>
      </c>
      <c r="J73" s="4">
        <v>8193.65</v>
      </c>
      <c r="K73">
        <v>921.23552000000007</v>
      </c>
      <c r="L73" s="14">
        <v>50.110888800000005</v>
      </c>
      <c r="N73" s="6">
        <f t="shared" si="11"/>
        <v>-8.8167053364269134E-3</v>
      </c>
      <c r="O73">
        <f t="shared" si="12"/>
        <v>-3.1836994587710918E-3</v>
      </c>
      <c r="P73">
        <f t="shared" si="13"/>
        <v>-1.0096941751617985E-2</v>
      </c>
      <c r="Q73">
        <f t="shared" si="14"/>
        <v>2.1039463209371091E-2</v>
      </c>
      <c r="R73">
        <f t="shared" si="15"/>
        <v>4.0441176470588376E-2</v>
      </c>
      <c r="S73">
        <f t="shared" si="16"/>
        <v>-9.7934200459066801E-3</v>
      </c>
      <c r="T73">
        <f t="shared" si="17"/>
        <v>-2.3931962025317177E-3</v>
      </c>
      <c r="U73">
        <f t="shared" si="18"/>
        <v>-1.0177702074197563E-2</v>
      </c>
      <c r="V73">
        <f t="shared" si="19"/>
        <v>8.7772059306630949E-3</v>
      </c>
      <c r="W73" s="14">
        <f t="shared" si="20"/>
        <v>5.3301171900016044E-3</v>
      </c>
    </row>
    <row r="74" spans="1:23" x14ac:dyDescent="0.3">
      <c r="A74" s="26">
        <v>45275</v>
      </c>
      <c r="C74" s="6">
        <v>538.75</v>
      </c>
      <c r="D74">
        <v>157.05000000000001</v>
      </c>
      <c r="E74" s="4">
        <v>3600.1</v>
      </c>
      <c r="F74">
        <v>439.65</v>
      </c>
      <c r="G74">
        <v>40.799999999999997</v>
      </c>
      <c r="H74" s="4">
        <v>1960.5</v>
      </c>
      <c r="I74" s="4">
        <v>2528</v>
      </c>
      <c r="J74" s="4">
        <v>8277.9</v>
      </c>
      <c r="K74">
        <v>913.21999999999991</v>
      </c>
      <c r="L74" s="14">
        <v>49.845208</v>
      </c>
      <c r="N74" s="6">
        <f t="shared" si="11"/>
        <v>-7.4190855976996616E-4</v>
      </c>
      <c r="O74">
        <f t="shared" si="12"/>
        <v>2.8824107435309568E-2</v>
      </c>
      <c r="P74">
        <f t="shared" si="13"/>
        <v>-6.3481548949794377E-3</v>
      </c>
      <c r="Q74">
        <f t="shared" si="14"/>
        <v>-3.6260623229462273E-3</v>
      </c>
      <c r="R74">
        <f t="shared" si="15"/>
        <v>-6.0901339829476254E-3</v>
      </c>
      <c r="S74">
        <f t="shared" si="16"/>
        <v>5.4103951383368569E-3</v>
      </c>
      <c r="T74">
        <f t="shared" si="17"/>
        <v>-4.5872462740929225E-3</v>
      </c>
      <c r="U74">
        <f t="shared" si="18"/>
        <v>3.6129532862112816E-3</v>
      </c>
      <c r="V74">
        <f t="shared" si="19"/>
        <v>4.7758042962290134E-3</v>
      </c>
      <c r="W74" s="14">
        <f t="shared" si="20"/>
        <v>-7.0047297519842816E-2</v>
      </c>
    </row>
    <row r="75" spans="1:23" x14ac:dyDescent="0.3">
      <c r="A75" s="26">
        <v>45274</v>
      </c>
      <c r="C75" s="6">
        <v>539.15</v>
      </c>
      <c r="D75">
        <v>152.65</v>
      </c>
      <c r="E75" s="4">
        <v>3623.1</v>
      </c>
      <c r="F75">
        <v>441.25</v>
      </c>
      <c r="G75">
        <v>41.05</v>
      </c>
      <c r="H75" s="4">
        <v>1949.95</v>
      </c>
      <c r="I75" s="4">
        <v>2539.65</v>
      </c>
      <c r="J75" s="4">
        <v>8248.1</v>
      </c>
      <c r="K75">
        <v>908.87936999999999</v>
      </c>
      <c r="L75" s="14">
        <v>53.5997238</v>
      </c>
      <c r="N75" s="6">
        <f t="shared" si="11"/>
        <v>1.1728279226871833E-2</v>
      </c>
      <c r="O75">
        <f t="shared" si="12"/>
        <v>1.9691499835904915E-3</v>
      </c>
      <c r="P75">
        <f t="shared" si="13"/>
        <v>-1.5154192206803757E-2</v>
      </c>
      <c r="Q75">
        <f t="shared" si="14"/>
        <v>1.5418248763088225E-2</v>
      </c>
      <c r="R75">
        <f t="shared" si="15"/>
        <v>2.4968789013732836E-2</v>
      </c>
      <c r="S75">
        <f t="shared" si="16"/>
        <v>1.5070275897969831E-2</v>
      </c>
      <c r="T75">
        <f t="shared" si="17"/>
        <v>-2.3373664362035741E-3</v>
      </c>
      <c r="U75">
        <f t="shared" si="18"/>
        <v>1.0376780285332441E-3</v>
      </c>
      <c r="V75">
        <f t="shared" si="19"/>
        <v>5.0112042107709042E-3</v>
      </c>
      <c r="W75" s="14">
        <f t="shared" si="20"/>
        <v>-3.6024476112122762E-2</v>
      </c>
    </row>
    <row r="76" spans="1:23" x14ac:dyDescent="0.3">
      <c r="A76" s="26">
        <v>45273</v>
      </c>
      <c r="C76" s="6">
        <v>532.9</v>
      </c>
      <c r="D76">
        <v>152.35</v>
      </c>
      <c r="E76" s="4">
        <v>3678.85</v>
      </c>
      <c r="F76">
        <v>434.55</v>
      </c>
      <c r="G76">
        <v>40.049999999999997</v>
      </c>
      <c r="H76" s="4">
        <v>1921</v>
      </c>
      <c r="I76" s="4">
        <v>2545.6</v>
      </c>
      <c r="J76" s="4">
        <v>8239.5499999999993</v>
      </c>
      <c r="K76">
        <v>904.34749999999985</v>
      </c>
      <c r="L76" s="14">
        <v>55.602784999999997</v>
      </c>
      <c r="N76" s="6">
        <f t="shared" si="11"/>
        <v>-6.5635255508677496E-4</v>
      </c>
      <c r="O76">
        <f t="shared" si="12"/>
        <v>-1.3110455588332811E-3</v>
      </c>
      <c r="P76">
        <f t="shared" si="13"/>
        <v>2.006100097046996E-2</v>
      </c>
      <c r="Q76">
        <f t="shared" si="14"/>
        <v>-8.4426697090701393E-3</v>
      </c>
      <c r="R76">
        <f t="shared" si="15"/>
        <v>-1.1111111111111181E-2</v>
      </c>
      <c r="S76">
        <f t="shared" si="16"/>
        <v>-3.8632062018719932E-3</v>
      </c>
      <c r="T76">
        <f t="shared" si="17"/>
        <v>9.7580325267750539E-3</v>
      </c>
      <c r="U76">
        <f t="shared" si="18"/>
        <v>-1.1902192161941768E-2</v>
      </c>
      <c r="V76">
        <f t="shared" si="19"/>
        <v>1.7262223310884336E-2</v>
      </c>
      <c r="W76" s="14">
        <f t="shared" si="20"/>
        <v>0.15331610016916483</v>
      </c>
    </row>
    <row r="77" spans="1:23" x14ac:dyDescent="0.3">
      <c r="A77" s="26">
        <v>45272</v>
      </c>
      <c r="C77" s="6">
        <v>533.25</v>
      </c>
      <c r="D77">
        <v>152.55000000000001</v>
      </c>
      <c r="E77" s="4">
        <v>3606.5</v>
      </c>
      <c r="F77">
        <v>438.25</v>
      </c>
      <c r="G77">
        <v>40.5</v>
      </c>
      <c r="H77" s="4">
        <v>1928.45</v>
      </c>
      <c r="I77" s="4">
        <v>2521</v>
      </c>
      <c r="J77" s="4">
        <v>8338.7999999999993</v>
      </c>
      <c r="K77">
        <v>889.00135999999998</v>
      </c>
      <c r="L77" s="14">
        <v>48.211227599999994</v>
      </c>
      <c r="N77" s="6">
        <f t="shared" si="11"/>
        <v>1.8756447528842305E-4</v>
      </c>
      <c r="O77">
        <f t="shared" si="12"/>
        <v>-1.0379500486539048E-2</v>
      </c>
      <c r="P77">
        <f t="shared" si="13"/>
        <v>-2.3396246852067506E-2</v>
      </c>
      <c r="Q77">
        <f t="shared" si="14"/>
        <v>-6.2358276643990932E-3</v>
      </c>
      <c r="R77">
        <f t="shared" si="15"/>
        <v>-1.2330456226879694E-3</v>
      </c>
      <c r="S77">
        <f t="shared" si="16"/>
        <v>-1.1355480365015823E-2</v>
      </c>
      <c r="T77">
        <f t="shared" si="17"/>
        <v>-1.5907094759441787E-2</v>
      </c>
      <c r="U77">
        <f t="shared" si="18"/>
        <v>-1.5286511380745813E-2</v>
      </c>
      <c r="V77">
        <f t="shared" si="19"/>
        <v>1.1943372236368753E-2</v>
      </c>
      <c r="W77" s="14">
        <f t="shared" si="20"/>
        <v>5.0715799074517405E-2</v>
      </c>
    </row>
    <row r="78" spans="1:23" x14ac:dyDescent="0.3">
      <c r="A78" s="26">
        <v>45271</v>
      </c>
      <c r="C78" s="6">
        <v>533.15</v>
      </c>
      <c r="D78">
        <v>154.15</v>
      </c>
      <c r="E78" s="4">
        <v>3692.9</v>
      </c>
      <c r="F78">
        <v>441</v>
      </c>
      <c r="G78">
        <v>40.549999999999997</v>
      </c>
      <c r="H78" s="4">
        <v>1950.6</v>
      </c>
      <c r="I78" s="4">
        <v>2561.75</v>
      </c>
      <c r="J78" s="4">
        <v>8468.25</v>
      </c>
      <c r="K78">
        <v>878.5089999999999</v>
      </c>
      <c r="L78" s="14">
        <v>45.884174999999999</v>
      </c>
      <c r="N78" s="6">
        <f t="shared" si="11"/>
        <v>6.2281777861658101E-3</v>
      </c>
      <c r="O78">
        <f t="shared" si="12"/>
        <v>-2.2653721682847528E-3</v>
      </c>
      <c r="P78">
        <f t="shared" si="13"/>
        <v>-1.3450878247512165E-2</v>
      </c>
      <c r="Q78">
        <f t="shared" si="14"/>
        <v>1.2629161882893225E-2</v>
      </c>
      <c r="R78">
        <f t="shared" si="15"/>
        <v>1.6290726817042571E-2</v>
      </c>
      <c r="S78">
        <f t="shared" si="16"/>
        <v>1.1328580686973381E-2</v>
      </c>
      <c r="T78">
        <f t="shared" si="17"/>
        <v>-2.9106895832938611E-2</v>
      </c>
      <c r="U78">
        <f t="shared" si="18"/>
        <v>7.0903128600549494E-4</v>
      </c>
      <c r="V78">
        <f t="shared" si="19"/>
        <v>7.7056864243590702E-3</v>
      </c>
      <c r="W78" s="14">
        <f t="shared" si="20"/>
        <v>8.6284511207852539E-3</v>
      </c>
    </row>
    <row r="79" spans="1:23" x14ac:dyDescent="0.3">
      <c r="A79" s="26">
        <v>45268</v>
      </c>
      <c r="C79" s="6">
        <v>529.85</v>
      </c>
      <c r="D79">
        <v>154.5</v>
      </c>
      <c r="E79" s="4">
        <v>3743.25</v>
      </c>
      <c r="F79">
        <v>435.5</v>
      </c>
      <c r="G79">
        <v>39.9</v>
      </c>
      <c r="H79" s="4">
        <v>1928.75</v>
      </c>
      <c r="I79" s="4">
        <v>2638.55</v>
      </c>
      <c r="J79" s="4">
        <v>8462.25</v>
      </c>
      <c r="K79">
        <v>871.79124999999988</v>
      </c>
      <c r="L79" s="14">
        <v>45.491652500000001</v>
      </c>
      <c r="N79" s="6">
        <f t="shared" si="11"/>
        <v>0</v>
      </c>
      <c r="O79">
        <f t="shared" si="12"/>
        <v>-9.6993210475270408E-4</v>
      </c>
      <c r="P79">
        <f t="shared" si="13"/>
        <v>-6.067284458723855E-3</v>
      </c>
      <c r="Q79">
        <f t="shared" si="14"/>
        <v>-1.1238506073334065E-2</v>
      </c>
      <c r="R79">
        <f t="shared" si="15"/>
        <v>3.7711313394018092E-2</v>
      </c>
      <c r="S79">
        <f t="shared" si="16"/>
        <v>-2.0740251827782247E-2</v>
      </c>
      <c r="T79">
        <f t="shared" si="17"/>
        <v>-1.9290453269898953E-2</v>
      </c>
      <c r="U79">
        <f t="shared" si="18"/>
        <v>-5.0030570971685727E-3</v>
      </c>
      <c r="V79">
        <f t="shared" si="19"/>
        <v>-8.504113048952917E-3</v>
      </c>
      <c r="W79" s="14">
        <f t="shared" si="20"/>
        <v>0.2012247204324297</v>
      </c>
    </row>
    <row r="80" spans="1:23" x14ac:dyDescent="0.3">
      <c r="A80" s="26">
        <v>45267</v>
      </c>
      <c r="C80" s="6">
        <v>529.85</v>
      </c>
      <c r="D80">
        <v>154.65</v>
      </c>
      <c r="E80" s="4">
        <v>3766.1</v>
      </c>
      <c r="F80">
        <v>440.45</v>
      </c>
      <c r="G80">
        <v>38.450000000000003</v>
      </c>
      <c r="H80" s="4">
        <v>1969.6</v>
      </c>
      <c r="I80" s="4">
        <v>2690.45</v>
      </c>
      <c r="J80" s="4">
        <v>8504.7999999999993</v>
      </c>
      <c r="K80">
        <v>879.26865000000009</v>
      </c>
      <c r="L80" s="14">
        <v>37.871059200000005</v>
      </c>
      <c r="N80" s="6">
        <f t="shared" si="11"/>
        <v>-1.0366081434441454E-2</v>
      </c>
      <c r="O80">
        <f t="shared" si="12"/>
        <v>-3.2226877215597808E-3</v>
      </c>
      <c r="P80">
        <f t="shared" si="13"/>
        <v>1.7383669885864768E-2</v>
      </c>
      <c r="Q80">
        <f t="shared" si="14"/>
        <v>5.7084142025345362E-3</v>
      </c>
      <c r="R80">
        <f t="shared" si="15"/>
        <v>3.2214765100671214E-2</v>
      </c>
      <c r="S80">
        <f t="shared" si="16"/>
        <v>1.6528085030640528E-3</v>
      </c>
      <c r="T80">
        <f t="shared" si="17"/>
        <v>2.5525413623490494E-3</v>
      </c>
      <c r="U80">
        <f t="shared" si="18"/>
        <v>3.427425301595643E-3</v>
      </c>
      <c r="V80">
        <f t="shared" si="19"/>
        <v>1.1638794082642215E-2</v>
      </c>
      <c r="W80" s="14">
        <f t="shared" si="20"/>
        <v>2.7028207366572302E-2</v>
      </c>
    </row>
    <row r="81" spans="1:23" x14ac:dyDescent="0.3">
      <c r="A81" s="26">
        <v>45266</v>
      </c>
      <c r="C81" s="6">
        <v>535.4</v>
      </c>
      <c r="D81">
        <v>155.15</v>
      </c>
      <c r="E81" s="4">
        <v>3701.75</v>
      </c>
      <c r="F81">
        <v>437.95</v>
      </c>
      <c r="G81">
        <v>37.25</v>
      </c>
      <c r="H81" s="4">
        <v>1966.35</v>
      </c>
      <c r="I81" s="4">
        <v>2683.6</v>
      </c>
      <c r="J81" s="4">
        <v>8475.75</v>
      </c>
      <c r="K81">
        <v>869.15275999999994</v>
      </c>
      <c r="L81" s="14">
        <v>36.874409999999997</v>
      </c>
      <c r="N81" s="6">
        <f t="shared" si="11"/>
        <v>-8.7938535591965197E-3</v>
      </c>
      <c r="O81">
        <f t="shared" si="12"/>
        <v>-8.9428297668476889E-3</v>
      </c>
      <c r="P81">
        <f t="shared" si="13"/>
        <v>4.5181948929472991E-3</v>
      </c>
      <c r="Q81">
        <f t="shared" si="14"/>
        <v>7.9401611047180409E-3</v>
      </c>
      <c r="R81">
        <f t="shared" si="15"/>
        <v>-1.3404825737264655E-3</v>
      </c>
      <c r="S81">
        <f t="shared" si="16"/>
        <v>-2.3592085235921312E-3</v>
      </c>
      <c r="T81">
        <f t="shared" si="17"/>
        <v>-5.4478745877034693E-3</v>
      </c>
      <c r="U81">
        <f t="shared" si="18"/>
        <v>-3.8959207418114723E-3</v>
      </c>
      <c r="V81">
        <f t="shared" si="19"/>
        <v>3.1800411507977897E-2</v>
      </c>
      <c r="W81" s="14">
        <f t="shared" si="20"/>
        <v>4.0836618525003442E-2</v>
      </c>
    </row>
    <row r="82" spans="1:23" x14ac:dyDescent="0.3">
      <c r="A82" s="26">
        <v>45265</v>
      </c>
      <c r="C82" s="6">
        <v>540.15</v>
      </c>
      <c r="D82">
        <v>156.55000000000001</v>
      </c>
      <c r="E82" s="4">
        <v>3685.1</v>
      </c>
      <c r="F82">
        <v>434.5</v>
      </c>
      <c r="G82">
        <v>37.299999999999997</v>
      </c>
      <c r="H82" s="4">
        <v>1971</v>
      </c>
      <c r="I82" s="4">
        <v>2698.3</v>
      </c>
      <c r="J82" s="4">
        <v>8508.9</v>
      </c>
      <c r="K82">
        <v>842.36519999999985</v>
      </c>
      <c r="L82" s="14">
        <v>35.427664</v>
      </c>
      <c r="N82" s="6">
        <f t="shared" si="11"/>
        <v>-1.5940972854800509E-2</v>
      </c>
      <c r="O82">
        <f t="shared" si="12"/>
        <v>1.6228497241155469E-2</v>
      </c>
      <c r="P82">
        <f t="shared" si="13"/>
        <v>5.2648807900048354E-3</v>
      </c>
      <c r="Q82">
        <f t="shared" si="14"/>
        <v>1.152073732718894E-3</v>
      </c>
      <c r="R82">
        <f t="shared" si="15"/>
        <v>-1.4531043593130892E-2</v>
      </c>
      <c r="S82">
        <f t="shared" si="16"/>
        <v>-1.0045203415369162E-2</v>
      </c>
      <c r="T82">
        <f t="shared" si="17"/>
        <v>2.6382282996434171E-3</v>
      </c>
      <c r="U82">
        <f t="shared" si="18"/>
        <v>-1.1012767836906429E-2</v>
      </c>
      <c r="V82">
        <f t="shared" si="19"/>
        <v>-3.2839620273290772E-2</v>
      </c>
      <c r="W82" s="14">
        <f t="shared" si="20"/>
        <v>4.3903014655962233E-2</v>
      </c>
    </row>
    <row r="83" spans="1:23" x14ac:dyDescent="0.3">
      <c r="A83" s="26">
        <v>45264</v>
      </c>
      <c r="C83" s="6">
        <v>548.9</v>
      </c>
      <c r="D83">
        <v>154.05000000000001</v>
      </c>
      <c r="E83" s="4">
        <v>3665.8</v>
      </c>
      <c r="F83">
        <v>434</v>
      </c>
      <c r="G83">
        <v>37.85</v>
      </c>
      <c r="H83" s="4">
        <v>1991</v>
      </c>
      <c r="I83" s="4">
        <v>2691.2</v>
      </c>
      <c r="J83" s="4">
        <v>8603.65</v>
      </c>
      <c r="K83">
        <v>870.96744000000001</v>
      </c>
      <c r="L83" s="14">
        <v>33.937696799999998</v>
      </c>
      <c r="N83" s="6">
        <f t="shared" si="11"/>
        <v>2.6077203476960333E-2</v>
      </c>
      <c r="O83">
        <f t="shared" si="12"/>
        <v>3.5630252100840414E-2</v>
      </c>
      <c r="P83">
        <f t="shared" si="13"/>
        <v>8.5286673269505883E-3</v>
      </c>
      <c r="Q83">
        <f t="shared" si="14"/>
        <v>1.7823639774859342E-2</v>
      </c>
      <c r="R83">
        <f t="shared" si="15"/>
        <v>1.2032085561497402E-2</v>
      </c>
      <c r="S83">
        <f t="shared" si="16"/>
        <v>6.3433495918521843E-3</v>
      </c>
      <c r="T83">
        <f t="shared" si="17"/>
        <v>-1.8902316764185984E-2</v>
      </c>
      <c r="U83">
        <f t="shared" si="18"/>
        <v>-6.0191202379921279E-3</v>
      </c>
      <c r="V83">
        <f t="shared" si="19"/>
        <v>2.3563091685066321E-2</v>
      </c>
      <c r="W83" s="14">
        <f t="shared" si="20"/>
        <v>6.1763634624152838E-2</v>
      </c>
    </row>
    <row r="84" spans="1:23" x14ac:dyDescent="0.3">
      <c r="A84" s="26">
        <v>45261</v>
      </c>
      <c r="C84" s="6">
        <v>534.95000000000005</v>
      </c>
      <c r="D84">
        <v>148.75</v>
      </c>
      <c r="E84" s="4">
        <v>3634.8</v>
      </c>
      <c r="F84">
        <v>426.4</v>
      </c>
      <c r="G84">
        <v>37.4</v>
      </c>
      <c r="H84" s="4">
        <v>1978.45</v>
      </c>
      <c r="I84" s="4">
        <v>2743.05</v>
      </c>
      <c r="J84" s="4">
        <v>8655.75</v>
      </c>
      <c r="K84">
        <v>850.91720000000009</v>
      </c>
      <c r="L84" s="14">
        <v>31.963514000000004</v>
      </c>
      <c r="N84" s="6">
        <f t="shared" si="11"/>
        <v>1.2683388547089532E-2</v>
      </c>
      <c r="O84">
        <f t="shared" si="12"/>
        <v>9.5011876484560956E-3</v>
      </c>
      <c r="P84">
        <f t="shared" si="13"/>
        <v>1.2013976863001709E-2</v>
      </c>
      <c r="Q84">
        <f t="shared" si="14"/>
        <v>1.1145364002845598E-2</v>
      </c>
      <c r="R84">
        <f t="shared" si="15"/>
        <v>6.7294751009421266E-3</v>
      </c>
      <c r="S84">
        <f t="shared" si="16"/>
        <v>1.4745858337180078E-2</v>
      </c>
      <c r="T84">
        <f t="shared" si="17"/>
        <v>1.6772926087923492E-2</v>
      </c>
      <c r="U84">
        <f t="shared" si="18"/>
        <v>8.0004192359425796E-3</v>
      </c>
      <c r="V84">
        <f t="shared" si="19"/>
        <v>1.7769673726696204E-3</v>
      </c>
      <c r="W84" s="14">
        <f t="shared" si="20"/>
        <v>2.0636857258703154E-2</v>
      </c>
    </row>
    <row r="85" spans="1:23" x14ac:dyDescent="0.3">
      <c r="A85" s="26">
        <v>45260</v>
      </c>
      <c r="C85" s="6">
        <v>528.25</v>
      </c>
      <c r="D85">
        <v>147.35</v>
      </c>
      <c r="E85" s="4">
        <v>3591.65</v>
      </c>
      <c r="F85">
        <v>421.7</v>
      </c>
      <c r="G85">
        <v>37.15</v>
      </c>
      <c r="H85" s="4">
        <v>1949.7</v>
      </c>
      <c r="I85" s="4">
        <v>2697.8</v>
      </c>
      <c r="J85" s="4">
        <v>8587.0499999999993</v>
      </c>
      <c r="K85">
        <v>849.40782999999999</v>
      </c>
      <c r="L85" s="14">
        <v>31.317224899999999</v>
      </c>
      <c r="N85" s="6">
        <f t="shared" si="11"/>
        <v>3.4191281223287196E-3</v>
      </c>
      <c r="O85">
        <f t="shared" si="12"/>
        <v>-1.930116472545761E-2</v>
      </c>
      <c r="P85">
        <f t="shared" si="13"/>
        <v>-4.2832192065647805E-3</v>
      </c>
      <c r="Q85">
        <f t="shared" si="14"/>
        <v>3.9281037971669493E-3</v>
      </c>
      <c r="R85">
        <f t="shared" si="15"/>
        <v>-1.3280212483399735E-2</v>
      </c>
      <c r="S85">
        <f t="shared" si="16"/>
        <v>2.0300655274316051E-3</v>
      </c>
      <c r="T85">
        <f t="shared" si="17"/>
        <v>1.0790558261521237E-2</v>
      </c>
      <c r="U85">
        <f t="shared" si="18"/>
        <v>2.0979478277411708E-2</v>
      </c>
      <c r="V85">
        <f t="shared" si="19"/>
        <v>-5.7940231144322056E-3</v>
      </c>
      <c r="W85" s="14">
        <f t="shared" si="20"/>
        <v>-1.566010754067907E-2</v>
      </c>
    </row>
    <row r="86" spans="1:23" x14ac:dyDescent="0.3">
      <c r="A86" s="26">
        <v>45259</v>
      </c>
      <c r="C86" s="6">
        <v>526.45000000000005</v>
      </c>
      <c r="D86">
        <v>150.25</v>
      </c>
      <c r="E86" s="4">
        <v>3607.1</v>
      </c>
      <c r="F86">
        <v>420.05</v>
      </c>
      <c r="G86">
        <v>37.65</v>
      </c>
      <c r="H86" s="4">
        <v>1945.75</v>
      </c>
      <c r="I86" s="4">
        <v>2669</v>
      </c>
      <c r="J86" s="4">
        <v>8410.6</v>
      </c>
      <c r="K86">
        <v>854.35800000000006</v>
      </c>
      <c r="L86" s="14">
        <v>31.815458400000001</v>
      </c>
      <c r="N86" s="6">
        <f t="shared" si="11"/>
        <v>9.9760191846523655E-3</v>
      </c>
      <c r="O86">
        <f t="shared" si="12"/>
        <v>2.0006668889630637E-3</v>
      </c>
      <c r="P86">
        <f t="shared" si="13"/>
        <v>1.7488928380017491E-2</v>
      </c>
      <c r="Q86">
        <f t="shared" si="14"/>
        <v>-6.3867534003547929E-3</v>
      </c>
      <c r="R86">
        <f t="shared" si="15"/>
        <v>-6.5963060686015833E-3</v>
      </c>
      <c r="S86">
        <f t="shared" si="16"/>
        <v>6.8303536777832635E-3</v>
      </c>
      <c r="T86">
        <f t="shared" si="17"/>
        <v>8.1018299937677535E-3</v>
      </c>
      <c r="U86">
        <f t="shared" si="18"/>
        <v>9.9911136729352173E-3</v>
      </c>
      <c r="V86">
        <f t="shared" si="19"/>
        <v>1.399365795543483E-2</v>
      </c>
      <c r="W86" s="14">
        <f t="shared" si="20"/>
        <v>-9.2007256600887509E-3</v>
      </c>
    </row>
    <row r="87" spans="1:23" x14ac:dyDescent="0.3">
      <c r="A87" s="26">
        <v>45258</v>
      </c>
      <c r="C87" s="6">
        <v>521.25</v>
      </c>
      <c r="D87">
        <v>149.94999999999999</v>
      </c>
      <c r="E87" s="4">
        <v>3545.1</v>
      </c>
      <c r="F87">
        <v>422.75</v>
      </c>
      <c r="G87">
        <v>37.9</v>
      </c>
      <c r="H87" s="4">
        <v>1932.55</v>
      </c>
      <c r="I87" s="4">
        <v>2647.55</v>
      </c>
      <c r="J87" s="4">
        <v>8327.4</v>
      </c>
      <c r="K87">
        <v>842.56740000000002</v>
      </c>
      <c r="L87" s="14">
        <v>32.110901999999996</v>
      </c>
      <c r="N87" s="6">
        <f t="shared" si="11"/>
        <v>-5.2480916030534352E-3</v>
      </c>
      <c r="O87">
        <f t="shared" si="12"/>
        <v>1.7299864314789571E-2</v>
      </c>
      <c r="P87">
        <f t="shared" si="13"/>
        <v>1.1013215859031094E-3</v>
      </c>
      <c r="Q87">
        <f t="shared" si="14"/>
        <v>5.3507728894173602E-3</v>
      </c>
      <c r="R87">
        <f t="shared" si="15"/>
        <v>-2.9449423815620965E-2</v>
      </c>
      <c r="S87">
        <f t="shared" si="16"/>
        <v>-5.9471479546987171E-4</v>
      </c>
      <c r="T87">
        <f t="shared" si="17"/>
        <v>-1.4865116279069699E-2</v>
      </c>
      <c r="U87">
        <f t="shared" si="18"/>
        <v>-1.4392235767546498E-2</v>
      </c>
      <c r="V87">
        <f t="shared" si="19"/>
        <v>6.9721115537849931E-3</v>
      </c>
      <c r="W87" s="14">
        <f t="shared" si="20"/>
        <v>-2.0720020720021983E-3</v>
      </c>
    </row>
    <row r="88" spans="1:23" x14ac:dyDescent="0.3">
      <c r="A88" s="26">
        <v>45254</v>
      </c>
      <c r="C88" s="6">
        <v>524</v>
      </c>
      <c r="D88">
        <v>147.4</v>
      </c>
      <c r="E88" s="4">
        <v>3541.2</v>
      </c>
      <c r="F88">
        <v>420.5</v>
      </c>
      <c r="G88">
        <v>39.049999999999997</v>
      </c>
      <c r="H88" s="4">
        <v>1933.7</v>
      </c>
      <c r="I88" s="4">
        <v>2687.5</v>
      </c>
      <c r="J88" s="4">
        <v>8449</v>
      </c>
      <c r="K88">
        <v>836.73359999999991</v>
      </c>
      <c r="L88" s="14">
        <v>32.177574</v>
      </c>
      <c r="N88" s="6">
        <f t="shared" si="11"/>
        <v>-3.1389707980595022E-3</v>
      </c>
      <c r="O88">
        <f t="shared" si="12"/>
        <v>1.6989466530750934E-3</v>
      </c>
      <c r="P88">
        <f t="shared" si="13"/>
        <v>1.185815927079464E-2</v>
      </c>
      <c r="Q88">
        <f t="shared" si="14"/>
        <v>9.521542489882819E-4</v>
      </c>
      <c r="R88">
        <f t="shared" si="15"/>
        <v>3.4437086092715154E-2</v>
      </c>
      <c r="S88">
        <f t="shared" si="16"/>
        <v>-1.0363622405895749E-2</v>
      </c>
      <c r="T88">
        <f t="shared" si="17"/>
        <v>2.9772396352210826E-2</v>
      </c>
      <c r="U88">
        <f t="shared" si="18"/>
        <v>-2.3674438101084863E-3</v>
      </c>
      <c r="V88">
        <f t="shared" si="19"/>
        <v>-1.4306355819467504E-2</v>
      </c>
      <c r="W88" s="14">
        <f t="shared" si="20"/>
        <v>-1.9064156231723846E-3</v>
      </c>
    </row>
    <row r="89" spans="1:23" x14ac:dyDescent="0.3">
      <c r="A89" s="26">
        <v>45253</v>
      </c>
      <c r="C89" s="6">
        <v>525.65</v>
      </c>
      <c r="D89">
        <v>147.15</v>
      </c>
      <c r="E89" s="4">
        <v>3499.7</v>
      </c>
      <c r="F89">
        <v>420.1</v>
      </c>
      <c r="G89">
        <v>37.75</v>
      </c>
      <c r="H89" s="4">
        <v>1953.95</v>
      </c>
      <c r="I89" s="4">
        <v>2609.8000000000002</v>
      </c>
      <c r="J89" s="4">
        <v>8469.0499999999993</v>
      </c>
      <c r="K89">
        <v>848.87795000000006</v>
      </c>
      <c r="L89" s="14">
        <v>32.239035000000001</v>
      </c>
      <c r="N89" s="6">
        <f t="shared" si="11"/>
        <v>-9.5111280197961206E-5</v>
      </c>
      <c r="O89">
        <f t="shared" si="12"/>
        <v>1.1687865245789049E-2</v>
      </c>
      <c r="P89">
        <f t="shared" si="13"/>
        <v>2.1840053724196246E-2</v>
      </c>
      <c r="Q89">
        <f t="shared" si="14"/>
        <v>7.4340527577938199E-3</v>
      </c>
      <c r="R89">
        <f t="shared" si="15"/>
        <v>1.3422818791946308E-2</v>
      </c>
      <c r="S89">
        <f t="shared" si="16"/>
        <v>3.0801611951025436E-3</v>
      </c>
      <c r="T89">
        <f t="shared" si="17"/>
        <v>-3.1847606328714743E-2</v>
      </c>
      <c r="U89">
        <f t="shared" si="18"/>
        <v>-3.5884252695730953E-3</v>
      </c>
      <c r="V89">
        <f t="shared" si="19"/>
        <v>7.1346111125534144E-3</v>
      </c>
      <c r="W89" s="14">
        <f t="shared" si="20"/>
        <v>1.8105309055780283E-2</v>
      </c>
    </row>
    <row r="90" spans="1:23" x14ac:dyDescent="0.3">
      <c r="A90" s="26">
        <v>45252</v>
      </c>
      <c r="C90" s="6">
        <v>525.70000000000005</v>
      </c>
      <c r="D90">
        <v>145.44999999999999</v>
      </c>
      <c r="E90" s="4">
        <v>3424.9</v>
      </c>
      <c r="F90">
        <v>417</v>
      </c>
      <c r="G90">
        <v>37.25</v>
      </c>
      <c r="H90" s="4">
        <v>1947.95</v>
      </c>
      <c r="I90" s="4">
        <v>2695.65</v>
      </c>
      <c r="J90" s="4">
        <v>8499.5499999999993</v>
      </c>
      <c r="K90">
        <v>842.86443999999995</v>
      </c>
      <c r="L90" s="14">
        <v>31.665717400000002</v>
      </c>
      <c r="N90" s="6">
        <f t="shared" si="11"/>
        <v>2.1923553522068271E-3</v>
      </c>
      <c r="O90">
        <f t="shared" si="12"/>
        <v>-8.5207907293796872E-3</v>
      </c>
      <c r="P90">
        <f t="shared" si="13"/>
        <v>-8.5972326752734966E-3</v>
      </c>
      <c r="Q90">
        <f t="shared" si="14"/>
        <v>-9.0304182509505972E-3</v>
      </c>
      <c r="R90">
        <f t="shared" si="15"/>
        <v>2.6917900403768888E-3</v>
      </c>
      <c r="S90">
        <f t="shared" si="16"/>
        <v>3.3738539198516298E-3</v>
      </c>
      <c r="T90">
        <f t="shared" si="17"/>
        <v>-6.7795361176102463E-3</v>
      </c>
      <c r="U90">
        <f t="shared" si="18"/>
        <v>-3.8150045123710565E-3</v>
      </c>
      <c r="V90">
        <f t="shared" si="19"/>
        <v>1.0734164284843582E-2</v>
      </c>
      <c r="W90" s="14">
        <f t="shared" si="20"/>
        <v>6.5015860086246297E-2</v>
      </c>
    </row>
    <row r="91" spans="1:23" x14ac:dyDescent="0.3">
      <c r="A91" s="26">
        <v>45251</v>
      </c>
      <c r="C91" s="6">
        <v>524.54999999999995</v>
      </c>
      <c r="D91">
        <v>146.69999999999999</v>
      </c>
      <c r="E91" s="4">
        <v>3454.6</v>
      </c>
      <c r="F91">
        <v>420.8</v>
      </c>
      <c r="G91">
        <v>37.15</v>
      </c>
      <c r="H91" s="4">
        <v>1941.4</v>
      </c>
      <c r="I91" s="4">
        <v>2714.05</v>
      </c>
      <c r="J91" s="4">
        <v>8532.1</v>
      </c>
      <c r="K91">
        <v>833.91308000000004</v>
      </c>
      <c r="L91" s="14">
        <v>29.732625200000001</v>
      </c>
      <c r="N91" s="6">
        <f t="shared" si="11"/>
        <v>1.5880701074852194E-2</v>
      </c>
      <c r="O91">
        <f t="shared" si="12"/>
        <v>-4.7489823609227749E-3</v>
      </c>
      <c r="P91">
        <f t="shared" si="13"/>
        <v>-8.5381778523971469E-3</v>
      </c>
      <c r="Q91">
        <f t="shared" si="14"/>
        <v>2.8598665395614597E-3</v>
      </c>
      <c r="R91">
        <f t="shared" si="15"/>
        <v>-1.3280212483399735E-2</v>
      </c>
      <c r="S91">
        <f t="shared" si="16"/>
        <v>2.6028591813545436E-2</v>
      </c>
      <c r="T91">
        <f t="shared" si="17"/>
        <v>6.2472193385734705E-3</v>
      </c>
      <c r="U91">
        <f t="shared" si="18"/>
        <v>-7.3701784083439912E-3</v>
      </c>
      <c r="V91">
        <f t="shared" si="19"/>
        <v>-3.0143536040040469E-2</v>
      </c>
      <c r="W91" s="14">
        <f t="shared" si="20"/>
        <v>-6.1631745349303747E-2</v>
      </c>
    </row>
    <row r="92" spans="1:23" x14ac:dyDescent="0.3">
      <c r="A92" s="26">
        <v>45250</v>
      </c>
      <c r="C92" s="6">
        <v>516.35</v>
      </c>
      <c r="D92">
        <v>147.4</v>
      </c>
      <c r="E92" s="4">
        <v>3484.35</v>
      </c>
      <c r="F92">
        <v>419.6</v>
      </c>
      <c r="G92">
        <v>37.65</v>
      </c>
      <c r="H92" s="4">
        <v>1892.15</v>
      </c>
      <c r="I92" s="4">
        <v>2697.2</v>
      </c>
      <c r="J92" s="4">
        <v>8595.4500000000007</v>
      </c>
      <c r="K92">
        <v>859.83143999999993</v>
      </c>
      <c r="L92" s="14">
        <v>31.685455099999999</v>
      </c>
      <c r="N92" s="6">
        <f t="shared" si="11"/>
        <v>1.0173139000293546E-2</v>
      </c>
      <c r="O92">
        <f t="shared" si="12"/>
        <v>-4.7265361242403011E-3</v>
      </c>
      <c r="P92">
        <f t="shared" si="13"/>
        <v>-5.6788185774417042E-3</v>
      </c>
      <c r="Q92">
        <f t="shared" si="14"/>
        <v>2.0428015564202418E-2</v>
      </c>
      <c r="R92">
        <f t="shared" si="15"/>
        <v>-1.1811023622047319E-2</v>
      </c>
      <c r="S92">
        <f t="shared" si="16"/>
        <v>-1.0071152035157476E-2</v>
      </c>
      <c r="T92">
        <f t="shared" si="17"/>
        <v>-5.7433997220942363E-4</v>
      </c>
      <c r="U92">
        <f t="shared" si="18"/>
        <v>-6.1742312561785251E-3</v>
      </c>
      <c r="V92">
        <f t="shared" si="19"/>
        <v>7.7121972315297065E-3</v>
      </c>
      <c r="W92" s="14">
        <f t="shared" si="20"/>
        <v>3.6583606515072954E-2</v>
      </c>
    </row>
    <row r="93" spans="1:23" x14ac:dyDescent="0.3">
      <c r="A93" s="26">
        <v>45247</v>
      </c>
      <c r="C93" s="6">
        <v>511.15</v>
      </c>
      <c r="D93">
        <v>148.1</v>
      </c>
      <c r="E93" s="4">
        <v>3504.25</v>
      </c>
      <c r="F93">
        <v>411.2</v>
      </c>
      <c r="G93">
        <v>38.1</v>
      </c>
      <c r="H93" s="4">
        <v>1911.4</v>
      </c>
      <c r="I93" s="4">
        <v>2698.75</v>
      </c>
      <c r="J93" s="4">
        <v>8648.85</v>
      </c>
      <c r="K93">
        <v>853.25099999999998</v>
      </c>
      <c r="L93" s="14">
        <v>30.567196800000001</v>
      </c>
      <c r="N93" s="6">
        <f t="shared" si="11"/>
        <v>6.200787401574758E-3</v>
      </c>
      <c r="O93">
        <f t="shared" si="12"/>
        <v>-1.3981358189081187E-2</v>
      </c>
      <c r="P93">
        <f t="shared" si="13"/>
        <v>-1.6309458643872701E-2</v>
      </c>
      <c r="Q93">
        <f t="shared" si="14"/>
        <v>-3.5138737428813491E-3</v>
      </c>
      <c r="R93">
        <f t="shared" si="15"/>
        <v>6.7226890756302476E-2</v>
      </c>
      <c r="S93">
        <f t="shared" si="16"/>
        <v>9.8000369812717234E-3</v>
      </c>
      <c r="T93">
        <f t="shared" si="17"/>
        <v>6.7520937086154136E-3</v>
      </c>
      <c r="U93">
        <f t="shared" si="18"/>
        <v>-2.1584564999745384E-2</v>
      </c>
      <c r="V93">
        <f t="shared" si="19"/>
        <v>6.0055855094404476E-2</v>
      </c>
      <c r="W93" s="14">
        <f t="shared" si="20"/>
        <v>-8.880364384683169E-3</v>
      </c>
    </row>
    <row r="94" spans="1:23" x14ac:dyDescent="0.3">
      <c r="A94" s="26">
        <v>45246</v>
      </c>
      <c r="C94" s="6">
        <v>508</v>
      </c>
      <c r="D94">
        <v>150.19999999999999</v>
      </c>
      <c r="E94" s="4">
        <v>3562.35</v>
      </c>
      <c r="F94">
        <v>412.65</v>
      </c>
      <c r="G94">
        <v>35.700000000000003</v>
      </c>
      <c r="H94" s="4">
        <v>1892.85</v>
      </c>
      <c r="I94" s="4">
        <v>2680.65</v>
      </c>
      <c r="J94" s="4">
        <v>8839.65</v>
      </c>
      <c r="K94">
        <v>804.91135999999995</v>
      </c>
      <c r="L94" s="14">
        <v>30.8410768</v>
      </c>
      <c r="N94" s="6">
        <f t="shared" si="11"/>
        <v>-3.7262208276132129E-3</v>
      </c>
      <c r="O94">
        <f t="shared" si="12"/>
        <v>3.3300033300021943E-4</v>
      </c>
      <c r="P94">
        <f t="shared" si="13"/>
        <v>-6.3595665453328818E-3</v>
      </c>
      <c r="Q94">
        <f t="shared" si="14"/>
        <v>3.0384054448225574E-3</v>
      </c>
      <c r="R94">
        <f t="shared" si="15"/>
        <v>8.4745762711865621E-3</v>
      </c>
      <c r="S94">
        <f t="shared" si="16"/>
        <v>4.964162463498757E-3</v>
      </c>
      <c r="T94">
        <f t="shared" si="17"/>
        <v>1.8232579340208534E-2</v>
      </c>
      <c r="U94">
        <f t="shared" si="18"/>
        <v>7.7867147018417081E-3</v>
      </c>
      <c r="V94">
        <f t="shared" si="19"/>
        <v>-4.5462001780489838E-3</v>
      </c>
      <c r="W94" s="14">
        <f t="shared" si="20"/>
        <v>-2.1020619823660547E-2</v>
      </c>
    </row>
    <row r="95" spans="1:23" x14ac:dyDescent="0.3">
      <c r="A95" s="26">
        <v>45245</v>
      </c>
      <c r="C95" s="6">
        <v>509.9</v>
      </c>
      <c r="D95">
        <v>150.15</v>
      </c>
      <c r="E95" s="4">
        <v>3585.15</v>
      </c>
      <c r="F95">
        <v>411.4</v>
      </c>
      <c r="G95">
        <v>35.4</v>
      </c>
      <c r="H95" s="4">
        <v>1883.5</v>
      </c>
      <c r="I95" s="4">
        <v>2632.65</v>
      </c>
      <c r="J95" s="4">
        <v>8771.35</v>
      </c>
      <c r="K95">
        <v>808.5873600000001</v>
      </c>
      <c r="L95" s="14">
        <v>31.503295599999998</v>
      </c>
      <c r="N95" s="6">
        <f t="shared" si="11"/>
        <v>8.8330552556676537E-4</v>
      </c>
      <c r="O95">
        <f t="shared" si="12"/>
        <v>-1.7985611510791366E-2</v>
      </c>
      <c r="P95">
        <f t="shared" si="13"/>
        <v>-3.3498276437228199E-3</v>
      </c>
      <c r="Q95">
        <f t="shared" si="14"/>
        <v>1.8263728235723854E-3</v>
      </c>
      <c r="R95">
        <f t="shared" si="15"/>
        <v>1.2875536480686572E-2</v>
      </c>
      <c r="S95">
        <f t="shared" si="16"/>
        <v>5.4717736554117172E-3</v>
      </c>
      <c r="T95">
        <f t="shared" si="17"/>
        <v>3.6407304334566668E-3</v>
      </c>
      <c r="U95">
        <f t="shared" si="18"/>
        <v>-1.2235360360360319E-2</v>
      </c>
      <c r="V95">
        <f t="shared" si="19"/>
        <v>1.6834188295585254E-2</v>
      </c>
      <c r="W95" s="14">
        <f t="shared" si="20"/>
        <v>6.1183587046452804E-2</v>
      </c>
    </row>
    <row r="96" spans="1:23" x14ac:dyDescent="0.3">
      <c r="A96" s="26">
        <v>45243</v>
      </c>
      <c r="C96" s="6">
        <v>509.45</v>
      </c>
      <c r="D96">
        <v>152.9</v>
      </c>
      <c r="E96" s="4">
        <v>3597.2</v>
      </c>
      <c r="F96">
        <v>410.65</v>
      </c>
      <c r="G96">
        <v>34.950000000000003</v>
      </c>
      <c r="H96" s="4">
        <v>1873.25</v>
      </c>
      <c r="I96" s="4">
        <v>2623.1</v>
      </c>
      <c r="J96" s="4">
        <v>8880</v>
      </c>
      <c r="K96">
        <v>795.20080000000007</v>
      </c>
      <c r="L96" s="14">
        <v>29.686942000000002</v>
      </c>
      <c r="N96" s="6">
        <f t="shared" si="11"/>
        <v>-1.9345524542829666E-2</v>
      </c>
      <c r="O96">
        <f t="shared" si="12"/>
        <v>2.3084643693543107E-2</v>
      </c>
      <c r="P96">
        <f t="shared" si="13"/>
        <v>7.5202711218787825E-3</v>
      </c>
      <c r="Q96">
        <f t="shared" si="14"/>
        <v>-1.7017138689681425E-3</v>
      </c>
      <c r="R96">
        <f t="shared" si="15"/>
        <v>-1.687763713080153E-2</v>
      </c>
      <c r="S96">
        <f t="shared" si="16"/>
        <v>-1.2441679626749564E-2</v>
      </c>
      <c r="T96">
        <f t="shared" si="17"/>
        <v>-2.7346719320688953E-2</v>
      </c>
      <c r="U96">
        <f t="shared" si="18"/>
        <v>1.718795640295755E-2</v>
      </c>
      <c r="V96">
        <f t="shared" si="19"/>
        <v>-3.6065321515682133E-2</v>
      </c>
      <c r="W96" s="14">
        <f t="shared" si="20"/>
        <v>-7.0082230473851953E-2</v>
      </c>
    </row>
    <row r="97" spans="1:23" x14ac:dyDescent="0.3">
      <c r="A97" s="26">
        <v>45242</v>
      </c>
      <c r="C97" s="6">
        <v>519.5</v>
      </c>
      <c r="D97">
        <v>149.44999999999999</v>
      </c>
      <c r="E97" s="4">
        <v>3570.35</v>
      </c>
      <c r="F97">
        <v>411.35</v>
      </c>
      <c r="G97">
        <v>35.549999999999997</v>
      </c>
      <c r="H97" s="4">
        <v>1896.85</v>
      </c>
      <c r="I97" s="4">
        <v>2696.85</v>
      </c>
      <c r="J97" s="4">
        <v>8729.9500000000007</v>
      </c>
      <c r="K97">
        <v>824.95299499999999</v>
      </c>
      <c r="L97" s="14">
        <v>31.92426575</v>
      </c>
      <c r="N97" s="6">
        <f t="shared" si="11"/>
        <v>2.5261495954213561E-2</v>
      </c>
      <c r="O97">
        <f t="shared" si="12"/>
        <v>-2.6693360026693739E-3</v>
      </c>
      <c r="P97">
        <f t="shared" si="13"/>
        <v>3.0481809242870936E-3</v>
      </c>
      <c r="Q97">
        <f t="shared" si="14"/>
        <v>4.6403712296984589E-3</v>
      </c>
      <c r="R97">
        <f t="shared" si="15"/>
        <v>1.8624641833810848E-2</v>
      </c>
      <c r="S97">
        <f t="shared" si="16"/>
        <v>2.9079757844925583E-3</v>
      </c>
      <c r="T97">
        <f t="shared" si="17"/>
        <v>7.4526504538831549E-3</v>
      </c>
      <c r="U97">
        <f t="shared" si="18"/>
        <v>1.4273100115021361E-2</v>
      </c>
      <c r="V97">
        <f t="shared" si="19"/>
        <v>-1.1743770498350771E-2</v>
      </c>
      <c r="W97" s="14">
        <f t="shared" si="20"/>
        <v>-8.0168669411965175E-3</v>
      </c>
    </row>
    <row r="98" spans="1:23" x14ac:dyDescent="0.3">
      <c r="A98" s="26">
        <v>45240</v>
      </c>
      <c r="C98" s="6">
        <v>506.7</v>
      </c>
      <c r="D98">
        <v>149.85</v>
      </c>
      <c r="E98" s="4">
        <v>3559.5</v>
      </c>
      <c r="F98">
        <v>409.45</v>
      </c>
      <c r="G98">
        <v>34.9</v>
      </c>
      <c r="H98" s="4">
        <v>1891.35</v>
      </c>
      <c r="I98" s="4">
        <v>2676.9</v>
      </c>
      <c r="J98" s="4">
        <v>8607.1</v>
      </c>
      <c r="K98">
        <v>834.75617999999997</v>
      </c>
      <c r="L98" s="14">
        <v>32.1822667</v>
      </c>
      <c r="N98" s="6">
        <f t="shared" si="11"/>
        <v>-4.2252137172055304E-3</v>
      </c>
      <c r="O98">
        <f t="shared" si="12"/>
        <v>1.5587936292781992E-2</v>
      </c>
      <c r="P98">
        <f t="shared" si="13"/>
        <v>-1.4302922891599654E-2</v>
      </c>
      <c r="Q98">
        <f t="shared" si="14"/>
        <v>9.8655814527068685E-3</v>
      </c>
      <c r="R98">
        <f t="shared" si="15"/>
        <v>-1.4124293785310734E-2</v>
      </c>
      <c r="S98">
        <f t="shared" si="16"/>
        <v>-4.1595366592076296E-3</v>
      </c>
      <c r="T98">
        <f t="shared" si="17"/>
        <v>-2.0365592578360903E-2</v>
      </c>
      <c r="U98">
        <f t="shared" si="18"/>
        <v>9.8853301700276789E-4</v>
      </c>
      <c r="V98">
        <f t="shared" si="19"/>
        <v>-1.3850551058240757E-2</v>
      </c>
      <c r="W98" s="14">
        <f t="shared" si="20"/>
        <v>4.9082510265240388E-2</v>
      </c>
    </row>
    <row r="99" spans="1:23" x14ac:dyDescent="0.3">
      <c r="A99" s="26">
        <v>45239</v>
      </c>
      <c r="C99" s="6">
        <v>508.85</v>
      </c>
      <c r="D99">
        <v>147.55000000000001</v>
      </c>
      <c r="E99" s="4">
        <v>3611.15</v>
      </c>
      <c r="F99">
        <v>405.45</v>
      </c>
      <c r="G99">
        <v>35.4</v>
      </c>
      <c r="H99" s="4">
        <v>1899.25</v>
      </c>
      <c r="I99" s="4">
        <v>2732.55</v>
      </c>
      <c r="J99" s="4">
        <v>8598.6</v>
      </c>
      <c r="K99">
        <v>846.48040000000003</v>
      </c>
      <c r="L99" s="14">
        <v>30.676583000000001</v>
      </c>
      <c r="N99" s="6">
        <f t="shared" si="11"/>
        <v>-2.6460211681692786E-3</v>
      </c>
      <c r="O99">
        <f t="shared" si="12"/>
        <v>3.400204012240734E-3</v>
      </c>
      <c r="P99">
        <f t="shared" si="13"/>
        <v>8.7305986696233117E-4</v>
      </c>
      <c r="Q99">
        <f t="shared" si="14"/>
        <v>-4.930358683593952E-4</v>
      </c>
      <c r="R99">
        <f t="shared" si="15"/>
        <v>1.7241379310344869E-2</v>
      </c>
      <c r="S99">
        <f t="shared" si="16"/>
        <v>4.8941798941798944E-3</v>
      </c>
      <c r="T99">
        <f t="shared" si="17"/>
        <v>2.1724092804128087E-2</v>
      </c>
      <c r="U99">
        <f t="shared" si="18"/>
        <v>1.0916144960761881E-2</v>
      </c>
      <c r="V99">
        <f t="shared" si="19"/>
        <v>-2.2819037144968621E-2</v>
      </c>
      <c r="W99" s="14">
        <f t="shared" si="20"/>
        <v>3.0327916485132896E-2</v>
      </c>
    </row>
    <row r="100" spans="1:23" x14ac:dyDescent="0.3">
      <c r="A100" s="26">
        <v>45238</v>
      </c>
      <c r="C100" s="6">
        <v>510.2</v>
      </c>
      <c r="D100">
        <v>147.05000000000001</v>
      </c>
      <c r="E100" s="4">
        <v>3608</v>
      </c>
      <c r="F100">
        <v>405.65</v>
      </c>
      <c r="G100">
        <v>34.799999999999997</v>
      </c>
      <c r="H100" s="4">
        <v>1890</v>
      </c>
      <c r="I100" s="4">
        <v>2674.45</v>
      </c>
      <c r="J100" s="4">
        <v>8505.75</v>
      </c>
      <c r="K100">
        <v>866.24732999999992</v>
      </c>
      <c r="L100" s="14">
        <v>29.7736114</v>
      </c>
      <c r="N100" s="6">
        <f t="shared" si="11"/>
        <v>1.9176987614862095E-2</v>
      </c>
      <c r="O100">
        <f t="shared" si="12"/>
        <v>-1.6972165648336725E-3</v>
      </c>
      <c r="P100">
        <f t="shared" si="13"/>
        <v>1.5780064471628313E-2</v>
      </c>
      <c r="Q100">
        <f t="shared" si="14"/>
        <v>1.0336239103362335E-2</v>
      </c>
      <c r="R100">
        <f t="shared" si="15"/>
        <v>-5.7142857142857958E-3</v>
      </c>
      <c r="S100">
        <f t="shared" si="16"/>
        <v>9.5075312466616577E-3</v>
      </c>
      <c r="T100">
        <f t="shared" si="17"/>
        <v>4.5071268944017733E-3</v>
      </c>
      <c r="U100">
        <f t="shared" si="18"/>
        <v>-3.3044487019493582E-3</v>
      </c>
      <c r="V100">
        <f t="shared" si="19"/>
        <v>4.1829201543246819E-2</v>
      </c>
      <c r="W100" s="14">
        <f t="shared" si="20"/>
        <v>1.8294671729409014E-2</v>
      </c>
    </row>
    <row r="101" spans="1:23" x14ac:dyDescent="0.3">
      <c r="A101" s="26">
        <v>45237</v>
      </c>
      <c r="C101" s="6">
        <v>500.6</v>
      </c>
      <c r="D101">
        <v>147.30000000000001</v>
      </c>
      <c r="E101" s="4">
        <v>3551.95</v>
      </c>
      <c r="F101">
        <v>401.5</v>
      </c>
      <c r="G101">
        <v>35</v>
      </c>
      <c r="H101" s="4">
        <v>1872.2</v>
      </c>
      <c r="I101" s="4">
        <v>2662.45</v>
      </c>
      <c r="J101" s="4">
        <v>8533.9500000000007</v>
      </c>
      <c r="K101">
        <v>831.46770000000004</v>
      </c>
      <c r="L101" s="14">
        <v>29.238699</v>
      </c>
      <c r="N101" s="6">
        <f t="shared" si="11"/>
        <v>1.1313131313131358E-2</v>
      </c>
      <c r="O101">
        <f t="shared" si="12"/>
        <v>2.2206800832755152E-2</v>
      </c>
      <c r="P101">
        <f t="shared" si="13"/>
        <v>-2.3492054764392221E-2</v>
      </c>
      <c r="Q101">
        <f t="shared" si="14"/>
        <v>1.5555836600480528E-2</v>
      </c>
      <c r="R101">
        <f t="shared" si="15"/>
        <v>5.7471264367816915E-3</v>
      </c>
      <c r="S101">
        <f t="shared" si="16"/>
        <v>9.0546512881319145E-3</v>
      </c>
      <c r="T101">
        <f t="shared" si="17"/>
        <v>5.9128003627019927E-3</v>
      </c>
      <c r="U101">
        <f t="shared" si="18"/>
        <v>2.1784061817414439E-3</v>
      </c>
      <c r="V101">
        <f t="shared" si="19"/>
        <v>2.2665358620916891E-2</v>
      </c>
      <c r="W101" s="14">
        <f t="shared" si="20"/>
        <v>-3.0221757356564634E-2</v>
      </c>
    </row>
    <row r="102" spans="1:23" x14ac:dyDescent="0.3">
      <c r="A102" s="26">
        <v>45236</v>
      </c>
      <c r="C102" s="6">
        <v>495</v>
      </c>
      <c r="D102">
        <v>144.1</v>
      </c>
      <c r="E102" s="4">
        <v>3637.4</v>
      </c>
      <c r="F102">
        <v>395.35</v>
      </c>
      <c r="G102">
        <v>34.799999999999997</v>
      </c>
      <c r="H102" s="4">
        <v>1855.4</v>
      </c>
      <c r="I102" s="4">
        <v>2646.8</v>
      </c>
      <c r="J102" s="4">
        <v>8515.4</v>
      </c>
      <c r="K102">
        <v>813.03985999999998</v>
      </c>
      <c r="L102" s="14">
        <v>30.149881400000002</v>
      </c>
      <c r="N102" s="6">
        <f t="shared" si="11"/>
        <v>9.6889342172361038E-3</v>
      </c>
      <c r="O102">
        <f t="shared" si="12"/>
        <v>4.1811846689895071E-3</v>
      </c>
      <c r="P102">
        <f t="shared" si="13"/>
        <v>-3.3865441313182289E-2</v>
      </c>
      <c r="Q102">
        <f t="shared" si="14"/>
        <v>6.2356833799950256E-3</v>
      </c>
      <c r="R102">
        <f t="shared" si="15"/>
        <v>8.6956521739129603E-3</v>
      </c>
      <c r="S102">
        <f t="shared" si="16"/>
        <v>2.1875928376591039E-3</v>
      </c>
      <c r="T102">
        <f t="shared" si="17"/>
        <v>2.0099049968203837E-2</v>
      </c>
      <c r="U102">
        <f t="shared" si="18"/>
        <v>2.1490478332583551E-2</v>
      </c>
      <c r="V102">
        <f t="shared" si="19"/>
        <v>1.7603120196191341E-2</v>
      </c>
      <c r="W102" s="14">
        <f t="shared" si="20"/>
        <v>0.10191401206679168</v>
      </c>
    </row>
    <row r="103" spans="1:23" x14ac:dyDescent="0.3">
      <c r="A103" s="26">
        <v>45233</v>
      </c>
      <c r="C103" s="6">
        <v>490.25</v>
      </c>
      <c r="D103">
        <v>143.5</v>
      </c>
      <c r="E103" s="4">
        <v>3764.9</v>
      </c>
      <c r="F103">
        <v>392.9</v>
      </c>
      <c r="G103">
        <v>34.5</v>
      </c>
      <c r="H103" s="4">
        <v>1851.35</v>
      </c>
      <c r="I103" s="4">
        <v>2594.65</v>
      </c>
      <c r="J103" s="4">
        <v>8336.25</v>
      </c>
      <c r="K103">
        <v>798.97539999999992</v>
      </c>
      <c r="L103" s="14">
        <v>27.361374000000001</v>
      </c>
      <c r="N103" s="6">
        <f t="shared" si="11"/>
        <v>1.2494836844279248E-2</v>
      </c>
      <c r="O103">
        <f t="shared" si="12"/>
        <v>1.4492753623188488E-2</v>
      </c>
      <c r="P103">
        <f t="shared" si="13"/>
        <v>1.1023537467943172E-2</v>
      </c>
      <c r="Q103">
        <f t="shared" si="14"/>
        <v>6.7905188981421585E-3</v>
      </c>
      <c r="R103">
        <f t="shared" si="15"/>
        <v>1.6200294550809929E-2</v>
      </c>
      <c r="S103">
        <f t="shared" si="16"/>
        <v>4.9396118876373508E-3</v>
      </c>
      <c r="T103">
        <f t="shared" si="17"/>
        <v>5.3386923248685623E-2</v>
      </c>
      <c r="U103">
        <f t="shared" si="18"/>
        <v>2.5116822429906541E-2</v>
      </c>
      <c r="V103">
        <f t="shared" si="19"/>
        <v>-3.2038439040520685E-3</v>
      </c>
      <c r="W103" s="14">
        <f t="shared" si="20"/>
        <v>1.77347745261579E-2</v>
      </c>
    </row>
    <row r="104" spans="1:23" x14ac:dyDescent="0.3">
      <c r="A104" s="26">
        <v>45232</v>
      </c>
      <c r="C104" s="6">
        <v>484.2</v>
      </c>
      <c r="D104">
        <v>141.44999999999999</v>
      </c>
      <c r="E104" s="4">
        <v>3723.85</v>
      </c>
      <c r="F104">
        <v>390.25</v>
      </c>
      <c r="G104">
        <v>33.950000000000003</v>
      </c>
      <c r="H104" s="4">
        <v>1842.25</v>
      </c>
      <c r="I104" s="4">
        <v>2463.15</v>
      </c>
      <c r="J104" s="4">
        <v>8132</v>
      </c>
      <c r="K104">
        <v>801.54341999999997</v>
      </c>
      <c r="L104" s="14">
        <v>26.884581999999998</v>
      </c>
      <c r="N104" s="6">
        <f t="shared" si="11"/>
        <v>1.2123745819398018E-2</v>
      </c>
      <c r="O104">
        <f t="shared" si="12"/>
        <v>6.7615658362988511E-3</v>
      </c>
      <c r="P104">
        <f t="shared" si="13"/>
        <v>1.2094527566010302E-2</v>
      </c>
      <c r="Q104">
        <f t="shared" si="14"/>
        <v>2.9555384219994273E-3</v>
      </c>
      <c r="R104">
        <f t="shared" si="15"/>
        <v>1.3432835820895607E-2</v>
      </c>
      <c r="S104">
        <f t="shared" si="16"/>
        <v>1.0005482456140351E-2</v>
      </c>
      <c r="T104">
        <f t="shared" si="17"/>
        <v>3.4632671063132808E-2</v>
      </c>
      <c r="U104">
        <f t="shared" si="18"/>
        <v>-3.2359286134535739E-3</v>
      </c>
      <c r="V104">
        <f t="shared" si="19"/>
        <v>-1.9383613159460026E-2</v>
      </c>
      <c r="W104" s="14">
        <f t="shared" si="20"/>
        <v>5.1052256890579441E-2</v>
      </c>
    </row>
    <row r="105" spans="1:23" x14ac:dyDescent="0.3">
      <c r="A105" s="26">
        <v>45231</v>
      </c>
      <c r="C105" s="6">
        <v>478.4</v>
      </c>
      <c r="D105">
        <v>140.5</v>
      </c>
      <c r="E105" s="4">
        <v>3679.35</v>
      </c>
      <c r="F105">
        <v>389.1</v>
      </c>
      <c r="G105">
        <v>33.5</v>
      </c>
      <c r="H105" s="4">
        <v>1824</v>
      </c>
      <c r="I105" s="4">
        <v>2380.6999999999998</v>
      </c>
      <c r="J105" s="4">
        <v>8158.4</v>
      </c>
      <c r="K105">
        <v>817.38733999999999</v>
      </c>
      <c r="L105" s="14">
        <v>25.578730100000001</v>
      </c>
      <c r="N105" s="6">
        <f t="shared" si="11"/>
        <v>-2.5364164204950686E-2</v>
      </c>
      <c r="O105">
        <f t="shared" si="12"/>
        <v>-1.0664770707430194E-3</v>
      </c>
      <c r="P105">
        <f t="shared" si="13"/>
        <v>4.6592993983871574E-2</v>
      </c>
      <c r="Q105">
        <f t="shared" si="14"/>
        <v>1.4866979655712169E-2</v>
      </c>
      <c r="R105">
        <f t="shared" si="15"/>
        <v>0</v>
      </c>
      <c r="S105">
        <f t="shared" si="16"/>
        <v>-1.4453599891935702E-2</v>
      </c>
      <c r="T105">
        <f t="shared" si="17"/>
        <v>-1.5914351851851853E-2</v>
      </c>
      <c r="U105">
        <f t="shared" si="18"/>
        <v>-3.8298775240767115E-2</v>
      </c>
      <c r="V105">
        <f t="shared" si="19"/>
        <v>-0.12263101337666019</v>
      </c>
      <c r="W105" s="14">
        <f t="shared" si="20"/>
        <v>4.8566110989223331E-2</v>
      </c>
    </row>
    <row r="106" spans="1:23" x14ac:dyDescent="0.3">
      <c r="A106" s="26">
        <v>45230</v>
      </c>
      <c r="C106" s="6">
        <v>490.85</v>
      </c>
      <c r="D106">
        <v>140.65</v>
      </c>
      <c r="E106" s="4">
        <v>3515.55</v>
      </c>
      <c r="F106">
        <v>383.4</v>
      </c>
      <c r="G106">
        <v>33.5</v>
      </c>
      <c r="H106" s="4">
        <v>1850.75</v>
      </c>
      <c r="I106" s="4">
        <v>2419.1999999999998</v>
      </c>
      <c r="J106" s="4">
        <v>8483.2999999999993</v>
      </c>
      <c r="K106">
        <v>931.63463999999999</v>
      </c>
      <c r="L106" s="14">
        <v>24.394007999999999</v>
      </c>
      <c r="N106" s="6">
        <f t="shared" si="11"/>
        <v>-1.7415674106696002E-2</v>
      </c>
      <c r="O106">
        <f t="shared" si="12"/>
        <v>-1.7743080198722497E-3</v>
      </c>
      <c r="P106">
        <f t="shared" si="13"/>
        <v>6.9458367943173024E-3</v>
      </c>
      <c r="Q106">
        <f t="shared" si="14"/>
        <v>3.4022507197067637E-3</v>
      </c>
      <c r="R106">
        <f t="shared" si="15"/>
        <v>-2.0467836257310024E-2</v>
      </c>
      <c r="S106">
        <f t="shared" si="16"/>
        <v>1.4693385235340856E-2</v>
      </c>
      <c r="T106">
        <f t="shared" si="17"/>
        <v>2.3588398316021074E-2</v>
      </c>
      <c r="U106">
        <f t="shared" si="18"/>
        <v>-4.774753636790325E-3</v>
      </c>
      <c r="V106">
        <f t="shared" si="19"/>
        <v>-1.5760203475242953E-2</v>
      </c>
      <c r="W106" s="14">
        <f t="shared" si="20"/>
        <v>-3.2933606874200966E-2</v>
      </c>
    </row>
    <row r="107" spans="1:23" x14ac:dyDescent="0.3">
      <c r="A107" s="26">
        <v>45229</v>
      </c>
      <c r="C107" s="6">
        <v>499.55</v>
      </c>
      <c r="D107">
        <v>140.9</v>
      </c>
      <c r="E107" s="4">
        <v>3491.3</v>
      </c>
      <c r="F107">
        <v>382.1</v>
      </c>
      <c r="G107">
        <v>34.200000000000003</v>
      </c>
      <c r="H107" s="4">
        <v>1823.95</v>
      </c>
      <c r="I107" s="4">
        <v>2363.4499999999998</v>
      </c>
      <c r="J107" s="4">
        <v>8524</v>
      </c>
      <c r="K107">
        <v>946.5524999999999</v>
      </c>
      <c r="L107" s="14">
        <v>25.22475</v>
      </c>
      <c r="N107" s="6">
        <f t="shared" si="11"/>
        <v>-1.1770524233432222E-2</v>
      </c>
      <c r="O107">
        <f t="shared" si="12"/>
        <v>9.6739519885345338E-3</v>
      </c>
      <c r="P107">
        <f t="shared" si="13"/>
        <v>-1.2362093352192311E-2</v>
      </c>
      <c r="Q107">
        <f t="shared" si="14"/>
        <v>2.0157522360165561E-2</v>
      </c>
      <c r="R107">
        <f t="shared" si="15"/>
        <v>3.4795763993948736E-2</v>
      </c>
      <c r="S107">
        <f t="shared" si="16"/>
        <v>-1.6420810640685294E-3</v>
      </c>
      <c r="T107">
        <f t="shared" si="17"/>
        <v>2.3276482288701474E-4</v>
      </c>
      <c r="U107">
        <f t="shared" si="18"/>
        <v>-2.667665091028136E-3</v>
      </c>
      <c r="V107">
        <f t="shared" si="19"/>
        <v>1.2284213749842834E-2</v>
      </c>
      <c r="W107" s="14">
        <f t="shared" si="20"/>
        <v>4.7167007398884221E-2</v>
      </c>
    </row>
    <row r="108" spans="1:23" x14ac:dyDescent="0.3">
      <c r="A108" s="26">
        <v>45226</v>
      </c>
      <c r="C108" s="6">
        <v>505.5</v>
      </c>
      <c r="D108">
        <v>139.55000000000001</v>
      </c>
      <c r="E108" s="4">
        <v>3535</v>
      </c>
      <c r="F108">
        <v>374.55</v>
      </c>
      <c r="G108">
        <v>33.049999999999997</v>
      </c>
      <c r="H108" s="4">
        <v>1826.95</v>
      </c>
      <c r="I108" s="4">
        <v>2362.9</v>
      </c>
      <c r="J108" s="4">
        <v>8546.7999999999993</v>
      </c>
      <c r="K108">
        <v>935.06595000000004</v>
      </c>
      <c r="L108" s="14">
        <v>24.0885645</v>
      </c>
      <c r="N108" s="6">
        <f t="shared" si="11"/>
        <v>1.0999999999999999E-2</v>
      </c>
      <c r="O108">
        <f t="shared" si="12"/>
        <v>1.0133912414042748E-2</v>
      </c>
      <c r="P108">
        <f t="shared" si="13"/>
        <v>3.1048110717358596E-2</v>
      </c>
      <c r="Q108">
        <f t="shared" si="14"/>
        <v>-6.6702241195304164E-4</v>
      </c>
      <c r="R108">
        <f t="shared" si="15"/>
        <v>2.480620155038751E-2</v>
      </c>
      <c r="S108">
        <f t="shared" si="16"/>
        <v>2.5310772511715429E-2</v>
      </c>
      <c r="T108">
        <f t="shared" si="17"/>
        <v>5.810365010109648E-3</v>
      </c>
      <c r="U108">
        <f t="shared" si="18"/>
        <v>4.3302252069634421E-3</v>
      </c>
      <c r="V108">
        <f t="shared" si="19"/>
        <v>-7.688344766433439E-3</v>
      </c>
      <c r="W108" s="14">
        <f t="shared" si="20"/>
        <v>7.5781966593292159E-3</v>
      </c>
    </row>
    <row r="109" spans="1:23" x14ac:dyDescent="0.3">
      <c r="A109" s="26">
        <v>45225</v>
      </c>
      <c r="C109" s="6">
        <v>500</v>
      </c>
      <c r="D109">
        <v>138.15</v>
      </c>
      <c r="E109" s="4">
        <v>3428.55</v>
      </c>
      <c r="F109">
        <v>374.8</v>
      </c>
      <c r="G109">
        <v>32.25</v>
      </c>
      <c r="H109" s="4">
        <v>1781.85</v>
      </c>
      <c r="I109" s="4">
        <v>2349.25</v>
      </c>
      <c r="J109" s="4">
        <v>8509.9500000000007</v>
      </c>
      <c r="K109">
        <v>942.31075999999996</v>
      </c>
      <c r="L109" s="14">
        <v>23.907389599999998</v>
      </c>
      <c r="N109" s="6">
        <f t="shared" si="11"/>
        <v>-1.429275505174963E-2</v>
      </c>
      <c r="O109">
        <f t="shared" si="12"/>
        <v>-2.608389143461395E-2</v>
      </c>
      <c r="P109">
        <f t="shared" si="13"/>
        <v>2.7716186252779582E-4</v>
      </c>
      <c r="Q109">
        <f t="shared" si="14"/>
        <v>-3.7864202284687461E-2</v>
      </c>
      <c r="R109">
        <f t="shared" si="15"/>
        <v>-9.2165898617510653E-3</v>
      </c>
      <c r="S109">
        <f t="shared" si="16"/>
        <v>-2.0557922220695392E-2</v>
      </c>
      <c r="T109">
        <f t="shared" si="17"/>
        <v>-1.2546761380353877E-2</v>
      </c>
      <c r="U109">
        <f t="shared" si="18"/>
        <v>3.295522822861096E-2</v>
      </c>
      <c r="V109">
        <f t="shared" si="19"/>
        <v>-1.1854921027944457E-2</v>
      </c>
      <c r="W109" s="14">
        <f t="shared" si="20"/>
        <v>2.4059133428871199E-2</v>
      </c>
    </row>
    <row r="110" spans="1:23" x14ac:dyDescent="0.3">
      <c r="A110" s="26">
        <v>45224</v>
      </c>
      <c r="C110" s="6">
        <v>507.25</v>
      </c>
      <c r="D110">
        <v>141.85</v>
      </c>
      <c r="E110" s="4">
        <v>3427.6</v>
      </c>
      <c r="F110">
        <v>389.55</v>
      </c>
      <c r="G110">
        <v>32.549999999999997</v>
      </c>
      <c r="H110" s="4">
        <v>1819.25</v>
      </c>
      <c r="I110" s="4">
        <v>2379.1</v>
      </c>
      <c r="J110" s="4">
        <v>8238.4500000000007</v>
      </c>
      <c r="K110">
        <v>953.61580000000004</v>
      </c>
      <c r="L110" s="14">
        <v>23.345711999999999</v>
      </c>
      <c r="N110" s="6">
        <f t="shared" si="11"/>
        <v>1.622758689772618E-2</v>
      </c>
      <c r="O110">
        <f t="shared" si="12"/>
        <v>-1.0808926080892687E-2</v>
      </c>
      <c r="P110">
        <f t="shared" si="13"/>
        <v>5.8397159374358344E-3</v>
      </c>
      <c r="Q110">
        <f t="shared" si="14"/>
        <v>-1.5915119363395253E-2</v>
      </c>
      <c r="R110">
        <f t="shared" si="15"/>
        <v>1.5600624024960999E-2</v>
      </c>
      <c r="S110">
        <f t="shared" si="16"/>
        <v>-2.303326112588799E-3</v>
      </c>
      <c r="T110">
        <f t="shared" si="17"/>
        <v>-2.5917130691123558E-2</v>
      </c>
      <c r="U110">
        <f t="shared" si="18"/>
        <v>-6.1514276438323391E-2</v>
      </c>
      <c r="V110">
        <f t="shared" si="19"/>
        <v>1.0521756291622983E-2</v>
      </c>
      <c r="W110" s="14">
        <f t="shared" si="20"/>
        <v>1.5439651778609447E-3</v>
      </c>
    </row>
    <row r="111" spans="1:23" x14ac:dyDescent="0.3">
      <c r="A111" s="26">
        <v>45222</v>
      </c>
      <c r="C111" s="6">
        <v>499.15</v>
      </c>
      <c r="D111">
        <v>143.4</v>
      </c>
      <c r="E111" s="4">
        <v>3407.7</v>
      </c>
      <c r="F111">
        <v>395.85</v>
      </c>
      <c r="G111">
        <v>32.049999999999997</v>
      </c>
      <c r="H111" s="4">
        <v>1823.45</v>
      </c>
      <c r="I111" s="4">
        <v>2442.4</v>
      </c>
      <c r="J111" s="4">
        <v>8778.4500000000007</v>
      </c>
      <c r="K111">
        <v>943.68655999999999</v>
      </c>
      <c r="L111" s="14">
        <v>23.309722600000001</v>
      </c>
      <c r="N111" s="6">
        <f t="shared" si="11"/>
        <v>-3.6575950588689531E-2</v>
      </c>
      <c r="O111">
        <f t="shared" si="12"/>
        <v>-1.6798080219403419E-2</v>
      </c>
      <c r="P111">
        <f t="shared" si="13"/>
        <v>-1.718916736365482E-2</v>
      </c>
      <c r="Q111">
        <f t="shared" si="14"/>
        <v>-2.2471910112359467E-2</v>
      </c>
      <c r="R111">
        <f t="shared" si="15"/>
        <v>-8.948863636363652E-2</v>
      </c>
      <c r="S111">
        <f t="shared" si="16"/>
        <v>-1.0366068763398502E-2</v>
      </c>
      <c r="T111">
        <f t="shared" si="17"/>
        <v>-2.7590874706374061E-2</v>
      </c>
      <c r="U111">
        <f t="shared" si="18"/>
        <v>-1.2403388572007155E-2</v>
      </c>
      <c r="V111">
        <f t="shared" si="19"/>
        <v>-1.9930313009865308E-2</v>
      </c>
      <c r="W111" s="14">
        <f t="shared" si="20"/>
        <v>0.11597692949967636</v>
      </c>
    </row>
    <row r="112" spans="1:23" x14ac:dyDescent="0.3">
      <c r="A112" s="26">
        <v>45219</v>
      </c>
      <c r="C112" s="6">
        <v>518.1</v>
      </c>
      <c r="D112">
        <v>145.85</v>
      </c>
      <c r="E112" s="4">
        <v>3467.3</v>
      </c>
      <c r="F112">
        <v>404.95</v>
      </c>
      <c r="G112">
        <v>35.200000000000003</v>
      </c>
      <c r="H112" s="4">
        <v>1842.55</v>
      </c>
      <c r="I112" s="4">
        <v>2511.6999999999998</v>
      </c>
      <c r="J112" s="4">
        <v>8888.7000000000007</v>
      </c>
      <c r="K112">
        <v>962.87700000000007</v>
      </c>
      <c r="L112" s="14">
        <v>20.887280000000001</v>
      </c>
      <c r="N112" s="6">
        <f t="shared" si="11"/>
        <v>-6.614897900488797E-3</v>
      </c>
      <c r="O112">
        <f t="shared" si="12"/>
        <v>-6.8096697310180455E-3</v>
      </c>
      <c r="P112">
        <f t="shared" si="13"/>
        <v>-1.983066898472053E-2</v>
      </c>
      <c r="Q112">
        <f t="shared" si="14"/>
        <v>-2.185990338164254E-2</v>
      </c>
      <c r="R112">
        <f t="shared" si="15"/>
        <v>-4.2432814710042033E-3</v>
      </c>
      <c r="S112">
        <f t="shared" si="16"/>
        <v>-7.0504650595219493E-4</v>
      </c>
      <c r="T112">
        <f t="shared" si="17"/>
        <v>1.6150579227562566E-3</v>
      </c>
      <c r="U112">
        <f t="shared" si="18"/>
        <v>-2.2301173080201728E-2</v>
      </c>
      <c r="V112">
        <f t="shared" si="19"/>
        <v>-2.3809113209510208E-2</v>
      </c>
      <c r="W112" s="14">
        <f t="shared" si="20"/>
        <v>1.8064874755157972E-2</v>
      </c>
    </row>
    <row r="113" spans="1:23" x14ac:dyDescent="0.3">
      <c r="A113" s="26">
        <v>45218</v>
      </c>
      <c r="C113" s="6">
        <v>521.54999999999995</v>
      </c>
      <c r="D113">
        <v>146.85</v>
      </c>
      <c r="E113" s="4">
        <v>3537.45</v>
      </c>
      <c r="F113">
        <v>414</v>
      </c>
      <c r="G113">
        <v>35.35</v>
      </c>
      <c r="H113" s="4">
        <v>1843.85</v>
      </c>
      <c r="I113" s="4">
        <v>2507.65</v>
      </c>
      <c r="J113" s="4">
        <v>9091.4500000000007</v>
      </c>
      <c r="K113">
        <v>986.36138999999991</v>
      </c>
      <c r="L113" s="14">
        <v>20.516649300000001</v>
      </c>
      <c r="N113" s="6">
        <f t="shared" si="11"/>
        <v>-1.6271056661562458E-3</v>
      </c>
      <c r="O113">
        <f t="shared" si="12"/>
        <v>2.0470829068576111E-3</v>
      </c>
      <c r="P113">
        <f t="shared" si="13"/>
        <v>6.8308927122913378E-3</v>
      </c>
      <c r="Q113">
        <f t="shared" si="14"/>
        <v>2.7855153203342068E-3</v>
      </c>
      <c r="R113">
        <f t="shared" si="15"/>
        <v>1.8731988472622436E-2</v>
      </c>
      <c r="S113">
        <f t="shared" si="16"/>
        <v>-6.0889273708872454E-2</v>
      </c>
      <c r="T113">
        <f t="shared" si="17"/>
        <v>1.297716019805143E-3</v>
      </c>
      <c r="U113">
        <f t="shared" si="18"/>
        <v>-4.1405372840046303E-3</v>
      </c>
      <c r="V113">
        <f t="shared" si="19"/>
        <v>7.0148620139614355E-3</v>
      </c>
      <c r="W113" s="14">
        <f t="shared" si="20"/>
        <v>1.3694988060458116E-2</v>
      </c>
    </row>
    <row r="114" spans="1:23" x14ac:dyDescent="0.3">
      <c r="A114" s="26">
        <v>45217</v>
      </c>
      <c r="C114" s="6">
        <v>522.4</v>
      </c>
      <c r="D114">
        <v>146.55000000000001</v>
      </c>
      <c r="E114" s="4">
        <v>3513.45</v>
      </c>
      <c r="F114">
        <v>412.85</v>
      </c>
      <c r="G114">
        <v>34.700000000000003</v>
      </c>
      <c r="H114" s="4">
        <v>1963.4</v>
      </c>
      <c r="I114" s="4">
        <v>2504.4</v>
      </c>
      <c r="J114" s="4">
        <v>9129.25</v>
      </c>
      <c r="K114">
        <v>979.49040000000002</v>
      </c>
      <c r="L114" s="14">
        <v>20.239470000000001</v>
      </c>
      <c r="N114" s="6">
        <f t="shared" si="11"/>
        <v>-6.088280060882887E-3</v>
      </c>
      <c r="O114">
        <f t="shared" si="12"/>
        <v>-1.2466307277627993E-2</v>
      </c>
      <c r="P114">
        <f t="shared" si="13"/>
        <v>3.3125348030326567E-3</v>
      </c>
      <c r="Q114">
        <f t="shared" si="14"/>
        <v>-1.7257795762913593E-2</v>
      </c>
      <c r="R114">
        <f t="shared" si="15"/>
        <v>6.6052227342550104E-2</v>
      </c>
      <c r="S114">
        <f t="shared" si="16"/>
        <v>-1.9316795445302737E-3</v>
      </c>
      <c r="T114">
        <f t="shared" si="17"/>
        <v>-1.6686952766107817E-2</v>
      </c>
      <c r="U114">
        <f t="shared" si="18"/>
        <v>1.0800845909407893E-2</v>
      </c>
      <c r="V114">
        <f t="shared" si="19"/>
        <v>1.0916143606612652E-2</v>
      </c>
      <c r="W114" s="14">
        <f t="shared" si="20"/>
        <v>-1.3206317049120895E-2</v>
      </c>
    </row>
    <row r="115" spans="1:23" x14ac:dyDescent="0.3">
      <c r="A115" s="26">
        <v>45216</v>
      </c>
      <c r="C115" s="6">
        <v>525.6</v>
      </c>
      <c r="D115">
        <v>148.4</v>
      </c>
      <c r="E115" s="4">
        <v>3501.85</v>
      </c>
      <c r="F115">
        <v>420.1</v>
      </c>
      <c r="G115">
        <v>32.549999999999997</v>
      </c>
      <c r="H115" s="4">
        <v>1967.2</v>
      </c>
      <c r="I115" s="4">
        <v>2546.9</v>
      </c>
      <c r="J115" s="4">
        <v>9031.7000000000007</v>
      </c>
      <c r="K115">
        <v>968.91359999999997</v>
      </c>
      <c r="L115" s="14">
        <v>20.510335999999999</v>
      </c>
      <c r="N115" s="6">
        <f t="shared" si="11"/>
        <v>6.800114931520101E-3</v>
      </c>
      <c r="O115">
        <f t="shared" si="12"/>
        <v>-1.0097610232245417E-3</v>
      </c>
      <c r="P115">
        <f t="shared" si="13"/>
        <v>9.7315533000778519E-3</v>
      </c>
      <c r="Q115">
        <f t="shared" si="14"/>
        <v>8.1593472522199038E-3</v>
      </c>
      <c r="R115">
        <f t="shared" si="15"/>
        <v>1.5600624024960999E-2</v>
      </c>
      <c r="S115">
        <f t="shared" si="16"/>
        <v>9.1051322167790914E-3</v>
      </c>
      <c r="T115">
        <f t="shared" si="17"/>
        <v>-2.897075519711894E-3</v>
      </c>
      <c r="U115">
        <f t="shared" si="18"/>
        <v>3.4608996116905588E-3</v>
      </c>
      <c r="V115">
        <f t="shared" si="19"/>
        <v>-1.5469481557306484E-2</v>
      </c>
      <c r="W115" s="14">
        <f t="shared" si="20"/>
        <v>-1.8518731198553202E-2</v>
      </c>
    </row>
    <row r="116" spans="1:23" x14ac:dyDescent="0.3">
      <c r="A116" s="26">
        <v>45215</v>
      </c>
      <c r="C116" s="6">
        <v>522.04999999999995</v>
      </c>
      <c r="D116">
        <v>148.55000000000001</v>
      </c>
      <c r="E116" s="4">
        <v>3468.1</v>
      </c>
      <c r="F116">
        <v>416.7</v>
      </c>
      <c r="G116">
        <v>32.049999999999997</v>
      </c>
      <c r="H116" s="4">
        <v>1949.45</v>
      </c>
      <c r="I116" s="4">
        <v>2554.3000000000002</v>
      </c>
      <c r="J116" s="4">
        <v>9000.5499999999993</v>
      </c>
      <c r="K116">
        <v>984.1377</v>
      </c>
      <c r="L116" s="14">
        <v>20.897327999999998</v>
      </c>
      <c r="N116" s="6">
        <f t="shared" si="11"/>
        <v>1.8230665899058372E-3</v>
      </c>
      <c r="O116">
        <f t="shared" si="12"/>
        <v>-5.6894243641231208E-3</v>
      </c>
      <c r="P116">
        <f t="shared" si="13"/>
        <v>2.5837462101604647E-2</v>
      </c>
      <c r="Q116">
        <f t="shared" si="14"/>
        <v>4.7016274864375854E-3</v>
      </c>
      <c r="R116">
        <f t="shared" si="15"/>
        <v>-1.0802469135802514E-2</v>
      </c>
      <c r="S116">
        <f t="shared" si="16"/>
        <v>6.3495341093874787E-3</v>
      </c>
      <c r="T116">
        <f t="shared" si="17"/>
        <v>2.7086441077177085E-3</v>
      </c>
      <c r="U116">
        <f t="shared" si="18"/>
        <v>1.8547752824882691E-2</v>
      </c>
      <c r="V116">
        <f t="shared" si="19"/>
        <v>-2.0649219711433433E-2</v>
      </c>
      <c r="W116" s="14">
        <f t="shared" si="20"/>
        <v>2.1171194657721954E-2</v>
      </c>
    </row>
    <row r="117" spans="1:23" x14ac:dyDescent="0.3">
      <c r="A117" s="26">
        <v>45212</v>
      </c>
      <c r="C117" s="6">
        <v>521.1</v>
      </c>
      <c r="D117">
        <v>149.4</v>
      </c>
      <c r="E117" s="4">
        <v>3380.75</v>
      </c>
      <c r="F117">
        <v>414.75</v>
      </c>
      <c r="G117">
        <v>32.4</v>
      </c>
      <c r="H117" s="4">
        <v>1937.15</v>
      </c>
      <c r="I117" s="4">
        <v>2547.4</v>
      </c>
      <c r="J117" s="4">
        <v>8836.65</v>
      </c>
      <c r="K117">
        <v>1004.88785</v>
      </c>
      <c r="L117" s="14">
        <v>20.464078999999998</v>
      </c>
      <c r="N117" s="6">
        <f t="shared" si="11"/>
        <v>-4.013761467889951E-3</v>
      </c>
      <c r="O117">
        <f t="shared" si="12"/>
        <v>6.6979236436700814E-4</v>
      </c>
      <c r="P117">
        <f t="shared" si="13"/>
        <v>3.9495760887318836E-3</v>
      </c>
      <c r="Q117">
        <f t="shared" si="14"/>
        <v>-4.2016806722689074E-3</v>
      </c>
      <c r="R117">
        <f t="shared" si="15"/>
        <v>6.2111801242234694E-3</v>
      </c>
      <c r="S117">
        <f t="shared" si="16"/>
        <v>5.0064850843061434E-3</v>
      </c>
      <c r="T117">
        <f t="shared" si="17"/>
        <v>-5.888010048874053E-5</v>
      </c>
      <c r="U117">
        <f t="shared" si="18"/>
        <v>2.4337232081792445E-2</v>
      </c>
      <c r="V117">
        <f t="shared" si="19"/>
        <v>2.9034050324622212E-3</v>
      </c>
      <c r="W117" s="14">
        <f t="shared" si="20"/>
        <v>-1.2328850026405913E-3</v>
      </c>
    </row>
    <row r="118" spans="1:23" x14ac:dyDescent="0.3">
      <c r="A118" s="26">
        <v>45211</v>
      </c>
      <c r="C118" s="6">
        <v>523.20000000000005</v>
      </c>
      <c r="D118">
        <v>149.30000000000001</v>
      </c>
      <c r="E118" s="4">
        <v>3367.45</v>
      </c>
      <c r="F118">
        <v>416.5</v>
      </c>
      <c r="G118">
        <v>32.200000000000003</v>
      </c>
      <c r="H118" s="4">
        <v>1927.5</v>
      </c>
      <c r="I118" s="4">
        <v>2547.5500000000002</v>
      </c>
      <c r="J118" s="4">
        <v>8626.7000000000007</v>
      </c>
      <c r="K118">
        <v>1001.9787</v>
      </c>
      <c r="L118" s="14">
        <v>20.489340000000002</v>
      </c>
      <c r="N118" s="6">
        <f t="shared" si="11"/>
        <v>-8.8093208297811438E-3</v>
      </c>
      <c r="O118">
        <f t="shared" si="12"/>
        <v>1.5646258503401438E-2</v>
      </c>
      <c r="P118">
        <f t="shared" si="13"/>
        <v>-1.8407858683612222E-2</v>
      </c>
      <c r="Q118">
        <f t="shared" si="14"/>
        <v>3.9773412076653664E-3</v>
      </c>
      <c r="R118">
        <f t="shared" si="15"/>
        <v>-4.6367851622874361E-3</v>
      </c>
      <c r="S118">
        <f t="shared" si="16"/>
        <v>-3.7215072104202435E-3</v>
      </c>
      <c r="T118">
        <f t="shared" si="17"/>
        <v>2.1000741438390515E-2</v>
      </c>
      <c r="U118">
        <f t="shared" si="18"/>
        <v>3.9517999698749896E-2</v>
      </c>
      <c r="V118">
        <f t="shared" si="19"/>
        <v>1.2504698849236625E-2</v>
      </c>
      <c r="W118" s="14">
        <f t="shared" si="20"/>
        <v>-6.5138714332261807E-3</v>
      </c>
    </row>
    <row r="119" spans="1:23" x14ac:dyDescent="0.3">
      <c r="A119" s="26">
        <v>45210</v>
      </c>
      <c r="C119" s="6">
        <v>527.85</v>
      </c>
      <c r="D119">
        <v>147</v>
      </c>
      <c r="E119" s="4">
        <v>3430.6</v>
      </c>
      <c r="F119">
        <v>414.85</v>
      </c>
      <c r="G119">
        <v>32.35</v>
      </c>
      <c r="H119" s="4">
        <v>1934.7</v>
      </c>
      <c r="I119" s="4">
        <v>2495.15</v>
      </c>
      <c r="J119" s="4">
        <v>8298.75</v>
      </c>
      <c r="K119">
        <v>989.60400000000004</v>
      </c>
      <c r="L119" s="14">
        <v>20.62368</v>
      </c>
      <c r="N119" s="6">
        <f t="shared" si="11"/>
        <v>5.0456968773800017E-3</v>
      </c>
      <c r="O119">
        <f t="shared" si="12"/>
        <v>-6.4210882054747459E-3</v>
      </c>
      <c r="P119">
        <f t="shared" si="13"/>
        <v>-9.3703527237551498E-3</v>
      </c>
      <c r="Q119">
        <f t="shared" si="14"/>
        <v>-3.6027380809415155E-3</v>
      </c>
      <c r="R119">
        <f t="shared" si="15"/>
        <v>-1.3719512195121823E-2</v>
      </c>
      <c r="S119">
        <f t="shared" si="16"/>
        <v>1.2110590881745228E-2</v>
      </c>
      <c r="T119">
        <f t="shared" si="17"/>
        <v>5.399415734864548E-3</v>
      </c>
      <c r="U119">
        <f t="shared" si="18"/>
        <v>9.4390687434240186E-3</v>
      </c>
      <c r="V119">
        <f t="shared" si="19"/>
        <v>5.8929680132410516E-3</v>
      </c>
      <c r="W119" s="14">
        <f t="shared" si="20"/>
        <v>-4.4398404758078667E-3</v>
      </c>
    </row>
    <row r="120" spans="1:23" x14ac:dyDescent="0.3">
      <c r="A120" s="26">
        <v>45209</v>
      </c>
      <c r="C120" s="6">
        <v>525.20000000000005</v>
      </c>
      <c r="D120">
        <v>147.94999999999999</v>
      </c>
      <c r="E120" s="4">
        <v>3463.05</v>
      </c>
      <c r="F120">
        <v>416.35</v>
      </c>
      <c r="G120">
        <v>32.799999999999997</v>
      </c>
      <c r="H120" s="4">
        <v>1911.55</v>
      </c>
      <c r="I120" s="4">
        <v>2481.75</v>
      </c>
      <c r="J120" s="4">
        <v>8221.15</v>
      </c>
      <c r="K120">
        <v>983.80646000000013</v>
      </c>
      <c r="L120" s="14">
        <v>20.715654199999999</v>
      </c>
      <c r="N120" s="6">
        <f t="shared" si="11"/>
        <v>-8.5608294492520078E-4</v>
      </c>
      <c r="O120">
        <f t="shared" si="12"/>
        <v>2.0696791997240428E-2</v>
      </c>
      <c r="P120">
        <f t="shared" si="13"/>
        <v>1.540829790353326E-2</v>
      </c>
      <c r="Q120">
        <f t="shared" si="14"/>
        <v>2.0457280385078767E-3</v>
      </c>
      <c r="R120">
        <f t="shared" si="15"/>
        <v>5.1282051282051218E-2</v>
      </c>
      <c r="S120">
        <f t="shared" si="16"/>
        <v>2.688691915122211E-2</v>
      </c>
      <c r="T120">
        <f t="shared" si="17"/>
        <v>1.0487465461952318E-3</v>
      </c>
      <c r="U120">
        <f t="shared" si="18"/>
        <v>5.0244191661419496E-3</v>
      </c>
      <c r="V120">
        <f t="shared" si="19"/>
        <v>7.4106764473539349E-3</v>
      </c>
      <c r="W120" s="14">
        <f t="shared" si="20"/>
        <v>-9.8498545784709048E-3</v>
      </c>
    </row>
    <row r="121" spans="1:23" x14ac:dyDescent="0.3">
      <c r="A121" s="26">
        <v>45208</v>
      </c>
      <c r="C121" s="6">
        <v>525.65</v>
      </c>
      <c r="D121">
        <v>144.94999999999999</v>
      </c>
      <c r="E121" s="4">
        <v>3410.5</v>
      </c>
      <c r="F121">
        <v>415.5</v>
      </c>
      <c r="G121">
        <v>31.2</v>
      </c>
      <c r="H121" s="4">
        <v>1861.5</v>
      </c>
      <c r="I121" s="4">
        <v>2479.15</v>
      </c>
      <c r="J121" s="4">
        <v>8180.05</v>
      </c>
      <c r="K121">
        <v>976.56942000000004</v>
      </c>
      <c r="L121" s="14">
        <v>20.921730200000002</v>
      </c>
      <c r="N121" s="6">
        <f t="shared" si="11"/>
        <v>-1.4159789947486998E-2</v>
      </c>
      <c r="O121">
        <f t="shared" si="12"/>
        <v>-1.0580204778157075E-2</v>
      </c>
      <c r="P121">
        <f t="shared" si="13"/>
        <v>-8.6188102262982989E-3</v>
      </c>
      <c r="Q121">
        <f t="shared" si="14"/>
        <v>-1.7614375221657382E-2</v>
      </c>
      <c r="R121">
        <f t="shared" si="15"/>
        <v>-4.0000000000000022E-2</v>
      </c>
      <c r="S121">
        <f t="shared" si="16"/>
        <v>-1.4766592569069594E-2</v>
      </c>
      <c r="T121">
        <f t="shared" si="17"/>
        <v>-2.0164136067590184E-4</v>
      </c>
      <c r="U121">
        <f t="shared" si="18"/>
        <v>4.5864266232892629E-4</v>
      </c>
      <c r="V121">
        <f t="shared" si="19"/>
        <v>-5.9904437737162862E-3</v>
      </c>
      <c r="W121" s="14">
        <f t="shared" si="20"/>
        <v>-4.871056651657707E-2</v>
      </c>
    </row>
    <row r="122" spans="1:23" x14ac:dyDescent="0.3">
      <c r="A122" s="26">
        <v>45205</v>
      </c>
      <c r="C122" s="6">
        <v>533.20000000000005</v>
      </c>
      <c r="D122">
        <v>146.5</v>
      </c>
      <c r="E122" s="4">
        <v>3440.15</v>
      </c>
      <c r="F122">
        <v>422.95</v>
      </c>
      <c r="G122">
        <v>32.5</v>
      </c>
      <c r="H122" s="4">
        <v>1889.4</v>
      </c>
      <c r="I122" s="4">
        <v>2479.65</v>
      </c>
      <c r="J122" s="4">
        <v>8176.3</v>
      </c>
      <c r="K122">
        <v>982.45475999999996</v>
      </c>
      <c r="L122" s="14">
        <v>21.993022799999999</v>
      </c>
      <c r="N122" s="6">
        <f t="shared" si="11"/>
        <v>-7.3536256166805026E-3</v>
      </c>
      <c r="O122">
        <f t="shared" si="12"/>
        <v>6.8728522336769758E-3</v>
      </c>
      <c r="P122">
        <f t="shared" si="13"/>
        <v>-4.7446152955982384E-3</v>
      </c>
      <c r="Q122">
        <f t="shared" si="14"/>
        <v>1.3053892215568835E-2</v>
      </c>
      <c r="R122">
        <f t="shared" si="15"/>
        <v>4.8387096774193547E-2</v>
      </c>
      <c r="S122">
        <f t="shared" si="16"/>
        <v>1.7091486555594435E-2</v>
      </c>
      <c r="T122">
        <f t="shared" si="17"/>
        <v>1.6250000000000039E-2</v>
      </c>
      <c r="U122">
        <f t="shared" si="18"/>
        <v>-1.4060220188353827E-2</v>
      </c>
      <c r="V122">
        <f t="shared" si="19"/>
        <v>-7.7016402714932897E-3</v>
      </c>
      <c r="W122" s="14">
        <f t="shared" si="20"/>
        <v>1.6298409635347327E-2</v>
      </c>
    </row>
    <row r="123" spans="1:23" x14ac:dyDescent="0.3">
      <c r="A123" s="26">
        <v>45204</v>
      </c>
      <c r="C123" s="6">
        <v>537.15</v>
      </c>
      <c r="D123">
        <v>145.5</v>
      </c>
      <c r="E123" s="4">
        <v>3456.55</v>
      </c>
      <c r="F123">
        <v>417.5</v>
      </c>
      <c r="G123">
        <v>31</v>
      </c>
      <c r="H123" s="4">
        <v>1857.65</v>
      </c>
      <c r="I123" s="4">
        <v>2440</v>
      </c>
      <c r="J123" s="4">
        <v>8292.9</v>
      </c>
      <c r="K123">
        <v>990.08</v>
      </c>
      <c r="L123" s="14">
        <v>21.640319999999999</v>
      </c>
      <c r="N123" s="6">
        <f t="shared" si="11"/>
        <v>-2.7917364600777458E-4</v>
      </c>
      <c r="O123">
        <f t="shared" si="12"/>
        <v>-1.1884550084889643E-2</v>
      </c>
      <c r="P123">
        <f t="shared" si="13"/>
        <v>-1.3738693754101533E-2</v>
      </c>
      <c r="Q123">
        <f t="shared" si="14"/>
        <v>2.6933956462919663E-2</v>
      </c>
      <c r="R123">
        <f t="shared" si="15"/>
        <v>-1.6103059581320679E-3</v>
      </c>
      <c r="S123">
        <f t="shared" si="16"/>
        <v>-5.7801921378682619E-3</v>
      </c>
      <c r="T123">
        <f t="shared" si="17"/>
        <v>2.794673680749705E-3</v>
      </c>
      <c r="U123">
        <f t="shared" si="18"/>
        <v>-6.0256209402378914E-4</v>
      </c>
      <c r="V123">
        <f t="shared" si="19"/>
        <v>-1.9550465552114416E-2</v>
      </c>
      <c r="W123" s="14">
        <f t="shared" si="20"/>
        <v>3.6439528331419823E-3</v>
      </c>
    </row>
    <row r="124" spans="1:23" x14ac:dyDescent="0.3">
      <c r="A124" s="26">
        <v>45203</v>
      </c>
      <c r="C124" s="6">
        <v>537.29999999999995</v>
      </c>
      <c r="D124">
        <v>147.25</v>
      </c>
      <c r="E124" s="4">
        <v>3504.7</v>
      </c>
      <c r="F124">
        <v>406.55</v>
      </c>
      <c r="G124">
        <v>31.05</v>
      </c>
      <c r="H124" s="4">
        <v>1868.45</v>
      </c>
      <c r="I124" s="4">
        <v>2433.1999999999998</v>
      </c>
      <c r="J124" s="4">
        <v>8297.9</v>
      </c>
      <c r="K124">
        <v>1009.8225000000001</v>
      </c>
      <c r="L124" s="14">
        <v>21.56175</v>
      </c>
      <c r="N124" s="6">
        <f t="shared" si="11"/>
        <v>-2.1133175441792718E-2</v>
      </c>
      <c r="O124">
        <f t="shared" si="12"/>
        <v>-2.2893165228931579E-2</v>
      </c>
      <c r="P124">
        <f t="shared" si="13"/>
        <v>-8.1224882549386628E-3</v>
      </c>
      <c r="Q124">
        <f t="shared" si="14"/>
        <v>-1.5617433414043556E-2</v>
      </c>
      <c r="R124">
        <f t="shared" si="15"/>
        <v>8.1168831168831161E-3</v>
      </c>
      <c r="S124">
        <f t="shared" si="16"/>
        <v>-1.108817614057375E-2</v>
      </c>
      <c r="T124">
        <f t="shared" si="17"/>
        <v>-3.3447207436243853E-2</v>
      </c>
      <c r="U124">
        <f t="shared" si="18"/>
        <v>-2.74492797787181E-2</v>
      </c>
      <c r="V124">
        <f t="shared" si="19"/>
        <v>-8.5581965138783484E-3</v>
      </c>
      <c r="W124" s="14">
        <f t="shared" si="20"/>
        <v>-7.2335308299415957E-3</v>
      </c>
    </row>
    <row r="125" spans="1:23" x14ac:dyDescent="0.3">
      <c r="A125" s="26">
        <v>45202</v>
      </c>
      <c r="C125" s="6">
        <v>548.9</v>
      </c>
      <c r="D125">
        <v>150.69999999999999</v>
      </c>
      <c r="E125" s="4">
        <v>3533.4</v>
      </c>
      <c r="F125">
        <v>413</v>
      </c>
      <c r="G125">
        <v>30.8</v>
      </c>
      <c r="H125" s="4">
        <v>1889.4</v>
      </c>
      <c r="I125" s="4">
        <v>2517.4</v>
      </c>
      <c r="J125" s="4">
        <v>8532.1</v>
      </c>
      <c r="K125">
        <v>1018.53936</v>
      </c>
      <c r="L125" s="14">
        <v>21.718854</v>
      </c>
      <c r="N125" s="6">
        <f t="shared" si="11"/>
        <v>-2.0907190255430911E-3</v>
      </c>
      <c r="O125">
        <f t="shared" si="12"/>
        <v>2.377717391304348E-2</v>
      </c>
      <c r="P125">
        <f t="shared" si="13"/>
        <v>5.8929028952088916E-3</v>
      </c>
      <c r="Q125">
        <f t="shared" si="14"/>
        <v>4.6217465336900439E-3</v>
      </c>
      <c r="R125">
        <f t="shared" si="15"/>
        <v>-2.5316455696202552E-2</v>
      </c>
      <c r="S125">
        <f t="shared" si="16"/>
        <v>-1.2052602682423046E-2</v>
      </c>
      <c r="T125">
        <f t="shared" si="17"/>
        <v>-2.753183987957224E-3</v>
      </c>
      <c r="U125">
        <f t="shared" si="18"/>
        <v>1.2909131450164885E-3</v>
      </c>
      <c r="V125">
        <f t="shared" si="19"/>
        <v>-9.1175562407423399E-3</v>
      </c>
      <c r="W125" s="14">
        <f t="shared" si="20"/>
        <v>4.8830767248598771E-2</v>
      </c>
    </row>
    <row r="126" spans="1:23" x14ac:dyDescent="0.3">
      <c r="A126" s="26">
        <v>45198</v>
      </c>
      <c r="C126" s="6">
        <v>550.04999999999995</v>
      </c>
      <c r="D126">
        <v>147.19999999999999</v>
      </c>
      <c r="E126" s="4">
        <v>3512.7</v>
      </c>
      <c r="F126">
        <v>411.1</v>
      </c>
      <c r="G126">
        <v>31.6</v>
      </c>
      <c r="H126" s="4">
        <v>1912.45</v>
      </c>
      <c r="I126" s="4">
        <v>2524.35</v>
      </c>
      <c r="J126" s="4">
        <v>8521.1</v>
      </c>
      <c r="K126">
        <v>1027.9114000000002</v>
      </c>
      <c r="L126" s="14">
        <v>20.707682000000002</v>
      </c>
      <c r="N126" s="6">
        <f t="shared" si="11"/>
        <v>4.2156119742326643E-2</v>
      </c>
      <c r="O126">
        <f t="shared" si="12"/>
        <v>8.2191780821917037E-3</v>
      </c>
      <c r="P126">
        <f t="shared" si="13"/>
        <v>3.27026062120666E-3</v>
      </c>
      <c r="Q126">
        <f t="shared" si="14"/>
        <v>1.468591879550795E-2</v>
      </c>
      <c r="R126">
        <f t="shared" si="15"/>
        <v>-1.5797788309635753E-3</v>
      </c>
      <c r="S126">
        <f t="shared" si="16"/>
        <v>7.3479062417698424E-3</v>
      </c>
      <c r="T126">
        <f t="shared" si="17"/>
        <v>4.8056962550859422E-2</v>
      </c>
      <c r="U126">
        <f t="shared" si="18"/>
        <v>2.9543314500942047E-3</v>
      </c>
      <c r="V126">
        <f t="shared" si="19"/>
        <v>1.2459745592637956E-2</v>
      </c>
      <c r="W126" s="14">
        <f t="shared" si="20"/>
        <v>5.6276480011750859E-4</v>
      </c>
    </row>
    <row r="127" spans="1:23" x14ac:dyDescent="0.3">
      <c r="A127" s="26">
        <v>45197</v>
      </c>
      <c r="C127" s="6">
        <v>527.79999999999995</v>
      </c>
      <c r="D127">
        <v>146</v>
      </c>
      <c r="E127" s="4">
        <v>3501.25</v>
      </c>
      <c r="F127">
        <v>405.15</v>
      </c>
      <c r="G127">
        <v>31.65</v>
      </c>
      <c r="H127" s="4">
        <v>1898.5</v>
      </c>
      <c r="I127" s="4">
        <v>2408.6</v>
      </c>
      <c r="J127" s="4">
        <v>8496</v>
      </c>
      <c r="K127">
        <v>1015.2615000000002</v>
      </c>
      <c r="L127" s="14">
        <v>20.696035000000002</v>
      </c>
      <c r="N127" s="6">
        <f t="shared" si="11"/>
        <v>-7.054839619979306E-3</v>
      </c>
      <c r="O127">
        <f t="shared" si="12"/>
        <v>-3.0222517436067825E-2</v>
      </c>
      <c r="P127">
        <f t="shared" si="13"/>
        <v>1.7642528084172535E-2</v>
      </c>
      <c r="Q127">
        <f t="shared" si="14"/>
        <v>-1.9363427326636817E-2</v>
      </c>
      <c r="R127">
        <f t="shared" si="15"/>
        <v>6.3593004769475136E-3</v>
      </c>
      <c r="S127">
        <f t="shared" si="16"/>
        <v>-1.5377434328242144E-2</v>
      </c>
      <c r="T127">
        <f t="shared" si="17"/>
        <v>-1.5893769152196157E-2</v>
      </c>
      <c r="U127">
        <f t="shared" si="18"/>
        <v>6.3489055244954472E-3</v>
      </c>
      <c r="V127">
        <f t="shared" si="19"/>
        <v>-3.6367704653900695E-3</v>
      </c>
      <c r="W127" s="14">
        <f t="shared" si="20"/>
        <v>1.7200489100781178E-2</v>
      </c>
    </row>
    <row r="128" spans="1:23" x14ac:dyDescent="0.3">
      <c r="A128" s="26">
        <v>45196</v>
      </c>
      <c r="C128" s="6">
        <v>531.54999999999995</v>
      </c>
      <c r="D128">
        <v>150.55000000000001</v>
      </c>
      <c r="E128" s="4">
        <v>3440.55</v>
      </c>
      <c r="F128">
        <v>413.15</v>
      </c>
      <c r="G128">
        <v>31.45</v>
      </c>
      <c r="H128" s="4">
        <v>1928.15</v>
      </c>
      <c r="I128" s="4">
        <v>2447.5</v>
      </c>
      <c r="J128" s="4">
        <v>8442.4</v>
      </c>
      <c r="K128">
        <v>1018.9672499999999</v>
      </c>
      <c r="L128" s="14">
        <v>20.346072599999999</v>
      </c>
      <c r="N128" s="6">
        <f t="shared" si="11"/>
        <v>-1.1069767441860549E-2</v>
      </c>
      <c r="O128">
        <f t="shared" si="12"/>
        <v>1.8261751775448205E-2</v>
      </c>
      <c r="P128">
        <f t="shared" si="13"/>
        <v>1.0692830809453194E-2</v>
      </c>
      <c r="Q128">
        <f t="shared" si="14"/>
        <v>6.4555420219244266E-3</v>
      </c>
      <c r="R128">
        <f t="shared" si="15"/>
        <v>-1.7187500000000022E-2</v>
      </c>
      <c r="S128">
        <f t="shared" si="16"/>
        <v>4.3494113970205944E-3</v>
      </c>
      <c r="T128">
        <f t="shared" si="17"/>
        <v>1.1133833219722715E-2</v>
      </c>
      <c r="U128">
        <f t="shared" si="18"/>
        <v>-1.4469406456658987E-2</v>
      </c>
      <c r="V128">
        <f t="shared" si="19"/>
        <v>-1.2678382484603694E-2</v>
      </c>
      <c r="W128" s="14">
        <f t="shared" si="20"/>
        <v>-3.8467944750269199E-3</v>
      </c>
    </row>
    <row r="129" spans="1:23" x14ac:dyDescent="0.3">
      <c r="A129" s="26">
        <v>45195</v>
      </c>
      <c r="C129" s="6">
        <v>537.5</v>
      </c>
      <c r="D129">
        <v>147.85</v>
      </c>
      <c r="E129" s="4">
        <v>3404.15</v>
      </c>
      <c r="F129">
        <v>410.5</v>
      </c>
      <c r="G129">
        <v>32</v>
      </c>
      <c r="H129" s="4">
        <v>1919.8</v>
      </c>
      <c r="I129" s="4">
        <v>2420.5500000000002</v>
      </c>
      <c r="J129" s="4">
        <v>8566.35</v>
      </c>
      <c r="K129">
        <v>1032.0520000000001</v>
      </c>
      <c r="L129" s="14">
        <v>20.424642000000002</v>
      </c>
      <c r="N129" s="6">
        <f t="shared" si="11"/>
        <v>-8.1195792581656712E-3</v>
      </c>
      <c r="O129">
        <f t="shared" si="12"/>
        <v>5.0985723997280762E-3</v>
      </c>
      <c r="P129">
        <f t="shared" si="13"/>
        <v>6.9066493137718609E-3</v>
      </c>
      <c r="Q129">
        <f t="shared" si="14"/>
        <v>4.6500244738129646E-3</v>
      </c>
      <c r="R129">
        <f t="shared" si="15"/>
        <v>-3.1152647975078323E-3</v>
      </c>
      <c r="S129">
        <f t="shared" si="16"/>
        <v>2.7730192719486058E-2</v>
      </c>
      <c r="T129">
        <f t="shared" si="17"/>
        <v>1.4501561222993091E-2</v>
      </c>
      <c r="U129">
        <f t="shared" si="18"/>
        <v>-1.7924495855641071E-2</v>
      </c>
      <c r="V129">
        <f t="shared" si="19"/>
        <v>1.3462562939286304E-2</v>
      </c>
      <c r="W129" s="14">
        <f t="shared" si="20"/>
        <v>-8.3285771165320023E-4</v>
      </c>
    </row>
    <row r="130" spans="1:23" x14ac:dyDescent="0.3">
      <c r="A130" s="26">
        <v>45194</v>
      </c>
      <c r="C130" s="6">
        <v>541.9</v>
      </c>
      <c r="D130">
        <v>147.1</v>
      </c>
      <c r="E130" s="4">
        <v>3380.8</v>
      </c>
      <c r="F130">
        <v>408.6</v>
      </c>
      <c r="G130">
        <v>32.1</v>
      </c>
      <c r="H130" s="4">
        <v>1868</v>
      </c>
      <c r="I130" s="4">
        <v>2385.9499999999998</v>
      </c>
      <c r="J130" s="4">
        <v>8722.7000000000007</v>
      </c>
      <c r="K130">
        <v>1018.3425</v>
      </c>
      <c r="L130" s="14">
        <v>20.441666999999999</v>
      </c>
      <c r="N130" s="6">
        <f t="shared" si="11"/>
        <v>-2.5534975723790765E-2</v>
      </c>
      <c r="O130">
        <f t="shared" si="12"/>
        <v>7.8794107571086378E-3</v>
      </c>
      <c r="P130">
        <f t="shared" si="13"/>
        <v>-3.1802626115096502E-2</v>
      </c>
      <c r="Q130">
        <f t="shared" si="14"/>
        <v>5.784615384615441E-3</v>
      </c>
      <c r="R130">
        <f t="shared" si="15"/>
        <v>7.7181208053691303E-2</v>
      </c>
      <c r="S130">
        <f t="shared" si="16"/>
        <v>1.4638385703810351E-2</v>
      </c>
      <c r="T130">
        <f t="shared" si="17"/>
        <v>1.9811078816891738E-2</v>
      </c>
      <c r="U130">
        <f t="shared" si="18"/>
        <v>1.3118847817880976E-2</v>
      </c>
      <c r="V130">
        <f t="shared" si="19"/>
        <v>2.0251288134971814E-2</v>
      </c>
      <c r="W130" s="14">
        <f t="shared" si="20"/>
        <v>6.0195814305701251E-3</v>
      </c>
    </row>
    <row r="131" spans="1:23" x14ac:dyDescent="0.3">
      <c r="A131" s="26">
        <v>45191</v>
      </c>
      <c r="C131" s="6">
        <v>556.1</v>
      </c>
      <c r="D131">
        <v>145.94999999999999</v>
      </c>
      <c r="E131" s="4">
        <v>3491.85</v>
      </c>
      <c r="F131">
        <v>406.25</v>
      </c>
      <c r="G131">
        <v>29.8</v>
      </c>
      <c r="H131" s="4">
        <v>1841.05</v>
      </c>
      <c r="I131" s="4">
        <v>2339.6</v>
      </c>
      <c r="J131" s="4">
        <v>8609.75</v>
      </c>
      <c r="K131">
        <v>998.12909999999988</v>
      </c>
      <c r="L131" s="14">
        <v>20.319353</v>
      </c>
      <c r="N131" s="6">
        <f t="shared" si="11"/>
        <v>-1.5752212389380491E-2</v>
      </c>
      <c r="O131">
        <f t="shared" si="12"/>
        <v>1.0288065843619839E-3</v>
      </c>
      <c r="P131">
        <f t="shared" si="13"/>
        <v>-2.0875977904270607E-2</v>
      </c>
      <c r="Q131">
        <f t="shared" si="14"/>
        <v>-1.3520157325467338E-3</v>
      </c>
      <c r="R131">
        <f t="shared" si="15"/>
        <v>1.0169491525423752E-2</v>
      </c>
      <c r="S131">
        <f t="shared" si="16"/>
        <v>-2.75202704487231E-2</v>
      </c>
      <c r="T131">
        <f t="shared" si="17"/>
        <v>-2.1476818837700459E-2</v>
      </c>
      <c r="U131">
        <f t="shared" si="18"/>
        <v>-1.2915023388058292E-2</v>
      </c>
      <c r="V131">
        <f t="shared" si="19"/>
        <v>-1.388411866810259E-2</v>
      </c>
      <c r="W131" s="14">
        <f t="shared" si="20"/>
        <v>-1.9959243594913482E-3</v>
      </c>
    </row>
    <row r="132" spans="1:23" x14ac:dyDescent="0.3">
      <c r="A132" s="26">
        <v>45190</v>
      </c>
      <c r="C132" s="6">
        <v>565</v>
      </c>
      <c r="D132">
        <v>145.80000000000001</v>
      </c>
      <c r="E132" s="4">
        <v>3566.3</v>
      </c>
      <c r="F132">
        <v>406.8</v>
      </c>
      <c r="G132">
        <v>29.5</v>
      </c>
      <c r="H132" s="4">
        <v>1893.15</v>
      </c>
      <c r="I132" s="4">
        <v>2390.9499999999998</v>
      </c>
      <c r="J132" s="4">
        <v>8722.4</v>
      </c>
      <c r="K132">
        <v>1012.18236</v>
      </c>
      <c r="L132" s="14">
        <v>20.35999</v>
      </c>
      <c r="N132" s="6">
        <f t="shared" ref="N132:N195" si="21">(C132-C133)/C133</f>
        <v>6.4125400783755305E-3</v>
      </c>
      <c r="O132">
        <f t="shared" ref="O132:O195" si="22">(D132-D133)/D133</f>
        <v>-4.7781569965869531E-3</v>
      </c>
      <c r="P132">
        <f t="shared" ref="P132:P195" si="23">(E132-E133)/E133</f>
        <v>2.6145628338488003E-3</v>
      </c>
      <c r="Q132">
        <f t="shared" ref="Q132:Q195" si="24">(F132-F133)/F133</f>
        <v>-2.6794258373205714E-2</v>
      </c>
      <c r="R132">
        <f t="shared" ref="R132:R195" si="25">(G132-G133)/G133</f>
        <v>-2.960526315789469E-2</v>
      </c>
      <c r="S132">
        <f t="shared" ref="S132:S195" si="26">(H132-H133)/H133</f>
        <v>2.3775558725632455E-4</v>
      </c>
      <c r="T132">
        <f t="shared" ref="T132:T195" si="27">(I132-I133)/I133</f>
        <v>-1.0122546990146673E-2</v>
      </c>
      <c r="U132">
        <f t="shared" ref="U132:U195" si="28">(J132-J133)/J133</f>
        <v>5.8466044720180479E-3</v>
      </c>
      <c r="V132">
        <f t="shared" ref="V132:V195" si="29">(K132-K133)/K133</f>
        <v>-1.3995660803920276E-2</v>
      </c>
      <c r="W132" s="14">
        <f t="shared" ref="W132:W195" si="30">(L132-L133)/L133</f>
        <v>-2.4482529891767215E-2</v>
      </c>
    </row>
    <row r="133" spans="1:23" x14ac:dyDescent="0.3">
      <c r="A133" s="26">
        <v>45189</v>
      </c>
      <c r="C133" s="6">
        <v>561.4</v>
      </c>
      <c r="D133">
        <v>146.5</v>
      </c>
      <c r="E133" s="4">
        <v>3557</v>
      </c>
      <c r="F133">
        <v>418</v>
      </c>
      <c r="G133">
        <v>30.4</v>
      </c>
      <c r="H133" s="4">
        <v>1892.7</v>
      </c>
      <c r="I133" s="4">
        <v>2415.4</v>
      </c>
      <c r="J133" s="4">
        <v>8671.7000000000007</v>
      </c>
      <c r="K133">
        <v>1026.5496000000001</v>
      </c>
      <c r="L133" s="14">
        <v>20.870963999999997</v>
      </c>
      <c r="N133" s="6">
        <f t="shared" si="21"/>
        <v>-9.8765432098765829E-3</v>
      </c>
      <c r="O133">
        <f t="shared" si="22"/>
        <v>2.7378507871321403E-3</v>
      </c>
      <c r="P133">
        <f t="shared" si="23"/>
        <v>-1.9853680715338773E-2</v>
      </c>
      <c r="Q133">
        <f t="shared" si="24"/>
        <v>5.4119061936259774E-3</v>
      </c>
      <c r="R133">
        <f t="shared" si="25"/>
        <v>-3.0303030303030391E-2</v>
      </c>
      <c r="S133">
        <f t="shared" si="26"/>
        <v>-5.2556892836495509E-3</v>
      </c>
      <c r="T133">
        <f t="shared" si="27"/>
        <v>2.2781165311653195E-2</v>
      </c>
      <c r="U133">
        <f t="shared" si="28"/>
        <v>1.7661831666901374E-2</v>
      </c>
      <c r="V133">
        <f t="shared" si="29"/>
        <v>1.3812866199364265E-2</v>
      </c>
      <c r="W133" s="14">
        <f t="shared" si="30"/>
        <v>-3.411308300073637E-3</v>
      </c>
    </row>
    <row r="134" spans="1:23" x14ac:dyDescent="0.3">
      <c r="A134" s="26">
        <v>45187</v>
      </c>
      <c r="C134" s="6">
        <v>567</v>
      </c>
      <c r="D134">
        <v>146.1</v>
      </c>
      <c r="E134" s="4">
        <v>3629.05</v>
      </c>
      <c r="F134">
        <v>415.75</v>
      </c>
      <c r="G134">
        <v>31.35</v>
      </c>
      <c r="H134" s="4">
        <v>1902.7</v>
      </c>
      <c r="I134" s="4">
        <v>2361.6</v>
      </c>
      <c r="J134" s="4">
        <v>8521.2000000000007</v>
      </c>
      <c r="K134">
        <v>1012.5631999999999</v>
      </c>
      <c r="L134" s="14">
        <v>20.942405000000001</v>
      </c>
      <c r="N134" s="6">
        <f t="shared" si="21"/>
        <v>-2.0217729393468196E-2</v>
      </c>
      <c r="O134">
        <f t="shared" si="22"/>
        <v>-1.4502529510961253E-2</v>
      </c>
      <c r="P134">
        <f t="shared" si="23"/>
        <v>-1.6064311471409593E-2</v>
      </c>
      <c r="Q134">
        <f t="shared" si="24"/>
        <v>-2.1600864034560839E-3</v>
      </c>
      <c r="R134">
        <f t="shared" si="25"/>
        <v>1.6207455429497569E-2</v>
      </c>
      <c r="S134">
        <f t="shared" si="26"/>
        <v>-1.2430903381517163E-2</v>
      </c>
      <c r="T134">
        <f t="shared" si="27"/>
        <v>1.104546622142295E-2</v>
      </c>
      <c r="U134">
        <f t="shared" si="28"/>
        <v>-9.1224642863371088E-3</v>
      </c>
      <c r="V134">
        <f t="shared" si="29"/>
        <v>-1.9354525297606829E-2</v>
      </c>
      <c r="W134" s="14">
        <f t="shared" si="30"/>
        <v>6.0197458709338189E-3</v>
      </c>
    </row>
    <row r="135" spans="1:23" x14ac:dyDescent="0.3">
      <c r="A135" s="26">
        <v>45184</v>
      </c>
      <c r="C135" s="6">
        <v>578.70000000000005</v>
      </c>
      <c r="D135">
        <v>148.25</v>
      </c>
      <c r="E135" s="4">
        <v>3688.3</v>
      </c>
      <c r="F135">
        <v>416.65</v>
      </c>
      <c r="G135">
        <v>30.85</v>
      </c>
      <c r="H135" s="4">
        <v>1926.65</v>
      </c>
      <c r="I135" s="4">
        <v>2335.8000000000002</v>
      </c>
      <c r="J135" s="4">
        <v>8599.65</v>
      </c>
      <c r="K135">
        <v>1032.5476699999999</v>
      </c>
      <c r="L135" s="14">
        <v>20.817091399999999</v>
      </c>
      <c r="N135" s="6">
        <f t="shared" si="21"/>
        <v>-1.8320610687022825E-2</v>
      </c>
      <c r="O135">
        <f t="shared" si="22"/>
        <v>5.084745762711864E-3</v>
      </c>
      <c r="P135">
        <f t="shared" si="23"/>
        <v>2.8312539206802868E-2</v>
      </c>
      <c r="Q135">
        <f t="shared" si="24"/>
        <v>-1.6523073291632245E-2</v>
      </c>
      <c r="R135">
        <f t="shared" si="25"/>
        <v>-3.1397174254317109E-2</v>
      </c>
      <c r="S135">
        <f t="shared" si="26"/>
        <v>9.774633123689775E-3</v>
      </c>
      <c r="T135">
        <f t="shared" si="27"/>
        <v>1.0600095184528186E-2</v>
      </c>
      <c r="U135">
        <f t="shared" si="28"/>
        <v>-1.8355221478348838E-2</v>
      </c>
      <c r="V135">
        <f t="shared" si="29"/>
        <v>-9.3672129534820418E-5</v>
      </c>
      <c r="W135" s="14">
        <f t="shared" si="30"/>
        <v>-2.0767374068771235E-3</v>
      </c>
    </row>
    <row r="136" spans="1:23" x14ac:dyDescent="0.3">
      <c r="A136" s="26">
        <v>45183</v>
      </c>
      <c r="C136" s="6">
        <v>589.5</v>
      </c>
      <c r="D136">
        <v>147.5</v>
      </c>
      <c r="E136" s="4">
        <v>3586.75</v>
      </c>
      <c r="F136">
        <v>423.65</v>
      </c>
      <c r="G136">
        <v>31.85</v>
      </c>
      <c r="H136" s="4">
        <v>1908</v>
      </c>
      <c r="I136" s="4">
        <v>2311.3000000000002</v>
      </c>
      <c r="J136" s="4">
        <v>8760.4500000000007</v>
      </c>
      <c r="K136">
        <v>1032.6444000000001</v>
      </c>
      <c r="L136" s="14">
        <v>20.860413000000005</v>
      </c>
      <c r="N136" s="6">
        <f t="shared" si="21"/>
        <v>-8.4745762711864404E-4</v>
      </c>
      <c r="O136">
        <f t="shared" si="22"/>
        <v>1.6190148122631722E-2</v>
      </c>
      <c r="P136">
        <f t="shared" si="23"/>
        <v>-1.3246581749154059E-2</v>
      </c>
      <c r="Q136">
        <f t="shared" si="24"/>
        <v>2.1705052453876765E-2</v>
      </c>
      <c r="R136">
        <f t="shared" si="25"/>
        <v>-9.3312597200621208E-3</v>
      </c>
      <c r="S136">
        <f t="shared" si="26"/>
        <v>3.6030823448964622E-3</v>
      </c>
      <c r="T136">
        <f t="shared" si="27"/>
        <v>3.1600089265788965E-2</v>
      </c>
      <c r="U136">
        <f t="shared" si="28"/>
        <v>-5.0031234028053012E-3</v>
      </c>
      <c r="V136">
        <f t="shared" si="29"/>
        <v>-6.9021602240228685E-4</v>
      </c>
      <c r="W136" s="14">
        <f t="shared" si="30"/>
        <v>1.1787164704689075E-2</v>
      </c>
    </row>
    <row r="137" spans="1:23" x14ac:dyDescent="0.3">
      <c r="A137" s="26">
        <v>45182</v>
      </c>
      <c r="C137" s="6">
        <v>590</v>
      </c>
      <c r="D137">
        <v>145.15</v>
      </c>
      <c r="E137" s="4">
        <v>3634.9</v>
      </c>
      <c r="F137">
        <v>414.65</v>
      </c>
      <c r="G137">
        <v>32.15</v>
      </c>
      <c r="H137" s="4">
        <v>1901.15</v>
      </c>
      <c r="I137" s="4">
        <v>2240.5</v>
      </c>
      <c r="J137" s="4">
        <v>8804.5</v>
      </c>
      <c r="K137">
        <v>1033.3576399999999</v>
      </c>
      <c r="L137" s="14">
        <v>20.6173924</v>
      </c>
      <c r="N137" s="6">
        <f t="shared" si="21"/>
        <v>4.0472621461952289E-2</v>
      </c>
      <c r="O137">
        <f t="shared" si="22"/>
        <v>1.7882187938288999E-2</v>
      </c>
      <c r="P137">
        <f t="shared" si="23"/>
        <v>-1.3113596872284897E-2</v>
      </c>
      <c r="Q137">
        <f t="shared" si="24"/>
        <v>-1.4029247414100663E-2</v>
      </c>
      <c r="R137">
        <f t="shared" si="25"/>
        <v>-3.1007751937984938E-3</v>
      </c>
      <c r="S137">
        <f t="shared" si="26"/>
        <v>-2.2043194163800972E-3</v>
      </c>
      <c r="T137">
        <f t="shared" si="27"/>
        <v>1.5708230387379056E-2</v>
      </c>
      <c r="U137">
        <f t="shared" si="28"/>
        <v>-7.5970198041005466E-3</v>
      </c>
      <c r="V137">
        <f t="shared" si="29"/>
        <v>1.6514502943478039E-2</v>
      </c>
      <c r="W137" s="14">
        <f t="shared" si="30"/>
        <v>1.4067036242972123E-2</v>
      </c>
    </row>
    <row r="138" spans="1:23" x14ac:dyDescent="0.3">
      <c r="A138" s="26">
        <v>45181</v>
      </c>
      <c r="C138" s="6">
        <v>567.04999999999995</v>
      </c>
      <c r="D138">
        <v>142.6</v>
      </c>
      <c r="E138" s="4">
        <v>3683.2</v>
      </c>
      <c r="F138">
        <v>420.55</v>
      </c>
      <c r="G138">
        <v>32.25</v>
      </c>
      <c r="H138" s="4">
        <v>1905.35</v>
      </c>
      <c r="I138" s="4">
        <v>2205.85</v>
      </c>
      <c r="J138" s="4">
        <v>8871.9</v>
      </c>
      <c r="K138">
        <v>1016.5694999999999</v>
      </c>
      <c r="L138" s="14">
        <v>20.331389999999999</v>
      </c>
      <c r="N138" s="6">
        <f t="shared" si="21"/>
        <v>-3.7838296428268546E-2</v>
      </c>
      <c r="O138">
        <f t="shared" si="22"/>
        <v>-4.2310275352585705E-2</v>
      </c>
      <c r="P138">
        <f t="shared" si="23"/>
        <v>-3.114478114478117E-2</v>
      </c>
      <c r="Q138">
        <f t="shared" si="24"/>
        <v>-2.1863007326433252E-2</v>
      </c>
      <c r="R138">
        <f t="shared" si="25"/>
        <v>-5.5636896046852083E-2</v>
      </c>
      <c r="S138">
        <f t="shared" si="26"/>
        <v>-5.3248414293545175E-3</v>
      </c>
      <c r="T138">
        <f t="shared" si="27"/>
        <v>-6.8436100042773788E-3</v>
      </c>
      <c r="U138">
        <f t="shared" si="28"/>
        <v>-2.5108786426970245E-2</v>
      </c>
      <c r="V138">
        <f t="shared" si="29"/>
        <v>1.8488332017520974E-2</v>
      </c>
      <c r="W138" s="14">
        <f t="shared" si="30"/>
        <v>1.3019373605200502E-2</v>
      </c>
    </row>
    <row r="139" spans="1:23" x14ac:dyDescent="0.3">
      <c r="A139" s="26">
        <v>45180</v>
      </c>
      <c r="C139" s="6">
        <v>589.35</v>
      </c>
      <c r="D139">
        <v>148.9</v>
      </c>
      <c r="E139" s="4">
        <v>3801.6</v>
      </c>
      <c r="F139">
        <v>429.95</v>
      </c>
      <c r="G139">
        <v>34.15</v>
      </c>
      <c r="H139" s="4">
        <v>1915.55</v>
      </c>
      <c r="I139" s="4">
        <v>2221.0500000000002</v>
      </c>
      <c r="J139" s="4">
        <v>9100.4</v>
      </c>
      <c r="K139">
        <v>998.11599999999999</v>
      </c>
      <c r="L139" s="14">
        <v>20.07009</v>
      </c>
      <c r="N139" s="6">
        <f t="shared" si="21"/>
        <v>2.638453500522462E-2</v>
      </c>
      <c r="O139">
        <f t="shared" si="22"/>
        <v>9.4915254237288513E-3</v>
      </c>
      <c r="P139">
        <f t="shared" si="23"/>
        <v>2.107086741066028E-2</v>
      </c>
      <c r="Q139">
        <f t="shared" si="24"/>
        <v>9.3120707717373353E-4</v>
      </c>
      <c r="R139">
        <f t="shared" si="25"/>
        <v>2.0926756352765193E-2</v>
      </c>
      <c r="S139">
        <f t="shared" si="26"/>
        <v>3.2734510029853872E-3</v>
      </c>
      <c r="T139">
        <f t="shared" si="27"/>
        <v>1.6460719761883695E-3</v>
      </c>
      <c r="U139">
        <f t="shared" si="28"/>
        <v>1.9487597300361023E-3</v>
      </c>
      <c r="V139">
        <f t="shared" si="29"/>
        <v>-7.8453414229669102E-3</v>
      </c>
      <c r="W139" s="14">
        <f t="shared" si="30"/>
        <v>-4.9541429237781764E-2</v>
      </c>
    </row>
    <row r="140" spans="1:23" x14ac:dyDescent="0.3">
      <c r="A140" s="26">
        <v>45177</v>
      </c>
      <c r="C140" s="6">
        <v>574.20000000000005</v>
      </c>
      <c r="D140">
        <v>147.5</v>
      </c>
      <c r="E140" s="4">
        <v>3723.15</v>
      </c>
      <c r="F140">
        <v>429.55</v>
      </c>
      <c r="G140">
        <v>33.450000000000003</v>
      </c>
      <c r="H140" s="4">
        <v>1909.3</v>
      </c>
      <c r="I140" s="4">
        <v>2217.4</v>
      </c>
      <c r="J140" s="4">
        <v>9082.7000000000007</v>
      </c>
      <c r="K140">
        <v>1006.00848</v>
      </c>
      <c r="L140" s="14">
        <v>21.116217600000002</v>
      </c>
      <c r="N140" s="6">
        <f t="shared" si="21"/>
        <v>2.4077046548956659E-2</v>
      </c>
      <c r="O140">
        <f t="shared" si="22"/>
        <v>1.7241379310344827E-2</v>
      </c>
      <c r="P140">
        <f t="shared" si="23"/>
        <v>1.8227813482838806E-2</v>
      </c>
      <c r="Q140">
        <f t="shared" si="24"/>
        <v>5.9718969555035391E-3</v>
      </c>
      <c r="R140">
        <f t="shared" si="25"/>
        <v>1.3636363636363722E-2</v>
      </c>
      <c r="S140">
        <f t="shared" si="26"/>
        <v>4.4718013468013473E-3</v>
      </c>
      <c r="T140">
        <f t="shared" si="27"/>
        <v>-1.0310198616380231E-2</v>
      </c>
      <c r="U140">
        <f t="shared" si="28"/>
        <v>6.9400560969390982E-3</v>
      </c>
      <c r="V140">
        <f t="shared" si="29"/>
        <v>2.6184812694798797E-2</v>
      </c>
      <c r="W140" s="14">
        <f t="shared" si="30"/>
        <v>-1.5684850857934023E-2</v>
      </c>
    </row>
    <row r="141" spans="1:23" x14ac:dyDescent="0.3">
      <c r="A141" s="26">
        <v>45176</v>
      </c>
      <c r="C141" s="6">
        <v>560.70000000000005</v>
      </c>
      <c r="D141">
        <v>145</v>
      </c>
      <c r="E141" s="4">
        <v>3656.5</v>
      </c>
      <c r="F141">
        <v>427</v>
      </c>
      <c r="G141">
        <v>33</v>
      </c>
      <c r="H141" s="4">
        <v>1900.8</v>
      </c>
      <c r="I141" s="4">
        <v>2240.5</v>
      </c>
      <c r="J141" s="4">
        <v>9020.1</v>
      </c>
      <c r="K141">
        <v>980.33849999999995</v>
      </c>
      <c r="L141" s="14">
        <v>21.452700000000004</v>
      </c>
      <c r="N141" s="6">
        <f t="shared" si="21"/>
        <v>1.0998918139199464E-2</v>
      </c>
      <c r="O141">
        <f t="shared" si="22"/>
        <v>8.3449235048677923E-3</v>
      </c>
      <c r="P141">
        <f t="shared" si="23"/>
        <v>2.3163059716834523E-3</v>
      </c>
      <c r="Q141">
        <f t="shared" si="24"/>
        <v>-1.0428736964078795E-2</v>
      </c>
      <c r="R141">
        <f t="shared" si="25"/>
        <v>8.0196399345335484E-2</v>
      </c>
      <c r="S141">
        <f t="shared" si="26"/>
        <v>1.3169678133066428E-3</v>
      </c>
      <c r="T141">
        <f t="shared" si="27"/>
        <v>5.1354187599084156E-4</v>
      </c>
      <c r="U141">
        <f t="shared" si="28"/>
        <v>-2.2234021371209003E-3</v>
      </c>
      <c r="V141">
        <f t="shared" si="29"/>
        <v>-9.8033997064576484E-3</v>
      </c>
      <c r="W141" s="14">
        <f t="shared" si="30"/>
        <v>5.9856248454626647E-4</v>
      </c>
    </row>
    <row r="142" spans="1:23" x14ac:dyDescent="0.3">
      <c r="A142" s="26">
        <v>45175</v>
      </c>
      <c r="C142" s="6">
        <v>554.6</v>
      </c>
      <c r="D142">
        <v>143.80000000000001</v>
      </c>
      <c r="E142" s="4">
        <v>3648.05</v>
      </c>
      <c r="F142">
        <v>431.5</v>
      </c>
      <c r="G142">
        <v>30.55</v>
      </c>
      <c r="H142" s="4">
        <v>1898.3</v>
      </c>
      <c r="I142" s="4">
        <v>2239.35</v>
      </c>
      <c r="J142" s="4">
        <v>9040.2000000000007</v>
      </c>
      <c r="K142">
        <v>990.04430000000002</v>
      </c>
      <c r="L142" s="14">
        <v>21.439866899999998</v>
      </c>
      <c r="N142" s="6">
        <f t="shared" si="21"/>
        <v>-1.6143338655313148E-2</v>
      </c>
      <c r="O142">
        <f t="shared" si="22"/>
        <v>-6.2197650310986683E-3</v>
      </c>
      <c r="P142">
        <f t="shared" si="23"/>
        <v>-8.7763392068688374E-3</v>
      </c>
      <c r="Q142">
        <f t="shared" si="24"/>
        <v>2.142265356846967E-2</v>
      </c>
      <c r="R142">
        <f t="shared" si="25"/>
        <v>-1.2924071082390907E-2</v>
      </c>
      <c r="S142">
        <f t="shared" si="26"/>
        <v>-8.4358431925618798E-3</v>
      </c>
      <c r="T142">
        <f t="shared" si="27"/>
        <v>1.5209901169643542E-2</v>
      </c>
      <c r="U142">
        <f t="shared" si="28"/>
        <v>-2.7857085248810309E-2</v>
      </c>
      <c r="V142">
        <f t="shared" si="29"/>
        <v>2.9395202053163807E-4</v>
      </c>
      <c r="W142" s="14">
        <f t="shared" si="30"/>
        <v>1.5864545877649504E-3</v>
      </c>
    </row>
    <row r="143" spans="1:23" x14ac:dyDescent="0.3">
      <c r="A143" s="26">
        <v>45174</v>
      </c>
      <c r="C143" s="6">
        <v>563.70000000000005</v>
      </c>
      <c r="D143">
        <v>144.69999999999999</v>
      </c>
      <c r="E143" s="4">
        <v>3680.35</v>
      </c>
      <c r="F143">
        <v>422.45</v>
      </c>
      <c r="G143">
        <v>30.95</v>
      </c>
      <c r="H143" s="4">
        <v>1914.45</v>
      </c>
      <c r="I143" s="4">
        <v>2205.8000000000002</v>
      </c>
      <c r="J143" s="4">
        <v>9299.25</v>
      </c>
      <c r="K143">
        <v>989.75336000000004</v>
      </c>
      <c r="L143" s="14">
        <v>21.405907399999997</v>
      </c>
      <c r="N143" s="6">
        <f t="shared" si="21"/>
        <v>-5.5570256681661415E-3</v>
      </c>
      <c r="O143">
        <f t="shared" si="22"/>
        <v>1.153442852149582E-2</v>
      </c>
      <c r="P143">
        <f t="shared" si="23"/>
        <v>1.9092318768344635E-2</v>
      </c>
      <c r="Q143">
        <f t="shared" si="24"/>
        <v>3.8018296305096016E-3</v>
      </c>
      <c r="R143">
        <f t="shared" si="25"/>
        <v>-1.1182108626198128E-2</v>
      </c>
      <c r="S143">
        <f t="shared" si="26"/>
        <v>1.143808114961966E-2</v>
      </c>
      <c r="T143">
        <f t="shared" si="27"/>
        <v>1.624012347100965E-2</v>
      </c>
      <c r="U143">
        <f t="shared" si="28"/>
        <v>2.7929496891629922E-3</v>
      </c>
      <c r="V143">
        <f t="shared" si="29"/>
        <v>-3.4864206194424013E-4</v>
      </c>
      <c r="W143" s="14">
        <f t="shared" si="30"/>
        <v>1.0508078493770655E-2</v>
      </c>
    </row>
    <row r="144" spans="1:23" x14ac:dyDescent="0.3">
      <c r="A144" s="26">
        <v>45173</v>
      </c>
      <c r="C144" s="6">
        <v>566.85</v>
      </c>
      <c r="D144">
        <v>143.05000000000001</v>
      </c>
      <c r="E144" s="4">
        <v>3611.4</v>
      </c>
      <c r="F144">
        <v>420.85</v>
      </c>
      <c r="G144">
        <v>31.3</v>
      </c>
      <c r="H144" s="4">
        <v>1892.8</v>
      </c>
      <c r="I144" s="4">
        <v>2170.5500000000002</v>
      </c>
      <c r="J144" s="4">
        <v>9273.35</v>
      </c>
      <c r="K144">
        <v>990.09855000000005</v>
      </c>
      <c r="L144" s="14">
        <v>21.183311500000002</v>
      </c>
      <c r="N144" s="6">
        <f t="shared" si="21"/>
        <v>-2.4637043554773027E-3</v>
      </c>
      <c r="O144">
        <f t="shared" si="22"/>
        <v>-5.2155771905424194E-3</v>
      </c>
      <c r="P144">
        <f t="shared" si="23"/>
        <v>-2.4947351368864432E-2</v>
      </c>
      <c r="Q144">
        <f t="shared" si="24"/>
        <v>-8.0141426045962933E-3</v>
      </c>
      <c r="R144">
        <f t="shared" si="25"/>
        <v>2.9605263157894808E-2</v>
      </c>
      <c r="S144">
        <f t="shared" si="26"/>
        <v>-9.5756370676573464E-3</v>
      </c>
      <c r="T144">
        <f t="shared" si="27"/>
        <v>-1.3946621237932911E-2</v>
      </c>
      <c r="U144">
        <f t="shared" si="28"/>
        <v>-2.8592229450153349E-2</v>
      </c>
      <c r="V144">
        <f t="shared" si="29"/>
        <v>1.1508144855623314E-3</v>
      </c>
      <c r="W144" s="14">
        <f t="shared" si="30"/>
        <v>4.2356951222431707E-3</v>
      </c>
    </row>
    <row r="145" spans="1:23" x14ac:dyDescent="0.3">
      <c r="A145" s="26">
        <v>45170</v>
      </c>
      <c r="C145" s="6">
        <v>568.25</v>
      </c>
      <c r="D145">
        <v>143.80000000000001</v>
      </c>
      <c r="E145" s="4">
        <v>3703.8</v>
      </c>
      <c r="F145">
        <v>424.25</v>
      </c>
      <c r="G145">
        <v>30.4</v>
      </c>
      <c r="H145" s="4">
        <v>1911.1</v>
      </c>
      <c r="I145" s="4">
        <v>2201.25</v>
      </c>
      <c r="J145" s="4">
        <v>9546.2999999999993</v>
      </c>
      <c r="K145">
        <v>988.96043999999995</v>
      </c>
      <c r="L145" s="14">
        <v>21.093963899999999</v>
      </c>
      <c r="N145" s="6">
        <f t="shared" si="21"/>
        <v>1.3215859030837004E-3</v>
      </c>
      <c r="O145">
        <f t="shared" si="22"/>
        <v>-1.0420284821116865E-3</v>
      </c>
      <c r="P145">
        <f t="shared" si="23"/>
        <v>2.3409063231533472E-3</v>
      </c>
      <c r="Q145">
        <f t="shared" si="24"/>
        <v>7.9591351865051629E-3</v>
      </c>
      <c r="R145">
        <f t="shared" si="25"/>
        <v>7.4204946996466348E-2</v>
      </c>
      <c r="S145">
        <f t="shared" si="26"/>
        <v>-2.1979990276605025E-2</v>
      </c>
      <c r="T145">
        <f t="shared" si="27"/>
        <v>1.1650351578657065E-2</v>
      </c>
      <c r="U145">
        <f t="shared" si="28"/>
        <v>4.1126725008413141E-3</v>
      </c>
      <c r="V145">
        <f t="shared" si="29"/>
        <v>8.2731869391243652E-3</v>
      </c>
      <c r="W145" s="14">
        <f t="shared" si="30"/>
        <v>-1.3316342717361923E-3</v>
      </c>
    </row>
    <row r="146" spans="1:23" x14ac:dyDescent="0.3">
      <c r="A146" s="26">
        <v>45169</v>
      </c>
      <c r="C146" s="6">
        <v>567.5</v>
      </c>
      <c r="D146">
        <v>143.94999999999999</v>
      </c>
      <c r="E146" s="4">
        <v>3695.15</v>
      </c>
      <c r="F146">
        <v>420.9</v>
      </c>
      <c r="G146">
        <v>28.3</v>
      </c>
      <c r="H146" s="4">
        <v>1954.05</v>
      </c>
      <c r="I146" s="4">
        <v>2175.9</v>
      </c>
      <c r="J146" s="4">
        <v>9507.2000000000007</v>
      </c>
      <c r="K146">
        <v>980.84571999999991</v>
      </c>
      <c r="L146" s="14">
        <v>21.122090800000002</v>
      </c>
      <c r="N146" s="6">
        <f t="shared" si="21"/>
        <v>1.4570483597032228E-2</v>
      </c>
      <c r="O146">
        <f t="shared" si="22"/>
        <v>3.8354253835424191E-3</v>
      </c>
      <c r="P146">
        <f t="shared" si="23"/>
        <v>-1.2838184815805833E-3</v>
      </c>
      <c r="Q146">
        <f t="shared" si="24"/>
        <v>1.0200408016320654E-2</v>
      </c>
      <c r="R146">
        <f t="shared" si="25"/>
        <v>-2.2452504317789244E-2</v>
      </c>
      <c r="S146">
        <f t="shared" si="26"/>
        <v>-9.5544629732881216E-3</v>
      </c>
      <c r="T146">
        <f t="shared" si="27"/>
        <v>-1.5162487553181858E-2</v>
      </c>
      <c r="U146">
        <f t="shared" si="28"/>
        <v>2.0009226774813049E-2</v>
      </c>
      <c r="V146">
        <f t="shared" si="29"/>
        <v>-5.3541414443044862E-4</v>
      </c>
      <c r="W146" s="14">
        <f t="shared" si="30"/>
        <v>-3.657228323697076E-2</v>
      </c>
    </row>
    <row r="147" spans="1:23" x14ac:dyDescent="0.3">
      <c r="A147" s="26">
        <v>45168</v>
      </c>
      <c r="C147" s="6">
        <v>559.35</v>
      </c>
      <c r="D147">
        <v>143.4</v>
      </c>
      <c r="E147" s="4">
        <v>3699.9</v>
      </c>
      <c r="F147">
        <v>416.65</v>
      </c>
      <c r="G147">
        <v>28.95</v>
      </c>
      <c r="H147" s="4">
        <v>1972.9</v>
      </c>
      <c r="I147" s="4">
        <v>2209.4</v>
      </c>
      <c r="J147" s="4">
        <v>9320.7000000000007</v>
      </c>
      <c r="K147">
        <v>981.37116000000003</v>
      </c>
      <c r="L147" s="14">
        <v>21.923897800000002</v>
      </c>
      <c r="N147" s="6">
        <f t="shared" si="21"/>
        <v>4.1523135648449998E-2</v>
      </c>
      <c r="O147">
        <f t="shared" si="22"/>
        <v>-7.2689511941847213E-3</v>
      </c>
      <c r="P147">
        <f t="shared" si="23"/>
        <v>6.7344190033059876E-3</v>
      </c>
      <c r="Q147">
        <f t="shared" si="24"/>
        <v>5.9504132231404903E-2</v>
      </c>
      <c r="R147">
        <f t="shared" si="25"/>
        <v>2.8419182948490256E-2</v>
      </c>
      <c r="S147">
        <f t="shared" si="26"/>
        <v>5.3505911129229514E-3</v>
      </c>
      <c r="T147">
        <f t="shared" si="27"/>
        <v>1.7476801215777604E-2</v>
      </c>
      <c r="U147">
        <f t="shared" si="28"/>
        <v>8.4172716355257644E-3</v>
      </c>
      <c r="V147">
        <f t="shared" si="29"/>
        <v>1.3192475824366365E-2</v>
      </c>
      <c r="W147" s="14">
        <f t="shared" si="30"/>
        <v>-2.602323968073374E-2</v>
      </c>
    </row>
    <row r="148" spans="1:23" x14ac:dyDescent="0.3">
      <c r="A148" s="26">
        <v>45167</v>
      </c>
      <c r="C148" s="6">
        <v>537.04999999999995</v>
      </c>
      <c r="D148">
        <v>144.44999999999999</v>
      </c>
      <c r="E148" s="4">
        <v>3675.15</v>
      </c>
      <c r="F148">
        <v>393.25</v>
      </c>
      <c r="G148">
        <v>28.15</v>
      </c>
      <c r="H148" s="4">
        <v>1962.4</v>
      </c>
      <c r="I148" s="4">
        <v>2171.4499999999998</v>
      </c>
      <c r="J148" s="4">
        <v>9242.9</v>
      </c>
      <c r="K148">
        <v>968.59302000000002</v>
      </c>
      <c r="L148" s="14">
        <v>22.509672399999999</v>
      </c>
      <c r="N148" s="6">
        <f t="shared" si="21"/>
        <v>1.30151843817787E-2</v>
      </c>
      <c r="O148">
        <f t="shared" si="22"/>
        <v>3.8220986796385194E-3</v>
      </c>
      <c r="P148">
        <f t="shared" si="23"/>
        <v>3.6183402059040389E-3</v>
      </c>
      <c r="Q148">
        <f t="shared" si="24"/>
        <v>-1.3966480446927663E-3</v>
      </c>
      <c r="R148">
        <f t="shared" si="25"/>
        <v>1.8083182640144666E-2</v>
      </c>
      <c r="S148">
        <f t="shared" si="26"/>
        <v>-1.3224719666113518E-2</v>
      </c>
      <c r="T148">
        <f t="shared" si="27"/>
        <v>-6.9966845775695351E-3</v>
      </c>
      <c r="U148">
        <f t="shared" si="28"/>
        <v>-9.9615462890562251E-3</v>
      </c>
      <c r="V148">
        <f t="shared" si="29"/>
        <v>-1.1662906146490226E-3</v>
      </c>
      <c r="W148" s="14">
        <f t="shared" si="30"/>
        <v>1.8363952558297859E-2</v>
      </c>
    </row>
    <row r="149" spans="1:23" x14ac:dyDescent="0.3">
      <c r="A149" s="26">
        <v>45166</v>
      </c>
      <c r="C149" s="6">
        <v>530.15</v>
      </c>
      <c r="D149">
        <v>143.9</v>
      </c>
      <c r="E149" s="4">
        <v>3661.9</v>
      </c>
      <c r="F149">
        <v>393.8</v>
      </c>
      <c r="G149">
        <v>27.65</v>
      </c>
      <c r="H149" s="4">
        <v>1988.7</v>
      </c>
      <c r="I149" s="4">
        <v>2186.75</v>
      </c>
      <c r="J149" s="4">
        <v>9335.9</v>
      </c>
      <c r="K149">
        <v>969.72399999999993</v>
      </c>
      <c r="L149" s="14">
        <v>22.103759999999998</v>
      </c>
      <c r="N149" s="6">
        <f t="shared" si="21"/>
        <v>-4.50661909679838E-3</v>
      </c>
      <c r="O149">
        <f t="shared" si="22"/>
        <v>2.274342572850048E-2</v>
      </c>
      <c r="P149">
        <f t="shared" si="23"/>
        <v>3.7690336197798882E-3</v>
      </c>
      <c r="Q149">
        <f t="shared" si="24"/>
        <v>4.5918367346939066E-3</v>
      </c>
      <c r="R149">
        <f t="shared" si="25"/>
        <v>2.4074074074074022E-2</v>
      </c>
      <c r="S149">
        <f t="shared" si="26"/>
        <v>2.2931733991885463E-3</v>
      </c>
      <c r="T149">
        <f t="shared" si="27"/>
        <v>-8.0742101562678009E-3</v>
      </c>
      <c r="U149">
        <f t="shared" si="28"/>
        <v>-1.7670588109296726E-4</v>
      </c>
      <c r="V149">
        <f t="shared" si="29"/>
        <v>1.3362997998843018E-2</v>
      </c>
      <c r="W149" s="14">
        <f t="shared" si="30"/>
        <v>2.4043585072825533E-2</v>
      </c>
    </row>
    <row r="150" spans="1:23" x14ac:dyDescent="0.3">
      <c r="A150" s="26">
        <v>45163</v>
      </c>
      <c r="C150" s="6">
        <v>532.54999999999995</v>
      </c>
      <c r="D150">
        <v>140.69999999999999</v>
      </c>
      <c r="E150" s="4">
        <v>3648.15</v>
      </c>
      <c r="F150">
        <v>392</v>
      </c>
      <c r="G150">
        <v>27</v>
      </c>
      <c r="H150" s="4">
        <v>1984.15</v>
      </c>
      <c r="I150" s="4">
        <v>2204.5500000000002</v>
      </c>
      <c r="J150" s="4">
        <v>9337.5499999999993</v>
      </c>
      <c r="K150">
        <v>956.93646000000001</v>
      </c>
      <c r="L150" s="14">
        <v>21.5847844</v>
      </c>
      <c r="N150" s="6">
        <f t="shared" si="21"/>
        <v>9.2864588268738325E-3</v>
      </c>
      <c r="O150">
        <f t="shared" si="22"/>
        <v>0</v>
      </c>
      <c r="P150">
        <f t="shared" si="23"/>
        <v>-3.9730381411656567E-4</v>
      </c>
      <c r="Q150">
        <f t="shared" si="24"/>
        <v>-2.4754322676949842E-2</v>
      </c>
      <c r="R150">
        <f t="shared" si="25"/>
        <v>-1.8181818181818181E-2</v>
      </c>
      <c r="S150">
        <f t="shared" si="26"/>
        <v>-4.6153460255348123E-3</v>
      </c>
      <c r="T150">
        <f t="shared" si="27"/>
        <v>-1.8563375817806846E-3</v>
      </c>
      <c r="U150">
        <f t="shared" si="28"/>
        <v>5.7462217516123695E-2</v>
      </c>
      <c r="V150">
        <f t="shared" si="29"/>
        <v>-1.7133759414111074E-2</v>
      </c>
      <c r="W150" s="14">
        <f t="shared" si="30"/>
        <v>-1.6997778761675481E-2</v>
      </c>
    </row>
    <row r="151" spans="1:23" x14ac:dyDescent="0.3">
      <c r="A151" s="26">
        <v>45162</v>
      </c>
      <c r="C151" s="6">
        <v>527.65</v>
      </c>
      <c r="D151">
        <v>140.69999999999999</v>
      </c>
      <c r="E151" s="4">
        <v>3649.6</v>
      </c>
      <c r="F151">
        <v>401.95</v>
      </c>
      <c r="G151">
        <v>27.5</v>
      </c>
      <c r="H151" s="4">
        <v>1993.35</v>
      </c>
      <c r="I151" s="4">
        <v>2208.65</v>
      </c>
      <c r="J151" s="4">
        <v>8830.15</v>
      </c>
      <c r="K151">
        <v>973.61819999999989</v>
      </c>
      <c r="L151" s="14">
        <v>21.958022000000003</v>
      </c>
      <c r="N151" s="6">
        <f t="shared" si="21"/>
        <v>3.4230293810021003E-3</v>
      </c>
      <c r="O151">
        <f t="shared" si="22"/>
        <v>-7.0571630204657732E-3</v>
      </c>
      <c r="P151">
        <f t="shared" si="23"/>
        <v>2.0179833893884027E-3</v>
      </c>
      <c r="Q151">
        <f t="shared" si="24"/>
        <v>2.1191722762402541E-3</v>
      </c>
      <c r="R151">
        <f t="shared" si="25"/>
        <v>9.1743119266055051E-3</v>
      </c>
      <c r="S151">
        <f t="shared" si="26"/>
        <v>-1.2264010703136614E-2</v>
      </c>
      <c r="T151">
        <f t="shared" si="27"/>
        <v>-1.2032833083581261E-2</v>
      </c>
      <c r="U151">
        <f t="shared" si="28"/>
        <v>-3.0934061901992807E-3</v>
      </c>
      <c r="V151">
        <f t="shared" si="29"/>
        <v>8.5716629809323482E-3</v>
      </c>
      <c r="W151" s="14">
        <f t="shared" si="30"/>
        <v>-7.3404114830715609E-3</v>
      </c>
    </row>
    <row r="152" spans="1:23" x14ac:dyDescent="0.3">
      <c r="A152" s="26">
        <v>45161</v>
      </c>
      <c r="C152" s="6">
        <v>525.85</v>
      </c>
      <c r="D152">
        <v>141.69999999999999</v>
      </c>
      <c r="E152" s="4">
        <v>3642.25</v>
      </c>
      <c r="F152">
        <v>401.1</v>
      </c>
      <c r="G152">
        <v>27.25</v>
      </c>
      <c r="H152" s="4">
        <v>2018.1</v>
      </c>
      <c r="I152" s="4">
        <v>2235.5500000000002</v>
      </c>
      <c r="J152" s="4">
        <v>8857.5499999999993</v>
      </c>
      <c r="K152">
        <v>965.34359999999992</v>
      </c>
      <c r="L152" s="14">
        <v>22.1203948</v>
      </c>
      <c r="N152" s="6">
        <f t="shared" si="21"/>
        <v>-4.5433033601514003E-3</v>
      </c>
      <c r="O152">
        <f t="shared" si="22"/>
        <v>4.152884968761468E-2</v>
      </c>
      <c r="P152">
        <f t="shared" si="23"/>
        <v>1.2481409926751662E-2</v>
      </c>
      <c r="Q152">
        <f t="shared" si="24"/>
        <v>3.2166752444673187E-2</v>
      </c>
      <c r="R152">
        <f t="shared" si="25"/>
        <v>3.612167300380225E-2</v>
      </c>
      <c r="S152">
        <f t="shared" si="26"/>
        <v>4.4796177392862476E-3</v>
      </c>
      <c r="T152">
        <f t="shared" si="27"/>
        <v>-6.8636161705907675E-3</v>
      </c>
      <c r="U152">
        <f t="shared" si="28"/>
        <v>3.2811926097374655E-2</v>
      </c>
      <c r="V152">
        <f t="shared" si="29"/>
        <v>-1.4826834525326019E-2</v>
      </c>
      <c r="W152" s="14">
        <f t="shared" si="30"/>
        <v>3.0492857488921749E-2</v>
      </c>
    </row>
    <row r="153" spans="1:23" x14ac:dyDescent="0.3">
      <c r="A153" s="26">
        <v>45160</v>
      </c>
      <c r="C153" s="6">
        <v>528.25</v>
      </c>
      <c r="D153">
        <v>136.05000000000001</v>
      </c>
      <c r="E153" s="4">
        <v>3597.35</v>
      </c>
      <c r="F153">
        <v>388.6</v>
      </c>
      <c r="G153">
        <v>26.3</v>
      </c>
      <c r="H153" s="4">
        <v>2009.1</v>
      </c>
      <c r="I153" s="4">
        <v>2251</v>
      </c>
      <c r="J153" s="4">
        <v>8576.15</v>
      </c>
      <c r="K153">
        <v>979.87200000000018</v>
      </c>
      <c r="L153" s="14">
        <v>21.465840000000004</v>
      </c>
      <c r="N153" s="6">
        <f t="shared" si="21"/>
        <v>3.5073968844910312E-2</v>
      </c>
      <c r="O153">
        <f t="shared" si="22"/>
        <v>1.3407821229050364E-2</v>
      </c>
      <c r="P153">
        <f t="shared" si="23"/>
        <v>-3.4075325862618763E-3</v>
      </c>
      <c r="Q153">
        <f t="shared" si="24"/>
        <v>2.4248813916710715E-2</v>
      </c>
      <c r="R153">
        <f t="shared" si="25"/>
        <v>-1.4981273408239647E-2</v>
      </c>
      <c r="S153">
        <f t="shared" si="26"/>
        <v>1.4082374318594722E-2</v>
      </c>
      <c r="T153">
        <f t="shared" si="27"/>
        <v>-8.8285154443980447E-3</v>
      </c>
      <c r="U153">
        <f t="shared" si="28"/>
        <v>1.202449260727105E-3</v>
      </c>
      <c r="V153">
        <f t="shared" si="29"/>
        <v>2.459088936643987E-4</v>
      </c>
      <c r="W153" s="14">
        <f t="shared" si="30"/>
        <v>-1.6954163692227658E-2</v>
      </c>
    </row>
    <row r="154" spans="1:23" x14ac:dyDescent="0.3">
      <c r="A154" s="26">
        <v>45159</v>
      </c>
      <c r="C154" s="6">
        <v>510.35</v>
      </c>
      <c r="D154">
        <v>134.25</v>
      </c>
      <c r="E154" s="4">
        <v>3609.65</v>
      </c>
      <c r="F154">
        <v>379.4</v>
      </c>
      <c r="G154">
        <v>26.7</v>
      </c>
      <c r="H154" s="4">
        <v>1981.2</v>
      </c>
      <c r="I154" s="4">
        <v>2271.0500000000002</v>
      </c>
      <c r="J154" s="4">
        <v>8565.85</v>
      </c>
      <c r="K154">
        <v>979.63109999999995</v>
      </c>
      <c r="L154" s="14">
        <v>21.836051999999999</v>
      </c>
      <c r="N154" s="6">
        <f t="shared" si="21"/>
        <v>-4.5835771406280918E-3</v>
      </c>
      <c r="O154">
        <f t="shared" si="22"/>
        <v>7.4543421543044584E-4</v>
      </c>
      <c r="P154">
        <f t="shared" si="23"/>
        <v>-3.8085250244931563E-3</v>
      </c>
      <c r="Q154">
        <f t="shared" si="24"/>
        <v>-5.8954539499541467E-3</v>
      </c>
      <c r="R154">
        <f t="shared" si="25"/>
        <v>3.2882011605415776E-2</v>
      </c>
      <c r="S154">
        <f t="shared" si="26"/>
        <v>2.1184475027060532E-2</v>
      </c>
      <c r="T154">
        <f t="shared" si="27"/>
        <v>1.2979772073418393E-2</v>
      </c>
      <c r="U154">
        <f t="shared" si="28"/>
        <v>1.4346276362688979E-2</v>
      </c>
      <c r="V154">
        <f t="shared" si="29"/>
        <v>1.0541127800717113E-2</v>
      </c>
      <c r="W154" s="14">
        <f t="shared" si="30"/>
        <v>-4.7671340214869833E-3</v>
      </c>
    </row>
    <row r="155" spans="1:23" x14ac:dyDescent="0.3">
      <c r="A155" s="26">
        <v>45156</v>
      </c>
      <c r="C155" s="6">
        <v>512.70000000000005</v>
      </c>
      <c r="D155">
        <v>134.15</v>
      </c>
      <c r="E155" s="4">
        <v>3623.45</v>
      </c>
      <c r="F155">
        <v>381.65</v>
      </c>
      <c r="G155">
        <v>25.85</v>
      </c>
      <c r="H155" s="4">
        <v>1940.1</v>
      </c>
      <c r="I155" s="4">
        <v>2241.9499999999998</v>
      </c>
      <c r="J155" s="4">
        <v>8444.7000000000007</v>
      </c>
      <c r="K155">
        <v>969.41240000000005</v>
      </c>
      <c r="L155" s="14">
        <v>21.940646000000001</v>
      </c>
      <c r="N155" s="6">
        <f t="shared" si="21"/>
        <v>-1.3848817080207602E-2</v>
      </c>
      <c r="O155">
        <f t="shared" si="22"/>
        <v>-3.3432392273401832E-3</v>
      </c>
      <c r="P155">
        <f t="shared" si="23"/>
        <v>2.5180721187171979E-2</v>
      </c>
      <c r="Q155">
        <f t="shared" si="24"/>
        <v>-1.4390371533228973E-3</v>
      </c>
      <c r="R155">
        <f t="shared" si="25"/>
        <v>-3.8535645472060837E-3</v>
      </c>
      <c r="S155">
        <f t="shared" si="26"/>
        <v>-2.5907516192197687E-2</v>
      </c>
      <c r="T155">
        <f t="shared" si="27"/>
        <v>-7.2619390262802898E-3</v>
      </c>
      <c r="U155">
        <f t="shared" si="28"/>
        <v>1.9251194901752523E-2</v>
      </c>
      <c r="V155">
        <f t="shared" si="29"/>
        <v>1.8387132644891266E-3</v>
      </c>
      <c r="W155" s="14">
        <f t="shared" si="30"/>
        <v>3.4215303522413067E-2</v>
      </c>
    </row>
    <row r="156" spans="1:23" x14ac:dyDescent="0.3">
      <c r="A156" s="26">
        <v>45155</v>
      </c>
      <c r="C156" s="6">
        <v>519.9</v>
      </c>
      <c r="D156">
        <v>134.6</v>
      </c>
      <c r="E156" s="4">
        <v>3534.45</v>
      </c>
      <c r="F156">
        <v>382.2</v>
      </c>
      <c r="G156">
        <v>25.95</v>
      </c>
      <c r="H156" s="4">
        <v>1991.7</v>
      </c>
      <c r="I156" s="4">
        <v>2258.35</v>
      </c>
      <c r="J156" s="4">
        <v>8285.2000000000007</v>
      </c>
      <c r="K156">
        <v>967.63319999999999</v>
      </c>
      <c r="L156" s="14">
        <v>21.214775999999997</v>
      </c>
      <c r="N156" s="6">
        <f t="shared" si="21"/>
        <v>5.123247945867525E-3</v>
      </c>
      <c r="O156">
        <f t="shared" si="22"/>
        <v>1.8154311649016687E-2</v>
      </c>
      <c r="P156">
        <f t="shared" si="23"/>
        <v>-1.7908249742977098E-2</v>
      </c>
      <c r="Q156">
        <f t="shared" si="24"/>
        <v>-2.6096033402922755E-3</v>
      </c>
      <c r="R156">
        <f t="shared" si="25"/>
        <v>3.8684719535782537E-3</v>
      </c>
      <c r="S156">
        <f t="shared" si="26"/>
        <v>-1.5155635770267196E-2</v>
      </c>
      <c r="T156">
        <f t="shared" si="27"/>
        <v>-1.0428762351291625E-2</v>
      </c>
      <c r="U156">
        <f t="shared" si="28"/>
        <v>1.5049409204920647E-3</v>
      </c>
      <c r="V156">
        <f t="shared" si="29"/>
        <v>-1.5330330940130215E-2</v>
      </c>
      <c r="W156" s="14">
        <f t="shared" si="30"/>
        <v>-7.2206299484420436E-2</v>
      </c>
    </row>
    <row r="157" spans="1:23" x14ac:dyDescent="0.3">
      <c r="A157" s="26">
        <v>45154</v>
      </c>
      <c r="C157" s="6">
        <v>517.25</v>
      </c>
      <c r="D157">
        <v>132.19999999999999</v>
      </c>
      <c r="E157" s="4">
        <v>3598.9</v>
      </c>
      <c r="F157">
        <v>383.2</v>
      </c>
      <c r="G157">
        <v>25.85</v>
      </c>
      <c r="H157" s="4">
        <v>2022.35</v>
      </c>
      <c r="I157" s="4">
        <v>2282.15</v>
      </c>
      <c r="J157" s="4">
        <v>8272.75</v>
      </c>
      <c r="K157">
        <v>982.69829000000004</v>
      </c>
      <c r="L157" s="14">
        <v>22.865833200000001</v>
      </c>
      <c r="N157" s="6">
        <f t="shared" si="21"/>
        <v>5.9315441462465075E-3</v>
      </c>
      <c r="O157">
        <f t="shared" si="22"/>
        <v>-6.0150375939850478E-3</v>
      </c>
      <c r="P157">
        <f t="shared" si="23"/>
        <v>-7.0082498689402343E-3</v>
      </c>
      <c r="Q157">
        <f t="shared" si="24"/>
        <v>1.30497194310352E-4</v>
      </c>
      <c r="R157">
        <f t="shared" si="25"/>
        <v>-7.6775431861803951E-3</v>
      </c>
      <c r="S157">
        <f t="shared" si="26"/>
        <v>1.6537233908869218E-2</v>
      </c>
      <c r="T157">
        <f t="shared" si="27"/>
        <v>7.1048741201650044E-3</v>
      </c>
      <c r="U157">
        <f t="shared" si="28"/>
        <v>-2.1480066474655102E-2</v>
      </c>
      <c r="V157">
        <f t="shared" si="29"/>
        <v>-1.7827270627487134E-2</v>
      </c>
      <c r="W157" s="14">
        <f t="shared" si="30"/>
        <v>-5.3926844585104675E-2</v>
      </c>
    </row>
    <row r="158" spans="1:23" x14ac:dyDescent="0.3">
      <c r="A158" s="26">
        <v>45152</v>
      </c>
      <c r="C158" s="6">
        <v>514.20000000000005</v>
      </c>
      <c r="D158">
        <v>133</v>
      </c>
      <c r="E158" s="4">
        <v>3624.3</v>
      </c>
      <c r="F158">
        <v>383.15</v>
      </c>
      <c r="G158">
        <v>26.05</v>
      </c>
      <c r="H158" s="4">
        <v>1989.45</v>
      </c>
      <c r="I158" s="4">
        <v>2266.0500000000002</v>
      </c>
      <c r="J158" s="4">
        <v>8454.35</v>
      </c>
      <c r="K158">
        <v>1000.5350999999999</v>
      </c>
      <c r="L158" s="14">
        <v>24.169202000000002</v>
      </c>
      <c r="N158" s="6">
        <f t="shared" si="21"/>
        <v>-6.0887213685125677E-3</v>
      </c>
      <c r="O158">
        <f t="shared" si="22"/>
        <v>-1.5015015015014163E-3</v>
      </c>
      <c r="P158">
        <f t="shared" si="23"/>
        <v>6.5682585088803662E-3</v>
      </c>
      <c r="Q158">
        <f t="shared" si="24"/>
        <v>-1.0076217542953195E-2</v>
      </c>
      <c r="R158">
        <f t="shared" si="25"/>
        <v>1.9230769230769505E-3</v>
      </c>
      <c r="S158">
        <f t="shared" si="26"/>
        <v>7.6736058349795326E-3</v>
      </c>
      <c r="T158">
        <f t="shared" si="27"/>
        <v>-1.3903394255874595E-2</v>
      </c>
      <c r="U158">
        <f t="shared" si="28"/>
        <v>3.5551493281421502E-3</v>
      </c>
      <c r="V158">
        <f t="shared" si="29"/>
        <v>8.6508052440741976E-3</v>
      </c>
      <c r="W158" s="14">
        <f t="shared" si="30"/>
        <v>-5.6187890521966141E-3</v>
      </c>
    </row>
    <row r="159" spans="1:23" x14ac:dyDescent="0.3">
      <c r="A159" s="26">
        <v>45149</v>
      </c>
      <c r="C159" s="6">
        <v>517.35</v>
      </c>
      <c r="D159">
        <v>133.19999999999999</v>
      </c>
      <c r="E159" s="4">
        <v>3600.65</v>
      </c>
      <c r="F159">
        <v>387.05</v>
      </c>
      <c r="G159">
        <v>26</v>
      </c>
      <c r="H159" s="4">
        <v>1974.3</v>
      </c>
      <c r="I159" s="4">
        <v>2298</v>
      </c>
      <c r="J159" s="4">
        <v>8424.4</v>
      </c>
      <c r="K159">
        <v>991.95390000000009</v>
      </c>
      <c r="L159" s="14">
        <v>24.305771</v>
      </c>
      <c r="N159" s="6">
        <f t="shared" si="21"/>
        <v>9.6655712352731912E-5</v>
      </c>
      <c r="O159">
        <f t="shared" si="22"/>
        <v>-7.4515648286140098E-3</v>
      </c>
      <c r="P159">
        <f t="shared" si="23"/>
        <v>3.7074720894253927E-3</v>
      </c>
      <c r="Q159">
        <f t="shared" si="24"/>
        <v>1.1763168213305451E-2</v>
      </c>
      <c r="R159">
        <f t="shared" si="25"/>
        <v>3.8610038610039162E-3</v>
      </c>
      <c r="S159">
        <f t="shared" si="26"/>
        <v>7.5982068231828165E-5</v>
      </c>
      <c r="T159">
        <f t="shared" si="27"/>
        <v>-2.6477441220080493E-2</v>
      </c>
      <c r="U159">
        <f t="shared" si="28"/>
        <v>3.3347625172693062E-3</v>
      </c>
      <c r="V159">
        <f t="shared" si="29"/>
        <v>1.4012798987698884E-3</v>
      </c>
      <c r="W159" s="14">
        <f t="shared" si="30"/>
        <v>-7.4165297471730299E-3</v>
      </c>
    </row>
    <row r="160" spans="1:23" x14ac:dyDescent="0.3">
      <c r="A160" s="26">
        <v>45148</v>
      </c>
      <c r="C160" s="6">
        <v>517.29999999999995</v>
      </c>
      <c r="D160">
        <v>134.19999999999999</v>
      </c>
      <c r="E160" s="4">
        <v>3587.35</v>
      </c>
      <c r="F160">
        <v>382.55</v>
      </c>
      <c r="G160">
        <v>25.9</v>
      </c>
      <c r="H160" s="4">
        <v>1974.15</v>
      </c>
      <c r="I160" s="4">
        <v>2360.5</v>
      </c>
      <c r="J160" s="4">
        <v>8396.4</v>
      </c>
      <c r="K160">
        <v>990.56583999999998</v>
      </c>
      <c r="L160" s="14">
        <v>24.487382400000001</v>
      </c>
      <c r="N160" s="6">
        <f t="shared" si="21"/>
        <v>4.7586675730794054E-3</v>
      </c>
      <c r="O160">
        <f t="shared" si="22"/>
        <v>-2.9717682020802801E-3</v>
      </c>
      <c r="P160">
        <f t="shared" si="23"/>
        <v>-3.0846614514582417E-3</v>
      </c>
      <c r="Q160">
        <f t="shared" si="24"/>
        <v>-9.8356412579267798E-3</v>
      </c>
      <c r="R160">
        <f t="shared" si="25"/>
        <v>-7.6628352490422545E-3</v>
      </c>
      <c r="S160">
        <f t="shared" si="26"/>
        <v>-1.5930814747382104E-3</v>
      </c>
      <c r="T160">
        <f t="shared" si="27"/>
        <v>-9.5457883142767222E-3</v>
      </c>
      <c r="U160">
        <f t="shared" si="28"/>
        <v>1.3966126256679605E-2</v>
      </c>
      <c r="V160">
        <f t="shared" si="29"/>
        <v>-4.7250869055283841E-2</v>
      </c>
      <c r="W160" s="14">
        <f t="shared" si="30"/>
        <v>-1.897026361696633E-2</v>
      </c>
    </row>
    <row r="161" spans="1:23" x14ac:dyDescent="0.3">
      <c r="A161" s="26">
        <v>45147</v>
      </c>
      <c r="C161" s="6">
        <v>514.85</v>
      </c>
      <c r="D161">
        <v>134.6</v>
      </c>
      <c r="E161" s="4">
        <v>3598.45</v>
      </c>
      <c r="F161">
        <v>386.35</v>
      </c>
      <c r="G161">
        <v>26.1</v>
      </c>
      <c r="H161" s="4">
        <v>1977.3</v>
      </c>
      <c r="I161" s="4">
        <v>2383.25</v>
      </c>
      <c r="J161" s="4">
        <v>8280.75</v>
      </c>
      <c r="K161">
        <v>1039.6922</v>
      </c>
      <c r="L161" s="14">
        <v>24.960897199999998</v>
      </c>
      <c r="N161" s="6">
        <f t="shared" si="21"/>
        <v>1.1493123772102206E-2</v>
      </c>
      <c r="O161">
        <f t="shared" si="22"/>
        <v>-6.2753783684015825E-3</v>
      </c>
      <c r="P161">
        <f t="shared" si="23"/>
        <v>1.0559276577221706E-2</v>
      </c>
      <c r="Q161">
        <f t="shared" si="24"/>
        <v>-5.9179210086194641E-3</v>
      </c>
      <c r="R161">
        <f t="shared" si="25"/>
        <v>1.7543859649122917E-2</v>
      </c>
      <c r="S161">
        <f t="shared" si="26"/>
        <v>6.0035614347494042E-3</v>
      </c>
      <c r="T161">
        <f t="shared" si="27"/>
        <v>5.7604659014179995E-3</v>
      </c>
      <c r="U161">
        <f t="shared" si="28"/>
        <v>-1.1407184556426976E-2</v>
      </c>
      <c r="V161">
        <f t="shared" si="29"/>
        <v>-1.1918366757327789E-2</v>
      </c>
      <c r="W161" s="14">
        <f t="shared" si="30"/>
        <v>1.2663095629426496E-2</v>
      </c>
    </row>
    <row r="162" spans="1:23" x14ac:dyDescent="0.3">
      <c r="A162" s="26">
        <v>45146</v>
      </c>
      <c r="C162" s="6">
        <v>509</v>
      </c>
      <c r="D162">
        <v>135.44999999999999</v>
      </c>
      <c r="E162" s="4">
        <v>3560.85</v>
      </c>
      <c r="F162">
        <v>388.65</v>
      </c>
      <c r="G162">
        <v>25.65</v>
      </c>
      <c r="H162" s="4">
        <v>1965.5</v>
      </c>
      <c r="I162" s="4">
        <v>2369.6</v>
      </c>
      <c r="J162" s="4">
        <v>8376.2999999999993</v>
      </c>
      <c r="K162">
        <v>1052.2330999999999</v>
      </c>
      <c r="L162" s="14">
        <v>24.648767499999998</v>
      </c>
      <c r="N162" s="6">
        <f t="shared" si="21"/>
        <v>-6.5384990728994292E-3</v>
      </c>
      <c r="O162">
        <f t="shared" si="22"/>
        <v>1.0443864229764843E-2</v>
      </c>
      <c r="P162">
        <f t="shared" si="23"/>
        <v>5.8045928311159295E-3</v>
      </c>
      <c r="Q162">
        <f t="shared" si="24"/>
        <v>-1.4579107505070995E-2</v>
      </c>
      <c r="R162">
        <f t="shared" si="25"/>
        <v>-7.7369439071567825E-3</v>
      </c>
      <c r="S162">
        <f t="shared" si="26"/>
        <v>-1.2658863716280729E-2</v>
      </c>
      <c r="T162">
        <f t="shared" si="27"/>
        <v>-1.9585132146994169E-3</v>
      </c>
      <c r="U162">
        <f t="shared" si="28"/>
        <v>5.6319911219844317E-2</v>
      </c>
      <c r="V162">
        <f t="shared" si="29"/>
        <v>-2.6817368639299359E-3</v>
      </c>
      <c r="W162" s="14">
        <f t="shared" si="30"/>
        <v>2.3609285617881819E-2</v>
      </c>
    </row>
    <row r="163" spans="1:23" x14ac:dyDescent="0.3">
      <c r="A163" s="26">
        <v>45145</v>
      </c>
      <c r="C163" s="6">
        <v>512.35</v>
      </c>
      <c r="D163">
        <v>134.05000000000001</v>
      </c>
      <c r="E163" s="4">
        <v>3540.3</v>
      </c>
      <c r="F163">
        <v>394.4</v>
      </c>
      <c r="G163">
        <v>25.85</v>
      </c>
      <c r="H163" s="4">
        <v>1990.7</v>
      </c>
      <c r="I163" s="4">
        <v>2374.25</v>
      </c>
      <c r="J163" s="4">
        <v>7929.7</v>
      </c>
      <c r="K163">
        <v>1055.0625</v>
      </c>
      <c r="L163" s="14">
        <v>24.080249999999999</v>
      </c>
      <c r="N163" s="6">
        <f t="shared" si="21"/>
        <v>1.1150582198539637E-2</v>
      </c>
      <c r="O163">
        <f t="shared" si="22"/>
        <v>-4.0861812778602005E-3</v>
      </c>
      <c r="P163">
        <f t="shared" si="23"/>
        <v>3.7404949233000771E-2</v>
      </c>
      <c r="Q163">
        <f t="shared" si="24"/>
        <v>-3.6630036630037775E-3</v>
      </c>
      <c r="R163">
        <f t="shared" si="25"/>
        <v>-3.8535645472060837E-3</v>
      </c>
      <c r="S163">
        <f t="shared" si="26"/>
        <v>-1.7253721027818254E-2</v>
      </c>
      <c r="T163">
        <f t="shared" si="27"/>
        <v>1.0340645545649986E-2</v>
      </c>
      <c r="U163">
        <f t="shared" si="28"/>
        <v>1.5914918341311153E-3</v>
      </c>
      <c r="V163">
        <f t="shared" si="29"/>
        <v>4.1421694284743838E-3</v>
      </c>
      <c r="W163" s="14">
        <f t="shared" si="30"/>
        <v>-7.5344171373617208E-3</v>
      </c>
    </row>
    <row r="164" spans="1:23" x14ac:dyDescent="0.3">
      <c r="A164" s="26">
        <v>45142</v>
      </c>
      <c r="C164" s="6">
        <v>506.7</v>
      </c>
      <c r="D164">
        <v>134.6</v>
      </c>
      <c r="E164" s="4">
        <v>3412.65</v>
      </c>
      <c r="F164">
        <v>395.85</v>
      </c>
      <c r="G164">
        <v>25.95</v>
      </c>
      <c r="H164" s="4">
        <v>2025.65</v>
      </c>
      <c r="I164" s="4">
        <v>2349.9499999999998</v>
      </c>
      <c r="J164" s="4">
        <v>7917.1</v>
      </c>
      <c r="K164">
        <v>1050.7102800000002</v>
      </c>
      <c r="L164" s="14">
        <v>24.263058000000001</v>
      </c>
      <c r="N164" s="6">
        <f t="shared" si="21"/>
        <v>3.1676895664224229E-3</v>
      </c>
      <c r="O164">
        <f t="shared" si="22"/>
        <v>1.8539538403329461E-2</v>
      </c>
      <c r="P164">
        <f t="shared" si="23"/>
        <v>-1.6820734846711911E-3</v>
      </c>
      <c r="Q164">
        <f t="shared" si="24"/>
        <v>5.4610109220219307E-3</v>
      </c>
      <c r="R164">
        <f t="shared" si="25"/>
        <v>9.727626459143969E-3</v>
      </c>
      <c r="S164">
        <f t="shared" si="26"/>
        <v>1.4473519469137395E-2</v>
      </c>
      <c r="T164">
        <f t="shared" si="27"/>
        <v>1.0579052615735227E-2</v>
      </c>
      <c r="U164">
        <f t="shared" si="28"/>
        <v>1.9955682667285118E-2</v>
      </c>
      <c r="V164">
        <f t="shared" si="29"/>
        <v>-1.6467451868735467E-2</v>
      </c>
      <c r="W164" s="14">
        <f t="shared" si="30"/>
        <v>2.4244790456271663E-3</v>
      </c>
    </row>
    <row r="165" spans="1:23" x14ac:dyDescent="0.3">
      <c r="A165" s="26">
        <v>45141</v>
      </c>
      <c r="C165" s="6">
        <v>505.1</v>
      </c>
      <c r="D165">
        <v>132.15</v>
      </c>
      <c r="E165" s="4">
        <v>3418.4</v>
      </c>
      <c r="F165">
        <v>393.7</v>
      </c>
      <c r="G165">
        <v>25.7</v>
      </c>
      <c r="H165" s="4">
        <v>1996.75</v>
      </c>
      <c r="I165" s="4">
        <v>2325.35</v>
      </c>
      <c r="J165" s="4">
        <v>7762.2</v>
      </c>
      <c r="K165">
        <v>1068.3025</v>
      </c>
      <c r="L165" s="14">
        <v>24.204374999999999</v>
      </c>
      <c r="N165" s="6">
        <f t="shared" si="21"/>
        <v>1.2123033764151912E-2</v>
      </c>
      <c r="O165">
        <f t="shared" si="22"/>
        <v>-4.5197740112993918E-3</v>
      </c>
      <c r="P165">
        <f t="shared" si="23"/>
        <v>-1.3320633271276238E-2</v>
      </c>
      <c r="Q165">
        <f t="shared" si="24"/>
        <v>-5.1800379027163897E-3</v>
      </c>
      <c r="R165">
        <f t="shared" si="25"/>
        <v>9.823182711198428E-3</v>
      </c>
      <c r="S165">
        <f t="shared" si="26"/>
        <v>8.2813644052819411E-3</v>
      </c>
      <c r="T165">
        <f t="shared" si="27"/>
        <v>1.121958644082526E-2</v>
      </c>
      <c r="U165">
        <f t="shared" si="28"/>
        <v>2.3502066115702242E-3</v>
      </c>
      <c r="V165">
        <f t="shared" si="29"/>
        <v>4.9121397674023555E-3</v>
      </c>
      <c r="W165" s="14">
        <f t="shared" si="30"/>
        <v>-2.2809913311453163E-2</v>
      </c>
    </row>
    <row r="166" spans="1:23" x14ac:dyDescent="0.3">
      <c r="A166" s="26">
        <v>45140</v>
      </c>
      <c r="C166" s="6">
        <v>499.05</v>
      </c>
      <c r="D166">
        <v>132.75</v>
      </c>
      <c r="E166" s="4">
        <v>3464.55</v>
      </c>
      <c r="F166">
        <v>395.75</v>
      </c>
      <c r="G166">
        <v>25.45</v>
      </c>
      <c r="H166" s="4">
        <v>1980.35</v>
      </c>
      <c r="I166" s="4">
        <v>2299.5500000000002</v>
      </c>
      <c r="J166" s="4">
        <v>7744</v>
      </c>
      <c r="K166">
        <v>1063.0805</v>
      </c>
      <c r="L166" s="14">
        <v>24.769362000000001</v>
      </c>
      <c r="N166" s="6">
        <f t="shared" si="21"/>
        <v>-4.7861202512712682E-3</v>
      </c>
      <c r="O166">
        <f t="shared" si="22"/>
        <v>-1.7394522575869684E-2</v>
      </c>
      <c r="P166">
        <f t="shared" si="23"/>
        <v>2.6122884179661552E-2</v>
      </c>
      <c r="Q166">
        <f t="shared" si="24"/>
        <v>-1.7656703241265951E-3</v>
      </c>
      <c r="R166">
        <f t="shared" si="25"/>
        <v>5.9288537549406556E-3</v>
      </c>
      <c r="S166">
        <f t="shared" si="26"/>
        <v>-1.0121963410976707E-2</v>
      </c>
      <c r="T166">
        <f t="shared" si="27"/>
        <v>-2.0926469962106543E-2</v>
      </c>
      <c r="U166">
        <f t="shared" si="28"/>
        <v>8.0183276059565198E-3</v>
      </c>
      <c r="V166">
        <f t="shared" si="29"/>
        <v>-2.4122184970930674E-2</v>
      </c>
      <c r="W166" s="14">
        <f t="shared" si="30"/>
        <v>-3.0557216562188343E-2</v>
      </c>
    </row>
    <row r="167" spans="1:23" x14ac:dyDescent="0.3">
      <c r="A167" s="26">
        <v>45139</v>
      </c>
      <c r="C167" s="6">
        <v>501.45</v>
      </c>
      <c r="D167">
        <v>135.1</v>
      </c>
      <c r="E167" s="4">
        <v>3376.35</v>
      </c>
      <c r="F167">
        <v>396.45</v>
      </c>
      <c r="G167">
        <v>25.3</v>
      </c>
      <c r="H167" s="4">
        <v>2000.6</v>
      </c>
      <c r="I167" s="4">
        <v>2348.6999999999998</v>
      </c>
      <c r="J167" s="4">
        <v>7682.4</v>
      </c>
      <c r="K167">
        <v>1089.3582000000001</v>
      </c>
      <c r="L167" s="14">
        <v>25.550102000000003</v>
      </c>
      <c r="N167" s="6">
        <f t="shared" si="21"/>
        <v>-3.04524361948957E-2</v>
      </c>
      <c r="O167">
        <f t="shared" si="22"/>
        <v>-4.0545521562846392E-3</v>
      </c>
      <c r="P167">
        <f t="shared" si="23"/>
        <v>-2.3710729104919975E-2</v>
      </c>
      <c r="Q167">
        <f t="shared" si="24"/>
        <v>3.4168564920272482E-3</v>
      </c>
      <c r="R167">
        <f t="shared" si="25"/>
        <v>-4.3478260869565168E-2</v>
      </c>
      <c r="S167">
        <f t="shared" si="26"/>
        <v>1.5868179856297765E-2</v>
      </c>
      <c r="T167">
        <f t="shared" si="27"/>
        <v>9.6290246313887433E-3</v>
      </c>
      <c r="U167">
        <f t="shared" si="28"/>
        <v>1.4626930721837381E-2</v>
      </c>
      <c r="V167">
        <f t="shared" si="29"/>
        <v>1.7364597715576944E-2</v>
      </c>
      <c r="W167" s="14">
        <f t="shared" si="30"/>
        <v>1.1978209483010064E-2</v>
      </c>
    </row>
    <row r="168" spans="1:23" x14ac:dyDescent="0.3">
      <c r="A168" s="26">
        <v>45138</v>
      </c>
      <c r="C168" s="6">
        <v>517.20000000000005</v>
      </c>
      <c r="D168">
        <v>135.65</v>
      </c>
      <c r="E168" s="4">
        <v>3458.35</v>
      </c>
      <c r="F168">
        <v>395.1</v>
      </c>
      <c r="G168">
        <v>26.45</v>
      </c>
      <c r="H168" s="4">
        <v>1969.35</v>
      </c>
      <c r="I168" s="4">
        <v>2326.3000000000002</v>
      </c>
      <c r="J168" s="4">
        <v>7571.65</v>
      </c>
      <c r="K168">
        <v>1070.7647999999999</v>
      </c>
      <c r="L168" s="14">
        <v>25.247679999999999</v>
      </c>
      <c r="N168" s="6">
        <f t="shared" si="21"/>
        <v>1.3223626212165848E-2</v>
      </c>
      <c r="O168">
        <f t="shared" si="22"/>
        <v>1.4765596160946257E-3</v>
      </c>
      <c r="P168">
        <f t="shared" si="23"/>
        <v>-1.5822649724668795E-2</v>
      </c>
      <c r="Q168">
        <f t="shared" si="24"/>
        <v>8.8088854844888178E-3</v>
      </c>
      <c r="R168">
        <f t="shared" si="25"/>
        <v>-9.3632958801498131E-3</v>
      </c>
      <c r="S168">
        <f t="shared" si="26"/>
        <v>3.1478329186853428E-2</v>
      </c>
      <c r="T168">
        <f t="shared" si="27"/>
        <v>-1.2040005945681909E-2</v>
      </c>
      <c r="U168">
        <f t="shared" si="28"/>
        <v>-1.3150777772709274E-2</v>
      </c>
      <c r="V168">
        <f t="shared" si="29"/>
        <v>-3.6438263177227901E-3</v>
      </c>
      <c r="W168" s="14">
        <f t="shared" si="30"/>
        <v>-9.1771382229734674E-3</v>
      </c>
    </row>
    <row r="169" spans="1:23" x14ac:dyDescent="0.3">
      <c r="A169" s="26">
        <v>45135</v>
      </c>
      <c r="C169" s="6">
        <v>510.45</v>
      </c>
      <c r="D169">
        <v>135.44999999999999</v>
      </c>
      <c r="E169" s="4">
        <v>3513.95</v>
      </c>
      <c r="F169">
        <v>391.65</v>
      </c>
      <c r="G169">
        <v>26.7</v>
      </c>
      <c r="H169" s="4">
        <v>1909.25</v>
      </c>
      <c r="I169" s="4">
        <v>2354.65</v>
      </c>
      <c r="J169" s="4">
        <v>7672.55</v>
      </c>
      <c r="K169">
        <v>1074.68075</v>
      </c>
      <c r="L169" s="14">
        <v>25.481527499999999</v>
      </c>
      <c r="N169" s="6">
        <f t="shared" si="21"/>
        <v>4.3225015328019575E-2</v>
      </c>
      <c r="O169">
        <f t="shared" si="22"/>
        <v>1.1575802837938633E-2</v>
      </c>
      <c r="P169">
        <f t="shared" si="23"/>
        <v>4.6602718968449461E-3</v>
      </c>
      <c r="Q169">
        <f t="shared" si="24"/>
        <v>1.740485777373682E-2</v>
      </c>
      <c r="R169">
        <f t="shared" si="25"/>
        <v>5.1181102362204758E-2</v>
      </c>
      <c r="S169">
        <f t="shared" si="26"/>
        <v>4.4719189793502563E-3</v>
      </c>
      <c r="T169">
        <f t="shared" si="27"/>
        <v>-5.129031608211275E-2</v>
      </c>
      <c r="U169">
        <f t="shared" si="28"/>
        <v>-9.5270675866698743E-3</v>
      </c>
      <c r="V169">
        <f t="shared" si="29"/>
        <v>-3.3116597142843131E-2</v>
      </c>
      <c r="W169" s="14">
        <f t="shared" si="30"/>
        <v>8.0693128746035375E-3</v>
      </c>
    </row>
    <row r="170" spans="1:23" x14ac:dyDescent="0.3">
      <c r="A170" s="26">
        <v>45134</v>
      </c>
      <c r="C170" s="6">
        <v>489.3</v>
      </c>
      <c r="D170">
        <v>133.9</v>
      </c>
      <c r="E170" s="4">
        <v>3497.65</v>
      </c>
      <c r="F170">
        <v>384.95</v>
      </c>
      <c r="G170">
        <v>25.4</v>
      </c>
      <c r="H170" s="4">
        <v>1900.75</v>
      </c>
      <c r="I170" s="4">
        <v>2481.9499999999998</v>
      </c>
      <c r="J170" s="4">
        <v>7746.35</v>
      </c>
      <c r="K170">
        <v>1111.4895000000001</v>
      </c>
      <c r="L170" s="14">
        <v>25.277555</v>
      </c>
      <c r="N170" s="6">
        <f t="shared" si="21"/>
        <v>-3.4623217922606694E-3</v>
      </c>
      <c r="O170">
        <f t="shared" si="22"/>
        <v>0</v>
      </c>
      <c r="P170">
        <f t="shared" si="23"/>
        <v>4.5378175395264534E-3</v>
      </c>
      <c r="Q170">
        <f t="shared" si="24"/>
        <v>-1.3454638646847771E-2</v>
      </c>
      <c r="R170">
        <f t="shared" si="25"/>
        <v>0</v>
      </c>
      <c r="S170">
        <f t="shared" si="26"/>
        <v>3.8023817696918728E-3</v>
      </c>
      <c r="T170">
        <f t="shared" si="27"/>
        <v>2.7042125300008241E-2</v>
      </c>
      <c r="U170">
        <f t="shared" si="28"/>
        <v>-5.9223612447866069E-3</v>
      </c>
      <c r="V170">
        <f t="shared" si="29"/>
        <v>6.9057263718031543E-3</v>
      </c>
      <c r="W170" s="14">
        <f t="shared" si="30"/>
        <v>5.0535865056913938E-3</v>
      </c>
    </row>
    <row r="171" spans="1:23" x14ac:dyDescent="0.3">
      <c r="A171" s="26">
        <v>45133</v>
      </c>
      <c r="C171" s="6">
        <v>491</v>
      </c>
      <c r="D171">
        <v>133.9</v>
      </c>
      <c r="E171" s="4">
        <v>3481.85</v>
      </c>
      <c r="F171">
        <v>390.2</v>
      </c>
      <c r="G171">
        <v>25.4</v>
      </c>
      <c r="H171" s="4">
        <v>1893.55</v>
      </c>
      <c r="I171" s="4">
        <v>2416.6</v>
      </c>
      <c r="J171" s="4">
        <v>7792.5</v>
      </c>
      <c r="K171">
        <v>1103.8665000000001</v>
      </c>
      <c r="L171" s="14">
        <v>25.150455000000001</v>
      </c>
      <c r="N171" s="6">
        <f t="shared" si="21"/>
        <v>2.6552372987664621E-2</v>
      </c>
      <c r="O171">
        <f t="shared" si="22"/>
        <v>9.8039215686275376E-3</v>
      </c>
      <c r="P171">
        <f t="shared" si="23"/>
        <v>-3.3204997924687371E-3</v>
      </c>
      <c r="Q171">
        <f t="shared" si="24"/>
        <v>-4.9725870202728265E-3</v>
      </c>
      <c r="R171">
        <f t="shared" si="25"/>
        <v>0</v>
      </c>
      <c r="S171">
        <f t="shared" si="26"/>
        <v>3.4711181770005059E-3</v>
      </c>
      <c r="T171">
        <f t="shared" si="27"/>
        <v>1.4078596756257621E-2</v>
      </c>
      <c r="U171">
        <f t="shared" si="28"/>
        <v>-7.0402344621069736E-3</v>
      </c>
      <c r="V171">
        <f t="shared" si="29"/>
        <v>7.2036544745919121E-3</v>
      </c>
      <c r="W171" s="14">
        <f t="shared" si="30"/>
        <v>1.2104592175506804E-2</v>
      </c>
    </row>
    <row r="172" spans="1:23" x14ac:dyDescent="0.3">
      <c r="A172" s="26">
        <v>45132</v>
      </c>
      <c r="C172" s="6">
        <v>478.3</v>
      </c>
      <c r="D172">
        <v>132.6</v>
      </c>
      <c r="E172" s="4">
        <v>3493.45</v>
      </c>
      <c r="F172">
        <v>392.15</v>
      </c>
      <c r="G172">
        <v>25.4</v>
      </c>
      <c r="H172" s="4">
        <v>1887</v>
      </c>
      <c r="I172" s="4">
        <v>2383.0500000000002</v>
      </c>
      <c r="J172" s="4">
        <v>7847.75</v>
      </c>
      <c r="K172">
        <v>1095.9714999999999</v>
      </c>
      <c r="L172" s="14">
        <v>24.849659999999997</v>
      </c>
      <c r="N172" s="6">
        <f t="shared" si="21"/>
        <v>-7.3122323200661425E-4</v>
      </c>
      <c r="O172">
        <f t="shared" si="22"/>
        <v>-1.0078387458006677E-2</v>
      </c>
      <c r="P172">
        <f t="shared" si="23"/>
        <v>-1.7576175143070066E-2</v>
      </c>
      <c r="Q172">
        <f t="shared" si="24"/>
        <v>1.4044943820223556E-3</v>
      </c>
      <c r="R172">
        <f t="shared" si="25"/>
        <v>-7.812500000000111E-3</v>
      </c>
      <c r="S172">
        <f t="shared" si="26"/>
        <v>-1.9833399444664813E-3</v>
      </c>
      <c r="T172">
        <f t="shared" si="27"/>
        <v>1.56413152343002E-2</v>
      </c>
      <c r="U172">
        <f t="shared" si="28"/>
        <v>2.4370027607181759E-2</v>
      </c>
      <c r="V172">
        <f t="shared" si="29"/>
        <v>-2.6175674657446687E-2</v>
      </c>
      <c r="W172" s="14">
        <f t="shared" si="30"/>
        <v>-4.8387922910756833E-3</v>
      </c>
    </row>
    <row r="173" spans="1:23" x14ac:dyDescent="0.3">
      <c r="A173" s="26">
        <v>45131</v>
      </c>
      <c r="C173" s="6">
        <v>478.65</v>
      </c>
      <c r="D173">
        <v>133.94999999999999</v>
      </c>
      <c r="E173" s="4">
        <v>3555.95</v>
      </c>
      <c r="F173">
        <v>391.6</v>
      </c>
      <c r="G173">
        <v>25.6</v>
      </c>
      <c r="H173" s="4">
        <v>1890.75</v>
      </c>
      <c r="I173" s="4">
        <v>2346.35</v>
      </c>
      <c r="J173" s="4">
        <v>7661.05</v>
      </c>
      <c r="K173">
        <v>1125.4304</v>
      </c>
      <c r="L173" s="14">
        <v>24.970487000000002</v>
      </c>
      <c r="N173" s="6">
        <f t="shared" si="21"/>
        <v>-7.979274611399011E-3</v>
      </c>
      <c r="O173">
        <f t="shared" si="22"/>
        <v>-1.4908684308611035E-3</v>
      </c>
      <c r="P173">
        <f t="shared" si="23"/>
        <v>1.2326875720609719E-2</v>
      </c>
      <c r="Q173">
        <f t="shared" si="24"/>
        <v>-5.4603174603174024E-3</v>
      </c>
      <c r="R173">
        <f t="shared" si="25"/>
        <v>-9.6711798839458404E-3</v>
      </c>
      <c r="S173">
        <f t="shared" si="26"/>
        <v>-1.6463795255930135E-2</v>
      </c>
      <c r="T173">
        <f t="shared" si="27"/>
        <v>2.5995889632253188E-2</v>
      </c>
      <c r="U173">
        <f t="shared" si="28"/>
        <v>7.9334276222741418E-3</v>
      </c>
      <c r="V173">
        <f t="shared" si="29"/>
        <v>-1.3770612163253011E-4</v>
      </c>
      <c r="W173" s="14">
        <f t="shared" si="30"/>
        <v>-2.5927646364877221E-2</v>
      </c>
    </row>
    <row r="174" spans="1:23" x14ac:dyDescent="0.3">
      <c r="A174" s="26">
        <v>45128</v>
      </c>
      <c r="C174" s="6">
        <v>482.5</v>
      </c>
      <c r="D174">
        <v>134.15</v>
      </c>
      <c r="E174" s="4">
        <v>3512.65</v>
      </c>
      <c r="F174">
        <v>393.75</v>
      </c>
      <c r="G174">
        <v>25.85</v>
      </c>
      <c r="H174" s="4">
        <v>1922.4</v>
      </c>
      <c r="I174" s="4">
        <v>2286.9</v>
      </c>
      <c r="J174" s="4">
        <v>7600.75</v>
      </c>
      <c r="K174">
        <v>1125.5854000000002</v>
      </c>
      <c r="L174" s="14">
        <v>25.635145999999999</v>
      </c>
      <c r="N174" s="6">
        <f t="shared" si="21"/>
        <v>9.3351312104551104E-4</v>
      </c>
      <c r="O174">
        <f t="shared" si="22"/>
        <v>-1.9729630982827831E-2</v>
      </c>
      <c r="P174">
        <f t="shared" si="23"/>
        <v>-4.2700979275817278E-5</v>
      </c>
      <c r="Q174">
        <f t="shared" si="24"/>
        <v>-1.2167586552935331E-2</v>
      </c>
      <c r="R174">
        <f t="shared" si="25"/>
        <v>-9.5785440613026813E-3</v>
      </c>
      <c r="S174">
        <f t="shared" si="26"/>
        <v>1.7842960766664924E-2</v>
      </c>
      <c r="T174">
        <f t="shared" si="27"/>
        <v>-2.6084364286778954E-2</v>
      </c>
      <c r="U174">
        <f t="shared" si="28"/>
        <v>-1.6586987883218267E-2</v>
      </c>
      <c r="V174">
        <f t="shared" si="29"/>
        <v>-8.319353503230301E-3</v>
      </c>
      <c r="W174" s="14">
        <f t="shared" si="30"/>
        <v>-1.0902199446200992E-2</v>
      </c>
    </row>
    <row r="175" spans="1:23" x14ac:dyDescent="0.3">
      <c r="A175" s="26">
        <v>45127</v>
      </c>
      <c r="C175" s="6">
        <v>482.05</v>
      </c>
      <c r="D175">
        <v>136.85</v>
      </c>
      <c r="E175" s="4">
        <v>3512.8</v>
      </c>
      <c r="F175">
        <v>398.6</v>
      </c>
      <c r="G175">
        <v>26.1</v>
      </c>
      <c r="H175" s="4">
        <v>1888.7</v>
      </c>
      <c r="I175" s="4">
        <v>2348.15</v>
      </c>
      <c r="J175" s="4">
        <v>7728.95</v>
      </c>
      <c r="K175">
        <v>1135.0281</v>
      </c>
      <c r="L175" s="14">
        <v>25.917705999999999</v>
      </c>
      <c r="N175" s="6">
        <f t="shared" si="21"/>
        <v>-5.2620718118035724E-3</v>
      </c>
      <c r="O175">
        <f t="shared" si="22"/>
        <v>8.1031307550644156E-3</v>
      </c>
      <c r="P175">
        <f t="shared" si="23"/>
        <v>-3.9837248536228444E-3</v>
      </c>
      <c r="Q175">
        <f t="shared" si="24"/>
        <v>-4.1224234853216172E-3</v>
      </c>
      <c r="R175">
        <f t="shared" si="25"/>
        <v>-1.9120458891012299E-3</v>
      </c>
      <c r="S175">
        <f t="shared" si="26"/>
        <v>-1.047833604023681E-2</v>
      </c>
      <c r="T175">
        <f t="shared" si="27"/>
        <v>1.1084820191425929E-3</v>
      </c>
      <c r="U175">
        <f t="shared" si="28"/>
        <v>5.3395595676322769E-3</v>
      </c>
      <c r="V175">
        <f t="shared" si="29"/>
        <v>-4.7934449515341111E-3</v>
      </c>
      <c r="W175" s="14">
        <f t="shared" si="30"/>
        <v>-2.0840119489235292E-2</v>
      </c>
    </row>
    <row r="176" spans="1:23" x14ac:dyDescent="0.3">
      <c r="A176" s="26">
        <v>45126</v>
      </c>
      <c r="C176" s="6">
        <v>484.6</v>
      </c>
      <c r="D176">
        <v>135.75</v>
      </c>
      <c r="E176" s="4">
        <v>3526.85</v>
      </c>
      <c r="F176">
        <v>400.25</v>
      </c>
      <c r="G176">
        <v>26.15</v>
      </c>
      <c r="H176" s="4">
        <v>1908.7</v>
      </c>
      <c r="I176" s="4">
        <v>2345.5500000000002</v>
      </c>
      <c r="J176" s="4">
        <v>7687.9</v>
      </c>
      <c r="K176">
        <v>1140.4949999999999</v>
      </c>
      <c r="L176" s="14">
        <v>26.469329999999999</v>
      </c>
      <c r="N176" s="6">
        <f t="shared" si="21"/>
        <v>-9.8079280751940234E-3</v>
      </c>
      <c r="O176">
        <f t="shared" si="22"/>
        <v>6.3009636767975856E-3</v>
      </c>
      <c r="P176">
        <f t="shared" si="23"/>
        <v>9.4307221156872886E-3</v>
      </c>
      <c r="Q176">
        <f t="shared" si="24"/>
        <v>3.077517383466389E-2</v>
      </c>
      <c r="R176">
        <f t="shared" si="25"/>
        <v>7.7071290944123044E-3</v>
      </c>
      <c r="S176">
        <f t="shared" si="26"/>
        <v>3.7308768783457021E-2</v>
      </c>
      <c r="T176">
        <f t="shared" si="27"/>
        <v>-8.014379361387108E-3</v>
      </c>
      <c r="U176">
        <f t="shared" si="28"/>
        <v>3.9340804931795752E-2</v>
      </c>
      <c r="V176">
        <f t="shared" si="29"/>
        <v>-5.1319887276295162E-3</v>
      </c>
      <c r="W176" s="14">
        <f t="shared" si="30"/>
        <v>4.2873221150902432E-2</v>
      </c>
    </row>
    <row r="177" spans="1:23" x14ac:dyDescent="0.3">
      <c r="A177" s="26">
        <v>45125</v>
      </c>
      <c r="C177" s="6">
        <v>489.4</v>
      </c>
      <c r="D177">
        <v>134.9</v>
      </c>
      <c r="E177" s="4">
        <v>3493.9</v>
      </c>
      <c r="F177">
        <v>388.3</v>
      </c>
      <c r="G177">
        <v>25.95</v>
      </c>
      <c r="H177" s="4">
        <v>1840.05</v>
      </c>
      <c r="I177" s="4">
        <v>2364.5</v>
      </c>
      <c r="J177" s="4">
        <v>7396.9</v>
      </c>
      <c r="K177">
        <v>1146.3782000000001</v>
      </c>
      <c r="L177" s="14">
        <v>25.381158000000003</v>
      </c>
      <c r="N177" s="6">
        <f t="shared" si="21"/>
        <v>5.1109066748441178E-4</v>
      </c>
      <c r="O177">
        <f t="shared" si="22"/>
        <v>1.7345399698340962E-2</v>
      </c>
      <c r="P177">
        <f t="shared" si="23"/>
        <v>4.0083351938676813E-2</v>
      </c>
      <c r="Q177">
        <f t="shared" si="24"/>
        <v>-4.6142014867982858E-3</v>
      </c>
      <c r="R177">
        <f t="shared" si="25"/>
        <v>-1.9230769230769505E-3</v>
      </c>
      <c r="S177">
        <f t="shared" si="26"/>
        <v>2.2604717032517368E-3</v>
      </c>
      <c r="T177">
        <f t="shared" si="27"/>
        <v>1.1031769786633679E-2</v>
      </c>
      <c r="U177">
        <f t="shared" si="28"/>
        <v>3.201277999846526E-2</v>
      </c>
      <c r="V177">
        <f t="shared" si="29"/>
        <v>6.0047268378451242E-3</v>
      </c>
      <c r="W177" s="14">
        <f t="shared" si="30"/>
        <v>-7.7761313572534902E-3</v>
      </c>
    </row>
    <row r="178" spans="1:23" x14ac:dyDescent="0.3">
      <c r="A178" s="26">
        <v>45124</v>
      </c>
      <c r="C178" s="6">
        <v>489.15</v>
      </c>
      <c r="D178">
        <v>132.6</v>
      </c>
      <c r="E178" s="4">
        <v>3359.25</v>
      </c>
      <c r="F178">
        <v>390.1</v>
      </c>
      <c r="G178">
        <v>26</v>
      </c>
      <c r="H178" s="4">
        <v>1835.9</v>
      </c>
      <c r="I178" s="4">
        <v>2338.6999999999998</v>
      </c>
      <c r="J178" s="4">
        <v>7167.45</v>
      </c>
      <c r="K178">
        <v>1139.5356000000002</v>
      </c>
      <c r="L178" s="14">
        <v>25.580072000000005</v>
      </c>
      <c r="N178" s="6">
        <f t="shared" si="21"/>
        <v>-8.1111223765588571E-3</v>
      </c>
      <c r="O178">
        <f t="shared" si="22"/>
        <v>2.5522041763340934E-2</v>
      </c>
      <c r="P178">
        <f t="shared" si="23"/>
        <v>-1.2190227005812388E-3</v>
      </c>
      <c r="Q178">
        <f t="shared" si="24"/>
        <v>1.1548825869371114E-3</v>
      </c>
      <c r="R178">
        <f t="shared" si="25"/>
        <v>2.7667984189723292E-2</v>
      </c>
      <c r="S178">
        <f t="shared" si="26"/>
        <v>-7.5411519852960074E-3</v>
      </c>
      <c r="T178">
        <f t="shared" si="27"/>
        <v>-7.5746324075450814E-3</v>
      </c>
      <c r="U178">
        <f t="shared" si="28"/>
        <v>1.9508413581212698E-2</v>
      </c>
      <c r="V178">
        <f t="shared" si="29"/>
        <v>-5.9683385358847131E-2</v>
      </c>
      <c r="W178" s="14">
        <f t="shared" si="30"/>
        <v>-4.8914586680077927E-2</v>
      </c>
    </row>
    <row r="179" spans="1:23" x14ac:dyDescent="0.3">
      <c r="A179" s="26">
        <v>45121</v>
      </c>
      <c r="C179" s="6">
        <v>493.15</v>
      </c>
      <c r="D179">
        <v>129.30000000000001</v>
      </c>
      <c r="E179" s="4">
        <v>3363.35</v>
      </c>
      <c r="F179">
        <v>389.65</v>
      </c>
      <c r="G179">
        <v>25.3</v>
      </c>
      <c r="H179" s="4">
        <v>1849.85</v>
      </c>
      <c r="I179" s="4">
        <v>2356.5500000000002</v>
      </c>
      <c r="J179" s="4">
        <v>7030.3</v>
      </c>
      <c r="K179">
        <v>1211.86373</v>
      </c>
      <c r="L179" s="14">
        <v>26.8956622</v>
      </c>
      <c r="N179" s="6">
        <f t="shared" si="21"/>
        <v>1.294033069733995E-2</v>
      </c>
      <c r="O179">
        <f t="shared" si="22"/>
        <v>2.0118343195266362E-2</v>
      </c>
      <c r="P179">
        <f t="shared" si="23"/>
        <v>8.3319694692824894E-4</v>
      </c>
      <c r="Q179">
        <f t="shared" si="24"/>
        <v>5.6781520196154053E-3</v>
      </c>
      <c r="R179">
        <f t="shared" si="25"/>
        <v>-3.9370078740156647E-3</v>
      </c>
      <c r="S179">
        <f t="shared" si="26"/>
        <v>2.0041708420224891E-3</v>
      </c>
      <c r="T179">
        <f t="shared" si="27"/>
        <v>5.9444196760295135E-4</v>
      </c>
      <c r="U179">
        <f t="shared" si="28"/>
        <v>-1.9285629590363462E-2</v>
      </c>
      <c r="V179">
        <f t="shared" si="29"/>
        <v>-1.3251816488494736E-2</v>
      </c>
      <c r="W179" s="14">
        <f t="shared" si="30"/>
        <v>-8.0146014289927861E-2</v>
      </c>
    </row>
    <row r="180" spans="1:23" x14ac:dyDescent="0.3">
      <c r="A180" s="26">
        <v>45120</v>
      </c>
      <c r="C180" s="6">
        <v>486.85</v>
      </c>
      <c r="D180">
        <v>126.75</v>
      </c>
      <c r="E180" s="4">
        <v>3360.55</v>
      </c>
      <c r="F180">
        <v>387.45</v>
      </c>
      <c r="G180">
        <v>25.4</v>
      </c>
      <c r="H180" s="4">
        <v>1846.15</v>
      </c>
      <c r="I180" s="4">
        <v>2355.15</v>
      </c>
      <c r="J180" s="4">
        <v>7168.55</v>
      </c>
      <c r="K180">
        <v>1228.1388000000002</v>
      </c>
      <c r="L180" s="14">
        <v>29.239056000000001</v>
      </c>
      <c r="N180" s="6">
        <f t="shared" si="21"/>
        <v>-1.2308954764590541E-3</v>
      </c>
      <c r="O180">
        <f t="shared" si="22"/>
        <v>-5.5865921787709494E-2</v>
      </c>
      <c r="P180">
        <f t="shared" si="23"/>
        <v>9.644128648470118E-3</v>
      </c>
      <c r="Q180">
        <f t="shared" si="24"/>
        <v>-1.2362987509559069E-2</v>
      </c>
      <c r="R180">
        <f t="shared" si="25"/>
        <v>-2.1194605009633938E-2</v>
      </c>
      <c r="S180">
        <f t="shared" si="26"/>
        <v>3.5878339811367655E-3</v>
      </c>
      <c r="T180">
        <f t="shared" si="27"/>
        <v>-1.0877554020285205E-2</v>
      </c>
      <c r="U180">
        <f t="shared" si="28"/>
        <v>3.9001778537118719E-3</v>
      </c>
      <c r="V180">
        <f t="shared" si="29"/>
        <v>-1.2695779458403444E-3</v>
      </c>
      <c r="W180" s="14">
        <f t="shared" si="30"/>
        <v>0.23412056784885515</v>
      </c>
    </row>
    <row r="181" spans="1:23" x14ac:dyDescent="0.3">
      <c r="A181" s="26">
        <v>45119</v>
      </c>
      <c r="C181" s="6">
        <v>487.45</v>
      </c>
      <c r="D181">
        <v>134.25</v>
      </c>
      <c r="E181" s="4">
        <v>3328.45</v>
      </c>
      <c r="F181">
        <v>392.3</v>
      </c>
      <c r="G181">
        <v>25.95</v>
      </c>
      <c r="H181" s="4">
        <v>1839.55</v>
      </c>
      <c r="I181" s="4">
        <v>2381.0500000000002</v>
      </c>
      <c r="J181" s="4">
        <v>7140.7</v>
      </c>
      <c r="K181">
        <v>1229.7</v>
      </c>
      <c r="L181" s="14">
        <v>23.692219999999999</v>
      </c>
      <c r="N181" s="6">
        <f t="shared" si="21"/>
        <v>8.3781547372776405E-3</v>
      </c>
      <c r="O181">
        <f t="shared" si="22"/>
        <v>-5.5555555555555558E-3</v>
      </c>
      <c r="P181">
        <f t="shared" si="23"/>
        <v>-1.8891970912362792E-3</v>
      </c>
      <c r="Q181">
        <f t="shared" si="24"/>
        <v>8.9297104222483159E-4</v>
      </c>
      <c r="R181">
        <f t="shared" si="25"/>
        <v>-1.1428571428571456E-2</v>
      </c>
      <c r="S181">
        <f t="shared" si="26"/>
        <v>3.3890684277083014E-2</v>
      </c>
      <c r="T181">
        <f t="shared" si="27"/>
        <v>-2.2537408403292204E-2</v>
      </c>
      <c r="U181">
        <f t="shared" si="28"/>
        <v>-1.7684080200846053E-2</v>
      </c>
      <c r="V181">
        <f t="shared" si="29"/>
        <v>-5.6392392529671384E-3</v>
      </c>
      <c r="W181" s="14">
        <f t="shared" si="30"/>
        <v>-1.755435589637953E-2</v>
      </c>
    </row>
    <row r="182" spans="1:23" x14ac:dyDescent="0.3">
      <c r="A182" s="26">
        <v>45118</v>
      </c>
      <c r="C182" s="6">
        <v>483.4</v>
      </c>
      <c r="D182">
        <v>135</v>
      </c>
      <c r="E182" s="4">
        <v>3334.75</v>
      </c>
      <c r="F182">
        <v>391.95</v>
      </c>
      <c r="G182">
        <v>26.25</v>
      </c>
      <c r="H182" s="4">
        <v>1779.25</v>
      </c>
      <c r="I182" s="4">
        <v>2435.9499999999998</v>
      </c>
      <c r="J182" s="4">
        <v>7269.25</v>
      </c>
      <c r="K182">
        <v>1236.6739</v>
      </c>
      <c r="L182" s="14">
        <v>24.115553000000002</v>
      </c>
      <c r="N182" s="6">
        <f t="shared" si="21"/>
        <v>-2.6820713843614843E-3</v>
      </c>
      <c r="O182">
        <f t="shared" si="22"/>
        <v>8.2150858849887546E-3</v>
      </c>
      <c r="P182">
        <f t="shared" si="23"/>
        <v>4.5195969346977734E-2</v>
      </c>
      <c r="Q182">
        <f t="shared" si="24"/>
        <v>1.8448746264778396E-2</v>
      </c>
      <c r="R182">
        <f t="shared" si="25"/>
        <v>-1.5009380863039348E-2</v>
      </c>
      <c r="S182">
        <f t="shared" si="26"/>
        <v>-3.5841290286450821E-3</v>
      </c>
      <c r="T182">
        <f t="shared" si="27"/>
        <v>1.816091954022981E-2</v>
      </c>
      <c r="U182">
        <f t="shared" si="28"/>
        <v>-3.2733442001264094E-2</v>
      </c>
      <c r="V182">
        <f t="shared" si="29"/>
        <v>9.1820613633509171E-3</v>
      </c>
      <c r="W182" s="14">
        <f t="shared" si="30"/>
        <v>1.542351474084085E-2</v>
      </c>
    </row>
    <row r="183" spans="1:23" x14ac:dyDescent="0.3">
      <c r="A183" s="26">
        <v>45117</v>
      </c>
      <c r="C183" s="6">
        <v>484.7</v>
      </c>
      <c r="D183">
        <v>133.9</v>
      </c>
      <c r="E183" s="4">
        <v>3190.55</v>
      </c>
      <c r="F183">
        <v>384.85</v>
      </c>
      <c r="G183">
        <v>26.65</v>
      </c>
      <c r="H183" s="4">
        <v>1785.65</v>
      </c>
      <c r="I183" s="4">
        <v>2392.5</v>
      </c>
      <c r="J183" s="4">
        <v>7515.25</v>
      </c>
      <c r="K183">
        <v>1225.4219999999998</v>
      </c>
      <c r="L183" s="14">
        <v>23.749255999999999</v>
      </c>
      <c r="N183" s="6">
        <f t="shared" si="21"/>
        <v>2.0421052631578923E-2</v>
      </c>
      <c r="O183">
        <f t="shared" si="22"/>
        <v>-9.24898261191269E-3</v>
      </c>
      <c r="P183">
        <f t="shared" si="23"/>
        <v>-5.3620138726521134E-3</v>
      </c>
      <c r="Q183">
        <f t="shared" si="24"/>
        <v>6.2753301085110057E-3</v>
      </c>
      <c r="R183">
        <f t="shared" si="25"/>
        <v>9.46969696969697E-3</v>
      </c>
      <c r="S183">
        <f t="shared" si="26"/>
        <v>-9.7907575248964963E-4</v>
      </c>
      <c r="T183">
        <f t="shared" si="27"/>
        <v>1.3943041193422653E-2</v>
      </c>
      <c r="U183">
        <f t="shared" si="28"/>
        <v>-1.0259246821147962E-2</v>
      </c>
      <c r="V183">
        <f t="shared" si="29"/>
        <v>4.3210271657648722E-3</v>
      </c>
      <c r="W183" s="14">
        <f t="shared" si="30"/>
        <v>1.0497203600716487E-2</v>
      </c>
    </row>
    <row r="184" spans="1:23" x14ac:dyDescent="0.3">
      <c r="A184" s="26">
        <v>45114</v>
      </c>
      <c r="C184" s="6">
        <v>475</v>
      </c>
      <c r="D184">
        <v>135.15</v>
      </c>
      <c r="E184" s="4">
        <v>3207.75</v>
      </c>
      <c r="F184">
        <v>382.45</v>
      </c>
      <c r="G184">
        <v>26.4</v>
      </c>
      <c r="H184" s="4">
        <v>1787.4</v>
      </c>
      <c r="I184" s="4">
        <v>2359.6</v>
      </c>
      <c r="J184" s="4">
        <v>7593.15</v>
      </c>
      <c r="K184">
        <v>1220.1496999999999</v>
      </c>
      <c r="L184" s="14">
        <v>23.502544999999998</v>
      </c>
      <c r="N184" s="6">
        <f t="shared" si="21"/>
        <v>-2.5199496010079561E-3</v>
      </c>
      <c r="O184">
        <f t="shared" si="22"/>
        <v>-1.846381093057607E-3</v>
      </c>
      <c r="P184">
        <f t="shared" si="23"/>
        <v>-2.1774632553075669E-3</v>
      </c>
      <c r="Q184">
        <f t="shared" si="24"/>
        <v>-7.0102557445150945E-3</v>
      </c>
      <c r="R184">
        <f t="shared" si="25"/>
        <v>1.8975332068310116E-3</v>
      </c>
      <c r="S184">
        <f t="shared" si="26"/>
        <v>-2.9668032898129727E-2</v>
      </c>
      <c r="T184">
        <f t="shared" si="27"/>
        <v>8.677809601162623E-3</v>
      </c>
      <c r="U184">
        <f t="shared" si="28"/>
        <v>7.37640214658602E-3</v>
      </c>
      <c r="V184">
        <f t="shared" si="29"/>
        <v>-1.7883467459339465E-3</v>
      </c>
      <c r="W184" s="14">
        <f t="shared" si="30"/>
        <v>1.8254626571465791E-2</v>
      </c>
    </row>
    <row r="185" spans="1:23" x14ac:dyDescent="0.3">
      <c r="A185" s="26">
        <v>45113</v>
      </c>
      <c r="C185" s="6">
        <v>476.2</v>
      </c>
      <c r="D185">
        <v>135.4</v>
      </c>
      <c r="E185" s="4">
        <v>3214.75</v>
      </c>
      <c r="F185">
        <v>385.15</v>
      </c>
      <c r="G185">
        <v>26.35</v>
      </c>
      <c r="H185" s="4">
        <v>1842.05</v>
      </c>
      <c r="I185" s="4">
        <v>2339.3000000000002</v>
      </c>
      <c r="J185" s="4">
        <v>7537.55</v>
      </c>
      <c r="K185">
        <v>1222.33566</v>
      </c>
      <c r="L185" s="14">
        <v>23.081206199999997</v>
      </c>
      <c r="N185" s="6">
        <f t="shared" si="21"/>
        <v>-4.7026857560873653E-3</v>
      </c>
      <c r="O185">
        <f t="shared" si="22"/>
        <v>1.5753938484621113E-2</v>
      </c>
      <c r="P185">
        <f t="shared" si="23"/>
        <v>1.0657528648002922E-2</v>
      </c>
      <c r="Q185">
        <f t="shared" si="24"/>
        <v>1.2619955304324844E-2</v>
      </c>
      <c r="R185">
        <f t="shared" si="25"/>
        <v>-1.3108614232209659E-2</v>
      </c>
      <c r="S185">
        <f t="shared" si="26"/>
        <v>-1.4498568868202196E-2</v>
      </c>
      <c r="T185">
        <f t="shared" si="27"/>
        <v>2.1773788464478527E-2</v>
      </c>
      <c r="U185">
        <f t="shared" si="28"/>
        <v>-1.1591998373973031E-2</v>
      </c>
      <c r="V185">
        <f t="shared" si="29"/>
        <v>-1.9516805699961958E-2</v>
      </c>
      <c r="W185" s="14">
        <f t="shared" si="30"/>
        <v>-1.4002378240388731E-2</v>
      </c>
    </row>
    <row r="186" spans="1:23" x14ac:dyDescent="0.3">
      <c r="A186" s="26">
        <v>45112</v>
      </c>
      <c r="C186" s="6">
        <v>478.45</v>
      </c>
      <c r="D186">
        <v>133.30000000000001</v>
      </c>
      <c r="E186" s="4">
        <v>3180.85</v>
      </c>
      <c r="F186">
        <v>380.35</v>
      </c>
      <c r="G186">
        <v>26.7</v>
      </c>
      <c r="H186" s="4">
        <v>1869.15</v>
      </c>
      <c r="I186" s="4">
        <v>2289.4499999999998</v>
      </c>
      <c r="J186" s="4">
        <v>7625.95</v>
      </c>
      <c r="K186">
        <v>1246.6666100000002</v>
      </c>
      <c r="L186" s="14">
        <v>23.408987700000004</v>
      </c>
      <c r="N186" s="6">
        <f t="shared" si="21"/>
        <v>-6.5406976744186753E-3</v>
      </c>
      <c r="O186">
        <f t="shared" si="22"/>
        <v>9.8484848484849345E-3</v>
      </c>
      <c r="P186">
        <f t="shared" si="23"/>
        <v>1.4172299451600503E-2</v>
      </c>
      <c r="Q186">
        <f t="shared" si="24"/>
        <v>-1.050558108995344E-3</v>
      </c>
      <c r="R186">
        <f t="shared" si="25"/>
        <v>-7.4349442379181892E-3</v>
      </c>
      <c r="S186">
        <f t="shared" si="26"/>
        <v>-2.8710247349823321E-2</v>
      </c>
      <c r="T186">
        <f t="shared" si="27"/>
        <v>2.1551435646877597E-2</v>
      </c>
      <c r="U186">
        <f t="shared" si="28"/>
        <v>-6.4879653454060103E-3</v>
      </c>
      <c r="V186">
        <f t="shared" si="29"/>
        <v>1.2867499083463439E-2</v>
      </c>
      <c r="W186" s="14">
        <f t="shared" si="30"/>
        <v>-2.2704140696476919E-2</v>
      </c>
    </row>
    <row r="187" spans="1:23" x14ac:dyDescent="0.3">
      <c r="A187" s="26">
        <v>45111</v>
      </c>
      <c r="C187" s="6">
        <v>481.6</v>
      </c>
      <c r="D187">
        <v>132</v>
      </c>
      <c r="E187" s="4">
        <v>3136.4</v>
      </c>
      <c r="F187">
        <v>380.75</v>
      </c>
      <c r="G187">
        <v>26.9</v>
      </c>
      <c r="H187" s="4">
        <v>1924.4</v>
      </c>
      <c r="I187" s="4">
        <v>2241.15</v>
      </c>
      <c r="J187" s="4">
        <v>7675.75</v>
      </c>
      <c r="K187">
        <v>1230.8289199999999</v>
      </c>
      <c r="L187" s="14">
        <v>23.9528158</v>
      </c>
      <c r="N187" s="6">
        <f t="shared" si="21"/>
        <v>2.9719905922600032E-2</v>
      </c>
      <c r="O187">
        <f t="shared" si="22"/>
        <v>3.4888279106232871E-2</v>
      </c>
      <c r="P187">
        <f t="shared" si="23"/>
        <v>-6.1631573110254986E-3</v>
      </c>
      <c r="Q187">
        <f t="shared" si="24"/>
        <v>-2.4718237704917975E-2</v>
      </c>
      <c r="R187">
        <f t="shared" si="25"/>
        <v>-1.8552875695733103E-3</v>
      </c>
      <c r="S187">
        <f t="shared" si="26"/>
        <v>-2.0512037461189979E-2</v>
      </c>
      <c r="T187">
        <f t="shared" si="27"/>
        <v>-5.3258771053857927E-3</v>
      </c>
      <c r="U187">
        <f t="shared" si="28"/>
        <v>4.7911089584574676E-3</v>
      </c>
      <c r="V187">
        <f t="shared" si="29"/>
        <v>7.4513634569600409E-3</v>
      </c>
      <c r="W187" s="14">
        <f t="shared" si="30"/>
        <v>-1.4757655996121697E-2</v>
      </c>
    </row>
    <row r="188" spans="1:23" x14ac:dyDescent="0.3">
      <c r="A188" s="26">
        <v>45110</v>
      </c>
      <c r="C188" s="6">
        <v>467.7</v>
      </c>
      <c r="D188">
        <v>127.55</v>
      </c>
      <c r="E188" s="4">
        <v>3155.85</v>
      </c>
      <c r="F188">
        <v>390.4</v>
      </c>
      <c r="G188">
        <v>26.95</v>
      </c>
      <c r="H188" s="4">
        <v>1964.7</v>
      </c>
      <c r="I188" s="4">
        <v>2253.15</v>
      </c>
      <c r="J188" s="4">
        <v>7639.15</v>
      </c>
      <c r="K188">
        <v>1221.7254</v>
      </c>
      <c r="L188" s="14">
        <v>24.311598</v>
      </c>
      <c r="N188" s="6">
        <f t="shared" si="21"/>
        <v>4.5103092783504422E-3</v>
      </c>
      <c r="O188">
        <f t="shared" si="22"/>
        <v>1.1097899326198901E-2</v>
      </c>
      <c r="P188">
        <f t="shared" si="23"/>
        <v>-1.3935540314643226E-2</v>
      </c>
      <c r="Q188">
        <f t="shared" si="24"/>
        <v>-5.3503184713376379E-3</v>
      </c>
      <c r="R188">
        <f t="shared" si="25"/>
        <v>3.7243947858472204E-3</v>
      </c>
      <c r="S188">
        <f t="shared" si="26"/>
        <v>-9.0035560263296809E-3</v>
      </c>
      <c r="T188">
        <f t="shared" si="27"/>
        <v>-2.7662211206515002E-3</v>
      </c>
      <c r="U188">
        <f t="shared" si="28"/>
        <v>-2.8390920126878045E-3</v>
      </c>
      <c r="V188">
        <f t="shared" si="29"/>
        <v>9.6726062699026664E-3</v>
      </c>
      <c r="W188" s="14">
        <f t="shared" si="30"/>
        <v>3.297608462338477E-2</v>
      </c>
    </row>
    <row r="189" spans="1:23" x14ac:dyDescent="0.3">
      <c r="A189" s="26">
        <v>45107</v>
      </c>
      <c r="C189" s="6">
        <v>465.6</v>
      </c>
      <c r="D189">
        <v>126.15</v>
      </c>
      <c r="E189" s="4">
        <v>3200.45</v>
      </c>
      <c r="F189">
        <v>392.5</v>
      </c>
      <c r="G189">
        <v>26.85</v>
      </c>
      <c r="H189" s="4">
        <v>1982.55</v>
      </c>
      <c r="I189" s="4">
        <v>2259.4</v>
      </c>
      <c r="J189" s="4">
        <v>7660.9</v>
      </c>
      <c r="K189">
        <v>1210.02134</v>
      </c>
      <c r="L189" s="14">
        <v>23.535489699999999</v>
      </c>
      <c r="N189" s="6">
        <f t="shared" si="21"/>
        <v>-1.1884550084889572E-2</v>
      </c>
      <c r="O189">
        <f t="shared" si="22"/>
        <v>3.2746623004502658E-2</v>
      </c>
      <c r="P189">
        <f t="shared" si="23"/>
        <v>-1.8312040857015866E-2</v>
      </c>
      <c r="Q189">
        <f t="shared" si="24"/>
        <v>-9.9634254004287767E-3</v>
      </c>
      <c r="R189">
        <f t="shared" si="25"/>
        <v>-7.3937153419593084E-3</v>
      </c>
      <c r="S189">
        <f t="shared" si="26"/>
        <v>5.2990158970474613E-4</v>
      </c>
      <c r="T189">
        <f t="shared" si="27"/>
        <v>2.422992361567591E-2</v>
      </c>
      <c r="U189">
        <f t="shared" si="28"/>
        <v>-1.4161717679305642E-2</v>
      </c>
      <c r="V189">
        <f t="shared" si="29"/>
        <v>1.1849078932536485E-2</v>
      </c>
      <c r="W189" s="14">
        <f t="shared" si="30"/>
        <v>7.5921183773023398E-2</v>
      </c>
    </row>
    <row r="190" spans="1:23" x14ac:dyDescent="0.3">
      <c r="A190" s="26">
        <v>45105</v>
      </c>
      <c r="C190" s="6">
        <v>471.2</v>
      </c>
      <c r="D190">
        <v>122.15</v>
      </c>
      <c r="E190" s="4">
        <v>3260.15</v>
      </c>
      <c r="F190">
        <v>396.45</v>
      </c>
      <c r="G190">
        <v>27.05</v>
      </c>
      <c r="H190" s="4">
        <v>1981.5</v>
      </c>
      <c r="I190" s="4">
        <v>2205.9499999999998</v>
      </c>
      <c r="J190" s="4">
        <v>7770.95</v>
      </c>
      <c r="K190">
        <v>1195.8516</v>
      </c>
      <c r="L190" s="14">
        <v>21.874733999999997</v>
      </c>
      <c r="N190" s="6">
        <f t="shared" si="21"/>
        <v>3.8228489589071199E-2</v>
      </c>
      <c r="O190">
        <f t="shared" si="22"/>
        <v>-7.3140999593660425E-3</v>
      </c>
      <c r="P190">
        <f t="shared" si="23"/>
        <v>-1.1821226679599291E-2</v>
      </c>
      <c r="Q190">
        <f t="shared" si="24"/>
        <v>3.363316386390295E-2</v>
      </c>
      <c r="R190">
        <f t="shared" si="25"/>
        <v>-7.3394495412843772E-3</v>
      </c>
      <c r="S190">
        <f t="shared" si="26"/>
        <v>1.3762406630512683E-2</v>
      </c>
      <c r="T190">
        <f t="shared" si="27"/>
        <v>-6.3512083061193951E-3</v>
      </c>
      <c r="U190">
        <f t="shared" si="28"/>
        <v>2.0988805970149255E-2</v>
      </c>
      <c r="V190">
        <f t="shared" si="29"/>
        <v>2.7223953849587146E-2</v>
      </c>
      <c r="W190" s="14">
        <f t="shared" si="30"/>
        <v>-6.901477600257204E-2</v>
      </c>
    </row>
    <row r="191" spans="1:23" x14ac:dyDescent="0.3">
      <c r="A191" s="26">
        <v>45104</v>
      </c>
      <c r="C191" s="6">
        <v>453.85</v>
      </c>
      <c r="D191">
        <v>123.05</v>
      </c>
      <c r="E191" s="4">
        <v>3299.15</v>
      </c>
      <c r="F191">
        <v>383.55</v>
      </c>
      <c r="G191">
        <v>27.25</v>
      </c>
      <c r="H191" s="4">
        <v>1954.6</v>
      </c>
      <c r="I191" s="4">
        <v>2220.0500000000002</v>
      </c>
      <c r="J191" s="4">
        <v>7611.2</v>
      </c>
      <c r="K191">
        <v>1164.1586</v>
      </c>
      <c r="L191" s="14">
        <v>23.496327800000003</v>
      </c>
      <c r="N191" s="6">
        <f t="shared" si="21"/>
        <v>5.5389387393375428E-3</v>
      </c>
      <c r="O191">
        <f t="shared" si="22"/>
        <v>1.4427040395713108E-2</v>
      </c>
      <c r="P191">
        <f t="shared" si="23"/>
        <v>-5.9956915382413916E-3</v>
      </c>
      <c r="Q191">
        <f t="shared" si="24"/>
        <v>-1.3034410844632786E-4</v>
      </c>
      <c r="R191">
        <f t="shared" si="25"/>
        <v>0</v>
      </c>
      <c r="S191">
        <f t="shared" si="26"/>
        <v>6.1254954444844101E-3</v>
      </c>
      <c r="T191">
        <f t="shared" si="27"/>
        <v>2.4669989845841539E-2</v>
      </c>
      <c r="U191">
        <f t="shared" si="28"/>
        <v>-2.8233598637450699E-3</v>
      </c>
      <c r="V191">
        <f t="shared" si="29"/>
        <v>2.1010211605357477E-2</v>
      </c>
      <c r="W191" s="14">
        <f t="shared" si="30"/>
        <v>2.1908924116187944E-2</v>
      </c>
    </row>
    <row r="192" spans="1:23" x14ac:dyDescent="0.3">
      <c r="A192" s="26">
        <v>45103</v>
      </c>
      <c r="C192" s="6">
        <v>451.35</v>
      </c>
      <c r="D192">
        <v>121.3</v>
      </c>
      <c r="E192" s="4">
        <v>3319.05</v>
      </c>
      <c r="F192">
        <v>383.6</v>
      </c>
      <c r="G192">
        <v>27.25</v>
      </c>
      <c r="H192" s="4">
        <v>1942.7</v>
      </c>
      <c r="I192" s="4">
        <v>2166.6</v>
      </c>
      <c r="J192" s="4">
        <v>7632.75</v>
      </c>
      <c r="K192">
        <v>1140.2027</v>
      </c>
      <c r="L192" s="14">
        <v>22.992585000000002</v>
      </c>
      <c r="N192" s="6">
        <f t="shared" si="21"/>
        <v>-4.191947049089856E-3</v>
      </c>
      <c r="O192">
        <f t="shared" si="22"/>
        <v>-6.9586573884568848E-3</v>
      </c>
      <c r="P192">
        <f t="shared" si="23"/>
        <v>2.249667834279585E-3</v>
      </c>
      <c r="Q192">
        <f t="shared" si="24"/>
        <v>8.4121976866457556E-3</v>
      </c>
      <c r="R192">
        <f t="shared" si="25"/>
        <v>2.4436090225563856E-2</v>
      </c>
      <c r="S192">
        <f t="shared" si="26"/>
        <v>-9.0793165008926056E-3</v>
      </c>
      <c r="T192">
        <f t="shared" si="27"/>
        <v>2.6897646752138779E-2</v>
      </c>
      <c r="U192">
        <f t="shared" si="28"/>
        <v>-4.0710077701446145E-3</v>
      </c>
      <c r="V192">
        <f t="shared" si="29"/>
        <v>6.3895256652552719E-3</v>
      </c>
      <c r="W192" s="14">
        <f t="shared" si="30"/>
        <v>-5.3439809862830513E-2</v>
      </c>
    </row>
    <row r="193" spans="1:23" x14ac:dyDescent="0.3">
      <c r="A193" s="26">
        <v>45100</v>
      </c>
      <c r="C193" s="6">
        <v>453.25</v>
      </c>
      <c r="D193">
        <v>122.15</v>
      </c>
      <c r="E193" s="4">
        <v>3311.6</v>
      </c>
      <c r="F193">
        <v>380.4</v>
      </c>
      <c r="G193">
        <v>26.6</v>
      </c>
      <c r="H193" s="4">
        <v>1960.5</v>
      </c>
      <c r="I193" s="4">
        <v>2109.85</v>
      </c>
      <c r="J193" s="4">
        <v>7663.95</v>
      </c>
      <c r="K193">
        <v>1132.9636</v>
      </c>
      <c r="L193" s="14">
        <v>24.290674000000003</v>
      </c>
      <c r="N193" s="6">
        <f t="shared" si="21"/>
        <v>-8.3141888196040063E-3</v>
      </c>
      <c r="O193">
        <f t="shared" si="22"/>
        <v>-1.3327948303715602E-2</v>
      </c>
      <c r="P193">
        <f t="shared" si="23"/>
        <v>-2.80044566232051E-3</v>
      </c>
      <c r="Q193">
        <f t="shared" si="24"/>
        <v>-5.8800470403763232E-3</v>
      </c>
      <c r="R193">
        <f t="shared" si="25"/>
        <v>-9.3109869646182484E-3</v>
      </c>
      <c r="S193">
        <f t="shared" si="26"/>
        <v>4.50888968591482E-3</v>
      </c>
      <c r="T193">
        <f t="shared" si="27"/>
        <v>-3.2378637437226222E-2</v>
      </c>
      <c r="U193">
        <f t="shared" si="28"/>
        <v>-1.3502641961165494E-2</v>
      </c>
      <c r="V193">
        <f t="shared" si="29"/>
        <v>-1.1789908332501143E-2</v>
      </c>
      <c r="W193" s="14">
        <f t="shared" si="30"/>
        <v>2.2098167511729331E-2</v>
      </c>
    </row>
    <row r="194" spans="1:23" x14ac:dyDescent="0.3">
      <c r="A194" s="26">
        <v>45099</v>
      </c>
      <c r="C194" s="6">
        <v>457.05</v>
      </c>
      <c r="D194">
        <v>123.8</v>
      </c>
      <c r="E194" s="4">
        <v>3320.9</v>
      </c>
      <c r="F194">
        <v>382.65</v>
      </c>
      <c r="G194">
        <v>26.85</v>
      </c>
      <c r="H194" s="4">
        <v>1951.7</v>
      </c>
      <c r="I194" s="4">
        <v>2180.4499999999998</v>
      </c>
      <c r="J194" s="4">
        <v>7768.85</v>
      </c>
      <c r="K194">
        <v>1146.4805000000001</v>
      </c>
      <c r="L194" s="14">
        <v>23.765499999999999</v>
      </c>
      <c r="N194" s="6">
        <f t="shared" si="21"/>
        <v>1.2048192771084586E-3</v>
      </c>
      <c r="O194">
        <f t="shared" si="22"/>
        <v>2.8351559335763007E-3</v>
      </c>
      <c r="P194">
        <f t="shared" si="23"/>
        <v>-1.0900967982129533E-2</v>
      </c>
      <c r="Q194">
        <f t="shared" si="24"/>
        <v>-3.5660282258064599E-2</v>
      </c>
      <c r="R194">
        <f t="shared" si="25"/>
        <v>1.3207547169811375E-2</v>
      </c>
      <c r="S194">
        <f t="shared" si="26"/>
        <v>-1.6949152542372812E-2</v>
      </c>
      <c r="T194">
        <f t="shared" si="27"/>
        <v>-2.303022156506938E-2</v>
      </c>
      <c r="U194">
        <f t="shared" si="28"/>
        <v>-2.3701060012943777E-2</v>
      </c>
      <c r="V194">
        <f t="shared" si="29"/>
        <v>1.2548126661371218E-2</v>
      </c>
      <c r="W194" s="14">
        <f t="shared" si="30"/>
        <v>1.2817011660724079E-2</v>
      </c>
    </row>
    <row r="195" spans="1:23" x14ac:dyDescent="0.3">
      <c r="A195" s="26">
        <v>45098</v>
      </c>
      <c r="C195" s="6">
        <v>456.5</v>
      </c>
      <c r="D195">
        <v>123.45</v>
      </c>
      <c r="E195" s="4">
        <v>3357.5</v>
      </c>
      <c r="F195">
        <v>396.8</v>
      </c>
      <c r="G195">
        <v>26.5</v>
      </c>
      <c r="H195" s="4">
        <v>1985.35</v>
      </c>
      <c r="I195" s="4">
        <v>2231.85</v>
      </c>
      <c r="J195" s="4">
        <v>7957.45</v>
      </c>
      <c r="K195">
        <v>1132.2726</v>
      </c>
      <c r="L195" s="14">
        <v>23.464752000000001</v>
      </c>
      <c r="N195" s="6">
        <f t="shared" si="21"/>
        <v>-5.2298975811723193E-3</v>
      </c>
      <c r="O195">
        <f t="shared" si="22"/>
        <v>4.0518638573741616E-4</v>
      </c>
      <c r="P195">
        <f t="shared" si="23"/>
        <v>6.1094637082960022E-4</v>
      </c>
      <c r="Q195">
        <f t="shared" si="24"/>
        <v>5.8301647655260112E-3</v>
      </c>
      <c r="R195">
        <f t="shared" si="25"/>
        <v>-1.669758812615953E-2</v>
      </c>
      <c r="S195">
        <f t="shared" si="26"/>
        <v>-2.3617497047813099E-3</v>
      </c>
      <c r="T195">
        <f t="shared" si="27"/>
        <v>3.8682109524344581E-3</v>
      </c>
      <c r="U195">
        <f t="shared" si="28"/>
        <v>-9.824050569906902E-3</v>
      </c>
      <c r="V195">
        <f t="shared" si="29"/>
        <v>-1.5106816046762346E-2</v>
      </c>
      <c r="W195" s="14">
        <f t="shared" si="30"/>
        <v>5.8267426757107901E-2</v>
      </c>
    </row>
    <row r="196" spans="1:23" x14ac:dyDescent="0.3">
      <c r="A196" s="26">
        <v>45097</v>
      </c>
      <c r="C196" s="6">
        <v>458.9</v>
      </c>
      <c r="D196">
        <v>123.4</v>
      </c>
      <c r="E196" s="4">
        <v>3355.45</v>
      </c>
      <c r="F196">
        <v>394.5</v>
      </c>
      <c r="G196">
        <v>26.95</v>
      </c>
      <c r="H196" s="4">
        <v>1990.05</v>
      </c>
      <c r="I196" s="4">
        <v>2223.25</v>
      </c>
      <c r="J196" s="4">
        <v>8036.4</v>
      </c>
      <c r="K196">
        <v>1149.6399999999999</v>
      </c>
      <c r="L196" s="14">
        <v>22.172799999999999</v>
      </c>
      <c r="N196" s="6">
        <f t="shared" ref="N196:N247" si="31">(C196-C197)/C197</f>
        <v>-9.1762927777178024E-3</v>
      </c>
      <c r="O196">
        <f t="shared" ref="O196:O247" si="32">(D196-D197)/D197</f>
        <v>2.4370430544273874E-3</v>
      </c>
      <c r="P196">
        <f t="shared" ref="P196:P247" si="33">(E196-E197)/E197</f>
        <v>-1.3538144936057674E-2</v>
      </c>
      <c r="Q196">
        <f t="shared" ref="Q196:Q247" si="34">(F196-F197)/F197</f>
        <v>-4.1650889814463642E-3</v>
      </c>
      <c r="R196">
        <f t="shared" ref="R196:R247" si="35">(G196-G197)/G197</f>
        <v>5.5970149253730811E-3</v>
      </c>
      <c r="S196">
        <f t="shared" ref="S196:S247" si="36">(H196-H197)/H197</f>
        <v>1.0126389523374472E-2</v>
      </c>
      <c r="T196">
        <f t="shared" ref="T196:T247" si="37">(I196-I197)/I197</f>
        <v>4.8134266789241639E-2</v>
      </c>
      <c r="U196">
        <f t="shared" ref="U196:U247" si="38">(J196-J197)/J197</f>
        <v>1.5678022332176821E-2</v>
      </c>
      <c r="V196">
        <f t="shared" ref="V196:V247" si="39">(K196-K197)/K197</f>
        <v>-1.2286790113348633E-2</v>
      </c>
      <c r="W196" s="14">
        <f t="shared" ref="W196:W247" si="40">(L196-L197)/L197</f>
        <v>2.770351776914616E-2</v>
      </c>
    </row>
    <row r="197" spans="1:23" x14ac:dyDescent="0.3">
      <c r="A197" s="26">
        <v>45096</v>
      </c>
      <c r="C197" s="6">
        <v>463.15</v>
      </c>
      <c r="D197">
        <v>123.1</v>
      </c>
      <c r="E197" s="4">
        <v>3401.5</v>
      </c>
      <c r="F197">
        <v>396.15</v>
      </c>
      <c r="G197">
        <v>26.8</v>
      </c>
      <c r="H197" s="4">
        <v>1970.1</v>
      </c>
      <c r="I197" s="4">
        <v>2121.15</v>
      </c>
      <c r="J197" s="4">
        <v>7912.35</v>
      </c>
      <c r="K197">
        <v>1163.9411</v>
      </c>
      <c r="L197" s="14">
        <v>21.575094</v>
      </c>
      <c r="N197" s="6">
        <f t="shared" si="31"/>
        <v>-7.3939134162024113E-3</v>
      </c>
      <c r="O197">
        <f t="shared" si="32"/>
        <v>-5.2525252525252985E-3</v>
      </c>
      <c r="P197">
        <f t="shared" si="33"/>
        <v>-2.171412136899626E-2</v>
      </c>
      <c r="Q197">
        <f t="shared" si="34"/>
        <v>-1.7606943583385052E-2</v>
      </c>
      <c r="R197">
        <f t="shared" si="35"/>
        <v>-2.0109689213893993E-2</v>
      </c>
      <c r="S197">
        <f t="shared" si="36"/>
        <v>5.0761421319796022E-3</v>
      </c>
      <c r="T197">
        <f t="shared" si="37"/>
        <v>4.6731969700708156E-2</v>
      </c>
      <c r="U197">
        <f t="shared" si="38"/>
        <v>8.4693916567889892E-3</v>
      </c>
      <c r="V197">
        <f t="shared" si="39"/>
        <v>-2.1067415730337351E-3</v>
      </c>
      <c r="W197" s="14">
        <f t="shared" si="40"/>
        <v>7.5987841945289306E-4</v>
      </c>
    </row>
    <row r="198" spans="1:23" x14ac:dyDescent="0.3">
      <c r="A198" s="26">
        <v>45093</v>
      </c>
      <c r="C198" s="6">
        <v>466.6</v>
      </c>
      <c r="D198">
        <v>123.75</v>
      </c>
      <c r="E198" s="4">
        <v>3477</v>
      </c>
      <c r="F198">
        <v>403.25</v>
      </c>
      <c r="G198">
        <v>27.35</v>
      </c>
      <c r="H198" s="4">
        <v>1960.15</v>
      </c>
      <c r="I198" s="4">
        <v>2026.45</v>
      </c>
      <c r="J198" s="4">
        <v>7845.9</v>
      </c>
      <c r="K198">
        <v>1166.3984</v>
      </c>
      <c r="L198" s="14">
        <v>21.558712</v>
      </c>
      <c r="N198" s="6">
        <f t="shared" si="31"/>
        <v>4.1967071989670625E-3</v>
      </c>
      <c r="O198">
        <f t="shared" si="32"/>
        <v>1.3928717738631732E-2</v>
      </c>
      <c r="P198">
        <f t="shared" si="33"/>
        <v>4.4912923923006359E-2</v>
      </c>
      <c r="Q198">
        <f t="shared" si="34"/>
        <v>2.4907866310840035E-2</v>
      </c>
      <c r="R198">
        <f t="shared" si="35"/>
        <v>0</v>
      </c>
      <c r="S198">
        <f t="shared" si="36"/>
        <v>-5.0252531661632259E-3</v>
      </c>
      <c r="T198">
        <f t="shared" si="37"/>
        <v>1.6069995988768529E-2</v>
      </c>
      <c r="U198">
        <f t="shared" si="38"/>
        <v>-6.1498901126741173E-3</v>
      </c>
      <c r="V198">
        <f t="shared" si="39"/>
        <v>1.7267050409907465E-2</v>
      </c>
      <c r="W198" s="14">
        <f t="shared" si="40"/>
        <v>4.3194839837341955E-3</v>
      </c>
    </row>
    <row r="199" spans="1:23" x14ac:dyDescent="0.3">
      <c r="A199" s="26">
        <v>45092</v>
      </c>
      <c r="C199" s="6">
        <v>464.65</v>
      </c>
      <c r="D199">
        <v>122.05</v>
      </c>
      <c r="E199" s="4">
        <v>3327.55</v>
      </c>
      <c r="F199">
        <v>393.45</v>
      </c>
      <c r="G199">
        <v>27.35</v>
      </c>
      <c r="H199" s="4">
        <v>1970.05</v>
      </c>
      <c r="I199" s="4">
        <v>1994.4</v>
      </c>
      <c r="J199" s="4">
        <v>7894.45</v>
      </c>
      <c r="K199">
        <v>1146.6000000000001</v>
      </c>
      <c r="L199" s="14">
        <v>21.465990000000001</v>
      </c>
      <c r="N199" s="6">
        <f t="shared" si="31"/>
        <v>-1.4737065309584489E-2</v>
      </c>
      <c r="O199">
        <f t="shared" si="32"/>
        <v>-1.8890675241157624E-2</v>
      </c>
      <c r="P199">
        <f t="shared" si="33"/>
        <v>1.0323207481289186E-2</v>
      </c>
      <c r="Q199">
        <f t="shared" si="34"/>
        <v>5.494505494505436E-3</v>
      </c>
      <c r="R199">
        <f t="shared" si="35"/>
        <v>-5.4545454545454029E-3</v>
      </c>
      <c r="S199">
        <f t="shared" si="36"/>
        <v>7.1114723287525128E-4</v>
      </c>
      <c r="T199">
        <f t="shared" si="37"/>
        <v>-1.4519601461972982E-3</v>
      </c>
      <c r="U199">
        <f t="shared" si="38"/>
        <v>-8.9383791655420243E-3</v>
      </c>
      <c r="V199">
        <f t="shared" si="39"/>
        <v>4.4119315307472257E-3</v>
      </c>
      <c r="W199" s="14">
        <f t="shared" si="40"/>
        <v>-5.542576241694146E-3</v>
      </c>
    </row>
    <row r="200" spans="1:23" x14ac:dyDescent="0.3">
      <c r="A200" s="26">
        <v>45091</v>
      </c>
      <c r="C200" s="6">
        <v>471.6</v>
      </c>
      <c r="D200">
        <v>124.4</v>
      </c>
      <c r="E200" s="4">
        <v>3293.55</v>
      </c>
      <c r="F200">
        <v>391.3</v>
      </c>
      <c r="G200">
        <v>27.5</v>
      </c>
      <c r="H200" s="4">
        <v>1968.65</v>
      </c>
      <c r="I200" s="4">
        <v>1997.3</v>
      </c>
      <c r="J200" s="4">
        <v>7965.65</v>
      </c>
      <c r="K200">
        <v>1141.5635</v>
      </c>
      <c r="L200" s="14">
        <v>21.585630000000002</v>
      </c>
      <c r="N200" s="6">
        <f t="shared" si="31"/>
        <v>6.4020486555697821E-3</v>
      </c>
      <c r="O200">
        <f t="shared" si="32"/>
        <v>-1.2043356081894137E-3</v>
      </c>
      <c r="P200">
        <f t="shared" si="33"/>
        <v>1.0818524997698186E-2</v>
      </c>
      <c r="Q200">
        <f t="shared" si="34"/>
        <v>-5.2116435744248412E-3</v>
      </c>
      <c r="R200">
        <f t="shared" si="35"/>
        <v>1.8214936247723393E-3</v>
      </c>
      <c r="S200">
        <f t="shared" si="36"/>
        <v>-1.9083684197413964E-2</v>
      </c>
      <c r="T200">
        <f t="shared" si="37"/>
        <v>4.8549794984025672E-3</v>
      </c>
      <c r="U200">
        <f t="shared" si="38"/>
        <v>1.6759526955012129E-2</v>
      </c>
      <c r="V200">
        <f t="shared" si="39"/>
        <v>2.2292784809031466E-2</v>
      </c>
      <c r="W200" s="14">
        <f t="shared" si="40"/>
        <v>-4.5778649944970426E-2</v>
      </c>
    </row>
    <row r="201" spans="1:23" x14ac:dyDescent="0.3">
      <c r="A201" s="26">
        <v>45090</v>
      </c>
      <c r="C201" s="6">
        <v>468.6</v>
      </c>
      <c r="D201">
        <v>124.55</v>
      </c>
      <c r="E201" s="4">
        <v>3258.3</v>
      </c>
      <c r="F201">
        <v>393.35</v>
      </c>
      <c r="G201">
        <v>27.45</v>
      </c>
      <c r="H201" s="4">
        <v>2006.95</v>
      </c>
      <c r="I201" s="4">
        <v>1987.65</v>
      </c>
      <c r="J201" s="4">
        <v>7834.35</v>
      </c>
      <c r="K201">
        <v>1116.6698200000001</v>
      </c>
      <c r="L201" s="14">
        <v>22.621197900000002</v>
      </c>
      <c r="N201" s="6">
        <f t="shared" si="31"/>
        <v>-1.2787723785165513E-3</v>
      </c>
      <c r="O201">
        <f t="shared" si="32"/>
        <v>-5.1916932907348692E-3</v>
      </c>
      <c r="P201">
        <f t="shared" si="33"/>
        <v>-2.8003488959279059E-3</v>
      </c>
      <c r="Q201">
        <f t="shared" si="34"/>
        <v>1.4573123549136018E-2</v>
      </c>
      <c r="R201">
        <f t="shared" si="35"/>
        <v>-1.0810810810810836E-2</v>
      </c>
      <c r="S201">
        <f t="shared" si="36"/>
        <v>2.0128599384959533E-2</v>
      </c>
      <c r="T201">
        <f t="shared" si="37"/>
        <v>1.4314145744029488E-2</v>
      </c>
      <c r="U201">
        <f t="shared" si="38"/>
        <v>-9.0544478380904733E-4</v>
      </c>
      <c r="V201">
        <f t="shared" si="39"/>
        <v>9.943162209207193E-4</v>
      </c>
      <c r="W201" s="14">
        <f t="shared" si="40"/>
        <v>-5.0083214282716838E-4</v>
      </c>
    </row>
    <row r="202" spans="1:23" x14ac:dyDescent="0.3">
      <c r="A202" s="26">
        <v>45089</v>
      </c>
      <c r="C202" s="6">
        <v>469.2</v>
      </c>
      <c r="D202">
        <v>125.2</v>
      </c>
      <c r="E202" s="4">
        <v>3267.45</v>
      </c>
      <c r="F202">
        <v>387.7</v>
      </c>
      <c r="G202">
        <v>27.75</v>
      </c>
      <c r="H202" s="4">
        <v>1967.35</v>
      </c>
      <c r="I202" s="4">
        <v>1959.6</v>
      </c>
      <c r="J202" s="4">
        <v>7841.45</v>
      </c>
      <c r="K202">
        <v>1115.5606</v>
      </c>
      <c r="L202" s="14">
        <v>22.632532999999999</v>
      </c>
      <c r="N202" s="6">
        <f t="shared" si="31"/>
        <v>1.3938411669367885E-2</v>
      </c>
      <c r="O202">
        <f t="shared" si="32"/>
        <v>7.993605115907956E-4</v>
      </c>
      <c r="P202">
        <f t="shared" si="33"/>
        <v>1.3728592702903946E-2</v>
      </c>
      <c r="Q202">
        <f t="shared" si="34"/>
        <v>1.505432648252389E-2</v>
      </c>
      <c r="R202">
        <f t="shared" si="35"/>
        <v>-7.1556350626117817E-3</v>
      </c>
      <c r="S202">
        <f t="shared" si="36"/>
        <v>-1.0312649344769475E-2</v>
      </c>
      <c r="T202">
        <f t="shared" si="37"/>
        <v>2.019788817017267E-3</v>
      </c>
      <c r="U202">
        <f t="shared" si="38"/>
        <v>-5.8068401534121759E-3</v>
      </c>
      <c r="V202">
        <f t="shared" si="39"/>
        <v>1.0589093876498026E-2</v>
      </c>
      <c r="W202" s="14">
        <f t="shared" si="40"/>
        <v>-6.9693683553022176E-2</v>
      </c>
    </row>
    <row r="203" spans="1:23" x14ac:dyDescent="0.3">
      <c r="A203" s="26">
        <v>45086</v>
      </c>
      <c r="C203" s="6">
        <v>462.75</v>
      </c>
      <c r="D203">
        <v>125.1</v>
      </c>
      <c r="E203" s="4">
        <v>3223.2</v>
      </c>
      <c r="F203">
        <v>381.95</v>
      </c>
      <c r="G203">
        <v>27.95</v>
      </c>
      <c r="H203" s="4">
        <v>1987.85</v>
      </c>
      <c r="I203" s="4">
        <v>1955.65</v>
      </c>
      <c r="J203" s="4">
        <v>7887.25</v>
      </c>
      <c r="K203">
        <v>1103.8715999999999</v>
      </c>
      <c r="L203" s="14">
        <v>24.328043999999998</v>
      </c>
      <c r="N203" s="6">
        <f t="shared" si="31"/>
        <v>-4.8387096774193551E-3</v>
      </c>
      <c r="O203">
        <f t="shared" si="32"/>
        <v>-7.9302141157811257E-3</v>
      </c>
      <c r="P203">
        <f t="shared" si="33"/>
        <v>3.2101058294241022E-2</v>
      </c>
      <c r="Q203">
        <f t="shared" si="34"/>
        <v>3.0199579831932176E-3</v>
      </c>
      <c r="R203">
        <f t="shared" si="35"/>
        <v>0</v>
      </c>
      <c r="S203">
        <f t="shared" si="36"/>
        <v>1.8417951739330814E-2</v>
      </c>
      <c r="T203">
        <f t="shared" si="37"/>
        <v>-2.58281444582814E-2</v>
      </c>
      <c r="U203">
        <f t="shared" si="38"/>
        <v>-1.1313068003760576E-2</v>
      </c>
      <c r="V203">
        <f t="shared" si="39"/>
        <v>-1.3277372231077797E-3</v>
      </c>
      <c r="W203" s="14">
        <f t="shared" si="40"/>
        <v>-8.6060488140191127E-2</v>
      </c>
    </row>
    <row r="204" spans="1:23" x14ac:dyDescent="0.3">
      <c r="A204" s="26">
        <v>45085</v>
      </c>
      <c r="C204" s="6">
        <v>465</v>
      </c>
      <c r="D204">
        <v>126.1</v>
      </c>
      <c r="E204" s="4">
        <v>3122.95</v>
      </c>
      <c r="F204">
        <v>380.8</v>
      </c>
      <c r="G204">
        <v>27.95</v>
      </c>
      <c r="H204" s="4">
        <v>1951.9</v>
      </c>
      <c r="I204" s="4">
        <v>2007.5</v>
      </c>
      <c r="J204" s="4">
        <v>7977.5</v>
      </c>
      <c r="K204">
        <v>1105.3392000000001</v>
      </c>
      <c r="L204" s="14">
        <v>26.618877599999998</v>
      </c>
      <c r="N204" s="6">
        <f t="shared" si="31"/>
        <v>2.3712006898038863E-3</v>
      </c>
      <c r="O204">
        <f t="shared" si="32"/>
        <v>-7.9239302694143049E-4</v>
      </c>
      <c r="P204">
        <f t="shared" si="33"/>
        <v>-6.236973158740629E-3</v>
      </c>
      <c r="Q204">
        <f t="shared" si="34"/>
        <v>-3.801945181255529E-2</v>
      </c>
      <c r="R204">
        <f t="shared" si="35"/>
        <v>-2.4432809773123884E-2</v>
      </c>
      <c r="S204">
        <f t="shared" si="36"/>
        <v>1.4870275048094492E-2</v>
      </c>
      <c r="T204">
        <f t="shared" si="37"/>
        <v>-1.0450041898752918E-2</v>
      </c>
      <c r="U204">
        <f t="shared" si="38"/>
        <v>3.0365261417648323E-2</v>
      </c>
      <c r="V204">
        <f t="shared" si="39"/>
        <v>5.1652347652347809E-2</v>
      </c>
      <c r="W204" s="14">
        <f t="shared" si="40"/>
        <v>1.0954446732293053E-3</v>
      </c>
    </row>
    <row r="205" spans="1:23" x14ac:dyDescent="0.3">
      <c r="A205" s="26">
        <v>45084</v>
      </c>
      <c r="C205" s="6">
        <v>463.9</v>
      </c>
      <c r="D205">
        <v>126.2</v>
      </c>
      <c r="E205" s="4">
        <v>3142.55</v>
      </c>
      <c r="F205">
        <v>395.85</v>
      </c>
      <c r="G205">
        <v>28.65</v>
      </c>
      <c r="H205" s="4">
        <v>1923.3</v>
      </c>
      <c r="I205" s="4">
        <v>2028.7</v>
      </c>
      <c r="J205" s="4">
        <v>7742.4</v>
      </c>
      <c r="K205">
        <v>1051.05</v>
      </c>
      <c r="L205" s="14">
        <v>26.589749999999999</v>
      </c>
      <c r="N205" s="6">
        <f t="shared" si="31"/>
        <v>1.8888644849549673E-2</v>
      </c>
      <c r="O205">
        <f t="shared" si="32"/>
        <v>3.9635354736422638E-4</v>
      </c>
      <c r="P205">
        <f t="shared" si="33"/>
        <v>9.5248803366635906E-3</v>
      </c>
      <c r="Q205">
        <f t="shared" si="34"/>
        <v>1.6955684007707188E-2</v>
      </c>
      <c r="R205">
        <f t="shared" si="35"/>
        <v>1.2367491166077663E-2</v>
      </c>
      <c r="S205">
        <f t="shared" si="36"/>
        <v>6.7261639927765236E-3</v>
      </c>
      <c r="T205">
        <f t="shared" si="37"/>
        <v>4.8541284858090814E-3</v>
      </c>
      <c r="U205">
        <f t="shared" si="38"/>
        <v>5.9049363709001382E-3</v>
      </c>
      <c r="V205">
        <f t="shared" si="39"/>
        <v>2.6467038254147507E-2</v>
      </c>
      <c r="W205" s="14">
        <f t="shared" si="40"/>
        <v>-8.7079495557753711E-2</v>
      </c>
    </row>
    <row r="206" spans="1:23" x14ac:dyDescent="0.3">
      <c r="A206" s="26">
        <v>45083</v>
      </c>
      <c r="C206" s="6">
        <v>455.3</v>
      </c>
      <c r="D206">
        <v>126.15</v>
      </c>
      <c r="E206" s="4">
        <v>3112.9</v>
      </c>
      <c r="F206">
        <v>389.25</v>
      </c>
      <c r="G206">
        <v>28.3</v>
      </c>
      <c r="H206" s="4">
        <v>1910.45</v>
      </c>
      <c r="I206" s="4">
        <v>2018.9</v>
      </c>
      <c r="J206" s="4">
        <v>7696.95</v>
      </c>
      <c r="K206">
        <v>1023.9491</v>
      </c>
      <c r="L206" s="14">
        <v>29.12603</v>
      </c>
      <c r="N206" s="6">
        <f t="shared" si="31"/>
        <v>1.5048489577527588E-2</v>
      </c>
      <c r="O206">
        <f t="shared" si="32"/>
        <v>-9.0337784760407824E-3</v>
      </c>
      <c r="P206">
        <f t="shared" si="33"/>
        <v>3.9831642773056099E-3</v>
      </c>
      <c r="Q206">
        <f t="shared" si="34"/>
        <v>-1.4109799897383565E-3</v>
      </c>
      <c r="R206">
        <f t="shared" si="35"/>
        <v>-1.2216404886561881E-2</v>
      </c>
      <c r="S206">
        <f t="shared" si="36"/>
        <v>1.3581982651139421E-2</v>
      </c>
      <c r="T206">
        <f t="shared" si="37"/>
        <v>1.7339179113727004E-4</v>
      </c>
      <c r="U206">
        <f t="shared" si="38"/>
        <v>1.494672714805626E-2</v>
      </c>
      <c r="V206">
        <f t="shared" si="39"/>
        <v>1.6256848661114313E-2</v>
      </c>
      <c r="W206" s="14">
        <f t="shared" si="40"/>
        <v>4.1457254381713641E-3</v>
      </c>
    </row>
    <row r="207" spans="1:23" x14ac:dyDescent="0.3">
      <c r="A207" s="26">
        <v>45082</v>
      </c>
      <c r="C207" s="6">
        <v>448.55</v>
      </c>
      <c r="D207">
        <v>127.3</v>
      </c>
      <c r="E207" s="4">
        <v>3100.55</v>
      </c>
      <c r="F207">
        <v>389.8</v>
      </c>
      <c r="G207">
        <v>28.65</v>
      </c>
      <c r="H207" s="4">
        <v>1884.85</v>
      </c>
      <c r="I207" s="4">
        <v>2018.55</v>
      </c>
      <c r="J207" s="4">
        <v>7583.6</v>
      </c>
      <c r="K207">
        <v>1007.5692</v>
      </c>
      <c r="L207" s="14">
        <v>29.005779999999998</v>
      </c>
      <c r="N207" s="6">
        <f t="shared" si="31"/>
        <v>2.2299029992200409E-4</v>
      </c>
      <c r="O207">
        <f t="shared" si="32"/>
        <v>9.1161315893776573E-3</v>
      </c>
      <c r="P207">
        <f t="shared" si="33"/>
        <v>1.3798289927575416E-2</v>
      </c>
      <c r="Q207">
        <f t="shared" si="34"/>
        <v>-1.478579552634896E-2</v>
      </c>
      <c r="R207">
        <f t="shared" si="35"/>
        <v>-3.478260869565267E-3</v>
      </c>
      <c r="S207">
        <f t="shared" si="36"/>
        <v>9.966510381781599E-3</v>
      </c>
      <c r="T207">
        <f t="shared" si="37"/>
        <v>1.6623660182611697E-3</v>
      </c>
      <c r="U207">
        <f t="shared" si="38"/>
        <v>-1.0011592370112044E-3</v>
      </c>
      <c r="V207">
        <f t="shared" si="39"/>
        <v>2.4127165110242699E-2</v>
      </c>
      <c r="W207" s="14">
        <f t="shared" si="40"/>
        <v>-6.897530444523399E-2</v>
      </c>
    </row>
    <row r="208" spans="1:23" x14ac:dyDescent="0.3">
      <c r="A208" s="26">
        <v>45079</v>
      </c>
      <c r="C208" s="6">
        <v>448.45</v>
      </c>
      <c r="D208">
        <v>126.15</v>
      </c>
      <c r="E208" s="4">
        <v>3058.35</v>
      </c>
      <c r="F208">
        <v>395.65</v>
      </c>
      <c r="G208">
        <v>28.75</v>
      </c>
      <c r="H208" s="4">
        <v>1866.25</v>
      </c>
      <c r="I208" s="4">
        <v>2015.2</v>
      </c>
      <c r="J208" s="4">
        <v>7591.2</v>
      </c>
      <c r="K208">
        <v>983.83211999999992</v>
      </c>
      <c r="L208" s="14">
        <v>31.154683799999997</v>
      </c>
      <c r="N208" s="6">
        <f t="shared" si="31"/>
        <v>1.8510106745400812E-2</v>
      </c>
      <c r="O208">
        <f t="shared" si="32"/>
        <v>5.1792828685259416E-3</v>
      </c>
      <c r="P208">
        <f t="shared" si="33"/>
        <v>9.3564356435643266E-3</v>
      </c>
      <c r="Q208">
        <f t="shared" si="34"/>
        <v>-1.263583522871149E-4</v>
      </c>
      <c r="R208">
        <f t="shared" si="35"/>
        <v>-1.2027491408934755E-2</v>
      </c>
      <c r="S208">
        <f t="shared" si="36"/>
        <v>3.159029351611304E-2</v>
      </c>
      <c r="T208">
        <f t="shared" si="37"/>
        <v>4.9118607724338084E-3</v>
      </c>
      <c r="U208">
        <f t="shared" si="38"/>
        <v>-3.975595355245054E-3</v>
      </c>
      <c r="V208">
        <f t="shared" si="39"/>
        <v>1.0917864752236748E-2</v>
      </c>
      <c r="W208" s="14">
        <f t="shared" si="40"/>
        <v>3.9260924169229133E-2</v>
      </c>
    </row>
    <row r="209" spans="1:23" x14ac:dyDescent="0.3">
      <c r="A209" s="26">
        <v>45078</v>
      </c>
      <c r="C209" s="6">
        <v>440.3</v>
      </c>
      <c r="D209">
        <v>125.5</v>
      </c>
      <c r="E209" s="4">
        <v>3030</v>
      </c>
      <c r="F209">
        <v>395.7</v>
      </c>
      <c r="G209">
        <v>29.1</v>
      </c>
      <c r="H209" s="4">
        <v>1809.1</v>
      </c>
      <c r="I209" s="4">
        <v>2005.35</v>
      </c>
      <c r="J209" s="4">
        <v>7621.5</v>
      </c>
      <c r="K209">
        <v>973.20678000000009</v>
      </c>
      <c r="L209" s="14">
        <v>29.977730400000002</v>
      </c>
      <c r="N209" s="6">
        <f t="shared" si="31"/>
        <v>-2.2098833981121575E-2</v>
      </c>
      <c r="O209">
        <f t="shared" si="32"/>
        <v>1.996007984031936E-3</v>
      </c>
      <c r="P209">
        <f t="shared" si="33"/>
        <v>-1.1322478546024022E-2</v>
      </c>
      <c r="Q209">
        <f t="shared" si="34"/>
        <v>1.5396458814472672E-2</v>
      </c>
      <c r="R209">
        <f t="shared" si="35"/>
        <v>1.748251748251748E-2</v>
      </c>
      <c r="S209">
        <f t="shared" si="36"/>
        <v>-6.7257803277788455E-3</v>
      </c>
      <c r="T209">
        <f t="shared" si="37"/>
        <v>-1.357632996384571E-2</v>
      </c>
      <c r="U209">
        <f t="shared" si="38"/>
        <v>1.3328901445903273E-2</v>
      </c>
      <c r="V209">
        <f t="shared" si="39"/>
        <v>-5.1509738038404744E-2</v>
      </c>
      <c r="W209" s="14">
        <f t="shared" si="40"/>
        <v>-3.1582917767605752E-2</v>
      </c>
    </row>
    <row r="210" spans="1:23" x14ac:dyDescent="0.3">
      <c r="A210" s="26">
        <v>45077</v>
      </c>
      <c r="C210" s="6">
        <v>450.25</v>
      </c>
      <c r="D210">
        <v>125.25</v>
      </c>
      <c r="E210" s="4">
        <v>3064.7</v>
      </c>
      <c r="F210">
        <v>389.7</v>
      </c>
      <c r="G210">
        <v>28.6</v>
      </c>
      <c r="H210" s="4">
        <v>1821.35</v>
      </c>
      <c r="I210" s="4">
        <v>2032.95</v>
      </c>
      <c r="J210" s="4">
        <v>7521.25</v>
      </c>
      <c r="K210">
        <v>1026.0588</v>
      </c>
      <c r="L210" s="14">
        <v>30.955392000000003</v>
      </c>
      <c r="N210" s="6">
        <f t="shared" si="31"/>
        <v>3.6129329191117221E-2</v>
      </c>
      <c r="O210">
        <f t="shared" si="32"/>
        <v>-3.9904229848361657E-4</v>
      </c>
      <c r="P210">
        <f t="shared" si="33"/>
        <v>3.1277866576932725E-2</v>
      </c>
      <c r="Q210">
        <f t="shared" si="34"/>
        <v>1.1026073420677131E-2</v>
      </c>
      <c r="R210">
        <f t="shared" si="35"/>
        <v>1.5985790408525855E-2</v>
      </c>
      <c r="S210">
        <f t="shared" si="36"/>
        <v>1.7570814011955874E-2</v>
      </c>
      <c r="T210">
        <f t="shared" si="37"/>
        <v>2.4595405578215615E-5</v>
      </c>
      <c r="U210">
        <f t="shared" si="38"/>
        <v>2.3789215555615273E-3</v>
      </c>
      <c r="V210">
        <f t="shared" si="39"/>
        <v>4.1296296972863307E-2</v>
      </c>
      <c r="W210" s="14">
        <f t="shared" si="40"/>
        <v>-9.0819347616681433E-3</v>
      </c>
    </row>
    <row r="211" spans="1:23" x14ac:dyDescent="0.3">
      <c r="A211" s="26">
        <v>45076</v>
      </c>
      <c r="C211" s="6">
        <v>434.55</v>
      </c>
      <c r="D211">
        <v>125.3</v>
      </c>
      <c r="E211" s="4">
        <v>2971.75</v>
      </c>
      <c r="F211">
        <v>385.45</v>
      </c>
      <c r="G211">
        <v>28.15</v>
      </c>
      <c r="H211" s="4">
        <v>1789.9</v>
      </c>
      <c r="I211" s="4">
        <v>2032.9</v>
      </c>
      <c r="J211" s="4">
        <v>7503.4</v>
      </c>
      <c r="K211">
        <v>985.36680000000001</v>
      </c>
      <c r="L211" s="14">
        <v>31.239103500000002</v>
      </c>
      <c r="N211" s="6">
        <f t="shared" si="31"/>
        <v>-1.2498579706851493E-2</v>
      </c>
      <c r="O211">
        <f t="shared" si="32"/>
        <v>-1.5936254980079907E-3</v>
      </c>
      <c r="P211">
        <f t="shared" si="33"/>
        <v>6.5238820682856885E-2</v>
      </c>
      <c r="Q211">
        <f t="shared" si="34"/>
        <v>1.4342105263157864E-2</v>
      </c>
      <c r="R211">
        <f t="shared" si="35"/>
        <v>1.6245487364620913E-2</v>
      </c>
      <c r="S211">
        <f t="shared" si="36"/>
        <v>-1.394777951350145E-3</v>
      </c>
      <c r="T211">
        <f t="shared" si="37"/>
        <v>-6.2570269345456099E-3</v>
      </c>
      <c r="U211">
        <f t="shared" si="38"/>
        <v>-9.8312197310600567E-3</v>
      </c>
      <c r="V211">
        <f t="shared" si="39"/>
        <v>6.3404849988817388E-2</v>
      </c>
      <c r="W211" s="14">
        <f t="shared" si="40"/>
        <v>-1.4216181315942088E-3</v>
      </c>
    </row>
    <row r="212" spans="1:23" x14ac:dyDescent="0.3">
      <c r="A212" s="26">
        <v>45075</v>
      </c>
      <c r="C212" s="6">
        <v>440.05</v>
      </c>
      <c r="D212">
        <v>125.5</v>
      </c>
      <c r="E212" s="4">
        <v>2789.75</v>
      </c>
      <c r="F212">
        <v>380</v>
      </c>
      <c r="G212">
        <v>27.7</v>
      </c>
      <c r="H212" s="4">
        <v>1792.4</v>
      </c>
      <c r="I212" s="4">
        <v>2045.7</v>
      </c>
      <c r="J212" s="4">
        <v>7577.9</v>
      </c>
      <c r="K212">
        <v>926.61491999999998</v>
      </c>
      <c r="L212" s="14">
        <v>31.283576800000002</v>
      </c>
      <c r="N212" s="6">
        <f t="shared" si="31"/>
        <v>8.3200000000000024E-2</v>
      </c>
      <c r="O212">
        <f t="shared" si="32"/>
        <v>1.996007984031936E-3</v>
      </c>
      <c r="P212">
        <f t="shared" si="33"/>
        <v>-3.8208145119533713E-3</v>
      </c>
      <c r="Q212">
        <f t="shared" si="34"/>
        <v>-1.0287797890350277E-2</v>
      </c>
      <c r="R212">
        <f t="shared" si="35"/>
        <v>5.4446460980035784E-3</v>
      </c>
      <c r="S212">
        <f t="shared" si="36"/>
        <v>9.0353815408000578E-3</v>
      </c>
      <c r="T212">
        <f t="shared" si="37"/>
        <v>9.7485130432636534E-3</v>
      </c>
      <c r="U212">
        <f t="shared" si="38"/>
        <v>-4.946152882288156E-4</v>
      </c>
      <c r="V212">
        <f t="shared" si="39"/>
        <v>4.6709181076277934E-3</v>
      </c>
      <c r="W212" s="14">
        <f t="shared" si="40"/>
        <v>4.4879762719171878E-2</v>
      </c>
    </row>
    <row r="213" spans="1:23" x14ac:dyDescent="0.3">
      <c r="A213" s="26">
        <v>45072</v>
      </c>
      <c r="C213" s="6">
        <v>406.25</v>
      </c>
      <c r="D213">
        <v>125.25</v>
      </c>
      <c r="E213" s="4">
        <v>2800.45</v>
      </c>
      <c r="F213">
        <v>383.95</v>
      </c>
      <c r="G213">
        <v>27.55</v>
      </c>
      <c r="H213" s="4">
        <v>1776.35</v>
      </c>
      <c r="I213" s="4">
        <v>2025.95</v>
      </c>
      <c r="J213" s="4">
        <v>7581.65</v>
      </c>
      <c r="K213">
        <v>922.30689999999993</v>
      </c>
      <c r="L213" s="14">
        <v>29.939881999999997</v>
      </c>
      <c r="N213" s="6">
        <f t="shared" si="31"/>
        <v>1.7532874139010644E-2</v>
      </c>
      <c r="O213">
        <f t="shared" si="32"/>
        <v>1.6227180527383367E-2</v>
      </c>
      <c r="P213">
        <f t="shared" si="33"/>
        <v>-3.7563364550219157E-2</v>
      </c>
      <c r="Q213">
        <f t="shared" si="34"/>
        <v>8.801891749868538E-3</v>
      </c>
      <c r="R213">
        <f t="shared" si="35"/>
        <v>3.6429872495446786E-3</v>
      </c>
      <c r="S213">
        <f t="shared" si="36"/>
        <v>1.3927338108964219E-2</v>
      </c>
      <c r="T213">
        <f t="shared" si="37"/>
        <v>1.9747722840714421E-4</v>
      </c>
      <c r="U213">
        <f t="shared" si="38"/>
        <v>-1.3781934543940985E-2</v>
      </c>
      <c r="V213">
        <f t="shared" si="39"/>
        <v>-3.5640749035637652E-2</v>
      </c>
      <c r="W213" s="14">
        <f t="shared" si="40"/>
        <v>1.0571370900451528E-2</v>
      </c>
    </row>
    <row r="214" spans="1:23" x14ac:dyDescent="0.3">
      <c r="A214" s="26">
        <v>45071</v>
      </c>
      <c r="C214" s="6">
        <v>399.25</v>
      </c>
      <c r="D214">
        <v>123.25</v>
      </c>
      <c r="E214" s="4">
        <v>2909.75</v>
      </c>
      <c r="F214">
        <v>380.6</v>
      </c>
      <c r="G214">
        <v>27.45</v>
      </c>
      <c r="H214" s="4">
        <v>1751.95</v>
      </c>
      <c r="I214" s="4">
        <v>2025.55</v>
      </c>
      <c r="J214" s="4">
        <v>7687.6</v>
      </c>
      <c r="K214">
        <v>956.39348000000007</v>
      </c>
      <c r="L214" s="14">
        <v>29.6266873</v>
      </c>
      <c r="N214" s="6">
        <f t="shared" si="31"/>
        <v>1.1912305157774651E-2</v>
      </c>
      <c r="O214">
        <f t="shared" si="32"/>
        <v>-4.4426494345718671E-3</v>
      </c>
      <c r="P214">
        <f t="shared" si="33"/>
        <v>-9.9355211895404208E-3</v>
      </c>
      <c r="Q214">
        <f t="shared" si="34"/>
        <v>1.4257161892072013E-2</v>
      </c>
      <c r="R214">
        <f t="shared" si="35"/>
        <v>2.4253731343283527E-2</v>
      </c>
      <c r="S214">
        <f t="shared" si="36"/>
        <v>2.1932510864176007E-2</v>
      </c>
      <c r="T214">
        <f t="shared" si="37"/>
        <v>-1.0091877626820492E-2</v>
      </c>
      <c r="U214">
        <f t="shared" si="38"/>
        <v>1.1672742107410379E-2</v>
      </c>
      <c r="V214">
        <f t="shared" si="39"/>
        <v>9.4947193271002397E-3</v>
      </c>
      <c r="W214" s="14">
        <f t="shared" si="40"/>
        <v>-1.5188524729393351E-2</v>
      </c>
    </row>
    <row r="215" spans="1:23" x14ac:dyDescent="0.3">
      <c r="A215" s="26">
        <v>45070</v>
      </c>
      <c r="C215" s="6">
        <v>394.55</v>
      </c>
      <c r="D215">
        <v>123.8</v>
      </c>
      <c r="E215" s="4">
        <v>2938.95</v>
      </c>
      <c r="F215">
        <v>375.25</v>
      </c>
      <c r="G215">
        <v>26.8</v>
      </c>
      <c r="H215" s="4">
        <v>1714.35</v>
      </c>
      <c r="I215" s="4">
        <v>2046.2</v>
      </c>
      <c r="J215" s="4">
        <v>7598.9</v>
      </c>
      <c r="K215">
        <v>947.39820000000009</v>
      </c>
      <c r="L215" s="14">
        <v>30.083613</v>
      </c>
      <c r="N215" s="6">
        <f t="shared" si="31"/>
        <v>2.6683608640406895E-3</v>
      </c>
      <c r="O215">
        <f t="shared" si="32"/>
        <v>-1.472343812176688E-2</v>
      </c>
      <c r="P215">
        <f t="shared" si="33"/>
        <v>4.6661880832733855E-3</v>
      </c>
      <c r="Q215">
        <f t="shared" si="34"/>
        <v>1.1455525606469003E-2</v>
      </c>
      <c r="R215">
        <f t="shared" si="35"/>
        <v>-3.2490974729241826E-2</v>
      </c>
      <c r="S215">
        <f t="shared" si="36"/>
        <v>6.7125846369359306E-4</v>
      </c>
      <c r="T215">
        <f t="shared" si="37"/>
        <v>1.011995853285284E-2</v>
      </c>
      <c r="U215">
        <f t="shared" si="38"/>
        <v>-1.1852978849292338E-2</v>
      </c>
      <c r="V215">
        <f t="shared" si="39"/>
        <v>-3.670462275068198E-3</v>
      </c>
      <c r="W215" s="14">
        <f t="shared" si="40"/>
        <v>-1.944636533387363E-2</v>
      </c>
    </row>
    <row r="216" spans="1:23" x14ac:dyDescent="0.3">
      <c r="A216" s="26">
        <v>45069</v>
      </c>
      <c r="C216" s="6">
        <v>393.5</v>
      </c>
      <c r="D216">
        <v>125.65</v>
      </c>
      <c r="E216" s="4">
        <v>2925.3</v>
      </c>
      <c r="F216">
        <v>371</v>
      </c>
      <c r="G216">
        <v>27.7</v>
      </c>
      <c r="H216" s="4">
        <v>1713.2</v>
      </c>
      <c r="I216" s="4">
        <v>2025.7</v>
      </c>
      <c r="J216" s="4">
        <v>7690.05</v>
      </c>
      <c r="K216">
        <v>950.88840000000005</v>
      </c>
      <c r="L216" s="14">
        <v>30.680232</v>
      </c>
      <c r="N216" s="6">
        <f t="shared" si="31"/>
        <v>-2.8275095690826001E-2</v>
      </c>
      <c r="O216">
        <f t="shared" si="32"/>
        <v>-4.3581616481774737E-3</v>
      </c>
      <c r="P216">
        <f t="shared" si="33"/>
        <v>1.2004428146405685E-2</v>
      </c>
      <c r="Q216">
        <f t="shared" si="34"/>
        <v>-5.3879310344824528E-4</v>
      </c>
      <c r="R216">
        <f t="shared" si="35"/>
        <v>5.4446460980035784E-3</v>
      </c>
      <c r="S216">
        <f t="shared" si="36"/>
        <v>2.1312110644132461E-2</v>
      </c>
      <c r="T216">
        <f t="shared" si="37"/>
        <v>3.7161827370924584E-3</v>
      </c>
      <c r="U216">
        <f t="shared" si="38"/>
        <v>2.7635051615274138E-2</v>
      </c>
      <c r="V216">
        <f t="shared" si="39"/>
        <v>7.5101970711065845E-4</v>
      </c>
      <c r="W216" s="14">
        <f t="shared" si="40"/>
        <v>6.4002372304914059E-3</v>
      </c>
    </row>
    <row r="217" spans="1:23" x14ac:dyDescent="0.3">
      <c r="A217" s="26">
        <v>45068</v>
      </c>
      <c r="C217" s="6">
        <v>404.95</v>
      </c>
      <c r="D217">
        <v>126.2</v>
      </c>
      <c r="E217" s="4">
        <v>2890.6</v>
      </c>
      <c r="F217">
        <v>371.2</v>
      </c>
      <c r="G217">
        <v>27.55</v>
      </c>
      <c r="H217" s="4">
        <v>1677.45</v>
      </c>
      <c r="I217" s="4">
        <v>2018.2</v>
      </c>
      <c r="J217" s="4">
        <v>7483.25</v>
      </c>
      <c r="K217">
        <v>950.17480000000012</v>
      </c>
      <c r="L217" s="14">
        <v>30.485120000000002</v>
      </c>
      <c r="N217" s="6">
        <f t="shared" si="31"/>
        <v>1.1111111111111082E-2</v>
      </c>
      <c r="O217">
        <f t="shared" si="32"/>
        <v>3.9635354736422638E-4</v>
      </c>
      <c r="P217">
        <f t="shared" si="33"/>
        <v>2.3366140338455004E-2</v>
      </c>
      <c r="Q217">
        <f t="shared" si="34"/>
        <v>-3.0884920102055434E-3</v>
      </c>
      <c r="R217">
        <f t="shared" si="35"/>
        <v>-4.5060658578856175E-2</v>
      </c>
      <c r="S217">
        <f t="shared" si="36"/>
        <v>1.531337953575641E-2</v>
      </c>
      <c r="T217">
        <f t="shared" si="37"/>
        <v>4.02288482849264E-2</v>
      </c>
      <c r="U217">
        <f t="shared" si="38"/>
        <v>-1.8473809873151435E-3</v>
      </c>
      <c r="V217">
        <f t="shared" si="39"/>
        <v>1.1000083291081484E-2</v>
      </c>
      <c r="W217" s="14">
        <f t="shared" si="40"/>
        <v>-7.3004602117428697E-4</v>
      </c>
    </row>
    <row r="218" spans="1:23" x14ac:dyDescent="0.3">
      <c r="A218" s="26">
        <v>45065</v>
      </c>
      <c r="C218" s="6">
        <v>400.5</v>
      </c>
      <c r="D218">
        <v>126.15</v>
      </c>
      <c r="E218" s="4">
        <v>2824.6</v>
      </c>
      <c r="F218">
        <v>372.35</v>
      </c>
      <c r="G218">
        <v>28.85</v>
      </c>
      <c r="H218" s="4">
        <v>1652.15</v>
      </c>
      <c r="I218" s="4">
        <v>1940.15</v>
      </c>
      <c r="J218" s="4">
        <v>7497.1</v>
      </c>
      <c r="K218">
        <v>939.83651999999995</v>
      </c>
      <c r="L218" s="14">
        <v>30.507391799999997</v>
      </c>
      <c r="N218" s="6">
        <f t="shared" si="31"/>
        <v>9.5790269725233457E-3</v>
      </c>
      <c r="O218">
        <f t="shared" si="32"/>
        <v>-4.7337278106508425E-3</v>
      </c>
      <c r="P218">
        <f t="shared" si="33"/>
        <v>-1.0925134813362375E-2</v>
      </c>
      <c r="Q218">
        <f t="shared" si="34"/>
        <v>1.5684669939989088E-2</v>
      </c>
      <c r="R218">
        <f t="shared" si="35"/>
        <v>1.7361111111111357E-3</v>
      </c>
      <c r="S218">
        <f t="shared" si="36"/>
        <v>-1.9029806436290198E-2</v>
      </c>
      <c r="T218">
        <f t="shared" si="37"/>
        <v>-1.8217240594084458E-2</v>
      </c>
      <c r="U218">
        <f t="shared" si="38"/>
        <v>1.1768040054521752E-2</v>
      </c>
      <c r="V218">
        <f t="shared" si="39"/>
        <v>2.4495947522730332E-2</v>
      </c>
      <c r="W218" s="14">
        <f t="shared" si="40"/>
        <v>-6.7247714522815725E-3</v>
      </c>
    </row>
    <row r="219" spans="1:23" x14ac:dyDescent="0.3">
      <c r="A219" s="26">
        <v>45064</v>
      </c>
      <c r="C219" s="6">
        <v>396.7</v>
      </c>
      <c r="D219">
        <v>126.75</v>
      </c>
      <c r="E219" s="4">
        <v>2855.8</v>
      </c>
      <c r="F219">
        <v>366.6</v>
      </c>
      <c r="G219">
        <v>28.8</v>
      </c>
      <c r="H219" s="4">
        <v>1684.2</v>
      </c>
      <c r="I219" s="4">
        <v>1976.15</v>
      </c>
      <c r="J219" s="4">
        <v>7409.9</v>
      </c>
      <c r="K219">
        <v>917.36479999999995</v>
      </c>
      <c r="L219" s="14">
        <v>30.713936</v>
      </c>
      <c r="N219" s="6">
        <f t="shared" si="31"/>
        <v>1.2506380806533888E-2</v>
      </c>
      <c r="O219">
        <f t="shared" si="32"/>
        <v>-7.0505287896592689E-3</v>
      </c>
      <c r="P219">
        <f t="shared" si="33"/>
        <v>1.9673653015317729E-2</v>
      </c>
      <c r="Q219">
        <f t="shared" si="34"/>
        <v>-2.448979591836673E-3</v>
      </c>
      <c r="R219">
        <f t="shared" si="35"/>
        <v>-1.0309278350515488E-2</v>
      </c>
      <c r="S219">
        <f t="shared" si="36"/>
        <v>-2.0728551908596602E-2</v>
      </c>
      <c r="T219">
        <f t="shared" si="37"/>
        <v>-1.8598529996026927E-2</v>
      </c>
      <c r="U219">
        <f t="shared" si="38"/>
        <v>7.7040764287899417E-3</v>
      </c>
      <c r="V219">
        <f t="shared" si="39"/>
        <v>-2.9375068773753614E-2</v>
      </c>
      <c r="W219" s="14">
        <f t="shared" si="40"/>
        <v>-7.3450286349592666E-3</v>
      </c>
    </row>
    <row r="220" spans="1:23" x14ac:dyDescent="0.3">
      <c r="A220" s="26">
        <v>45063</v>
      </c>
      <c r="C220" s="6">
        <v>391.8</v>
      </c>
      <c r="D220">
        <v>127.65</v>
      </c>
      <c r="E220" s="4">
        <v>2800.7</v>
      </c>
      <c r="F220">
        <v>367.5</v>
      </c>
      <c r="G220">
        <v>29.1</v>
      </c>
      <c r="H220" s="4">
        <v>1719.85</v>
      </c>
      <c r="I220" s="4">
        <v>2013.6</v>
      </c>
      <c r="J220" s="4">
        <v>7353.25</v>
      </c>
      <c r="K220">
        <v>945.12800000000016</v>
      </c>
      <c r="L220" s="14">
        <v>30.941200000000002</v>
      </c>
      <c r="N220" s="6">
        <f t="shared" si="31"/>
        <v>-1.7798947104537395E-2</v>
      </c>
      <c r="O220">
        <f t="shared" si="32"/>
        <v>5.513981882630979E-3</v>
      </c>
      <c r="P220">
        <f t="shared" si="33"/>
        <v>6.2334956078106988E-3</v>
      </c>
      <c r="Q220">
        <f t="shared" si="34"/>
        <v>1.0309278350515464E-2</v>
      </c>
      <c r="R220">
        <f t="shared" si="35"/>
        <v>5.1813471502591413E-3</v>
      </c>
      <c r="S220">
        <f t="shared" si="36"/>
        <v>1.9774681292617793E-2</v>
      </c>
      <c r="T220">
        <f t="shared" si="37"/>
        <v>-9.7130351390562371E-3</v>
      </c>
      <c r="U220">
        <f t="shared" si="38"/>
        <v>-1.1520443073283168E-2</v>
      </c>
      <c r="V220">
        <f t="shared" si="39"/>
        <v>-9.5979434186414488E-4</v>
      </c>
      <c r="W220" s="14">
        <f t="shared" si="40"/>
        <v>2.0957605518442723E-2</v>
      </c>
    </row>
    <row r="221" spans="1:23" x14ac:dyDescent="0.3">
      <c r="A221" s="26">
        <v>45062</v>
      </c>
      <c r="C221" s="6">
        <v>398.9</v>
      </c>
      <c r="D221">
        <v>126.95</v>
      </c>
      <c r="E221" s="4">
        <v>2783.35</v>
      </c>
      <c r="F221">
        <v>363.75</v>
      </c>
      <c r="G221">
        <v>28.95</v>
      </c>
      <c r="H221" s="4">
        <v>1686.5</v>
      </c>
      <c r="I221" s="4">
        <v>2033.35</v>
      </c>
      <c r="J221" s="4">
        <v>7438.95</v>
      </c>
      <c r="K221">
        <v>946.03599999999994</v>
      </c>
      <c r="L221" s="14">
        <v>30.306057599999999</v>
      </c>
      <c r="N221" s="6">
        <f t="shared" si="31"/>
        <v>-8.081561606365785E-3</v>
      </c>
      <c r="O221">
        <f t="shared" si="32"/>
        <v>-4.3137254901960565E-3</v>
      </c>
      <c r="P221">
        <f t="shared" si="33"/>
        <v>1.120799273387826E-2</v>
      </c>
      <c r="Q221">
        <f t="shared" si="34"/>
        <v>2.9432573935191671E-2</v>
      </c>
      <c r="R221">
        <f t="shared" si="35"/>
        <v>1.9366197183098618E-2</v>
      </c>
      <c r="S221">
        <f t="shared" si="36"/>
        <v>5.6936044871995675E-2</v>
      </c>
      <c r="T221">
        <f t="shared" si="37"/>
        <v>1.2170839763054317E-2</v>
      </c>
      <c r="U221">
        <f t="shared" si="38"/>
        <v>3.9809061873178529E-2</v>
      </c>
      <c r="V221">
        <f t="shared" si="39"/>
        <v>-1.677131002130695E-2</v>
      </c>
      <c r="W221" s="14">
        <f t="shared" si="40"/>
        <v>3.8707514458473408E-3</v>
      </c>
    </row>
    <row r="222" spans="1:23" x14ac:dyDescent="0.3">
      <c r="A222" s="26">
        <v>45061</v>
      </c>
      <c r="C222" s="6">
        <v>402.15</v>
      </c>
      <c r="D222">
        <v>127.5</v>
      </c>
      <c r="E222" s="4">
        <v>2752.5</v>
      </c>
      <c r="F222">
        <v>353.35</v>
      </c>
      <c r="G222">
        <v>28.4</v>
      </c>
      <c r="H222" s="4">
        <v>1595.65</v>
      </c>
      <c r="I222" s="4">
        <v>2008.9</v>
      </c>
      <c r="J222" s="4">
        <v>7154.15</v>
      </c>
      <c r="K222">
        <v>962.17289999999991</v>
      </c>
      <c r="L222" s="14">
        <v>30.189202699999996</v>
      </c>
      <c r="N222" s="6">
        <f t="shared" si="31"/>
        <v>6.7135465039140113E-2</v>
      </c>
      <c r="O222">
        <f t="shared" si="32"/>
        <v>1.2708498808578191E-2</v>
      </c>
      <c r="P222">
        <f t="shared" si="33"/>
        <v>3.3536251959318405E-3</v>
      </c>
      <c r="Q222">
        <f t="shared" si="34"/>
        <v>-1.1884787472035793E-2</v>
      </c>
      <c r="R222">
        <f t="shared" si="35"/>
        <v>1.7921146953405021E-2</v>
      </c>
      <c r="S222">
        <f t="shared" si="36"/>
        <v>1.4076898633619378E-2</v>
      </c>
      <c r="T222">
        <f t="shared" si="37"/>
        <v>-1.5679357146356997E-2</v>
      </c>
      <c r="U222">
        <f t="shared" si="38"/>
        <v>-6.5198372470873511E-3</v>
      </c>
      <c r="V222">
        <f t="shared" si="39"/>
        <v>-9.2896909537702429E-4</v>
      </c>
      <c r="W222" s="14">
        <f t="shared" si="40"/>
        <v>-8.4050907836671213E-3</v>
      </c>
    </row>
    <row r="223" spans="1:23" x14ac:dyDescent="0.3">
      <c r="A223" s="26">
        <v>45058</v>
      </c>
      <c r="C223" s="6">
        <v>376.85</v>
      </c>
      <c r="D223">
        <v>125.9</v>
      </c>
      <c r="E223" s="4">
        <v>2743.3</v>
      </c>
      <c r="F223">
        <v>357.6</v>
      </c>
      <c r="G223">
        <v>27.9</v>
      </c>
      <c r="H223" s="4">
        <v>1573.5</v>
      </c>
      <c r="I223" s="4">
        <v>2040.9</v>
      </c>
      <c r="J223" s="4">
        <v>7201.1</v>
      </c>
      <c r="K223">
        <v>963.06756000000007</v>
      </c>
      <c r="L223" s="14">
        <v>30.445096500000002</v>
      </c>
      <c r="N223" s="6">
        <f t="shared" si="31"/>
        <v>1.1955366631244567E-3</v>
      </c>
      <c r="O223">
        <f t="shared" si="32"/>
        <v>-1.4866979655711984E-2</v>
      </c>
      <c r="P223">
        <f t="shared" si="33"/>
        <v>8.065849670200553E-3</v>
      </c>
      <c r="Q223">
        <f t="shared" si="34"/>
        <v>-2.1748050882232223E-2</v>
      </c>
      <c r="R223">
        <f t="shared" si="35"/>
        <v>-8.8809946714031984E-3</v>
      </c>
      <c r="S223">
        <f t="shared" si="36"/>
        <v>1.6932721514896946E-2</v>
      </c>
      <c r="T223">
        <f t="shared" si="37"/>
        <v>7.0579904005035901E-2</v>
      </c>
      <c r="U223">
        <f t="shared" si="38"/>
        <v>5.6181752847221739E-2</v>
      </c>
      <c r="V223">
        <f t="shared" si="39"/>
        <v>3.5799761179310637E-3</v>
      </c>
      <c r="W223" s="14">
        <f t="shared" si="40"/>
        <v>3.1066464104827624E-2</v>
      </c>
    </row>
    <row r="224" spans="1:23" x14ac:dyDescent="0.3">
      <c r="A224" s="26">
        <v>45057</v>
      </c>
      <c r="C224" s="6">
        <v>376.4</v>
      </c>
      <c r="D224">
        <v>127.8</v>
      </c>
      <c r="E224" s="4">
        <v>2721.35</v>
      </c>
      <c r="F224">
        <v>365.55</v>
      </c>
      <c r="G224">
        <v>28.15</v>
      </c>
      <c r="H224" s="4">
        <v>1547.3</v>
      </c>
      <c r="I224" s="4">
        <v>1906.35</v>
      </c>
      <c r="J224" s="4">
        <v>6818.05</v>
      </c>
      <c r="K224">
        <v>959.63210000000004</v>
      </c>
      <c r="L224" s="14">
        <v>29.527773000000003</v>
      </c>
      <c r="N224" s="6">
        <f t="shared" si="31"/>
        <v>1.2236116713728531E-2</v>
      </c>
      <c r="O224">
        <f t="shared" si="32"/>
        <v>-1.1218568665377198E-2</v>
      </c>
      <c r="P224">
        <f t="shared" si="33"/>
        <v>4.8927292197481634E-3</v>
      </c>
      <c r="Q224">
        <f t="shared" si="34"/>
        <v>-1.5618688568735724E-2</v>
      </c>
      <c r="R224">
        <f t="shared" si="35"/>
        <v>-8.8028169014084511E-3</v>
      </c>
      <c r="S224">
        <f t="shared" si="36"/>
        <v>5.2951304291328737E-3</v>
      </c>
      <c r="T224">
        <f t="shared" si="37"/>
        <v>-2.2309408416032003E-2</v>
      </c>
      <c r="U224">
        <f t="shared" si="38"/>
        <v>1.3354240361463744E-2</v>
      </c>
      <c r="V224">
        <f t="shared" si="39"/>
        <v>-1.1213530960366352E-2</v>
      </c>
      <c r="W224" s="14">
        <f t="shared" si="40"/>
        <v>-2.3735529746902635E-2</v>
      </c>
    </row>
    <row r="225" spans="1:23" x14ac:dyDescent="0.3">
      <c r="A225" s="26">
        <v>45056</v>
      </c>
      <c r="C225" s="6">
        <v>371.85</v>
      </c>
      <c r="D225">
        <v>129.25</v>
      </c>
      <c r="E225" s="4">
        <v>2708.1</v>
      </c>
      <c r="F225">
        <v>371.35</v>
      </c>
      <c r="G225">
        <v>28.4</v>
      </c>
      <c r="H225" s="4">
        <v>1539.15</v>
      </c>
      <c r="I225" s="4">
        <v>1949.85</v>
      </c>
      <c r="J225" s="4">
        <v>6728.2</v>
      </c>
      <c r="K225">
        <v>970.51499999999999</v>
      </c>
      <c r="L225" s="14">
        <v>30.245670000000004</v>
      </c>
      <c r="N225" s="6">
        <f t="shared" si="31"/>
        <v>-9.8522167487684418E-3</v>
      </c>
      <c r="O225">
        <f t="shared" si="32"/>
        <v>5.4453520031115411E-3</v>
      </c>
      <c r="P225">
        <f t="shared" si="33"/>
        <v>3.7249124367597806E-3</v>
      </c>
      <c r="Q225">
        <f t="shared" si="34"/>
        <v>-7.7488309953239205E-3</v>
      </c>
      <c r="R225">
        <f t="shared" si="35"/>
        <v>2.8985507246376708E-2</v>
      </c>
      <c r="S225">
        <f t="shared" si="36"/>
        <v>-5.8776037461649661E-3</v>
      </c>
      <c r="T225">
        <f t="shared" si="37"/>
        <v>1.0677724504341018E-2</v>
      </c>
      <c r="U225">
        <f t="shared" si="38"/>
        <v>2.3175887344505555E-2</v>
      </c>
      <c r="V225">
        <f t="shared" si="39"/>
        <v>9.5834595670826281E-5</v>
      </c>
      <c r="W225" s="14">
        <f t="shared" si="40"/>
        <v>1.4038990938725735E-2</v>
      </c>
    </row>
    <row r="226" spans="1:23" x14ac:dyDescent="0.3">
      <c r="A226" s="26">
        <v>45055</v>
      </c>
      <c r="C226" s="6">
        <v>375.55</v>
      </c>
      <c r="D226">
        <v>128.55000000000001</v>
      </c>
      <c r="E226" s="4">
        <v>2698.05</v>
      </c>
      <c r="F226">
        <v>374.25</v>
      </c>
      <c r="G226">
        <v>27.6</v>
      </c>
      <c r="H226" s="4">
        <v>1548.25</v>
      </c>
      <c r="I226" s="4">
        <v>1929.25</v>
      </c>
      <c r="J226" s="4">
        <v>6575.8</v>
      </c>
      <c r="K226">
        <v>970.42199999999991</v>
      </c>
      <c r="L226" s="14">
        <v>29.826929999999997</v>
      </c>
      <c r="N226" s="6">
        <f t="shared" si="31"/>
        <v>-8.9721599155560827E-3</v>
      </c>
      <c r="O226">
        <f t="shared" si="32"/>
        <v>-7.7730275942475171E-4</v>
      </c>
      <c r="P226">
        <f t="shared" si="33"/>
        <v>-1.5058591610995509E-2</v>
      </c>
      <c r="Q226">
        <f t="shared" si="34"/>
        <v>1.1213185625506559E-2</v>
      </c>
      <c r="R226">
        <f t="shared" si="35"/>
        <v>-1.6042780748663076E-2</v>
      </c>
      <c r="S226">
        <f t="shared" si="36"/>
        <v>3.0124384555584938E-3</v>
      </c>
      <c r="T226">
        <f t="shared" si="37"/>
        <v>-3.8860103626943003E-4</v>
      </c>
      <c r="U226">
        <f t="shared" si="38"/>
        <v>-2.1349108903523432E-2</v>
      </c>
      <c r="V226">
        <f t="shared" si="39"/>
        <v>4.1940482109877192E-2</v>
      </c>
      <c r="W226" s="14">
        <f t="shared" si="40"/>
        <v>-1.4613374945738116E-3</v>
      </c>
    </row>
    <row r="227" spans="1:23" x14ac:dyDescent="0.3">
      <c r="A227" s="26">
        <v>45054</v>
      </c>
      <c r="C227" s="6">
        <v>378.95</v>
      </c>
      <c r="D227">
        <v>128.65</v>
      </c>
      <c r="E227" s="4">
        <v>2739.3</v>
      </c>
      <c r="F227">
        <v>370.1</v>
      </c>
      <c r="G227">
        <v>28.05</v>
      </c>
      <c r="H227" s="4">
        <v>1543.6</v>
      </c>
      <c r="I227" s="4">
        <v>1930</v>
      </c>
      <c r="J227" s="4">
        <v>6719.25</v>
      </c>
      <c r="K227">
        <v>931.36030000000005</v>
      </c>
      <c r="L227" s="14">
        <v>29.870581000000001</v>
      </c>
      <c r="N227" s="6">
        <f t="shared" si="31"/>
        <v>3.5382513661202153E-2</v>
      </c>
      <c r="O227">
        <f t="shared" si="32"/>
        <v>7.0450097847358567E-3</v>
      </c>
      <c r="P227">
        <f t="shared" si="33"/>
        <v>-2.9482419742301483E-3</v>
      </c>
      <c r="Q227">
        <f t="shared" si="34"/>
        <v>3.1781432952327944E-2</v>
      </c>
      <c r="R227">
        <f t="shared" si="35"/>
        <v>0</v>
      </c>
      <c r="S227">
        <f t="shared" si="36"/>
        <v>2.4694636218799665E-2</v>
      </c>
      <c r="T227">
        <f t="shared" si="37"/>
        <v>-7.9671035723464408E-3</v>
      </c>
      <c r="U227">
        <f t="shared" si="38"/>
        <v>3.8411609254022004E-2</v>
      </c>
      <c r="V227">
        <f t="shared" si="39"/>
        <v>-1.8953625307314106E-2</v>
      </c>
      <c r="W227" s="14">
        <f t="shared" si="40"/>
        <v>-7.2283718507719696E-2</v>
      </c>
    </row>
    <row r="228" spans="1:23" x14ac:dyDescent="0.3">
      <c r="A228" s="26">
        <v>45051</v>
      </c>
      <c r="C228" s="6">
        <v>366</v>
      </c>
      <c r="D228">
        <v>127.75</v>
      </c>
      <c r="E228" s="4">
        <v>2747.4</v>
      </c>
      <c r="F228">
        <v>358.7</v>
      </c>
      <c r="G228">
        <v>28.05</v>
      </c>
      <c r="H228" s="4">
        <v>1506.4</v>
      </c>
      <c r="I228" s="4">
        <v>1945.5</v>
      </c>
      <c r="J228" s="4">
        <v>6470.7</v>
      </c>
      <c r="K228">
        <v>949.35399999999993</v>
      </c>
      <c r="L228" s="14">
        <v>32.197970000000005</v>
      </c>
      <c r="N228" s="6">
        <f t="shared" si="31"/>
        <v>-1.7713365539452557E-2</v>
      </c>
      <c r="O228">
        <f t="shared" si="32"/>
        <v>-8.3572453371592581E-2</v>
      </c>
      <c r="P228">
        <f t="shared" si="33"/>
        <v>-1.9293580110299927E-2</v>
      </c>
      <c r="Q228">
        <f t="shared" si="34"/>
        <v>4.1993281075027996E-3</v>
      </c>
      <c r="R228">
        <f t="shared" si="35"/>
        <v>-1.405975395430575E-2</v>
      </c>
      <c r="S228">
        <f t="shared" si="36"/>
        <v>1.0972786148115928E-2</v>
      </c>
      <c r="T228">
        <f t="shared" si="37"/>
        <v>-8.712931825129883E-3</v>
      </c>
      <c r="U228">
        <f t="shared" si="38"/>
        <v>3.4193203228583009E-3</v>
      </c>
      <c r="V228">
        <f t="shared" si="39"/>
        <v>-9.8212403764633203E-4</v>
      </c>
      <c r="W228" s="14">
        <f t="shared" si="40"/>
        <v>1.7432916213256652E-2</v>
      </c>
    </row>
    <row r="229" spans="1:23" x14ac:dyDescent="0.3">
      <c r="A229" s="26">
        <v>45050</v>
      </c>
      <c r="C229" s="6">
        <v>372.6</v>
      </c>
      <c r="D229">
        <v>139.4</v>
      </c>
      <c r="E229" s="4">
        <v>2801.45</v>
      </c>
      <c r="F229">
        <v>357.2</v>
      </c>
      <c r="G229">
        <v>28.45</v>
      </c>
      <c r="H229" s="4">
        <v>1490.05</v>
      </c>
      <c r="I229" s="4">
        <v>1962.6</v>
      </c>
      <c r="J229" s="4">
        <v>6448.65</v>
      </c>
      <c r="K229">
        <v>950.28729999999996</v>
      </c>
      <c r="L229" s="14">
        <v>31.646282999999997</v>
      </c>
      <c r="N229" s="6">
        <f t="shared" si="31"/>
        <v>-1.2064165451411785E-2</v>
      </c>
      <c r="O229">
        <f t="shared" si="32"/>
        <v>1.2345679012345803E-2</v>
      </c>
      <c r="P229">
        <f t="shared" si="33"/>
        <v>-8.3011788027895755E-3</v>
      </c>
      <c r="Q229">
        <f t="shared" si="34"/>
        <v>6.4806987883911284E-3</v>
      </c>
      <c r="R229">
        <f t="shared" si="35"/>
        <v>1.7605633802817153E-3</v>
      </c>
      <c r="S229">
        <f t="shared" si="36"/>
        <v>2.2196065242979348E-3</v>
      </c>
      <c r="T229">
        <f t="shared" si="37"/>
        <v>1.4735535908174346E-2</v>
      </c>
      <c r="U229">
        <f t="shared" si="38"/>
        <v>9.1468185659290512E-3</v>
      </c>
      <c r="V229">
        <f t="shared" si="39"/>
        <v>-2.2405504065332187E-2</v>
      </c>
      <c r="W229" s="14">
        <f t="shared" si="40"/>
        <v>-1.7296724097591989E-2</v>
      </c>
    </row>
    <row r="230" spans="1:23" x14ac:dyDescent="0.3">
      <c r="A230" s="26">
        <v>45049</v>
      </c>
      <c r="C230" s="6">
        <v>377.15</v>
      </c>
      <c r="D230">
        <v>137.69999999999999</v>
      </c>
      <c r="E230" s="4">
        <v>2824.9</v>
      </c>
      <c r="F230">
        <v>354.9</v>
      </c>
      <c r="G230">
        <v>28.4</v>
      </c>
      <c r="H230" s="4">
        <v>1486.75</v>
      </c>
      <c r="I230" s="4">
        <v>1934.1</v>
      </c>
      <c r="J230" s="4">
        <v>6390.2</v>
      </c>
      <c r="K230">
        <v>972.06695000000002</v>
      </c>
      <c r="L230" s="14">
        <v>32.203294499999998</v>
      </c>
      <c r="N230" s="6">
        <f t="shared" si="31"/>
        <v>6.2700106723584999E-3</v>
      </c>
      <c r="O230">
        <f t="shared" si="32"/>
        <v>9.1608647856357642E-3</v>
      </c>
      <c r="P230">
        <f t="shared" si="33"/>
        <v>1.702908986175122E-2</v>
      </c>
      <c r="Q230">
        <f t="shared" si="34"/>
        <v>2.1441934091236119E-2</v>
      </c>
      <c r="R230">
        <f t="shared" si="35"/>
        <v>-5.2539404553415808E-3</v>
      </c>
      <c r="S230">
        <f t="shared" si="36"/>
        <v>2.1907650825749914E-3</v>
      </c>
      <c r="T230">
        <f t="shared" si="37"/>
        <v>-1.1347952767980394E-2</v>
      </c>
      <c r="U230">
        <f t="shared" si="38"/>
        <v>6.7270578968097391E-3</v>
      </c>
      <c r="V230">
        <f t="shared" si="39"/>
        <v>1.5433579600801219E-2</v>
      </c>
      <c r="W230" s="14">
        <f t="shared" si="40"/>
        <v>5.9348614482105065E-3</v>
      </c>
    </row>
    <row r="231" spans="1:23" x14ac:dyDescent="0.3">
      <c r="A231" s="26">
        <v>45048</v>
      </c>
      <c r="C231" s="6">
        <v>374.8</v>
      </c>
      <c r="D231">
        <v>136.44999999999999</v>
      </c>
      <c r="E231" s="4">
        <v>2777.6</v>
      </c>
      <c r="F231">
        <v>347.45</v>
      </c>
      <c r="G231">
        <v>28.55</v>
      </c>
      <c r="H231" s="4">
        <v>1483.5</v>
      </c>
      <c r="I231" s="4">
        <v>1956.3</v>
      </c>
      <c r="J231" s="4">
        <v>6347.5</v>
      </c>
      <c r="K231">
        <v>957.29250000000002</v>
      </c>
      <c r="L231" s="14">
        <v>32.013300000000001</v>
      </c>
      <c r="N231" s="6">
        <f t="shared" si="31"/>
        <v>7.2561139478634464E-3</v>
      </c>
      <c r="O231">
        <f t="shared" si="32"/>
        <v>1.1115227862171175E-2</v>
      </c>
      <c r="P231">
        <f t="shared" si="33"/>
        <v>2.1645977011494219E-2</v>
      </c>
      <c r="Q231">
        <f t="shared" si="34"/>
        <v>2.4624004718372058E-2</v>
      </c>
      <c r="R231">
        <f t="shared" si="35"/>
        <v>4.197080291970811E-2</v>
      </c>
      <c r="S231">
        <f t="shared" si="36"/>
        <v>2.4870466321243522E-2</v>
      </c>
      <c r="T231">
        <f t="shared" si="37"/>
        <v>9.2095165003834968E-4</v>
      </c>
      <c r="U231">
        <f t="shared" si="38"/>
        <v>1.7015685834681847E-2</v>
      </c>
      <c r="V231">
        <f t="shared" si="39"/>
        <v>2.3977170039945386E-2</v>
      </c>
      <c r="W231" s="14">
        <f t="shared" si="40"/>
        <v>-3.1535824035401998E-2</v>
      </c>
    </row>
    <row r="232" spans="1:23" x14ac:dyDescent="0.3">
      <c r="A232" s="26">
        <v>45044</v>
      </c>
      <c r="C232" s="6">
        <v>372.1</v>
      </c>
      <c r="D232">
        <v>134.94999999999999</v>
      </c>
      <c r="E232" s="4">
        <v>2718.75</v>
      </c>
      <c r="F232">
        <v>339.1</v>
      </c>
      <c r="G232">
        <v>27.4</v>
      </c>
      <c r="H232" s="4">
        <v>1447.5</v>
      </c>
      <c r="I232" s="4">
        <v>1954.5</v>
      </c>
      <c r="J232" s="4">
        <v>6241.3</v>
      </c>
      <c r="K232">
        <v>934.8768</v>
      </c>
      <c r="L232" s="14">
        <v>33.05574</v>
      </c>
      <c r="N232" s="6">
        <f t="shared" si="31"/>
        <v>2.2814733369983537E-2</v>
      </c>
      <c r="O232">
        <f t="shared" si="32"/>
        <v>7.465472191116089E-3</v>
      </c>
      <c r="P232">
        <f t="shared" si="33"/>
        <v>8.2888295505117587E-3</v>
      </c>
      <c r="Q232">
        <f t="shared" si="34"/>
        <v>-2.6470588235293449E-3</v>
      </c>
      <c r="R232">
        <f t="shared" si="35"/>
        <v>7.3529411764705621E-3</v>
      </c>
      <c r="S232">
        <f t="shared" si="36"/>
        <v>3.6408549028031291E-2</v>
      </c>
      <c r="T232">
        <f t="shared" si="37"/>
        <v>1.1960236098167085E-2</v>
      </c>
      <c r="U232">
        <f t="shared" si="38"/>
        <v>2.8975113551120674E-2</v>
      </c>
      <c r="V232">
        <f t="shared" si="39"/>
        <v>6.4644526160033957E-3</v>
      </c>
      <c r="W232" s="14">
        <f t="shared" si="40"/>
        <v>-1.3353368482597472E-2</v>
      </c>
    </row>
    <row r="233" spans="1:23" x14ac:dyDescent="0.3">
      <c r="A233" s="26">
        <v>45043</v>
      </c>
      <c r="C233" s="6">
        <v>363.8</v>
      </c>
      <c r="D233">
        <v>133.94999999999999</v>
      </c>
      <c r="E233" s="4">
        <v>2696.4</v>
      </c>
      <c r="F233">
        <v>340</v>
      </c>
      <c r="G233">
        <v>27.2</v>
      </c>
      <c r="H233" s="4">
        <v>1396.65</v>
      </c>
      <c r="I233" s="4">
        <v>1931.4</v>
      </c>
      <c r="J233" s="4">
        <v>6065.55</v>
      </c>
      <c r="K233">
        <v>928.87214999999981</v>
      </c>
      <c r="L233" s="14">
        <v>33.503119499999997</v>
      </c>
      <c r="N233" s="6">
        <f t="shared" si="31"/>
        <v>-9.663808357152609E-3</v>
      </c>
      <c r="O233">
        <f t="shared" si="32"/>
        <v>-7.7777777777778617E-3</v>
      </c>
      <c r="P233">
        <f t="shared" si="33"/>
        <v>-6.832538352455746E-3</v>
      </c>
      <c r="Q233">
        <f t="shared" si="34"/>
        <v>-2.7863323067898187E-3</v>
      </c>
      <c r="R233">
        <f t="shared" si="35"/>
        <v>3.4220532319391581E-2</v>
      </c>
      <c r="S233">
        <f t="shared" si="36"/>
        <v>4.3145291770035595E-3</v>
      </c>
      <c r="T233">
        <f t="shared" si="37"/>
        <v>6.2169723344733475E-4</v>
      </c>
      <c r="U233">
        <f t="shared" si="38"/>
        <v>8.828091482129903E-4</v>
      </c>
      <c r="V233">
        <f t="shared" si="39"/>
        <v>-2.0367196662251265E-2</v>
      </c>
      <c r="W233" s="14">
        <f t="shared" si="40"/>
        <v>2.111168227084825E-2</v>
      </c>
    </row>
    <row r="234" spans="1:23" x14ac:dyDescent="0.3">
      <c r="A234" s="26">
        <v>45042</v>
      </c>
      <c r="C234" s="6">
        <v>367.35</v>
      </c>
      <c r="D234">
        <v>135</v>
      </c>
      <c r="E234" s="4">
        <v>2714.95</v>
      </c>
      <c r="F234">
        <v>340.95</v>
      </c>
      <c r="G234">
        <v>26.3</v>
      </c>
      <c r="H234" s="4">
        <v>1390.65</v>
      </c>
      <c r="I234" s="4">
        <v>1930.2</v>
      </c>
      <c r="J234" s="4">
        <v>6060.2</v>
      </c>
      <c r="K234">
        <v>948.18399999999986</v>
      </c>
      <c r="L234" s="14">
        <v>32.810435999999996</v>
      </c>
      <c r="N234" s="6">
        <f t="shared" si="31"/>
        <v>-1.5411417850442239E-2</v>
      </c>
      <c r="O234">
        <f t="shared" si="32"/>
        <v>1.1994002998500706E-2</v>
      </c>
      <c r="P234">
        <f t="shared" si="33"/>
        <v>9.4627254136455917E-3</v>
      </c>
      <c r="Q234">
        <f t="shared" si="34"/>
        <v>6.1974324922531082E-3</v>
      </c>
      <c r="R234">
        <f t="shared" si="35"/>
        <v>-1.8656716417910446E-2</v>
      </c>
      <c r="S234">
        <f t="shared" si="36"/>
        <v>2.1577300679698056E-4</v>
      </c>
      <c r="T234">
        <f t="shared" si="37"/>
        <v>-6.471821688368842E-4</v>
      </c>
      <c r="U234">
        <f t="shared" si="38"/>
        <v>-2.5973191037963347E-2</v>
      </c>
      <c r="V234">
        <f t="shared" si="39"/>
        <v>-3.5182890722036314E-2</v>
      </c>
      <c r="W234" s="14">
        <f t="shared" si="40"/>
        <v>1.4697407476389403E-2</v>
      </c>
    </row>
    <row r="235" spans="1:23" x14ac:dyDescent="0.3">
      <c r="A235" s="26">
        <v>45041</v>
      </c>
      <c r="C235" s="6">
        <v>373.1</v>
      </c>
      <c r="D235">
        <v>133.4</v>
      </c>
      <c r="E235" s="4">
        <v>2689.5</v>
      </c>
      <c r="F235">
        <v>338.85</v>
      </c>
      <c r="G235">
        <v>26.8</v>
      </c>
      <c r="H235" s="4">
        <v>1390.35</v>
      </c>
      <c r="I235" s="4">
        <v>1931.45</v>
      </c>
      <c r="J235" s="4">
        <v>6221.8</v>
      </c>
      <c r="K235">
        <v>982.76035000000002</v>
      </c>
      <c r="L235" s="14">
        <v>32.335192500000005</v>
      </c>
      <c r="N235" s="6">
        <f t="shared" si="31"/>
        <v>5.3633681952278221E-4</v>
      </c>
      <c r="O235">
        <f t="shared" si="32"/>
        <v>9.8410295230886551E-3</v>
      </c>
      <c r="P235">
        <f t="shared" si="33"/>
        <v>-1.4076762344660761E-2</v>
      </c>
      <c r="Q235">
        <f t="shared" si="34"/>
        <v>-4.4247787610612763E-4</v>
      </c>
      <c r="R235">
        <f t="shared" si="35"/>
        <v>2.6819923371647483E-2</v>
      </c>
      <c r="S235">
        <f t="shared" si="36"/>
        <v>-2.5468111055313735E-3</v>
      </c>
      <c r="T235">
        <f t="shared" si="37"/>
        <v>7.9058602515264271E-3</v>
      </c>
      <c r="U235">
        <f t="shared" si="38"/>
        <v>-1.4579060319773225E-2</v>
      </c>
      <c r="V235">
        <f t="shared" si="39"/>
        <v>3.0257270693512296E-2</v>
      </c>
      <c r="W235" s="14">
        <f t="shared" si="40"/>
        <v>2.8871469788316655E-2</v>
      </c>
    </row>
    <row r="236" spans="1:23" x14ac:dyDescent="0.3">
      <c r="A236" s="26">
        <v>45040</v>
      </c>
      <c r="C236" s="6">
        <v>372.9</v>
      </c>
      <c r="D236">
        <v>132.1</v>
      </c>
      <c r="E236" s="4">
        <v>2727.9</v>
      </c>
      <c r="F236">
        <v>339</v>
      </c>
      <c r="G236">
        <v>26.1</v>
      </c>
      <c r="H236" s="4">
        <v>1393.9</v>
      </c>
      <c r="I236" s="4">
        <v>1916.3</v>
      </c>
      <c r="J236" s="4">
        <v>6313.85</v>
      </c>
      <c r="K236">
        <v>953.89800000000002</v>
      </c>
      <c r="L236" s="14">
        <v>31.427825000000002</v>
      </c>
      <c r="N236" s="6">
        <f t="shared" si="31"/>
        <v>1.4555842742483923E-2</v>
      </c>
      <c r="O236">
        <f t="shared" si="32"/>
        <v>8.3969465648854533E-3</v>
      </c>
      <c r="P236">
        <f t="shared" si="33"/>
        <v>-1.8670407943017515E-2</v>
      </c>
      <c r="Q236">
        <f t="shared" si="34"/>
        <v>6.6815144766146995E-3</v>
      </c>
      <c r="R236">
        <f t="shared" si="35"/>
        <v>1.5564202334630434E-2</v>
      </c>
      <c r="S236">
        <f t="shared" si="36"/>
        <v>-5.9547156355856008E-3</v>
      </c>
      <c r="T236">
        <f t="shared" si="37"/>
        <v>3.7451221747897565E-3</v>
      </c>
      <c r="U236">
        <f t="shared" si="38"/>
        <v>1.4028748092829096E-2</v>
      </c>
      <c r="V236">
        <f t="shared" si="39"/>
        <v>-6.0984567872291373E-3</v>
      </c>
      <c r="W236" s="14">
        <f t="shared" si="40"/>
        <v>3.2895689630206982E-4</v>
      </c>
    </row>
    <row r="237" spans="1:23" x14ac:dyDescent="0.3">
      <c r="A237" s="26">
        <v>45037</v>
      </c>
      <c r="C237" s="6">
        <v>367.55</v>
      </c>
      <c r="D237">
        <v>131</v>
      </c>
      <c r="E237" s="4">
        <v>2779.8</v>
      </c>
      <c r="F237">
        <v>336.75</v>
      </c>
      <c r="G237">
        <v>25.7</v>
      </c>
      <c r="H237" s="4">
        <v>1402.25</v>
      </c>
      <c r="I237" s="4">
        <v>1909.15</v>
      </c>
      <c r="J237" s="4">
        <v>6226.5</v>
      </c>
      <c r="K237">
        <v>959.75099999999998</v>
      </c>
      <c r="L237" s="14">
        <v>31.417490000000001</v>
      </c>
      <c r="N237" s="6">
        <f t="shared" si="31"/>
        <v>-7.4264110180934373E-3</v>
      </c>
      <c r="O237">
        <f t="shared" si="32"/>
        <v>-9.8261526832956261E-3</v>
      </c>
      <c r="P237">
        <f t="shared" si="33"/>
        <v>1.2235088485907934E-2</v>
      </c>
      <c r="Q237">
        <f t="shared" si="34"/>
        <v>4.9239033124439781E-3</v>
      </c>
      <c r="R237">
        <f t="shared" si="35"/>
        <v>-1.9083969465648856E-2</v>
      </c>
      <c r="S237">
        <f t="shared" si="36"/>
        <v>-1.1525447624418378E-2</v>
      </c>
      <c r="T237">
        <f t="shared" si="37"/>
        <v>3.2317393589070369E-3</v>
      </c>
      <c r="U237">
        <f t="shared" si="38"/>
        <v>-9.142338815553883E-3</v>
      </c>
      <c r="V237">
        <f t="shared" si="39"/>
        <v>-2.9304210838041064E-2</v>
      </c>
      <c r="W237" s="14">
        <f t="shared" si="40"/>
        <v>-4.522024353144298E-2</v>
      </c>
    </row>
    <row r="238" spans="1:23" x14ac:dyDescent="0.3">
      <c r="A238" s="26">
        <v>45036</v>
      </c>
      <c r="C238" s="6">
        <v>370.3</v>
      </c>
      <c r="D238">
        <v>132.30000000000001</v>
      </c>
      <c r="E238" s="4">
        <v>2746.2</v>
      </c>
      <c r="F238">
        <v>335.1</v>
      </c>
      <c r="G238">
        <v>26.2</v>
      </c>
      <c r="H238" s="4">
        <v>1418.6</v>
      </c>
      <c r="I238" s="4">
        <v>1903</v>
      </c>
      <c r="J238" s="4">
        <v>6283.95</v>
      </c>
      <c r="K238">
        <v>988.72479999999996</v>
      </c>
      <c r="L238" s="14">
        <v>32.905484000000001</v>
      </c>
      <c r="N238" s="6">
        <f t="shared" si="31"/>
        <v>2.264567798950563E-2</v>
      </c>
      <c r="O238">
        <f t="shared" si="32"/>
        <v>4.5558086560366197E-3</v>
      </c>
      <c r="P238">
        <f t="shared" si="33"/>
        <v>1.4567703401545493E-4</v>
      </c>
      <c r="Q238">
        <f t="shared" si="34"/>
        <v>1.3764937225835763E-2</v>
      </c>
      <c r="R238">
        <f t="shared" si="35"/>
        <v>-1.6885553470919298E-2</v>
      </c>
      <c r="S238">
        <f t="shared" si="36"/>
        <v>-9.945214083818963E-3</v>
      </c>
      <c r="T238">
        <f t="shared" si="37"/>
        <v>-4.7271390304117383E-4</v>
      </c>
      <c r="U238">
        <f t="shared" si="38"/>
        <v>-8.7547026950287495E-3</v>
      </c>
      <c r="V238">
        <f t="shared" si="39"/>
        <v>-4.2328419259205947E-2</v>
      </c>
      <c r="W238" s="14">
        <f t="shared" si="40"/>
        <v>-3.8938665094488373E-2</v>
      </c>
    </row>
    <row r="239" spans="1:23" x14ac:dyDescent="0.3">
      <c r="A239" s="26">
        <v>45035</v>
      </c>
      <c r="C239" s="6">
        <v>362.1</v>
      </c>
      <c r="D239">
        <v>131.69999999999999</v>
      </c>
      <c r="E239" s="4">
        <v>2745.8</v>
      </c>
      <c r="F239">
        <v>330.55</v>
      </c>
      <c r="G239">
        <v>26.65</v>
      </c>
      <c r="H239" s="4">
        <v>1432.85</v>
      </c>
      <c r="I239" s="4">
        <v>1903.9</v>
      </c>
      <c r="J239" s="4">
        <v>6339.45</v>
      </c>
      <c r="K239">
        <v>1032.4257500000001</v>
      </c>
      <c r="L239" s="14">
        <v>34.238693000000005</v>
      </c>
      <c r="N239" s="6">
        <f t="shared" si="31"/>
        <v>1.1170064227869309E-2</v>
      </c>
      <c r="O239">
        <f t="shared" si="32"/>
        <v>3.797949107480664E-4</v>
      </c>
      <c r="P239">
        <f t="shared" si="33"/>
        <v>-1.6846590400486861E-2</v>
      </c>
      <c r="Q239">
        <f t="shared" si="34"/>
        <v>4.5399515738509113E-4</v>
      </c>
      <c r="R239">
        <f t="shared" si="35"/>
        <v>-9.2936802973977699E-3</v>
      </c>
      <c r="S239">
        <f t="shared" si="36"/>
        <v>-1.233844563156994E-2</v>
      </c>
      <c r="T239">
        <f t="shared" si="37"/>
        <v>2.7915306014959351E-3</v>
      </c>
      <c r="U239">
        <f t="shared" si="38"/>
        <v>1.1370365983654812E-3</v>
      </c>
      <c r="V239">
        <f t="shared" si="39"/>
        <v>6.2629142300195976E-3</v>
      </c>
      <c r="W239" s="14">
        <f t="shared" si="40"/>
        <v>-5.9016303604588816E-2</v>
      </c>
    </row>
    <row r="240" spans="1:23" x14ac:dyDescent="0.3">
      <c r="A240" s="26">
        <v>45034</v>
      </c>
      <c r="C240" s="6">
        <v>358.1</v>
      </c>
      <c r="D240">
        <v>131.65</v>
      </c>
      <c r="E240" s="4">
        <v>2792.85</v>
      </c>
      <c r="F240">
        <v>330.4</v>
      </c>
      <c r="G240">
        <v>26.9</v>
      </c>
      <c r="H240" s="4">
        <v>1450.75</v>
      </c>
      <c r="I240" s="4">
        <v>1898.6</v>
      </c>
      <c r="J240" s="4">
        <v>6332.25</v>
      </c>
      <c r="K240">
        <v>1026</v>
      </c>
      <c r="L240" s="14">
        <v>36.386064000000005</v>
      </c>
      <c r="N240" s="6">
        <f t="shared" si="31"/>
        <v>-1.8366228070175405E-2</v>
      </c>
      <c r="O240">
        <f t="shared" si="32"/>
        <v>2.2839741149601172E-3</v>
      </c>
      <c r="P240">
        <f t="shared" si="33"/>
        <v>-2.9687662856547361E-2</v>
      </c>
      <c r="Q240">
        <f t="shared" si="34"/>
        <v>-6.0168471720818293E-3</v>
      </c>
      <c r="R240">
        <f t="shared" si="35"/>
        <v>-5.5452865064695798E-3</v>
      </c>
      <c r="S240">
        <f t="shared" si="36"/>
        <v>-2.4753326228211291E-3</v>
      </c>
      <c r="T240">
        <f t="shared" si="37"/>
        <v>4.2314609118798271E-3</v>
      </c>
      <c r="U240">
        <f t="shared" si="38"/>
        <v>-1.5638480611237689E-2</v>
      </c>
      <c r="V240">
        <f t="shared" si="39"/>
        <v>1.4201590062485111E-2</v>
      </c>
      <c r="W240" s="14">
        <f t="shared" si="40"/>
        <v>2.2438934909706311E-2</v>
      </c>
    </row>
    <row r="241" spans="1:24" x14ac:dyDescent="0.3">
      <c r="A241" s="26">
        <v>45033</v>
      </c>
      <c r="C241" s="6">
        <v>364.8</v>
      </c>
      <c r="D241">
        <v>131.35</v>
      </c>
      <c r="E241" s="4">
        <v>2878.3</v>
      </c>
      <c r="F241">
        <v>332.4</v>
      </c>
      <c r="G241">
        <v>27.05</v>
      </c>
      <c r="H241" s="4">
        <v>1454.35</v>
      </c>
      <c r="I241" s="4">
        <v>1890.6</v>
      </c>
      <c r="J241" s="4">
        <v>6432.85</v>
      </c>
      <c r="K241">
        <v>1011.6332</v>
      </c>
      <c r="L241" s="14">
        <v>35.587518000000003</v>
      </c>
      <c r="N241" s="6">
        <f t="shared" si="31"/>
        <v>-1.0845986984815618E-2</v>
      </c>
      <c r="O241">
        <f t="shared" si="32"/>
        <v>2.537080405932865E-2</v>
      </c>
      <c r="P241">
        <f t="shared" si="33"/>
        <v>-1.474388995854365E-3</v>
      </c>
      <c r="Q241">
        <f t="shared" si="34"/>
        <v>1.326017375400081E-2</v>
      </c>
      <c r="R241">
        <f t="shared" si="35"/>
        <v>1.5009380863039481E-2</v>
      </c>
      <c r="S241">
        <f t="shared" si="36"/>
        <v>3.4498223341497916E-3</v>
      </c>
      <c r="T241">
        <f t="shared" si="37"/>
        <v>-9.2493121970392191E-3</v>
      </c>
      <c r="U241">
        <f t="shared" si="38"/>
        <v>-9.911885797837491E-3</v>
      </c>
      <c r="V241">
        <f t="shared" si="39"/>
        <v>8.9473820689324555E-3</v>
      </c>
      <c r="W241" s="14">
        <f t="shared" si="40"/>
        <v>2.5298697774076659E-2</v>
      </c>
    </row>
    <row r="242" spans="1:24" x14ac:dyDescent="0.3">
      <c r="A242" s="26">
        <v>45029</v>
      </c>
      <c r="C242" s="6">
        <v>368.8</v>
      </c>
      <c r="D242">
        <v>128.1</v>
      </c>
      <c r="E242" s="4">
        <v>2882.55</v>
      </c>
      <c r="F242">
        <v>328.05</v>
      </c>
      <c r="G242">
        <v>26.65</v>
      </c>
      <c r="H242" s="4">
        <v>1449.35</v>
      </c>
      <c r="I242" s="4">
        <v>1908.25</v>
      </c>
      <c r="J242" s="4">
        <v>6497.25</v>
      </c>
      <c r="K242">
        <v>1002.662</v>
      </c>
      <c r="L242" s="14">
        <v>34.709415</v>
      </c>
      <c r="N242" s="6">
        <f t="shared" si="31"/>
        <v>-4.7227094858993384E-3</v>
      </c>
      <c r="O242">
        <f t="shared" si="32"/>
        <v>6.6797642436148864E-3</v>
      </c>
      <c r="P242">
        <f t="shared" si="33"/>
        <v>-8.0865780010667392E-3</v>
      </c>
      <c r="Q242">
        <f t="shared" si="34"/>
        <v>-8.163265306122415E-3</v>
      </c>
      <c r="R242">
        <f t="shared" si="35"/>
        <v>9.46969696969697E-3</v>
      </c>
      <c r="S242">
        <f t="shared" si="36"/>
        <v>1.3637794174214079E-2</v>
      </c>
      <c r="T242">
        <f t="shared" si="37"/>
        <v>-4.4086189805394929E-3</v>
      </c>
      <c r="U242">
        <f t="shared" si="38"/>
        <v>3.051618991728584E-2</v>
      </c>
      <c r="V242">
        <f t="shared" si="39"/>
        <v>-2.0173541494003286E-2</v>
      </c>
      <c r="W242" s="14">
        <f t="shared" si="40"/>
        <v>4.759445803231465E-2</v>
      </c>
    </row>
    <row r="243" spans="1:24" x14ac:dyDescent="0.3">
      <c r="A243" s="26">
        <v>45028</v>
      </c>
      <c r="C243" s="6">
        <v>370.55</v>
      </c>
      <c r="D243">
        <v>127.25</v>
      </c>
      <c r="E243" s="4">
        <v>2906.05</v>
      </c>
      <c r="F243">
        <v>330.75</v>
      </c>
      <c r="G243">
        <v>26.4</v>
      </c>
      <c r="H243" s="4">
        <v>1429.85</v>
      </c>
      <c r="I243" s="4">
        <v>1916.7</v>
      </c>
      <c r="J243" s="4">
        <v>6304.85</v>
      </c>
      <c r="K243">
        <v>1023.3057000000001</v>
      </c>
      <c r="L243" s="14">
        <v>33.132491999999999</v>
      </c>
      <c r="N243" s="6">
        <f t="shared" si="31"/>
        <v>3.6565547128928027E-3</v>
      </c>
      <c r="O243">
        <f t="shared" si="32"/>
        <v>-8.1839438815277579E-3</v>
      </c>
      <c r="P243">
        <f t="shared" si="33"/>
        <v>-6.5125978599021323E-3</v>
      </c>
      <c r="Q243">
        <f t="shared" si="34"/>
        <v>1.0386436535817861E-2</v>
      </c>
      <c r="R243">
        <f t="shared" si="35"/>
        <v>-9.3808630393996256E-3</v>
      </c>
      <c r="S243">
        <f t="shared" si="36"/>
        <v>-5.9441045606230406E-3</v>
      </c>
      <c r="T243">
        <f t="shared" si="37"/>
        <v>2.9736481585945759E-2</v>
      </c>
      <c r="U243">
        <f t="shared" si="38"/>
        <v>-3.1227271289883942E-3</v>
      </c>
      <c r="V243">
        <f t="shared" si="39"/>
        <v>-1.7080118906420506E-2</v>
      </c>
      <c r="W243" s="14">
        <f t="shared" si="40"/>
        <v>5.8724201601379712E-3</v>
      </c>
    </row>
    <row r="244" spans="1:24" x14ac:dyDescent="0.3">
      <c r="A244" s="26">
        <v>45027</v>
      </c>
      <c r="C244" s="6">
        <v>369.2</v>
      </c>
      <c r="D244">
        <v>128.30000000000001</v>
      </c>
      <c r="E244" s="4">
        <v>2925.1</v>
      </c>
      <c r="F244">
        <v>327.35000000000002</v>
      </c>
      <c r="G244">
        <v>26.65</v>
      </c>
      <c r="H244" s="4">
        <v>1438.4</v>
      </c>
      <c r="I244" s="4">
        <v>1861.35</v>
      </c>
      <c r="J244" s="4">
        <v>6324.6</v>
      </c>
      <c r="K244">
        <v>1041.0876000000001</v>
      </c>
      <c r="L244" s="14">
        <v>32.939060000000005</v>
      </c>
      <c r="N244" s="6">
        <f t="shared" si="31"/>
        <v>-4.7176169295053243E-3</v>
      </c>
      <c r="O244">
        <f t="shared" si="32"/>
        <v>1.0236220472441035E-2</v>
      </c>
      <c r="P244">
        <f t="shared" si="33"/>
        <v>1.0100661291158037E-2</v>
      </c>
      <c r="Q244">
        <f t="shared" si="34"/>
        <v>-1.9817073170731014E-3</v>
      </c>
      <c r="R244">
        <f t="shared" si="35"/>
        <v>2.8957528957528959E-2</v>
      </c>
      <c r="S244">
        <f t="shared" si="36"/>
        <v>2.435550491382997E-2</v>
      </c>
      <c r="T244">
        <f t="shared" si="37"/>
        <v>5.5100883234744987E-3</v>
      </c>
      <c r="U244">
        <f t="shared" si="38"/>
        <v>-1.9410121668322481E-3</v>
      </c>
      <c r="V244">
        <f t="shared" si="39"/>
        <v>1.2887692465304412E-2</v>
      </c>
      <c r="W244" s="14">
        <f t="shared" si="40"/>
        <v>1.2005495893541603E-2</v>
      </c>
    </row>
    <row r="245" spans="1:24" x14ac:dyDescent="0.3">
      <c r="A245" s="26">
        <v>45026</v>
      </c>
      <c r="C245" s="6">
        <v>370.95</v>
      </c>
      <c r="D245">
        <v>127</v>
      </c>
      <c r="E245" s="4">
        <v>2895.85</v>
      </c>
      <c r="F245">
        <v>328</v>
      </c>
      <c r="G245">
        <v>25.9</v>
      </c>
      <c r="H245" s="4">
        <v>1404.2</v>
      </c>
      <c r="I245" s="4">
        <v>1851.15</v>
      </c>
      <c r="J245" s="4">
        <v>6336.9</v>
      </c>
      <c r="K245">
        <v>1027.8410999999999</v>
      </c>
      <c r="L245" s="14">
        <v>32.548301500000001</v>
      </c>
      <c r="N245" s="6">
        <f t="shared" si="31"/>
        <v>6.9218241042345594E-3</v>
      </c>
      <c r="O245">
        <f t="shared" si="32"/>
        <v>-3.9354584809128028E-4</v>
      </c>
      <c r="P245">
        <f t="shared" si="33"/>
        <v>-1.2985906371955866E-2</v>
      </c>
      <c r="Q245">
        <f t="shared" si="34"/>
        <v>3.8255547054322878E-3</v>
      </c>
      <c r="R245">
        <f t="shared" si="35"/>
        <v>1.5686274509803866E-2</v>
      </c>
      <c r="S245">
        <f t="shared" si="36"/>
        <v>3.8963360142985131E-3</v>
      </c>
      <c r="T245">
        <f t="shared" si="37"/>
        <v>8.1967213114755091E-3</v>
      </c>
      <c r="U245">
        <f t="shared" si="38"/>
        <v>-2.9355676222132102E-2</v>
      </c>
      <c r="V245">
        <f t="shared" si="39"/>
        <v>3.3927833153776212E-2</v>
      </c>
      <c r="W245" s="14">
        <f t="shared" si="40"/>
        <v>3.8923305839423973E-2</v>
      </c>
    </row>
    <row r="246" spans="1:24" x14ac:dyDescent="0.3">
      <c r="A246" s="26">
        <v>45022</v>
      </c>
      <c r="C246" s="6">
        <v>368.4</v>
      </c>
      <c r="D246">
        <v>127.05</v>
      </c>
      <c r="E246" s="4">
        <v>2933.95</v>
      </c>
      <c r="F246">
        <v>326.75</v>
      </c>
      <c r="G246">
        <v>25.5</v>
      </c>
      <c r="H246" s="4">
        <v>1398.75</v>
      </c>
      <c r="I246" s="4">
        <v>1836.1</v>
      </c>
      <c r="J246" s="4">
        <v>6528.55</v>
      </c>
      <c r="K246">
        <v>994.11299999999994</v>
      </c>
      <c r="L246" s="14">
        <v>31.328878</v>
      </c>
      <c r="N246" s="6">
        <f t="shared" si="31"/>
        <v>2.5184360651175606E-2</v>
      </c>
      <c r="O246">
        <f t="shared" si="32"/>
        <v>-1.1668611435239316E-2</v>
      </c>
      <c r="P246">
        <f t="shared" si="33"/>
        <v>-1.0705735576760968E-2</v>
      </c>
      <c r="Q246">
        <f t="shared" si="34"/>
        <v>8.7990120407533904E-3</v>
      </c>
      <c r="R246">
        <f t="shared" si="35"/>
        <v>0</v>
      </c>
      <c r="S246">
        <f t="shared" si="36"/>
        <v>5.1296505073280721E-2</v>
      </c>
      <c r="T246">
        <f t="shared" si="37"/>
        <v>-9.4143670254376987E-3</v>
      </c>
      <c r="U246">
        <f t="shared" si="38"/>
        <v>-1.0099232611339381E-3</v>
      </c>
      <c r="V246">
        <f t="shared" si="39"/>
        <v>-9.3740035076531007E-3</v>
      </c>
      <c r="W246" s="14">
        <f t="shared" si="40"/>
        <v>-2.5401139721107403E-2</v>
      </c>
    </row>
    <row r="247" spans="1:24" x14ac:dyDescent="0.3">
      <c r="A247" s="26">
        <v>45021</v>
      </c>
      <c r="C247" s="6">
        <v>359.35</v>
      </c>
      <c r="D247">
        <v>128.55000000000001</v>
      </c>
      <c r="E247" s="4">
        <v>2965.7</v>
      </c>
      <c r="F247">
        <v>323.89999999999998</v>
      </c>
      <c r="G247">
        <v>25.5</v>
      </c>
      <c r="H247" s="4">
        <v>1330.5</v>
      </c>
      <c r="I247" s="4">
        <v>1853.55</v>
      </c>
      <c r="J247" s="4">
        <v>6535.15</v>
      </c>
      <c r="K247">
        <v>1003.52</v>
      </c>
      <c r="L247" s="14">
        <v>32.145408000000003</v>
      </c>
      <c r="N247" s="6">
        <f t="shared" si="31"/>
        <v>1.1114237478897147E-2</v>
      </c>
      <c r="O247">
        <f t="shared" si="32"/>
        <v>-3.454750281637247E-2</v>
      </c>
      <c r="P247">
        <f t="shared" si="33"/>
        <v>3.6889129551914293E-3</v>
      </c>
      <c r="Q247">
        <f t="shared" si="34"/>
        <v>8.8771219436223816E-3</v>
      </c>
      <c r="R247">
        <f t="shared" si="35"/>
        <v>0.02</v>
      </c>
      <c r="S247">
        <f t="shared" si="36"/>
        <v>-4.2658284687921311E-3</v>
      </c>
      <c r="T247">
        <f t="shared" si="37"/>
        <v>6.4342726828473199E-3</v>
      </c>
      <c r="U247">
        <f t="shared" si="38"/>
        <v>1.4893038785572797E-2</v>
      </c>
      <c r="V247">
        <f t="shared" si="39"/>
        <v>-2.6335097441199384E-2</v>
      </c>
      <c r="W247" s="14">
        <f t="shared" si="40"/>
        <v>9.8397574756646719E-3</v>
      </c>
    </row>
    <row r="248" spans="1:24" x14ac:dyDescent="0.3">
      <c r="A248" s="26">
        <v>45019</v>
      </c>
      <c r="C248" s="7">
        <v>355.4</v>
      </c>
      <c r="D248" s="8">
        <v>133.15</v>
      </c>
      <c r="E248" s="9">
        <v>2954.8</v>
      </c>
      <c r="F248" s="8">
        <v>321.05</v>
      </c>
      <c r="G248" s="8">
        <v>25</v>
      </c>
      <c r="H248" s="9">
        <v>1336.2</v>
      </c>
      <c r="I248" s="9">
        <v>1841.7</v>
      </c>
      <c r="J248" s="9">
        <v>6439.25</v>
      </c>
      <c r="K248" s="8">
        <v>1030.6625999999999</v>
      </c>
      <c r="L248" s="15">
        <v>31.832186999999998</v>
      </c>
      <c r="N248" s="7"/>
      <c r="O248" s="8"/>
      <c r="P248" s="8"/>
      <c r="Q248" s="8"/>
      <c r="R248" s="8"/>
      <c r="S248" s="8"/>
      <c r="T248" s="8"/>
      <c r="U248" s="8"/>
      <c r="V248" s="8"/>
      <c r="W248" s="15"/>
    </row>
    <row r="250" spans="1:24" x14ac:dyDescent="0.3">
      <c r="M250" s="16" t="s">
        <v>18</v>
      </c>
      <c r="N250" s="17">
        <f t="shared" ref="N250:W250" si="41">AVERAGE(N3:N247)</f>
        <v>2.2003329571557875E-3</v>
      </c>
      <c r="O250" s="17">
        <f t="shared" si="41"/>
        <v>6.132975956647911E-4</v>
      </c>
      <c r="P250" s="17">
        <f t="shared" si="41"/>
        <v>1.3027377114173749E-3</v>
      </c>
      <c r="Q250" s="17">
        <f t="shared" si="41"/>
        <v>2.6156954309917908E-3</v>
      </c>
      <c r="R250" s="17">
        <f t="shared" si="41"/>
        <v>3.939899580126369E-3</v>
      </c>
      <c r="S250" s="17">
        <f t="shared" si="41"/>
        <v>1.754971317503176E-3</v>
      </c>
      <c r="T250" s="17">
        <f t="shared" si="41"/>
        <v>9.9859827582108826E-4</v>
      </c>
      <c r="U250" s="17">
        <f t="shared" si="41"/>
        <v>3.5333388027246039E-4</v>
      </c>
      <c r="V250" s="17">
        <f t="shared" si="41"/>
        <v>5.2741597134108465E-4</v>
      </c>
      <c r="W250" s="17">
        <f t="shared" si="41"/>
        <v>3.1087876152011088E-3</v>
      </c>
    </row>
    <row r="251" spans="1:24" x14ac:dyDescent="0.3">
      <c r="M251" s="18" t="s">
        <v>17</v>
      </c>
      <c r="N251" s="17">
        <f>((1+N250)^252)-1</f>
        <v>0.73998200977272255</v>
      </c>
      <c r="O251" s="17">
        <f t="shared" ref="O251:V251" si="42">((1+O250)^252)-1</f>
        <v>0.16707850357353204</v>
      </c>
      <c r="P251" s="17">
        <f t="shared" si="42"/>
        <v>0.38829482711368168</v>
      </c>
      <c r="Q251" s="17">
        <f t="shared" si="42"/>
        <v>0.93149569496159423</v>
      </c>
      <c r="R251" s="17">
        <f t="shared" si="42"/>
        <v>1.693668293311696</v>
      </c>
      <c r="S251" s="17">
        <f t="shared" si="42"/>
        <v>0.55560596058000034</v>
      </c>
      <c r="T251" s="17">
        <f t="shared" si="42"/>
        <v>0.28598016522728797</v>
      </c>
      <c r="U251" s="17">
        <f t="shared" si="42"/>
        <v>9.3107339936121747E-2</v>
      </c>
      <c r="V251" s="17">
        <f t="shared" si="42"/>
        <v>0.14210584174659657</v>
      </c>
      <c r="W251" s="17">
        <f>((1+W250)^252)-1</f>
        <v>1.1862751747715201</v>
      </c>
    </row>
    <row r="252" spans="1:24" x14ac:dyDescent="0.3">
      <c r="M252" s="16" t="s">
        <v>19</v>
      </c>
      <c r="N252" s="17">
        <f t="shared" ref="N252:W252" si="43">_xlfn.VAR.S(N3:N247)</f>
        <v>3.0626052686482047E-4</v>
      </c>
      <c r="O252" s="17">
        <f t="shared" si="43"/>
        <v>2.4175393560517169E-4</v>
      </c>
      <c r="P252" s="17">
        <f t="shared" si="43"/>
        <v>3.0938432136609682E-4</v>
      </c>
      <c r="Q252" s="17">
        <f t="shared" si="43"/>
        <v>2.4355510886721858E-4</v>
      </c>
      <c r="R252" s="17">
        <f t="shared" si="43"/>
        <v>9.4870060450419802E-4</v>
      </c>
      <c r="S252" s="17">
        <f t="shared" si="43"/>
        <v>2.5301487570790064E-4</v>
      </c>
      <c r="T252" s="17">
        <f t="shared" si="43"/>
        <v>3.1893475896000188E-4</v>
      </c>
      <c r="U252" s="17">
        <f t="shared" si="43"/>
        <v>2.8515202564720956E-4</v>
      </c>
      <c r="V252" s="17">
        <f t="shared" si="43"/>
        <v>4.7064015071363816E-4</v>
      </c>
      <c r="W252" s="17">
        <f t="shared" si="43"/>
        <v>1.9236117857811151E-3</v>
      </c>
    </row>
    <row r="253" spans="1:24" x14ac:dyDescent="0.3">
      <c r="M253" s="16" t="s">
        <v>20</v>
      </c>
      <c r="N253" s="17">
        <f>N252*252</f>
        <v>7.7177652769934754E-2</v>
      </c>
      <c r="O253" s="17">
        <f t="shared" ref="O253:V253" si="44">O252*252</f>
        <v>6.0921991772503264E-2</v>
      </c>
      <c r="P253" s="17">
        <f t="shared" si="44"/>
        <v>7.7964848984256402E-2</v>
      </c>
      <c r="Q253" s="17">
        <f t="shared" si="44"/>
        <v>6.1375887434539082E-2</v>
      </c>
      <c r="R253" s="17">
        <f t="shared" si="44"/>
        <v>0.23907255233505789</v>
      </c>
      <c r="S253" s="17">
        <f t="shared" si="44"/>
        <v>6.3759748678390959E-2</v>
      </c>
      <c r="T253" s="17">
        <f t="shared" si="44"/>
        <v>8.0371559257920472E-2</v>
      </c>
      <c r="U253" s="17">
        <f t="shared" si="44"/>
        <v>7.1858310463096806E-2</v>
      </c>
      <c r="V253" s="17">
        <f t="shared" si="44"/>
        <v>0.11860131797983682</v>
      </c>
      <c r="W253" s="17">
        <f>W252*252</f>
        <v>0.48475017001684101</v>
      </c>
    </row>
    <row r="254" spans="1:24" x14ac:dyDescent="0.3">
      <c r="M254" s="18" t="s">
        <v>21</v>
      </c>
      <c r="N254" s="17">
        <f>SQRT(N253)</f>
        <v>0.27780866215785055</v>
      </c>
      <c r="O254" s="17">
        <f t="shared" ref="O254:W254" si="45">SQRT(O253)</f>
        <v>0.24682380714287522</v>
      </c>
      <c r="P254" s="17">
        <f t="shared" si="45"/>
        <v>0.27922186337079052</v>
      </c>
      <c r="Q254" s="17">
        <f t="shared" si="45"/>
        <v>0.24774157389210855</v>
      </c>
      <c r="R254" s="17">
        <f t="shared" si="45"/>
        <v>0.48895046000086539</v>
      </c>
      <c r="S254" s="17">
        <f t="shared" si="45"/>
        <v>0.25250692798097829</v>
      </c>
      <c r="T254" s="17">
        <f t="shared" si="45"/>
        <v>0.28349878175738336</v>
      </c>
      <c r="U254" s="17">
        <f t="shared" si="45"/>
        <v>0.26806400441517098</v>
      </c>
      <c r="V254" s="17">
        <f t="shared" si="45"/>
        <v>0.34438542068420497</v>
      </c>
      <c r="W254" s="17">
        <f t="shared" si="45"/>
        <v>0.69624002327993251</v>
      </c>
    </row>
    <row r="255" spans="1:24" x14ac:dyDescent="0.3">
      <c r="M255" s="66" t="s">
        <v>22</v>
      </c>
      <c r="N255" s="37">
        <f t="shared" ref="N255:W255" si="46">_xlfn.COVARIANCE.S($N$3:$N$247,N3:N247)*252</f>
        <v>7.7177652769934796E-2</v>
      </c>
      <c r="O255" s="37">
        <f t="shared" si="46"/>
        <v>1.6073240799981774E-2</v>
      </c>
      <c r="P255" s="37">
        <f t="shared" si="46"/>
        <v>4.0555071780230267E-3</v>
      </c>
      <c r="Q255" s="37">
        <f t="shared" si="46"/>
        <v>1.8128436158485525E-2</v>
      </c>
      <c r="R255" s="37">
        <f t="shared" si="46"/>
        <v>3.0658522820657636E-2</v>
      </c>
      <c r="S255" s="37">
        <f t="shared" si="46"/>
        <v>1.4686186347915329E-2</v>
      </c>
      <c r="T255" s="37">
        <f t="shared" si="46"/>
        <v>7.3856190333462506E-3</v>
      </c>
      <c r="U255" s="37">
        <f t="shared" si="46"/>
        <v>6.7250294847277089E-3</v>
      </c>
      <c r="V255" s="37">
        <f t="shared" si="46"/>
        <v>9.041800343957242E-3</v>
      </c>
      <c r="W255" s="47">
        <f t="shared" si="46"/>
        <v>-2.3717756743009463E-2</v>
      </c>
      <c r="X255" s="37"/>
    </row>
    <row r="256" spans="1:24" x14ac:dyDescent="0.3">
      <c r="M256" s="66"/>
      <c r="N256" s="37">
        <f>_xlfn.COVARIANCE.S(N3:N247,$O$3:$O$247)*252</f>
        <v>1.6073240799981774E-2</v>
      </c>
      <c r="O256" s="37">
        <f t="shared" ref="O256:W256" si="47">_xlfn.COVARIANCE.S(O3:O247,$O$3:$O$247)*252</f>
        <v>6.0921991772503258E-2</v>
      </c>
      <c r="P256" s="37">
        <f t="shared" si="47"/>
        <v>8.0337167664460956E-3</v>
      </c>
      <c r="Q256" s="37">
        <f t="shared" si="47"/>
        <v>1.5923538033781291E-2</v>
      </c>
      <c r="R256" s="37">
        <f t="shared" si="47"/>
        <v>2.8546362173599953E-2</v>
      </c>
      <c r="S256" s="37">
        <f t="shared" si="47"/>
        <v>8.2436752424344117E-3</v>
      </c>
      <c r="T256" s="37">
        <f t="shared" si="47"/>
        <v>1.1117456360906197E-2</v>
      </c>
      <c r="U256" s="37">
        <f t="shared" si="47"/>
        <v>5.1994119314748401E-3</v>
      </c>
      <c r="V256" s="37">
        <f t="shared" si="47"/>
        <v>2.3974940169627611E-4</v>
      </c>
      <c r="W256" s="38">
        <f t="shared" si="47"/>
        <v>-7.4911835526589761E-3</v>
      </c>
    </row>
    <row r="257" spans="13:23" x14ac:dyDescent="0.3">
      <c r="M257" s="66"/>
      <c r="N257" s="37">
        <f>_xlfn.COVARIANCE.S(N3:N247,$P$3:$P$247)*252</f>
        <v>4.0555071780230267E-3</v>
      </c>
      <c r="O257" s="37">
        <f t="shared" ref="O257:W257" si="48">_xlfn.COVARIANCE.S(O3:O247,$P$3:$P$247)*252</f>
        <v>8.0337167664460956E-3</v>
      </c>
      <c r="P257" s="37">
        <f t="shared" si="48"/>
        <v>7.7964848984256346E-2</v>
      </c>
      <c r="Q257" s="37">
        <f t="shared" si="48"/>
        <v>6.756713426702185E-3</v>
      </c>
      <c r="R257" s="37">
        <f t="shared" si="48"/>
        <v>4.8799077691519333E-3</v>
      </c>
      <c r="S257" s="37">
        <f t="shared" si="48"/>
        <v>6.8013938859936181E-3</v>
      </c>
      <c r="T257" s="37">
        <f t="shared" si="48"/>
        <v>5.9363394129113185E-3</v>
      </c>
      <c r="U257" s="37">
        <f t="shared" si="48"/>
        <v>3.173766831335861E-3</v>
      </c>
      <c r="V257" s="37">
        <f t="shared" si="48"/>
        <v>3.3198969782857108E-3</v>
      </c>
      <c r="W257" s="38">
        <f t="shared" si="48"/>
        <v>-2.3882676391526786E-3</v>
      </c>
    </row>
    <row r="258" spans="13:23" x14ac:dyDescent="0.3">
      <c r="M258" s="66"/>
      <c r="N258" s="37">
        <f>_xlfn.COVARIANCE.S(N3:N247,$Q$3:$Q$247)*252</f>
        <v>1.8128436158485525E-2</v>
      </c>
      <c r="O258" s="37">
        <f t="shared" ref="O258:W258" si="49">_xlfn.COVARIANCE.S(O3:O247,$Q$3:$Q$247)*252</f>
        <v>1.5923538033781291E-2</v>
      </c>
      <c r="P258" s="37">
        <f t="shared" si="49"/>
        <v>6.756713426702185E-3</v>
      </c>
      <c r="Q258" s="37">
        <f t="shared" si="49"/>
        <v>6.1375887434539068E-2</v>
      </c>
      <c r="R258" s="37">
        <f t="shared" si="49"/>
        <v>4.2862748382165028E-2</v>
      </c>
      <c r="S258" s="37">
        <f t="shared" si="49"/>
        <v>2.1074030490738291E-2</v>
      </c>
      <c r="T258" s="37">
        <f t="shared" si="49"/>
        <v>1.3362337679941896E-2</v>
      </c>
      <c r="U258" s="37">
        <f t="shared" si="49"/>
        <v>2.8979231701226219E-3</v>
      </c>
      <c r="V258" s="37">
        <f t="shared" si="49"/>
        <v>-4.5520445486723715E-4</v>
      </c>
      <c r="W258" s="38">
        <f t="shared" si="49"/>
        <v>-1.3770897475209177E-2</v>
      </c>
    </row>
    <row r="259" spans="13:23" x14ac:dyDescent="0.3">
      <c r="M259" s="66"/>
      <c r="N259" s="37">
        <f>_xlfn.COVARIANCE.S(N3:N247,$R$3:$R$247)*252</f>
        <v>3.0658522820657636E-2</v>
      </c>
      <c r="O259" s="37">
        <f t="shared" ref="O259:W259" si="50">_xlfn.COVARIANCE.S(O3:O247,$R$3:$R$247)*252</f>
        <v>2.8546362173599953E-2</v>
      </c>
      <c r="P259" s="37">
        <f t="shared" si="50"/>
        <v>4.8799077691519333E-3</v>
      </c>
      <c r="Q259" s="37">
        <f t="shared" si="50"/>
        <v>4.2862748382165028E-2</v>
      </c>
      <c r="R259" s="37">
        <f t="shared" si="50"/>
        <v>0.23907255233505811</v>
      </c>
      <c r="S259" s="37">
        <f t="shared" si="50"/>
        <v>2.2464986923283876E-2</v>
      </c>
      <c r="T259" s="37">
        <f t="shared" si="50"/>
        <v>1.503560090040789E-2</v>
      </c>
      <c r="U259" s="37">
        <f t="shared" si="50"/>
        <v>1.3521838734430395E-2</v>
      </c>
      <c r="V259" s="37">
        <f t="shared" si="50"/>
        <v>1.4063081096617528E-2</v>
      </c>
      <c r="W259" s="38">
        <f t="shared" si="50"/>
        <v>1.7313280097686838E-2</v>
      </c>
    </row>
    <row r="260" spans="13:23" x14ac:dyDescent="0.3">
      <c r="M260" s="66"/>
      <c r="N260" s="37">
        <f>_xlfn.COVARIANCE.S(N3:N247,$S$3:$S$247)*252</f>
        <v>1.4686186347915329E-2</v>
      </c>
      <c r="O260" s="37">
        <f t="shared" ref="O260:W260" si="51">_xlfn.COVARIANCE.S(O3:O247,$S$3:$S$247)*252</f>
        <v>8.2436752424344117E-3</v>
      </c>
      <c r="P260" s="37">
        <f t="shared" si="51"/>
        <v>6.8013938859936181E-3</v>
      </c>
      <c r="Q260" s="37">
        <f t="shared" si="51"/>
        <v>2.1074030490738291E-2</v>
      </c>
      <c r="R260" s="37">
        <f t="shared" si="51"/>
        <v>2.2464986923283876E-2</v>
      </c>
      <c r="S260" s="37">
        <f t="shared" si="51"/>
        <v>6.3759748678390918E-2</v>
      </c>
      <c r="T260" s="37">
        <f t="shared" si="51"/>
        <v>1.3786433333273132E-2</v>
      </c>
      <c r="U260" s="37">
        <f t="shared" si="51"/>
        <v>7.3771203299079109E-3</v>
      </c>
      <c r="V260" s="37">
        <f t="shared" si="51"/>
        <v>2.2147763065852519E-3</v>
      </c>
      <c r="W260" s="38">
        <f t="shared" si="51"/>
        <v>7.0325690833553485E-3</v>
      </c>
    </row>
    <row r="261" spans="13:23" x14ac:dyDescent="0.3">
      <c r="M261" s="66"/>
      <c r="N261" s="37">
        <f>_xlfn.COVARIANCE.S(N3:N247,$T$3:$T$247)*252</f>
        <v>7.3856190333462506E-3</v>
      </c>
      <c r="O261" s="37">
        <f t="shared" ref="O261:W261" si="52">_xlfn.COVARIANCE.S(O3:O247,$T$3:$T$247)*252</f>
        <v>1.1117456360906197E-2</v>
      </c>
      <c r="P261" s="37">
        <f t="shared" si="52"/>
        <v>5.9363394129113185E-3</v>
      </c>
      <c r="Q261" s="37">
        <f t="shared" si="52"/>
        <v>1.3362337679941896E-2</v>
      </c>
      <c r="R261" s="37">
        <f t="shared" si="52"/>
        <v>1.503560090040789E-2</v>
      </c>
      <c r="S261" s="37">
        <f t="shared" si="52"/>
        <v>1.3786433333273132E-2</v>
      </c>
      <c r="T261" s="37">
        <f t="shared" si="52"/>
        <v>8.0371559257920555E-2</v>
      </c>
      <c r="U261" s="37">
        <f t="shared" si="52"/>
        <v>1.2147705424360687E-2</v>
      </c>
      <c r="V261" s="37">
        <f t="shared" si="52"/>
        <v>6.7020682087532823E-3</v>
      </c>
      <c r="W261" s="38">
        <f t="shared" si="52"/>
        <v>9.7414594972501916E-3</v>
      </c>
    </row>
    <row r="262" spans="13:23" x14ac:dyDescent="0.3">
      <c r="M262" s="66"/>
      <c r="N262" s="37">
        <f>_xlfn.COVARIANCE.S(N3:N247,$U$3:$U$247)*252</f>
        <v>6.7250294847277089E-3</v>
      </c>
      <c r="O262" s="37">
        <f t="shared" ref="O262:W262" si="53">_xlfn.COVARIANCE.S(O3:O247,$U$3:$U$247)*252</f>
        <v>5.1994119314748401E-3</v>
      </c>
      <c r="P262" s="37">
        <f t="shared" si="53"/>
        <v>3.173766831335861E-3</v>
      </c>
      <c r="Q262" s="37">
        <f t="shared" si="53"/>
        <v>2.8979231701226219E-3</v>
      </c>
      <c r="R262" s="37">
        <f t="shared" si="53"/>
        <v>1.3521838734430395E-2</v>
      </c>
      <c r="S262" s="37">
        <f t="shared" si="53"/>
        <v>7.3771203299079109E-3</v>
      </c>
      <c r="T262" s="37">
        <f t="shared" si="53"/>
        <v>1.2147705424360687E-2</v>
      </c>
      <c r="U262" s="37">
        <f t="shared" si="53"/>
        <v>7.1858310463096778E-2</v>
      </c>
      <c r="V262" s="37">
        <f t="shared" si="53"/>
        <v>-2.8346117844378206E-3</v>
      </c>
      <c r="W262" s="38">
        <f t="shared" si="53"/>
        <v>-5.3435608833131429E-3</v>
      </c>
    </row>
    <row r="263" spans="13:23" x14ac:dyDescent="0.3">
      <c r="M263" s="66"/>
      <c r="N263" s="37">
        <f>_xlfn.COVARIANCE.S(N3:N247,$V$3:$V$247)*252</f>
        <v>9.041800343957242E-3</v>
      </c>
      <c r="O263" s="37">
        <f t="shared" ref="O263:W263" si="54">_xlfn.COVARIANCE.S(O3:O247,$V$3:$V$247)*252</f>
        <v>2.3974940169627611E-4</v>
      </c>
      <c r="P263" s="37">
        <f t="shared" si="54"/>
        <v>3.3198969782857108E-3</v>
      </c>
      <c r="Q263" s="37">
        <f t="shared" si="54"/>
        <v>-4.5520445486723715E-4</v>
      </c>
      <c r="R263" s="37">
        <f t="shared" si="54"/>
        <v>1.4063081096617528E-2</v>
      </c>
      <c r="S263" s="37">
        <f t="shared" si="54"/>
        <v>2.2147763065852519E-3</v>
      </c>
      <c r="T263" s="37">
        <f t="shared" si="54"/>
        <v>6.7020682087532823E-3</v>
      </c>
      <c r="U263" s="37">
        <f t="shared" si="54"/>
        <v>-2.8346117844378206E-3</v>
      </c>
      <c r="V263" s="37">
        <f t="shared" si="54"/>
        <v>0.11860131797983683</v>
      </c>
      <c r="W263" s="38">
        <f t="shared" si="54"/>
        <v>1.7812832093266694E-2</v>
      </c>
    </row>
    <row r="264" spans="13:23" x14ac:dyDescent="0.3">
      <c r="M264" s="66"/>
      <c r="N264" s="39">
        <f>_xlfn.COVARIANCE.S(N3:N247,$W$3:$W$247)*252</f>
        <v>-2.3717756743009463E-2</v>
      </c>
      <c r="O264" s="39">
        <f t="shared" ref="O264:W264" si="55">_xlfn.COVARIANCE.S(O3:O247,$W$3:$W$247)*252</f>
        <v>-7.4911835526589761E-3</v>
      </c>
      <c r="P264" s="39">
        <f t="shared" si="55"/>
        <v>-2.3882676391526786E-3</v>
      </c>
      <c r="Q264" s="39">
        <f t="shared" si="55"/>
        <v>-1.3770897475209177E-2</v>
      </c>
      <c r="R264" s="39">
        <f t="shared" si="55"/>
        <v>1.7313280097686838E-2</v>
      </c>
      <c r="S264" s="39">
        <f t="shared" si="55"/>
        <v>7.0325690833553485E-3</v>
      </c>
      <c r="T264" s="39">
        <f t="shared" si="55"/>
        <v>9.7414594972501916E-3</v>
      </c>
      <c r="U264" s="39">
        <f t="shared" si="55"/>
        <v>-5.3435608833131429E-3</v>
      </c>
      <c r="V264" s="39">
        <f t="shared" si="55"/>
        <v>1.7812832093266694E-2</v>
      </c>
      <c r="W264" s="40">
        <f t="shared" si="55"/>
        <v>0.48475017001684118</v>
      </c>
    </row>
  </sheetData>
  <mergeCells count="4">
    <mergeCell ref="C1:L1"/>
    <mergeCell ref="N1:W1"/>
    <mergeCell ref="M255:M264"/>
    <mergeCell ref="A1:A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F116-69A3-49C1-B3FB-B74E7C944427}">
  <dimension ref="A1:R54"/>
  <sheetViews>
    <sheetView zoomScaleNormal="100" workbookViewId="0">
      <selection sqref="A1:M1"/>
    </sheetView>
  </sheetViews>
  <sheetFormatPr defaultRowHeight="14.4" x14ac:dyDescent="0.3"/>
  <cols>
    <col min="1" max="1" width="13.21875" customWidth="1"/>
    <col min="2" max="2" width="13.6640625" customWidth="1"/>
    <col min="3" max="3" width="12.6640625" bestFit="1" customWidth="1"/>
    <col min="15" max="15" width="15.21875" bestFit="1" customWidth="1"/>
    <col min="17" max="17" width="15.21875" customWidth="1"/>
  </cols>
  <sheetData>
    <row r="1" spans="1:17" ht="25.8" x14ac:dyDescent="0.3">
      <c r="A1" s="57" t="s">
        <v>43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</row>
    <row r="2" spans="1:17" x14ac:dyDescent="0.3">
      <c r="A2" s="22" t="s">
        <v>25</v>
      </c>
      <c r="B2" s="22" t="s">
        <v>23</v>
      </c>
      <c r="C2" s="22" t="s">
        <v>24</v>
      </c>
      <c r="D2" s="61" t="s">
        <v>26</v>
      </c>
      <c r="E2" s="61"/>
      <c r="F2" s="61"/>
      <c r="G2" s="61"/>
      <c r="H2" s="61"/>
      <c r="I2" s="61"/>
      <c r="J2" s="61"/>
      <c r="K2" s="61"/>
      <c r="L2" s="61"/>
      <c r="M2" s="61"/>
      <c r="N2" s="20"/>
    </row>
    <row r="3" spans="1:17" x14ac:dyDescent="0.3">
      <c r="A3" s="21" t="s">
        <v>8</v>
      </c>
      <c r="B3" s="17">
        <v>0.73998200977272255</v>
      </c>
      <c r="C3" s="17">
        <v>9.6455294759232132E-2</v>
      </c>
      <c r="D3">
        <v>7.7177652769934796E-2</v>
      </c>
      <c r="E3">
        <v>1.6073240799981774E-2</v>
      </c>
      <c r="F3">
        <v>4.0555071780230267E-3</v>
      </c>
      <c r="G3">
        <v>1.8128436158485525E-2</v>
      </c>
      <c r="H3">
        <v>3.0658522820657636E-2</v>
      </c>
      <c r="I3">
        <v>1.4686186347915329E-2</v>
      </c>
      <c r="J3">
        <v>7.3856190333462506E-3</v>
      </c>
      <c r="K3">
        <v>6.7250294847277089E-3</v>
      </c>
      <c r="L3">
        <v>9.041800343957242E-3</v>
      </c>
      <c r="M3" s="14">
        <v>-2.3717756743009463E-2</v>
      </c>
      <c r="O3" s="23" t="s">
        <v>27</v>
      </c>
      <c r="P3" s="17" cm="1">
        <f t="array" ref="P3">MMULT(TRANSPOSE(C3:C12),B3:B12)</f>
        <v>0.39086951318975882</v>
      </c>
    </row>
    <row r="4" spans="1:17" x14ac:dyDescent="0.3">
      <c r="A4" s="21" t="s">
        <v>9</v>
      </c>
      <c r="B4" s="17">
        <v>0.16707850357353204</v>
      </c>
      <c r="C4" s="17">
        <v>0.14712897909901482</v>
      </c>
      <c r="D4">
        <v>1.6073240799981774E-2</v>
      </c>
      <c r="E4">
        <v>6.0921991772503258E-2</v>
      </c>
      <c r="F4">
        <v>8.0337167664460956E-3</v>
      </c>
      <c r="G4">
        <v>1.5923538033781291E-2</v>
      </c>
      <c r="H4">
        <v>2.8546362173599953E-2</v>
      </c>
      <c r="I4">
        <v>8.2436752424344117E-3</v>
      </c>
      <c r="J4">
        <v>1.1117456360906197E-2</v>
      </c>
      <c r="K4">
        <v>5.1994119314748401E-3</v>
      </c>
      <c r="L4">
        <v>2.3974940169627611E-4</v>
      </c>
      <c r="M4" s="14">
        <v>-7.4911835526589761E-3</v>
      </c>
      <c r="O4" s="23" t="s">
        <v>28</v>
      </c>
      <c r="P4" s="17" cm="1">
        <f t="array" ref="P4">MMULT(MMULT(TRANSPOSE(C3:C12),D3:M12),C3:C12)</f>
        <v>1.5394920188632394E-2</v>
      </c>
      <c r="Q4" t="s">
        <v>32</v>
      </c>
    </row>
    <row r="5" spans="1:17" x14ac:dyDescent="0.3">
      <c r="A5" s="21" t="s">
        <v>12</v>
      </c>
      <c r="B5" s="17">
        <v>0.38829482711368168</v>
      </c>
      <c r="C5" s="17">
        <v>0.14158292380641024</v>
      </c>
      <c r="D5">
        <v>4.0555071780230267E-3</v>
      </c>
      <c r="E5">
        <v>8.0337167664460956E-3</v>
      </c>
      <c r="F5">
        <v>7.7964848984256346E-2</v>
      </c>
      <c r="G5">
        <v>6.756713426702185E-3</v>
      </c>
      <c r="H5">
        <v>4.8799077691519333E-3</v>
      </c>
      <c r="I5">
        <v>6.8013938859936181E-3</v>
      </c>
      <c r="J5">
        <v>5.9363394129113185E-3</v>
      </c>
      <c r="K5">
        <v>3.173766831335861E-3</v>
      </c>
      <c r="L5">
        <v>3.3198969782857108E-3</v>
      </c>
      <c r="M5" s="14">
        <v>-2.3882676391526786E-3</v>
      </c>
      <c r="O5" s="23" t="s">
        <v>29</v>
      </c>
      <c r="P5" s="17">
        <f>SQRT(P4)</f>
        <v>0.12407626762855334</v>
      </c>
    </row>
    <row r="6" spans="1:17" x14ac:dyDescent="0.3">
      <c r="A6" s="21" t="s">
        <v>11</v>
      </c>
      <c r="B6" s="17">
        <v>0.93149569496159423</v>
      </c>
      <c r="C6" s="17">
        <v>0.13610243584642773</v>
      </c>
      <c r="D6">
        <v>1.8128436158485525E-2</v>
      </c>
      <c r="E6">
        <v>1.5923538033781291E-2</v>
      </c>
      <c r="F6">
        <v>6.756713426702185E-3</v>
      </c>
      <c r="G6">
        <v>6.1375887434539068E-2</v>
      </c>
      <c r="H6">
        <v>4.2862748382165028E-2</v>
      </c>
      <c r="I6">
        <v>2.1074030490738291E-2</v>
      </c>
      <c r="J6">
        <v>1.3362337679941896E-2</v>
      </c>
      <c r="K6">
        <v>2.8979231701226219E-3</v>
      </c>
      <c r="L6">
        <v>-4.5520445486723715E-4</v>
      </c>
      <c r="M6" s="14">
        <v>-1.3770897475209177E-2</v>
      </c>
    </row>
    <row r="7" spans="1:17" x14ac:dyDescent="0.3">
      <c r="A7" s="21" t="s">
        <v>10</v>
      </c>
      <c r="B7" s="17">
        <v>1.693668293311696</v>
      </c>
      <c r="C7" s="17">
        <v>-2.671360487658812E-2</v>
      </c>
      <c r="D7">
        <v>3.0658522820657636E-2</v>
      </c>
      <c r="E7">
        <v>2.8546362173599953E-2</v>
      </c>
      <c r="F7">
        <v>4.8799077691519333E-3</v>
      </c>
      <c r="G7">
        <v>4.2862748382165028E-2</v>
      </c>
      <c r="H7">
        <v>0.23907255233505811</v>
      </c>
      <c r="I7">
        <v>2.2464986923283876E-2</v>
      </c>
      <c r="J7">
        <v>1.503560090040789E-2</v>
      </c>
      <c r="K7">
        <v>1.3521838734430395E-2</v>
      </c>
      <c r="L7">
        <v>1.4063081096617528E-2</v>
      </c>
      <c r="M7" s="14">
        <v>1.7313280097686838E-2</v>
      </c>
      <c r="O7" s="23" t="s">
        <v>30</v>
      </c>
      <c r="P7" s="17">
        <f>SUM(C3:C12)</f>
        <v>1.000000000423428</v>
      </c>
      <c r="Q7" t="s">
        <v>31</v>
      </c>
    </row>
    <row r="8" spans="1:17" x14ac:dyDescent="0.3">
      <c r="A8" s="21" t="s">
        <v>13</v>
      </c>
      <c r="B8" s="17">
        <v>0.55560596058000034</v>
      </c>
      <c r="C8" s="17">
        <v>0.104949453490242</v>
      </c>
      <c r="D8">
        <v>1.4686186347915329E-2</v>
      </c>
      <c r="E8">
        <v>8.2436752424344117E-3</v>
      </c>
      <c r="F8">
        <v>6.8013938859936181E-3</v>
      </c>
      <c r="G8">
        <v>2.1074030490738291E-2</v>
      </c>
      <c r="H8">
        <v>2.2464986923283876E-2</v>
      </c>
      <c r="I8">
        <v>6.3759748678390918E-2</v>
      </c>
      <c r="J8">
        <v>1.3786433333273132E-2</v>
      </c>
      <c r="K8">
        <v>7.3771203299079109E-3</v>
      </c>
      <c r="L8">
        <v>2.2147763065852519E-3</v>
      </c>
      <c r="M8" s="14">
        <v>7.0325690833553485E-3</v>
      </c>
    </row>
    <row r="9" spans="1:17" x14ac:dyDescent="0.3">
      <c r="A9" s="21" t="s">
        <v>14</v>
      </c>
      <c r="B9" s="17">
        <v>0.28598016522728797</v>
      </c>
      <c r="C9" s="17">
        <v>7.6131381469907139E-2</v>
      </c>
      <c r="D9">
        <v>7.3856190333462506E-3</v>
      </c>
      <c r="E9">
        <v>1.1117456360906197E-2</v>
      </c>
      <c r="F9">
        <v>5.9363394129113185E-3</v>
      </c>
      <c r="G9">
        <v>1.3362337679941896E-2</v>
      </c>
      <c r="H9">
        <v>1.503560090040789E-2</v>
      </c>
      <c r="I9">
        <v>1.3786433333273132E-2</v>
      </c>
      <c r="J9">
        <v>8.0371559257920555E-2</v>
      </c>
      <c r="K9">
        <v>1.2147705424360687E-2</v>
      </c>
      <c r="L9">
        <v>6.7020682087532823E-3</v>
      </c>
      <c r="M9" s="14">
        <v>9.7414594972501916E-3</v>
      </c>
    </row>
    <row r="10" spans="1:17" x14ac:dyDescent="0.3">
      <c r="A10" s="21" t="s">
        <v>15</v>
      </c>
      <c r="B10" s="17">
        <v>9.3107339936121747E-2</v>
      </c>
      <c r="C10" s="17">
        <v>0.17157848554163621</v>
      </c>
      <c r="D10">
        <v>6.7250294847277089E-3</v>
      </c>
      <c r="E10">
        <v>5.1994119314748401E-3</v>
      </c>
      <c r="F10">
        <v>3.173766831335861E-3</v>
      </c>
      <c r="G10">
        <v>2.8979231701226219E-3</v>
      </c>
      <c r="H10">
        <v>1.3521838734430395E-2</v>
      </c>
      <c r="I10">
        <v>7.3771203299079109E-3</v>
      </c>
      <c r="J10">
        <v>1.2147705424360687E-2</v>
      </c>
      <c r="K10">
        <v>7.1858310463096778E-2</v>
      </c>
      <c r="L10">
        <v>-2.8346117844378206E-3</v>
      </c>
      <c r="M10" s="14">
        <v>-5.3435608833131429E-3</v>
      </c>
    </row>
    <row r="11" spans="1:17" x14ac:dyDescent="0.3">
      <c r="A11" s="21" t="s">
        <v>45</v>
      </c>
      <c r="B11" s="17">
        <v>0.14210584174659657</v>
      </c>
      <c r="C11" s="17">
        <v>0.11387136381378188</v>
      </c>
      <c r="D11">
        <v>9.041800343957242E-3</v>
      </c>
      <c r="E11">
        <v>2.3974940169627611E-4</v>
      </c>
      <c r="F11">
        <v>3.3198969782857108E-3</v>
      </c>
      <c r="G11">
        <v>-4.5520445486723715E-4</v>
      </c>
      <c r="H11">
        <v>1.4063081096617528E-2</v>
      </c>
      <c r="I11">
        <v>2.2147763065852519E-3</v>
      </c>
      <c r="J11">
        <v>6.7020682087532823E-3</v>
      </c>
      <c r="K11">
        <v>-2.8346117844378206E-3</v>
      </c>
      <c r="L11">
        <v>0.11860131797983683</v>
      </c>
      <c r="M11" s="14">
        <v>1.7812832093266694E-2</v>
      </c>
    </row>
    <row r="12" spans="1:17" x14ac:dyDescent="0.3">
      <c r="A12" s="21" t="s">
        <v>46</v>
      </c>
      <c r="B12" s="17">
        <v>1.1862751747715201</v>
      </c>
      <c r="C12" s="17">
        <v>3.8913287473363922E-2</v>
      </c>
      <c r="D12" s="8">
        <v>-2.3717756743009463E-2</v>
      </c>
      <c r="E12" s="8">
        <v>-7.4911835526589761E-3</v>
      </c>
      <c r="F12" s="8">
        <v>-2.3882676391526786E-3</v>
      </c>
      <c r="G12" s="8">
        <v>-1.3770897475209177E-2</v>
      </c>
      <c r="H12" s="8">
        <v>1.7313280097686838E-2</v>
      </c>
      <c r="I12" s="8">
        <v>7.0325690833553485E-3</v>
      </c>
      <c r="J12" s="8">
        <v>9.7414594972501916E-3</v>
      </c>
      <c r="K12" s="8">
        <v>-5.3435608833131429E-3</v>
      </c>
      <c r="L12" s="8">
        <v>1.7812832093266694E-2</v>
      </c>
      <c r="M12" s="15">
        <v>0.48475017001684118</v>
      </c>
    </row>
    <row r="14" spans="1:17" ht="25.8" x14ac:dyDescent="0.3">
      <c r="A14" s="67" t="s">
        <v>44</v>
      </c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9"/>
    </row>
    <row r="15" spans="1:17" x14ac:dyDescent="0.3">
      <c r="A15" s="22" t="s">
        <v>25</v>
      </c>
      <c r="B15" s="22" t="s">
        <v>23</v>
      </c>
      <c r="C15" s="22" t="s">
        <v>24</v>
      </c>
      <c r="D15" s="61" t="s">
        <v>26</v>
      </c>
      <c r="E15" s="61"/>
      <c r="F15" s="61"/>
      <c r="G15" s="61"/>
      <c r="H15" s="61"/>
      <c r="I15" s="61"/>
      <c r="J15" s="61"/>
      <c r="K15" s="61"/>
      <c r="L15" s="61"/>
      <c r="M15" s="61"/>
      <c r="N15" s="20"/>
    </row>
    <row r="16" spans="1:17" x14ac:dyDescent="0.3">
      <c r="A16" s="21" t="s">
        <v>8</v>
      </c>
      <c r="B16" s="17">
        <v>0.73998200977272255</v>
      </c>
      <c r="C16" s="17">
        <v>2.8399934478369328E-2</v>
      </c>
      <c r="D16">
        <v>7.7177652769934796E-2</v>
      </c>
      <c r="E16">
        <v>1.6073240799981774E-2</v>
      </c>
      <c r="F16">
        <v>4.0555071780230267E-3</v>
      </c>
      <c r="G16">
        <v>1.8128436158485525E-2</v>
      </c>
      <c r="H16">
        <v>3.0658522820657636E-2</v>
      </c>
      <c r="I16">
        <v>1.4686186347915329E-2</v>
      </c>
      <c r="J16">
        <v>7.3856190333462506E-3</v>
      </c>
      <c r="K16">
        <v>6.7250294847277089E-3</v>
      </c>
      <c r="L16">
        <v>9.041800343957242E-3</v>
      </c>
      <c r="M16" s="14">
        <v>-2.3717756743009463E-2</v>
      </c>
      <c r="O16" s="23" t="s">
        <v>27</v>
      </c>
      <c r="P16" s="17" cm="1">
        <f t="array" ref="P16">MMULT(TRANSPOSE(C16:C25),B16:B25)</f>
        <v>0.10000000044751033</v>
      </c>
      <c r="Q16" t="s">
        <v>31</v>
      </c>
    </row>
    <row r="17" spans="1:18" x14ac:dyDescent="0.3">
      <c r="A17" s="21" t="s">
        <v>9</v>
      </c>
      <c r="B17" s="17">
        <v>0.16707850357353204</v>
      </c>
      <c r="C17" s="17">
        <v>0.27923735416856682</v>
      </c>
      <c r="D17">
        <v>1.6073240799981774E-2</v>
      </c>
      <c r="E17">
        <v>6.0921991772503258E-2</v>
      </c>
      <c r="F17">
        <v>8.0337167664460956E-3</v>
      </c>
      <c r="G17">
        <v>1.5923538033781291E-2</v>
      </c>
      <c r="H17">
        <v>2.8546362173599953E-2</v>
      </c>
      <c r="I17">
        <v>8.2436752424344117E-3</v>
      </c>
      <c r="J17">
        <v>1.1117456360906197E-2</v>
      </c>
      <c r="K17">
        <v>5.1994119314748401E-3</v>
      </c>
      <c r="L17">
        <v>2.3974940169627611E-4</v>
      </c>
      <c r="M17" s="14">
        <v>-7.4911835526589761E-3</v>
      </c>
      <c r="O17" s="23" t="s">
        <v>28</v>
      </c>
      <c r="P17" s="17" cm="1">
        <f t="array" ref="P17">MMULT(MMULT(TRANSPOSE(C16:C25),D16:M25),C16:C25)</f>
        <v>2.0198734058235503E-2</v>
      </c>
      <c r="Q17" t="s">
        <v>32</v>
      </c>
    </row>
    <row r="18" spans="1:18" x14ac:dyDescent="0.3">
      <c r="A18" s="21" t="s">
        <v>12</v>
      </c>
      <c r="B18" s="17">
        <v>0.38829482711368168</v>
      </c>
      <c r="C18" s="17">
        <v>0.13799806288725849</v>
      </c>
      <c r="D18">
        <v>4.0555071780230267E-3</v>
      </c>
      <c r="E18">
        <v>8.0337167664460956E-3</v>
      </c>
      <c r="F18">
        <v>7.7964848984256346E-2</v>
      </c>
      <c r="G18">
        <v>6.756713426702185E-3</v>
      </c>
      <c r="H18">
        <v>4.8799077691519333E-3</v>
      </c>
      <c r="I18">
        <v>6.8013938859936181E-3</v>
      </c>
      <c r="J18">
        <v>5.9363394129113185E-3</v>
      </c>
      <c r="K18">
        <v>3.173766831335861E-3</v>
      </c>
      <c r="L18">
        <v>3.3198969782857108E-3</v>
      </c>
      <c r="M18" s="14">
        <v>-2.3882676391526786E-3</v>
      </c>
      <c r="O18" s="23" t="s">
        <v>29</v>
      </c>
      <c r="P18" s="17">
        <f>SQRT(P17)</f>
        <v>0.14212225039815371</v>
      </c>
    </row>
    <row r="19" spans="1:18" x14ac:dyDescent="0.3">
      <c r="A19" s="21" t="s">
        <v>11</v>
      </c>
      <c r="B19" s="17">
        <v>0.93149569496159423</v>
      </c>
      <c r="C19" s="17">
        <v>1.4220488698313542E-2</v>
      </c>
      <c r="D19">
        <v>1.8128436158485525E-2</v>
      </c>
      <c r="E19">
        <v>1.5923538033781291E-2</v>
      </c>
      <c r="F19">
        <v>6.756713426702185E-3</v>
      </c>
      <c r="G19">
        <v>6.1375887434539068E-2</v>
      </c>
      <c r="H19">
        <v>4.2862748382165028E-2</v>
      </c>
      <c r="I19">
        <v>2.1074030490738291E-2</v>
      </c>
      <c r="J19">
        <v>1.3362337679941896E-2</v>
      </c>
      <c r="K19">
        <v>2.8979231701226219E-3</v>
      </c>
      <c r="L19">
        <v>-4.5520445486723715E-4</v>
      </c>
      <c r="M19" s="14">
        <v>-1.3770897475209177E-2</v>
      </c>
    </row>
    <row r="20" spans="1:18" x14ac:dyDescent="0.3">
      <c r="A20" s="21" t="s">
        <v>10</v>
      </c>
      <c r="B20" s="17">
        <v>1.693668293311696</v>
      </c>
      <c r="C20" s="17">
        <v>-0.11028712240884347</v>
      </c>
      <c r="D20">
        <v>3.0658522820657636E-2</v>
      </c>
      <c r="E20">
        <v>2.8546362173599953E-2</v>
      </c>
      <c r="F20">
        <v>4.8799077691519333E-3</v>
      </c>
      <c r="G20">
        <v>4.2862748382165028E-2</v>
      </c>
      <c r="H20">
        <v>0.23907255233505811</v>
      </c>
      <c r="I20">
        <v>2.2464986923283876E-2</v>
      </c>
      <c r="J20">
        <v>1.503560090040789E-2</v>
      </c>
      <c r="K20">
        <v>1.3521838734430395E-2</v>
      </c>
      <c r="L20">
        <v>1.4063081096617528E-2</v>
      </c>
      <c r="M20" s="14">
        <v>1.7313280097686838E-2</v>
      </c>
      <c r="O20" s="23" t="s">
        <v>30</v>
      </c>
      <c r="P20" s="17">
        <f>SUM(C16:C25)</f>
        <v>1.0000000017802855</v>
      </c>
      <c r="Q20" t="s">
        <v>31</v>
      </c>
    </row>
    <row r="21" spans="1:18" x14ac:dyDescent="0.3">
      <c r="A21" s="21" t="s">
        <v>13</v>
      </c>
      <c r="B21" s="17">
        <v>0.55560596058000034</v>
      </c>
      <c r="C21" s="17">
        <v>0.11667426126385391</v>
      </c>
      <c r="D21">
        <v>1.4686186347915329E-2</v>
      </c>
      <c r="E21">
        <v>8.2436752424344117E-3</v>
      </c>
      <c r="F21">
        <v>6.8013938859936181E-3</v>
      </c>
      <c r="G21">
        <v>2.1074030490738291E-2</v>
      </c>
      <c r="H21">
        <v>2.2464986923283876E-2</v>
      </c>
      <c r="I21">
        <v>6.3759748678390918E-2</v>
      </c>
      <c r="J21">
        <v>1.3786433333273132E-2</v>
      </c>
      <c r="K21">
        <v>7.3771203299079109E-3</v>
      </c>
      <c r="L21">
        <v>2.2147763065852519E-3</v>
      </c>
      <c r="M21" s="14">
        <v>7.0325690833553485E-3</v>
      </c>
    </row>
    <row r="22" spans="1:18" x14ac:dyDescent="0.3">
      <c r="A22" s="21" t="s">
        <v>14</v>
      </c>
      <c r="B22" s="17">
        <v>0.28598016522728797</v>
      </c>
      <c r="C22" s="17">
        <v>0.10702632837794393</v>
      </c>
      <c r="D22">
        <v>7.3856190333462506E-3</v>
      </c>
      <c r="E22">
        <v>1.1117456360906197E-2</v>
      </c>
      <c r="F22">
        <v>5.9363394129113185E-3</v>
      </c>
      <c r="G22">
        <v>1.3362337679941896E-2</v>
      </c>
      <c r="H22">
        <v>1.503560090040789E-2</v>
      </c>
      <c r="I22">
        <v>1.3786433333273132E-2</v>
      </c>
      <c r="J22">
        <v>8.0371559257920555E-2</v>
      </c>
      <c r="K22">
        <v>1.2147705424360687E-2</v>
      </c>
      <c r="L22">
        <v>6.7020682087532823E-3</v>
      </c>
      <c r="M22" s="14">
        <v>9.7414594972501916E-3</v>
      </c>
    </row>
    <row r="23" spans="1:18" x14ac:dyDescent="0.3">
      <c r="A23" s="21" t="s">
        <v>15</v>
      </c>
      <c r="B23" s="17">
        <v>9.3107339936121747E-2</v>
      </c>
      <c r="C23" s="17">
        <v>0.25104164230706866</v>
      </c>
      <c r="D23">
        <v>6.7250294847277089E-3</v>
      </c>
      <c r="E23">
        <v>5.1994119314748401E-3</v>
      </c>
      <c r="F23">
        <v>3.173766831335861E-3</v>
      </c>
      <c r="G23">
        <v>2.8979231701226219E-3</v>
      </c>
      <c r="H23">
        <v>1.3521838734430395E-2</v>
      </c>
      <c r="I23">
        <v>7.3771203299079109E-3</v>
      </c>
      <c r="J23">
        <v>1.2147705424360687E-2</v>
      </c>
      <c r="K23">
        <v>7.1858310463096778E-2</v>
      </c>
      <c r="L23">
        <v>-2.8346117844378206E-3</v>
      </c>
      <c r="M23" s="14">
        <v>-5.3435608833131429E-3</v>
      </c>
    </row>
    <row r="24" spans="1:18" x14ac:dyDescent="0.3">
      <c r="A24" s="21" t="s">
        <v>45</v>
      </c>
      <c r="B24" s="17">
        <v>0.14210584174659657</v>
      </c>
      <c r="C24" s="17">
        <v>0.16753236468444721</v>
      </c>
      <c r="D24">
        <v>9.041800343957242E-3</v>
      </c>
      <c r="E24">
        <v>2.3974940169627611E-4</v>
      </c>
      <c r="F24">
        <v>3.3198969782857108E-3</v>
      </c>
      <c r="G24">
        <v>-4.5520445486723715E-4</v>
      </c>
      <c r="H24">
        <v>1.4063081096617528E-2</v>
      </c>
      <c r="I24">
        <v>2.2147763065852519E-3</v>
      </c>
      <c r="J24">
        <v>6.7020682087532823E-3</v>
      </c>
      <c r="K24">
        <v>-2.8346117844378206E-3</v>
      </c>
      <c r="L24">
        <v>0.11860131797983683</v>
      </c>
      <c r="M24" s="14">
        <v>1.7812832093266694E-2</v>
      </c>
    </row>
    <row r="25" spans="1:18" x14ac:dyDescent="0.3">
      <c r="A25" s="21" t="s">
        <v>46</v>
      </c>
      <c r="B25" s="17">
        <v>1.1862751747715201</v>
      </c>
      <c r="C25" s="17">
        <v>8.1566873233071477E-3</v>
      </c>
      <c r="D25" s="8">
        <v>-2.3717756743009463E-2</v>
      </c>
      <c r="E25" s="8">
        <v>-7.4911835526589761E-3</v>
      </c>
      <c r="F25" s="8">
        <v>-2.3882676391526786E-3</v>
      </c>
      <c r="G25" s="8">
        <v>-1.3770897475209177E-2</v>
      </c>
      <c r="H25" s="8">
        <v>1.7313280097686838E-2</v>
      </c>
      <c r="I25" s="8">
        <v>7.0325690833553485E-3</v>
      </c>
      <c r="J25" s="8">
        <v>9.7414594972501916E-3</v>
      </c>
      <c r="K25" s="8">
        <v>-5.3435608833131429E-3</v>
      </c>
      <c r="L25" s="8">
        <v>1.7812832093266694E-2</v>
      </c>
      <c r="M25" s="15">
        <v>0.48475017001684118</v>
      </c>
    </row>
    <row r="27" spans="1:18" x14ac:dyDescent="0.3">
      <c r="A27" s="24" t="s">
        <v>29</v>
      </c>
      <c r="B27" s="24" t="s">
        <v>33</v>
      </c>
      <c r="C27" s="24" t="s">
        <v>35</v>
      </c>
      <c r="O27" s="54" t="s">
        <v>52</v>
      </c>
      <c r="P27" s="24" t="s">
        <v>29</v>
      </c>
      <c r="Q27" s="24" t="s">
        <v>27</v>
      </c>
    </row>
    <row r="28" spans="1:18" x14ac:dyDescent="0.3">
      <c r="A28" s="33">
        <v>0.24963299999999999</v>
      </c>
      <c r="B28" s="33">
        <v>1.3</v>
      </c>
      <c r="C28" s="14">
        <f>(B28-$P$48)/A28</f>
        <v>4.9261475846542728</v>
      </c>
      <c r="P28">
        <v>0</v>
      </c>
      <c r="Q28">
        <v>7.0271E-2</v>
      </c>
      <c r="R28" t="s">
        <v>54</v>
      </c>
    </row>
    <row r="29" spans="1:18" x14ac:dyDescent="0.3">
      <c r="A29" s="53">
        <v>0.23665618396402144</v>
      </c>
      <c r="B29" s="52">
        <v>1.2366616945697018</v>
      </c>
      <c r="C29" s="53">
        <f>(B29-$P$48)/A29</f>
        <v>4.9286296898416433</v>
      </c>
      <c r="P29">
        <v>0.23665618396402144</v>
      </c>
      <c r="Q29">
        <v>1.2366616945697018</v>
      </c>
      <c r="R29" t="s">
        <v>53</v>
      </c>
    </row>
    <row r="30" spans="1:18" x14ac:dyDescent="0.3">
      <c r="A30" s="48">
        <v>0.22926299999999999</v>
      </c>
      <c r="B30" s="48">
        <v>1.2</v>
      </c>
      <c r="C30" s="14">
        <f t="shared" ref="C30:C41" si="0">(B30-$P$48)/A30</f>
        <v>4.9276551384218124</v>
      </c>
      <c r="P30">
        <v>0.3</v>
      </c>
      <c r="Q30">
        <f>P48+(P51*P30)</f>
        <v>1.5488599069524929</v>
      </c>
    </row>
    <row r="31" spans="1:18" x14ac:dyDescent="0.3">
      <c r="A31" s="48">
        <v>0.209624</v>
      </c>
      <c r="B31" s="48">
        <v>1.1000000000000001</v>
      </c>
      <c r="C31" s="14">
        <f t="shared" si="0"/>
        <v>4.9122667251841401</v>
      </c>
    </row>
    <row r="32" spans="1:18" x14ac:dyDescent="0.3">
      <c r="A32" s="48">
        <v>0.19096399999999999</v>
      </c>
      <c r="B32" s="48">
        <v>1</v>
      </c>
      <c r="C32" s="14">
        <f t="shared" si="0"/>
        <v>4.8686087430091538</v>
      </c>
    </row>
    <row r="33" spans="1:16" x14ac:dyDescent="0.3">
      <c r="A33" s="48">
        <v>0.17352300000000001</v>
      </c>
      <c r="B33" s="48">
        <v>0.9</v>
      </c>
      <c r="C33" s="14">
        <f t="shared" si="0"/>
        <v>4.781665831042571</v>
      </c>
    </row>
    <row r="34" spans="1:16" x14ac:dyDescent="0.3">
      <c r="A34" s="48">
        <v>0.15778800000000001</v>
      </c>
      <c r="B34" s="48">
        <v>0.8</v>
      </c>
      <c r="C34" s="14">
        <f t="shared" si="0"/>
        <v>4.6247433264887068</v>
      </c>
    </row>
    <row r="35" spans="1:16" x14ac:dyDescent="0.3">
      <c r="A35" s="48">
        <v>0.14429</v>
      </c>
      <c r="B35" s="48">
        <v>0.7</v>
      </c>
      <c r="C35" s="14">
        <f t="shared" si="0"/>
        <v>4.3643287823133967</v>
      </c>
    </row>
    <row r="36" spans="1:16" x14ac:dyDescent="0.3">
      <c r="A36" s="48">
        <v>0.13370699999999999</v>
      </c>
      <c r="B36" s="48">
        <v>0.6</v>
      </c>
      <c r="C36" s="14">
        <f t="shared" si="0"/>
        <v>3.9618643750888141</v>
      </c>
    </row>
    <row r="37" spans="1:16" x14ac:dyDescent="0.3">
      <c r="A37" s="48">
        <v>0.12677099999999999</v>
      </c>
      <c r="B37" s="48">
        <v>0.5</v>
      </c>
      <c r="C37" s="14">
        <f t="shared" si="0"/>
        <v>3.3898052393686258</v>
      </c>
    </row>
    <row r="38" spans="1:16" x14ac:dyDescent="0.3">
      <c r="A38" s="48">
        <v>0.124095</v>
      </c>
      <c r="B38" s="48">
        <v>0.4</v>
      </c>
      <c r="C38" s="14">
        <f t="shared" si="0"/>
        <v>2.6570691808694957</v>
      </c>
    </row>
    <row r="39" spans="1:16" x14ac:dyDescent="0.3">
      <c r="A39" s="48">
        <v>0.12595200000000001</v>
      </c>
      <c r="B39" s="48">
        <v>0.3</v>
      </c>
      <c r="C39" s="14">
        <f t="shared" si="0"/>
        <v>1.8239408663617884</v>
      </c>
    </row>
    <row r="40" spans="1:16" x14ac:dyDescent="0.3">
      <c r="A40" s="48">
        <v>0.13214999999999999</v>
      </c>
      <c r="B40" s="48">
        <v>0.2</v>
      </c>
      <c r="C40" s="14">
        <f t="shared" si="0"/>
        <v>0.98167990919409776</v>
      </c>
    </row>
    <row r="41" spans="1:16" x14ac:dyDescent="0.3">
      <c r="A41" s="49">
        <v>0.142122</v>
      </c>
      <c r="B41" s="49">
        <v>0.1</v>
      </c>
      <c r="C41" s="15">
        <f t="shared" si="0"/>
        <v>0.20917943738478212</v>
      </c>
    </row>
    <row r="43" spans="1:16" ht="25.8" x14ac:dyDescent="0.3">
      <c r="A43" s="67" t="s">
        <v>37</v>
      </c>
      <c r="B43" s="68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9"/>
    </row>
    <row r="44" spans="1:16" x14ac:dyDescent="0.3">
      <c r="A44" s="22" t="s">
        <v>25</v>
      </c>
      <c r="B44" s="22" t="s">
        <v>23</v>
      </c>
      <c r="C44" s="22" t="s">
        <v>24</v>
      </c>
      <c r="D44" s="61" t="s">
        <v>26</v>
      </c>
      <c r="E44" s="61"/>
      <c r="F44" s="61"/>
      <c r="G44" s="61"/>
      <c r="H44" s="61"/>
      <c r="I44" s="61"/>
      <c r="J44" s="61"/>
      <c r="K44" s="61"/>
      <c r="L44" s="61"/>
      <c r="M44" s="61"/>
      <c r="N44" s="20"/>
    </row>
    <row r="45" spans="1:16" x14ac:dyDescent="0.3">
      <c r="A45" s="21" t="s">
        <v>8</v>
      </c>
      <c r="B45" s="17">
        <v>0.73998200977272255</v>
      </c>
      <c r="C45" s="17">
        <v>0.2942801707292097</v>
      </c>
      <c r="D45">
        <v>7.7177652769934796E-2</v>
      </c>
      <c r="E45">
        <v>1.6073240799981774E-2</v>
      </c>
      <c r="F45">
        <v>4.0555071780230267E-3</v>
      </c>
      <c r="G45">
        <v>1.8128436158485525E-2</v>
      </c>
      <c r="H45">
        <v>3.0658522820657636E-2</v>
      </c>
      <c r="I45">
        <v>1.4686186347915329E-2</v>
      </c>
      <c r="J45">
        <v>7.3856190333462506E-3</v>
      </c>
      <c r="K45">
        <v>6.7250294847277089E-3</v>
      </c>
      <c r="L45">
        <v>9.041800343957242E-3</v>
      </c>
      <c r="M45" s="14">
        <v>-2.3717756743009463E-2</v>
      </c>
      <c r="O45" s="23" t="s">
        <v>27</v>
      </c>
      <c r="P45" s="17" cm="1">
        <f t="array" ref="P45">MMULT(TRANSPOSE(C45:C54),B45:B54)</f>
        <v>1.2366616945697018</v>
      </c>
    </row>
    <row r="46" spans="1:16" x14ac:dyDescent="0.3">
      <c r="A46" s="21" t="s">
        <v>9</v>
      </c>
      <c r="B46" s="17">
        <v>0.16707850357353204</v>
      </c>
      <c r="C46" s="17">
        <v>-0.23698936529086492</v>
      </c>
      <c r="D46">
        <v>1.6073240799981774E-2</v>
      </c>
      <c r="E46">
        <v>6.0921991772503258E-2</v>
      </c>
      <c r="F46">
        <v>8.0337167664460956E-3</v>
      </c>
      <c r="G46">
        <v>1.5923538033781291E-2</v>
      </c>
      <c r="H46">
        <v>2.8546362173599953E-2</v>
      </c>
      <c r="I46">
        <v>8.2436752424344117E-3</v>
      </c>
      <c r="J46">
        <v>1.1117456360906197E-2</v>
      </c>
      <c r="K46">
        <v>5.1994119314748401E-3</v>
      </c>
      <c r="L46">
        <v>2.3974940169627611E-4</v>
      </c>
      <c r="M46" s="14">
        <v>-7.4911835526589761E-3</v>
      </c>
      <c r="O46" s="23" t="s">
        <v>28</v>
      </c>
      <c r="P46" s="17" cm="1">
        <f t="array" ref="P46">MMULT(MMULT(TRANSPOSE(C45:C54),D45:M54),C45:C54)</f>
        <v>5.6006149408412753E-2</v>
      </c>
    </row>
    <row r="47" spans="1:16" x14ac:dyDescent="0.3">
      <c r="A47" s="21" t="s">
        <v>12</v>
      </c>
      <c r="B47" s="17">
        <v>0.38829482711368168</v>
      </c>
      <c r="C47" s="17">
        <v>0.15193674480619901</v>
      </c>
      <c r="D47">
        <v>4.0555071780230267E-3</v>
      </c>
      <c r="E47">
        <v>8.0337167664460956E-3</v>
      </c>
      <c r="F47">
        <v>7.7964848984256346E-2</v>
      </c>
      <c r="G47">
        <v>6.756713426702185E-3</v>
      </c>
      <c r="H47">
        <v>4.8799077691519333E-3</v>
      </c>
      <c r="I47">
        <v>6.8013938859936181E-3</v>
      </c>
      <c r="J47">
        <v>5.9363394129113185E-3</v>
      </c>
      <c r="K47">
        <v>3.173766831335861E-3</v>
      </c>
      <c r="L47">
        <v>3.3198969782857108E-3</v>
      </c>
      <c r="M47" s="14">
        <v>-2.3882676391526786E-3</v>
      </c>
      <c r="O47" s="23" t="s">
        <v>29</v>
      </c>
      <c r="P47" s="17">
        <f>SQRT(P46)</f>
        <v>0.23665618396402144</v>
      </c>
    </row>
    <row r="48" spans="1:16" x14ac:dyDescent="0.3">
      <c r="A48" s="21" t="s">
        <v>11</v>
      </c>
      <c r="B48" s="17">
        <v>0.93149569496159423</v>
      </c>
      <c r="C48" s="17">
        <v>0.49047955636256702</v>
      </c>
      <c r="D48">
        <v>1.8128436158485525E-2</v>
      </c>
      <c r="E48">
        <v>1.5923538033781291E-2</v>
      </c>
      <c r="F48">
        <v>6.756713426702185E-3</v>
      </c>
      <c r="G48">
        <v>6.1375887434539068E-2</v>
      </c>
      <c r="H48">
        <v>4.2862748382165028E-2</v>
      </c>
      <c r="I48">
        <v>2.1074030490738291E-2</v>
      </c>
      <c r="J48">
        <v>1.3362337679941896E-2</v>
      </c>
      <c r="K48">
        <v>2.8979231701226219E-3</v>
      </c>
      <c r="L48">
        <v>-4.5520445486723715E-4</v>
      </c>
      <c r="M48" s="14">
        <v>-1.3770897475209177E-2</v>
      </c>
      <c r="O48" s="16" t="s">
        <v>34</v>
      </c>
      <c r="P48" s="17">
        <v>7.0271E-2</v>
      </c>
    </row>
    <row r="49" spans="1:17" x14ac:dyDescent="0.3">
      <c r="A49" s="21" t="s">
        <v>10</v>
      </c>
      <c r="B49" s="17">
        <v>1.693668293311696</v>
      </c>
      <c r="C49" s="17">
        <v>0.21631475557268173</v>
      </c>
      <c r="D49">
        <v>3.0658522820657636E-2</v>
      </c>
      <c r="E49">
        <v>2.8546362173599953E-2</v>
      </c>
      <c r="F49">
        <v>4.8799077691519333E-3</v>
      </c>
      <c r="G49">
        <v>4.2862748382165028E-2</v>
      </c>
      <c r="H49">
        <v>0.23907255233505811</v>
      </c>
      <c r="I49">
        <v>2.2464986923283876E-2</v>
      </c>
      <c r="J49">
        <v>1.503560090040789E-2</v>
      </c>
      <c r="K49">
        <v>1.3521838734430395E-2</v>
      </c>
      <c r="L49">
        <v>1.4063081096617528E-2</v>
      </c>
      <c r="M49" s="14">
        <v>1.7313280097686838E-2</v>
      </c>
      <c r="O49" s="23" t="s">
        <v>30</v>
      </c>
      <c r="P49" s="17">
        <f>SUM(C45:C54)</f>
        <v>1.0000000082493621</v>
      </c>
      <c r="Q49" t="s">
        <v>31</v>
      </c>
    </row>
    <row r="50" spans="1:17" x14ac:dyDescent="0.3">
      <c r="A50" s="21" t="s">
        <v>13</v>
      </c>
      <c r="B50" s="17">
        <v>0.55560596058000034</v>
      </c>
      <c r="C50" s="17">
        <v>7.0993750489311142E-2</v>
      </c>
      <c r="D50">
        <v>1.4686186347915329E-2</v>
      </c>
      <c r="E50">
        <v>8.2436752424344117E-3</v>
      </c>
      <c r="F50">
        <v>6.8013938859936181E-3</v>
      </c>
      <c r="G50">
        <v>2.1074030490738291E-2</v>
      </c>
      <c r="H50">
        <v>2.2464986923283876E-2</v>
      </c>
      <c r="I50">
        <v>6.3759748678390918E-2</v>
      </c>
      <c r="J50">
        <v>1.3786433333273132E-2</v>
      </c>
      <c r="K50">
        <v>7.3771203299079109E-3</v>
      </c>
      <c r="L50">
        <v>2.2147763065852519E-3</v>
      </c>
      <c r="M50" s="14">
        <v>7.0325690833553485E-3</v>
      </c>
    </row>
    <row r="51" spans="1:17" x14ac:dyDescent="0.3">
      <c r="A51" s="21" t="s">
        <v>14</v>
      </c>
      <c r="B51" s="17">
        <v>0.28598016522728797</v>
      </c>
      <c r="C51" s="17">
        <v>-1.387243186052509E-2</v>
      </c>
      <c r="D51">
        <v>7.3856190333462506E-3</v>
      </c>
      <c r="E51">
        <v>1.1117456360906197E-2</v>
      </c>
      <c r="F51">
        <v>5.9363394129113185E-3</v>
      </c>
      <c r="G51">
        <v>1.3362337679941896E-2</v>
      </c>
      <c r="H51">
        <v>1.503560090040789E-2</v>
      </c>
      <c r="I51">
        <v>1.3786433333273132E-2</v>
      </c>
      <c r="J51">
        <v>8.0371559257920555E-2</v>
      </c>
      <c r="K51">
        <v>1.2147705424360687E-2</v>
      </c>
      <c r="L51">
        <v>6.7020682087532823E-3</v>
      </c>
      <c r="M51" s="14">
        <v>9.7414594972501916E-3</v>
      </c>
      <c r="O51" s="23" t="s">
        <v>35</v>
      </c>
      <c r="P51" s="17">
        <f>(P45-P48)/P47</f>
        <v>4.9286296898416433</v>
      </c>
      <c r="Q51" t="s">
        <v>36</v>
      </c>
    </row>
    <row r="52" spans="1:17" x14ac:dyDescent="0.3">
      <c r="A52" s="21" t="s">
        <v>15</v>
      </c>
      <c r="B52" s="17">
        <v>9.3107339936121747E-2</v>
      </c>
      <c r="C52" s="17">
        <v>-5.9387546865539181E-2</v>
      </c>
      <c r="D52">
        <v>6.7250294847277089E-3</v>
      </c>
      <c r="E52">
        <v>5.1994119314748401E-3</v>
      </c>
      <c r="F52">
        <v>3.173766831335861E-3</v>
      </c>
      <c r="G52">
        <v>2.8979231701226219E-3</v>
      </c>
      <c r="H52">
        <v>1.3521838734430395E-2</v>
      </c>
      <c r="I52">
        <v>7.3771203299079109E-3</v>
      </c>
      <c r="J52">
        <v>1.2147705424360687E-2</v>
      </c>
      <c r="K52">
        <v>7.1858310463096778E-2</v>
      </c>
      <c r="L52">
        <v>-2.8346117844378206E-3</v>
      </c>
      <c r="M52" s="14">
        <v>-5.3435608833131429E-3</v>
      </c>
    </row>
    <row r="53" spans="1:17" x14ac:dyDescent="0.3">
      <c r="A53" s="21" t="s">
        <v>45</v>
      </c>
      <c r="B53" s="17">
        <v>0.14210584174659657</v>
      </c>
      <c r="C53" s="17">
        <v>-4.213564322161778E-2</v>
      </c>
      <c r="D53">
        <v>9.041800343957242E-3</v>
      </c>
      <c r="E53">
        <v>2.3974940169627611E-4</v>
      </c>
      <c r="F53">
        <v>3.3198969782857108E-3</v>
      </c>
      <c r="G53">
        <v>-4.5520445486723715E-4</v>
      </c>
      <c r="H53">
        <v>1.4063081096617528E-2</v>
      </c>
      <c r="I53">
        <v>2.2147763065852519E-3</v>
      </c>
      <c r="J53">
        <v>6.7020682087532823E-3</v>
      </c>
      <c r="K53">
        <v>-2.8346117844378206E-3</v>
      </c>
      <c r="L53">
        <v>0.11860131797983683</v>
      </c>
      <c r="M53" s="14">
        <v>1.7812832093266694E-2</v>
      </c>
    </row>
    <row r="54" spans="1:17" x14ac:dyDescent="0.3">
      <c r="A54" s="21" t="s">
        <v>46</v>
      </c>
      <c r="B54" s="17">
        <v>1.1862751747715201</v>
      </c>
      <c r="C54" s="17">
        <v>0.12838001752794043</v>
      </c>
      <c r="D54" s="8">
        <v>-2.3717756743009463E-2</v>
      </c>
      <c r="E54" s="8">
        <v>-7.4911835526589761E-3</v>
      </c>
      <c r="F54" s="8">
        <v>-2.3882676391526786E-3</v>
      </c>
      <c r="G54" s="8">
        <v>-1.3770897475209177E-2</v>
      </c>
      <c r="H54" s="8">
        <v>1.7313280097686838E-2</v>
      </c>
      <c r="I54" s="8">
        <v>7.0325690833553485E-3</v>
      </c>
      <c r="J54" s="8">
        <v>9.7414594972501916E-3</v>
      </c>
      <c r="K54" s="8">
        <v>-5.3435608833131429E-3</v>
      </c>
      <c r="L54" s="8">
        <v>1.7812832093266694E-2</v>
      </c>
      <c r="M54" s="15">
        <v>0.48475017001684118</v>
      </c>
    </row>
  </sheetData>
  <mergeCells count="6">
    <mergeCell ref="A43:M43"/>
    <mergeCell ref="D44:M44"/>
    <mergeCell ref="A1:M1"/>
    <mergeCell ref="D2:M2"/>
    <mergeCell ref="A14:M14"/>
    <mergeCell ref="D15:M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 Rate, NIFTY</vt:lpstr>
      <vt:lpstr>Q1) Input</vt:lpstr>
      <vt:lpstr>Q1) a, b</vt:lpstr>
      <vt:lpstr>Q2) Conversion</vt:lpstr>
      <vt:lpstr>Q2) Input</vt:lpstr>
      <vt:lpstr>Q2) a,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Jain</dc:creator>
  <cp:lastModifiedBy>Daksh Jain</cp:lastModifiedBy>
  <dcterms:created xsi:type="dcterms:W3CDTF">2024-10-14T16:46:25Z</dcterms:created>
  <dcterms:modified xsi:type="dcterms:W3CDTF">2024-10-20T14:42:41Z</dcterms:modified>
</cp:coreProperties>
</file>