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829040A-F887-4520-8823-4AD07CB71180}" xr6:coauthVersionLast="47" xr6:coauthVersionMax="47" xr10:uidLastSave="{00000000-0000-0000-0000-000000000000}"/>
  <bookViews>
    <workbookView xWindow="-120" yWindow="-120" windowWidth="20730" windowHeight="11160" firstSheet="1" activeTab="3" xr2:uid="{491D184E-CADD-492F-A173-A89700C9550C}"/>
  </bookViews>
  <sheets>
    <sheet name="Sheet5" sheetId="5" r:id="rId1"/>
    <sheet name="sales data" sheetId="1" r:id="rId2"/>
    <sheet name="PIvot Table" sheetId="2" r:id="rId3"/>
    <sheet name="Pivot Chart" sheetId="3" r:id="rId4"/>
    <sheet name="Sorting and filtering" sheetId="4" r:id="rId5"/>
  </sheets>
  <definedNames>
    <definedName name="_xlnm._FilterDatabase" localSheetId="4" hidden="1">'Sorting and filtering'!$A$2:$I$28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I9" i="4"/>
  <c r="I26" i="4"/>
  <c r="I8" i="4"/>
  <c r="I14" i="4"/>
  <c r="I27" i="4"/>
  <c r="I11" i="4"/>
  <c r="I7" i="4"/>
  <c r="I3" i="4"/>
  <c r="I24" i="4"/>
  <c r="I12" i="4"/>
  <c r="I6" i="4"/>
  <c r="I17" i="4"/>
  <c r="I20" i="4"/>
  <c r="I22" i="4"/>
  <c r="I16" i="4"/>
  <c r="I19" i="4"/>
  <c r="I25" i="4"/>
  <c r="I5" i="4"/>
  <c r="I4" i="4"/>
  <c r="I10" i="4"/>
  <c r="I15" i="4"/>
  <c r="I13" i="4"/>
  <c r="I21" i="4"/>
  <c r="I18" i="4"/>
  <c r="I23" i="4"/>
  <c r="I14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I28" i="1" l="1"/>
</calcChain>
</file>

<file path=xl/sharedStrings.xml><?xml version="1.0" encoding="utf-8"?>
<sst xmlns="http://schemas.openxmlformats.org/spreadsheetml/2006/main" count="251" uniqueCount="48">
  <si>
    <t>Product</t>
  </si>
  <si>
    <t>Customer Name</t>
  </si>
  <si>
    <t>Order No.</t>
  </si>
  <si>
    <t>Ref.</t>
  </si>
  <si>
    <t>Payment Method</t>
  </si>
  <si>
    <t>Quantity</t>
  </si>
  <si>
    <t>Unit Price</t>
  </si>
  <si>
    <t>Amount</t>
  </si>
  <si>
    <t>Shirts</t>
  </si>
  <si>
    <t>Zenith Solutions Inc.</t>
  </si>
  <si>
    <t>P</t>
  </si>
  <si>
    <t>On Cash</t>
  </si>
  <si>
    <t>Pants</t>
  </si>
  <si>
    <t>Synergy Enterprises LLC</t>
  </si>
  <si>
    <t>Bed Covers</t>
  </si>
  <si>
    <t>Peak Performance Partners</t>
  </si>
  <si>
    <t>On Credit</t>
  </si>
  <si>
    <t>Catalyst Co.</t>
  </si>
  <si>
    <t>Jackets</t>
  </si>
  <si>
    <t>Arabian Cloth</t>
  </si>
  <si>
    <t>Nimbus Enterprises</t>
  </si>
  <si>
    <t>Equinox Innovations</t>
  </si>
  <si>
    <t>Festive Cloth</t>
  </si>
  <si>
    <t>Stellar Ventures Ltd.</t>
  </si>
  <si>
    <t>Quantum Quotient Corporation</t>
  </si>
  <si>
    <t>Nexus Dynamics Group</t>
  </si>
  <si>
    <t>Apex Strategies Ltd.</t>
  </si>
  <si>
    <t>Sales report</t>
  </si>
  <si>
    <t>Row Labels</t>
  </si>
  <si>
    <t>Grand Total</t>
  </si>
  <si>
    <t>Sum of Quantity</t>
  </si>
  <si>
    <t>Sum of Amount</t>
  </si>
  <si>
    <t>Feb</t>
  </si>
  <si>
    <t>Mar</t>
  </si>
  <si>
    <t>Apr</t>
  </si>
  <si>
    <t>May</t>
  </si>
  <si>
    <t>Jun</t>
  </si>
  <si>
    <t>Sales report(filtered for only Payment Method On Cash and sorted by unit price(low to high)</t>
  </si>
  <si>
    <t>total</t>
  </si>
  <si>
    <t>Average Sale Per day</t>
  </si>
  <si>
    <t xml:space="preserve">Average Sale Per day (Shirt) </t>
  </si>
  <si>
    <t>Sum of Unit Price</t>
  </si>
  <si>
    <t>Column Labels</t>
  </si>
  <si>
    <t>Total Sum of Unit Price</t>
  </si>
  <si>
    <t>Total Sum of Amount</t>
  </si>
  <si>
    <t>Total Sum of Quantity</t>
  </si>
  <si>
    <t>Minimum Sale</t>
  </si>
  <si>
    <t>Maximum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</si>
</sst>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Aptos Narrow"/>
      <family val="2"/>
    </font>
    <font>
      <b/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27276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272760"/>
      </bottom>
      <diagonal/>
    </border>
    <border>
      <left style="thin">
        <color rgb="FFFFFFFF"/>
      </left>
      <right/>
      <top style="thin">
        <color rgb="FFFFFFFF"/>
      </top>
      <bottom style="medium">
        <color rgb="FF27276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medium">
        <color rgb="FF27276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medium">
        <color rgb="FF272760"/>
      </bottom>
      <diagonal/>
    </border>
    <border>
      <left style="thin">
        <color rgb="FFFFFFFF"/>
      </left>
      <right/>
      <top/>
      <bottom style="medium">
        <color rgb="FF272760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5" fontId="3" fillId="4" borderId="3" xfId="0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8" fontId="0" fillId="0" borderId="0" xfId="0" applyNumberFormat="1"/>
    <xf numFmtId="8" fontId="3" fillId="4" borderId="3" xfId="0" applyNumberFormat="1" applyFont="1" applyFill="1" applyBorder="1" applyAlignment="1">
      <alignment vertical="center"/>
    </xf>
    <xf numFmtId="15" fontId="3" fillId="0" borderId="5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8" fontId="3" fillId="0" borderId="5" xfId="0" applyNumberFormat="1" applyFont="1" applyBorder="1"/>
    <xf numFmtId="15" fontId="3" fillId="4" borderId="5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8" fontId="3" fillId="4" borderId="5" xfId="0" applyNumberFormat="1" applyFont="1" applyFill="1" applyBorder="1" applyAlignment="1">
      <alignment vertical="center"/>
    </xf>
    <xf numFmtId="0" fontId="3" fillId="0" borderId="6" xfId="0" applyFont="1" applyBorder="1"/>
    <xf numFmtId="15" fontId="3" fillId="4" borderId="7" xfId="0" applyNumberFormat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vertical="center"/>
    </xf>
    <xf numFmtId="8" fontId="3" fillId="4" borderId="7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3" fillId="0" borderId="3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6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8" fontId="3" fillId="0" borderId="3" xfId="0" applyNumberFormat="1" applyFont="1" applyBorder="1"/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[Book1.xlsx]sales data!PivotTable4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data'!$M$13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data'!$L$14:$L$19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'sales data'!$M$14:$M$19</c:f>
              <c:numCache>
                <c:formatCode>General</c:formatCode>
                <c:ptCount val="5"/>
                <c:pt idx="0">
                  <c:v>2690</c:v>
                </c:pt>
                <c:pt idx="1">
                  <c:v>1620</c:v>
                </c:pt>
                <c:pt idx="2">
                  <c:v>3090</c:v>
                </c:pt>
                <c:pt idx="3">
                  <c:v>3230</c:v>
                </c:pt>
                <c:pt idx="4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9-4873-808C-ED51E561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99280"/>
        <c:axId val="590704320"/>
      </c:barChart>
      <c:catAx>
        <c:axId val="5906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4320"/>
        <c:crosses val="autoZero"/>
        <c:auto val="1"/>
        <c:lblAlgn val="ctr"/>
        <c:lblOffset val="100"/>
        <c:noMultiLvlLbl val="0"/>
      </c:catAx>
      <c:valAx>
        <c:axId val="5907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[Book1.xlsx]sales data!PivotTable4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of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data'!$M$13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data'!$L$14:$L$19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'sales data'!$M$14:$M$19</c:f>
              <c:numCache>
                <c:formatCode>General</c:formatCode>
                <c:ptCount val="5"/>
                <c:pt idx="0">
                  <c:v>2690</c:v>
                </c:pt>
                <c:pt idx="1">
                  <c:v>1620</c:v>
                </c:pt>
                <c:pt idx="2">
                  <c:v>3090</c:v>
                </c:pt>
                <c:pt idx="3">
                  <c:v>3230</c:v>
                </c:pt>
                <c:pt idx="4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2-4C86-9971-6A013327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DIfferent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Chart'!$A$2:$A$7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'Pivot Chart'!$B$2:$B$7</c:f>
              <c:numCache>
                <c:formatCode>"$"#,##0.00_);[Red]\("$"#,##0.00\)</c:formatCode>
                <c:ptCount val="5"/>
                <c:pt idx="0">
                  <c:v>33810</c:v>
                </c:pt>
                <c:pt idx="1">
                  <c:v>19761.5</c:v>
                </c:pt>
                <c:pt idx="2">
                  <c:v>38932</c:v>
                </c:pt>
                <c:pt idx="3">
                  <c:v>41727</c:v>
                </c:pt>
                <c:pt idx="4">
                  <c:v>47295.5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5-4786-B2DB-79E78503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995240"/>
        <c:axId val="338993440"/>
      </c:barChart>
      <c:catAx>
        <c:axId val="33899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3440"/>
        <c:crosses val="autoZero"/>
        <c:auto val="1"/>
        <c:lblAlgn val="ctr"/>
        <c:lblOffset val="100"/>
        <c:noMultiLvlLbl val="0"/>
      </c:catAx>
      <c:valAx>
        <c:axId val="338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 Chart!PivotTable2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Chart'!$A$2:$A$7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'Pivot Chart'!$B$2:$B$7</c:f>
              <c:numCache>
                <c:formatCode>"$"#,##0.00_);[Red]\("$"#,##0.00\)</c:formatCode>
                <c:ptCount val="5"/>
                <c:pt idx="0">
                  <c:v>33810</c:v>
                </c:pt>
                <c:pt idx="1">
                  <c:v>19761.5</c:v>
                </c:pt>
                <c:pt idx="2">
                  <c:v>38932</c:v>
                </c:pt>
                <c:pt idx="3">
                  <c:v>41727</c:v>
                </c:pt>
                <c:pt idx="4">
                  <c:v>47295.5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7-4AEA-A176-B085C906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720520"/>
        <c:axId val="590729520"/>
      </c:lineChart>
      <c:catAx>
        <c:axId val="5907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29520"/>
        <c:crosses val="autoZero"/>
        <c:auto val="1"/>
        <c:lblAlgn val="ctr"/>
        <c:lblOffset val="100"/>
        <c:noMultiLvlLbl val="0"/>
      </c:catAx>
      <c:valAx>
        <c:axId val="5907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2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195262</xdr:rowOff>
    </xdr:from>
    <xdr:to>
      <xdr:col>13</xdr:col>
      <xdr:colOff>381000</xdr:colOff>
      <xdr:row>10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181DB1-EEF2-7522-C27B-3FE4E9E1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20</xdr:row>
      <xdr:rowOff>4762</xdr:rowOff>
    </xdr:from>
    <xdr:to>
      <xdr:col>15</xdr:col>
      <xdr:colOff>447675</xdr:colOff>
      <xdr:row>34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F66A61-9499-516F-A4FD-C52AE3E4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E2B77-60CA-7BF9-3C06-2C826D801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14287</xdr:rowOff>
    </xdr:from>
    <xdr:to>
      <xdr:col>14</xdr:col>
      <xdr:colOff>528637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47EAB-E34A-2FF9-6866-F24635409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05.896450694447" createdVersion="8" refreshedVersion="8" minRefreshableVersion="3" recordCount="25" xr:uid="{C5701386-3EAD-4BF7-B9EA-A5F5E2979988}">
  <cacheSource type="worksheet">
    <worksheetSource ref="A2:I27" sheet="sales data"/>
  </cacheSource>
  <cacheFields count="11">
    <cacheField name="Date of Sales" numFmtId="15">
      <sharedItems containsSemiMixedTypes="0" containsNonDate="0" containsDate="1" containsString="0" minDate="2024-02-01T00:00:00" maxDate="2024-06-18T00:00:00" count="24">
        <d v="2024-02-01T00:00:00"/>
        <d v="2024-02-05T00:00:00"/>
        <d v="2024-02-10T00:00:00"/>
        <d v="2024-02-13T00:00:00"/>
        <d v="2024-02-28T00:00:00"/>
        <d v="2024-03-07T00:00:00"/>
        <d v="2024-03-13T00:00:00"/>
        <d v="2024-03-19T00:00:00"/>
        <d v="2024-03-25T00:00:00"/>
        <d v="2024-04-01T00:00:00"/>
        <d v="2024-04-07T00:00:00"/>
        <d v="2024-04-13T00:00:00"/>
        <d v="2024-04-19T00:00:00"/>
        <d v="2024-04-25T00:00:00"/>
        <d v="2024-05-02T00:00:00"/>
        <d v="2024-05-08T00:00:00"/>
        <d v="2024-05-14T00:00:00"/>
        <d v="2024-05-20T00:00:00"/>
        <d v="2024-05-26T00:00:00"/>
        <d v="2024-06-02T00:00:00"/>
        <d v="2024-06-08T00:00:00"/>
        <d v="2024-06-14T00:00:00"/>
        <d v="2024-06-15T00:00:00"/>
        <d v="2024-06-17T00:00:00"/>
      </sharedItems>
      <fieldGroup par="10"/>
    </cacheField>
    <cacheField name="Product" numFmtId="0">
      <sharedItems count="6">
        <s v="Shirts"/>
        <s v="Pants"/>
        <s v="Bed Covers"/>
        <s v="Jackets"/>
        <s v="Arabian Cloth"/>
        <s v="Festive Cloth"/>
      </sharedItems>
    </cacheField>
    <cacheField name="Customer Name" numFmtId="0">
      <sharedItems count="10">
        <s v="Zenith Solutions Inc."/>
        <s v="Synergy Enterprises LLC"/>
        <s v="Peak Performance Partners"/>
        <s v="Catalyst Co."/>
        <s v="Nimbus Enterprises"/>
        <s v="Equinox Innovations"/>
        <s v="Stellar Ventures Ltd."/>
        <s v="Quantum Quotient Corporation"/>
        <s v="Nexus Dynamics Group"/>
        <s v="Apex Strategies Ltd."/>
      </sharedItems>
    </cacheField>
    <cacheField name="Order No." numFmtId="0">
      <sharedItems containsSemiMixedTypes="0" containsString="0" containsNumber="1" containsInteger="1" minValue="1012015" maxValue="1012038"/>
    </cacheField>
    <cacheField name="Ref." numFmtId="0">
      <sharedItems containsBlank="1"/>
    </cacheField>
    <cacheField name="Payment Method" numFmtId="0">
      <sharedItems count="2">
        <s v="On Cash"/>
        <s v="On Credit"/>
      </sharedItems>
    </cacheField>
    <cacheField name="Quantity" numFmtId="0">
      <sharedItems containsSemiMixedTypes="0" containsString="0" containsNumber="1" containsInteger="1" minValue="130" maxValue="970"/>
    </cacheField>
    <cacheField name="Unit Price" numFmtId="8">
      <sharedItems containsSemiMixedTypes="0" containsString="0" containsNumber="1" minValue="10.3" maxValue="14.85"/>
    </cacheField>
    <cacheField name="Amount" numFmtId="8">
      <sharedItems containsSemiMixedTypes="0" containsString="0" containsNumber="1" minValue="1397.5" maxValue="12376"/>
    </cacheField>
    <cacheField name="Days (Date of Sales)" numFmtId="0" databaseField="0">
      <fieldGroup base="0">
        <rangePr groupBy="days" startDate="2024-02-01T00:00:00" endDate="2024-06-18T00:00:00"/>
        <groupItems count="368">
          <s v="&lt;2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8/2024"/>
        </groupItems>
      </fieldGroup>
    </cacheField>
    <cacheField name="Months (Date of Sales)" numFmtId="0" databaseField="0">
      <fieldGroup base="0">
        <rangePr groupBy="months" startDate="2024-02-01T00:00:00" endDate="2024-06-18T00:00:00"/>
        <groupItems count="14">
          <s v="&lt;2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1012015"/>
    <s v="P"/>
    <x v="0"/>
    <n v="270"/>
    <n v="10.5"/>
    <n v="2835"/>
  </r>
  <r>
    <x v="1"/>
    <x v="1"/>
    <x v="1"/>
    <n v="1012016"/>
    <m/>
    <x v="0"/>
    <n v="430"/>
    <n v="14.25"/>
    <n v="6127.5"/>
  </r>
  <r>
    <x v="2"/>
    <x v="2"/>
    <x v="2"/>
    <n v="1012017"/>
    <m/>
    <x v="1"/>
    <n v="610"/>
    <n v="12.8"/>
    <n v="7808"/>
  </r>
  <r>
    <x v="3"/>
    <x v="0"/>
    <x v="3"/>
    <n v="1012018"/>
    <s v="P"/>
    <x v="1"/>
    <n v="830"/>
    <n v="11.65"/>
    <n v="9669.5"/>
  </r>
  <r>
    <x v="4"/>
    <x v="3"/>
    <x v="0"/>
    <n v="1012019"/>
    <m/>
    <x v="0"/>
    <n v="550"/>
    <n v="13.4"/>
    <n v="7370"/>
  </r>
  <r>
    <x v="5"/>
    <x v="4"/>
    <x v="4"/>
    <n v="1012020"/>
    <s v="P"/>
    <x v="1"/>
    <n v="190"/>
    <n v="11.2"/>
    <n v="2128"/>
  </r>
  <r>
    <x v="6"/>
    <x v="4"/>
    <x v="2"/>
    <n v="1012021"/>
    <s v="P"/>
    <x v="0"/>
    <n v="370"/>
    <n v="13.75"/>
    <n v="5087.5"/>
  </r>
  <r>
    <x v="7"/>
    <x v="3"/>
    <x v="5"/>
    <n v="1012022"/>
    <s v="P"/>
    <x v="1"/>
    <n v="750"/>
    <n v="10.9"/>
    <n v="8175"/>
  </r>
  <r>
    <x v="8"/>
    <x v="5"/>
    <x v="6"/>
    <n v="1012023"/>
    <s v="P"/>
    <x v="1"/>
    <n v="310"/>
    <n v="14.1"/>
    <n v="4371"/>
  </r>
  <r>
    <x v="9"/>
    <x v="1"/>
    <x v="3"/>
    <n v="1012024"/>
    <s v="P"/>
    <x v="0"/>
    <n v="490"/>
    <n v="12.3"/>
    <n v="6027"/>
  </r>
  <r>
    <x v="10"/>
    <x v="0"/>
    <x v="7"/>
    <n v="1012025"/>
    <m/>
    <x v="1"/>
    <n v="670"/>
    <n v="11.95"/>
    <n v="8006.4999999999991"/>
  </r>
  <r>
    <x v="11"/>
    <x v="4"/>
    <x v="8"/>
    <n v="1012026"/>
    <m/>
    <x v="1"/>
    <n v="910"/>
    <n v="13.6"/>
    <n v="12376"/>
  </r>
  <r>
    <x v="12"/>
    <x v="1"/>
    <x v="1"/>
    <n v="1012027"/>
    <s v="P"/>
    <x v="0"/>
    <n v="130"/>
    <n v="10.75"/>
    <n v="1397.5"/>
  </r>
  <r>
    <x v="13"/>
    <x v="5"/>
    <x v="9"/>
    <n v="1012028"/>
    <m/>
    <x v="1"/>
    <n v="890"/>
    <n v="12.5"/>
    <n v="11125"/>
  </r>
  <r>
    <x v="14"/>
    <x v="4"/>
    <x v="4"/>
    <n v="1012029"/>
    <s v="P"/>
    <x v="0"/>
    <n v="770"/>
    <n v="14.7"/>
    <n v="11319"/>
  </r>
  <r>
    <x v="15"/>
    <x v="3"/>
    <x v="2"/>
    <n v="1012030"/>
    <m/>
    <x v="1"/>
    <n v="350"/>
    <n v="11.35"/>
    <n v="3972.5"/>
  </r>
  <r>
    <x v="16"/>
    <x v="1"/>
    <x v="5"/>
    <n v="1012031"/>
    <s v="P"/>
    <x v="1"/>
    <n v="510"/>
    <n v="13.9"/>
    <n v="7089"/>
  </r>
  <r>
    <x v="17"/>
    <x v="0"/>
    <x v="6"/>
    <n v="1012032"/>
    <s v="P"/>
    <x v="1"/>
    <n v="970"/>
    <n v="10.3"/>
    <n v="9991"/>
  </r>
  <r>
    <x v="18"/>
    <x v="4"/>
    <x v="3"/>
    <n v="1012033"/>
    <m/>
    <x v="0"/>
    <n v="630"/>
    <n v="14.85"/>
    <n v="9355.5"/>
  </r>
  <r>
    <x v="19"/>
    <x v="2"/>
    <x v="7"/>
    <n v="1012034"/>
    <s v="P"/>
    <x v="0"/>
    <n v="250"/>
    <n v="12.15"/>
    <n v="3037.5"/>
  </r>
  <r>
    <x v="20"/>
    <x v="0"/>
    <x v="8"/>
    <n v="1012035"/>
    <s v="P"/>
    <x v="0"/>
    <n v="830"/>
    <n v="11.5"/>
    <n v="9545"/>
  </r>
  <r>
    <x v="21"/>
    <x v="5"/>
    <x v="1"/>
    <n v="1012036"/>
    <s v="P"/>
    <x v="0"/>
    <n v="570"/>
    <n v="13.2"/>
    <n v="7524"/>
  </r>
  <r>
    <x v="22"/>
    <x v="4"/>
    <x v="9"/>
    <n v="1012037"/>
    <m/>
    <x v="0"/>
    <n v="810"/>
    <n v="10.65"/>
    <n v="8626.5"/>
  </r>
  <r>
    <x v="23"/>
    <x v="1"/>
    <x v="1"/>
    <n v="1012038"/>
    <s v="P"/>
    <x v="1"/>
    <n v="690"/>
    <n v="14.4"/>
    <n v="9936"/>
  </r>
  <r>
    <x v="22"/>
    <x v="4"/>
    <x v="9"/>
    <n v="1012037"/>
    <m/>
    <x v="0"/>
    <n v="810"/>
    <n v="10.65"/>
    <n v="862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9C209-5574-4857-B4B2-BA6097E0DC15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9" firstHeaderRow="0" firstDataRow="1" firstDataCol="1"/>
  <pivotFields count="11">
    <pivotField axis="axisRow" numFmtId="15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7">
        <item x="4"/>
        <item x="2"/>
        <item x="5"/>
        <item x="3"/>
        <item x="1"/>
        <item x="0"/>
        <item t="default"/>
      </items>
    </pivotField>
    <pivotField showAll="0">
      <items count="11">
        <item x="9"/>
        <item x="3"/>
        <item x="5"/>
        <item x="8"/>
        <item x="4"/>
        <item x="2"/>
        <item x="7"/>
        <item x="6"/>
        <item x="1"/>
        <item x="0"/>
        <item t="default"/>
      </items>
    </pivotField>
    <pivotField showAll="0"/>
    <pivotField showAll="0"/>
    <pivotField showAll="0"/>
    <pivotField dataField="1" showAll="0"/>
    <pivotField dataField="1" numFmtId="8" showAll="0"/>
    <pivotField dataField="1" numFmtId="8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10"/>
    <field x="9"/>
    <field x="1"/>
    <field x="0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7" baseField="0" baseItem="0" numFmtId="8"/>
    <dataField name="Sum of Amount" fld="8" baseField="0" baseItem="0" numFmtId="8"/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993B-E255-4BFA-ACE0-894F046D4B33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13:M19" firstHeaderRow="1" firstDataRow="1" firstDataCol="1"/>
  <pivotFields count="11">
    <pivotField numFmtId="15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8" showAll="0"/>
    <pivotField numFmtId="8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6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BE214-E277-4AE6-9C65-9F06E1B50819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2" firstHeaderRow="1" firstDataRow="3" firstDataCol="1"/>
  <pivotFields count="11">
    <pivotField numFmtId="15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7">
        <item x="4"/>
        <item x="2"/>
        <item x="5"/>
        <item x="3"/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dataField="1" numFmtId="8" showAll="0"/>
    <pivotField dataField="1"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Amount" fld="8" baseField="0" baseItem="0" numFmtId="8"/>
    <dataField name="Sum of Unit Price" fld="7" baseField="0" baseItem="0" numFmtId="8"/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4C5EB-4700-44D1-8403-F9B427AB687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7" firstHeaderRow="1" firstDataRow="1" firstDataCol="1"/>
  <pivotFields count="11">
    <pivotField axis="axisRow" numFmtId="15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numFmtId="8" showAll="0"/>
    <pivotField dataField="1" numFmtId="8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9"/>
    <field x="0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8" baseField="0" baseItem="0" numFmtId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0E0A-0019-4B7E-9AB9-EF9F285448CB}">
  <dimension ref="A3:D9"/>
  <sheetViews>
    <sheetView workbookViewId="0">
      <selection activeCell="A3" sqref="A3:D9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4.85546875" bestFit="1" customWidth="1"/>
    <col min="4" max="4" width="15.42578125" bestFit="1" customWidth="1"/>
    <col min="5" max="7" width="7.28515625" bestFit="1" customWidth="1"/>
    <col min="8" max="8" width="14.85546875" bestFit="1" customWidth="1"/>
    <col min="9" max="9" width="10.85546875" bestFit="1" customWidth="1"/>
    <col min="10" max="10" width="12.5703125" bestFit="1" customWidth="1"/>
    <col min="11" max="13" width="10.85546875" bestFit="1" customWidth="1"/>
    <col min="14" max="14" width="15.42578125" bestFit="1" customWidth="1"/>
    <col min="15" max="15" width="10.85546875" bestFit="1" customWidth="1"/>
    <col min="16" max="16" width="12.5703125" bestFit="1" customWidth="1"/>
    <col min="17" max="17" width="7.28515625" bestFit="1" customWidth="1"/>
    <col min="18" max="18" width="5.85546875" bestFit="1" customWidth="1"/>
    <col min="19" max="19" width="6" bestFit="1" customWidth="1"/>
    <col min="20" max="20" width="21.5703125" bestFit="1" customWidth="1"/>
    <col min="21" max="21" width="19.85546875" bestFit="1" customWidth="1"/>
    <col min="22" max="22" width="20.42578125" bestFit="1" customWidth="1"/>
  </cols>
  <sheetData>
    <row r="3" spans="1:4" x14ac:dyDescent="0.25">
      <c r="A3" s="35" t="s">
        <v>28</v>
      </c>
      <c r="B3" t="s">
        <v>41</v>
      </c>
      <c r="C3" t="s">
        <v>31</v>
      </c>
      <c r="D3" t="s">
        <v>30</v>
      </c>
    </row>
    <row r="4" spans="1:4" x14ac:dyDescent="0.25">
      <c r="A4" s="36" t="s">
        <v>32</v>
      </c>
      <c r="B4" s="10">
        <v>62.599999999999994</v>
      </c>
      <c r="C4" s="10">
        <v>33810</v>
      </c>
      <c r="D4" s="37">
        <v>2690</v>
      </c>
    </row>
    <row r="5" spans="1:4" x14ac:dyDescent="0.25">
      <c r="A5" s="36" t="s">
        <v>33</v>
      </c>
      <c r="B5" s="10">
        <v>49.95</v>
      </c>
      <c r="C5" s="10">
        <v>19761.5</v>
      </c>
      <c r="D5" s="37">
        <v>1620</v>
      </c>
    </row>
    <row r="6" spans="1:4" x14ac:dyDescent="0.25">
      <c r="A6" s="36" t="s">
        <v>34</v>
      </c>
      <c r="B6" s="10">
        <v>61.1</v>
      </c>
      <c r="C6" s="10">
        <v>38932</v>
      </c>
      <c r="D6" s="37">
        <v>3090</v>
      </c>
    </row>
    <row r="7" spans="1:4" x14ac:dyDescent="0.25">
      <c r="A7" s="36" t="s">
        <v>35</v>
      </c>
      <c r="B7" s="10">
        <v>65.099999999999994</v>
      </c>
      <c r="C7" s="10">
        <v>41727</v>
      </c>
      <c r="D7" s="37">
        <v>3230</v>
      </c>
    </row>
    <row r="8" spans="1:4" x14ac:dyDescent="0.25">
      <c r="A8" s="36" t="s">
        <v>36</v>
      </c>
      <c r="B8" s="10">
        <v>72.55</v>
      </c>
      <c r="C8" s="10">
        <v>47295.5</v>
      </c>
      <c r="D8" s="37">
        <v>3960</v>
      </c>
    </row>
    <row r="9" spans="1:4" x14ac:dyDescent="0.25">
      <c r="A9" s="36" t="s">
        <v>29</v>
      </c>
      <c r="B9" s="10">
        <v>311.3</v>
      </c>
      <c r="C9" s="10">
        <v>181526</v>
      </c>
      <c r="D9" s="37">
        <v>14590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1785-9890-4D0A-822D-33F0E443F762}">
  <dimension ref="A1:M35"/>
  <sheetViews>
    <sheetView topLeftCell="E1" workbookViewId="0">
      <selection activeCell="L13" sqref="L13:M19"/>
    </sheetView>
  </sheetViews>
  <sheetFormatPr defaultRowHeight="15" x14ac:dyDescent="0.25"/>
  <cols>
    <col min="1" max="1" width="15.140625" customWidth="1"/>
    <col min="3" max="3" width="33" customWidth="1"/>
    <col min="4" max="4" width="10.85546875" bestFit="1" customWidth="1"/>
    <col min="6" max="6" width="16.42578125" customWidth="1"/>
    <col min="9" max="9" width="11.85546875" bestFit="1" customWidth="1"/>
    <col min="12" max="12" width="13.140625" bestFit="1" customWidth="1"/>
    <col min="13" max="13" width="15.42578125" bestFit="1" customWidth="1"/>
  </cols>
  <sheetData>
    <row r="1" spans="1:13" ht="18.75" x14ac:dyDescent="0.25">
      <c r="A1" s="34" t="s">
        <v>27</v>
      </c>
      <c r="B1" s="34"/>
      <c r="C1" s="34"/>
      <c r="D1" s="34"/>
      <c r="E1" s="34"/>
      <c r="F1" s="34"/>
      <c r="G1" s="34"/>
      <c r="H1" s="34"/>
      <c r="I1" s="34"/>
    </row>
    <row r="2" spans="1:13" ht="32.25" thickBot="1" x14ac:dyDescent="0.3">
      <c r="A2" s="1" t="s">
        <v>27</v>
      </c>
      <c r="B2" s="1" t="s">
        <v>0</v>
      </c>
      <c r="C2" s="2" t="s">
        <v>1</v>
      </c>
      <c r="D2" s="3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3" x14ac:dyDescent="0.25">
      <c r="A3" s="4">
        <v>45323</v>
      </c>
      <c r="B3" s="5" t="s">
        <v>8</v>
      </c>
      <c r="C3" s="6" t="s">
        <v>9</v>
      </c>
      <c r="D3" s="7">
        <v>1012015</v>
      </c>
      <c r="E3" s="8" t="s">
        <v>10</v>
      </c>
      <c r="F3" s="7" t="s">
        <v>11</v>
      </c>
      <c r="G3" s="9">
        <v>270</v>
      </c>
      <c r="H3" s="11">
        <v>10.5</v>
      </c>
      <c r="I3" s="11">
        <f>G3*H3</f>
        <v>2835</v>
      </c>
    </row>
    <row r="4" spans="1:13" x14ac:dyDescent="0.25">
      <c r="A4" s="12">
        <v>45327</v>
      </c>
      <c r="B4" s="13" t="s">
        <v>12</v>
      </c>
      <c r="C4" s="14" t="s">
        <v>13</v>
      </c>
      <c r="D4" s="15">
        <v>1012016</v>
      </c>
      <c r="E4" s="16"/>
      <c r="F4" s="15" t="s">
        <v>11</v>
      </c>
      <c r="G4" s="17">
        <v>430</v>
      </c>
      <c r="H4" s="18">
        <v>14.25</v>
      </c>
      <c r="I4" s="11">
        <f>G4*H4</f>
        <v>6127.5</v>
      </c>
    </row>
    <row r="5" spans="1:13" x14ac:dyDescent="0.25">
      <c r="A5" s="19">
        <v>45332</v>
      </c>
      <c r="B5" s="20" t="s">
        <v>14</v>
      </c>
      <c r="C5" s="21" t="s">
        <v>15</v>
      </c>
      <c r="D5" s="22">
        <v>1012017</v>
      </c>
      <c r="E5" s="23"/>
      <c r="F5" s="22" t="s">
        <v>16</v>
      </c>
      <c r="G5" s="24">
        <v>610</v>
      </c>
      <c r="H5" s="25">
        <v>12.8</v>
      </c>
      <c r="I5" s="11">
        <f>G5*H5</f>
        <v>7808</v>
      </c>
    </row>
    <row r="6" spans="1:13" x14ac:dyDescent="0.25">
      <c r="A6" s="12">
        <v>45335</v>
      </c>
      <c r="B6" s="13" t="s">
        <v>8</v>
      </c>
      <c r="C6" s="14" t="s">
        <v>17</v>
      </c>
      <c r="D6" s="15">
        <v>1012018</v>
      </c>
      <c r="E6" s="16" t="s">
        <v>10</v>
      </c>
      <c r="F6" s="15" t="s">
        <v>16</v>
      </c>
      <c r="G6" s="17">
        <v>830</v>
      </c>
      <c r="H6" s="18">
        <v>11.65</v>
      </c>
      <c r="I6" s="11">
        <f>G6*H6</f>
        <v>9669.5</v>
      </c>
    </row>
    <row r="7" spans="1:13" x14ac:dyDescent="0.25">
      <c r="A7" s="19">
        <v>45350</v>
      </c>
      <c r="B7" s="20" t="s">
        <v>18</v>
      </c>
      <c r="C7" s="21" t="s">
        <v>9</v>
      </c>
      <c r="D7" s="22">
        <v>1012019</v>
      </c>
      <c r="E7" s="23"/>
      <c r="F7" s="22" t="s">
        <v>11</v>
      </c>
      <c r="G7" s="24">
        <v>550</v>
      </c>
      <c r="H7" s="25">
        <v>13.4</v>
      </c>
      <c r="I7" s="11">
        <f>G7*H7</f>
        <v>7370</v>
      </c>
    </row>
    <row r="8" spans="1:13" x14ac:dyDescent="0.25">
      <c r="A8" s="12">
        <v>45358</v>
      </c>
      <c r="B8" s="13" t="s">
        <v>19</v>
      </c>
      <c r="C8" s="26" t="s">
        <v>20</v>
      </c>
      <c r="D8" s="15">
        <v>1012020</v>
      </c>
      <c r="E8" s="16" t="s">
        <v>10</v>
      </c>
      <c r="F8" s="15" t="s">
        <v>16</v>
      </c>
      <c r="G8" s="17">
        <v>190</v>
      </c>
      <c r="H8" s="18">
        <v>11.2</v>
      </c>
      <c r="I8" s="11">
        <f>G8*H8</f>
        <v>2128</v>
      </c>
    </row>
    <row r="9" spans="1:13" x14ac:dyDescent="0.25">
      <c r="A9" s="19">
        <v>45364</v>
      </c>
      <c r="B9" s="20" t="s">
        <v>19</v>
      </c>
      <c r="C9" s="21" t="s">
        <v>15</v>
      </c>
      <c r="D9" s="22">
        <v>1012021</v>
      </c>
      <c r="E9" s="23" t="s">
        <v>10</v>
      </c>
      <c r="F9" s="22" t="s">
        <v>11</v>
      </c>
      <c r="G9" s="24">
        <v>370</v>
      </c>
      <c r="H9" s="25">
        <v>13.75</v>
      </c>
      <c r="I9" s="11">
        <f>G9*H9</f>
        <v>5087.5</v>
      </c>
    </row>
    <row r="10" spans="1:13" x14ac:dyDescent="0.25">
      <c r="A10" s="12">
        <v>45370</v>
      </c>
      <c r="B10" s="13" t="s">
        <v>18</v>
      </c>
      <c r="C10" s="14" t="s">
        <v>21</v>
      </c>
      <c r="D10" s="15">
        <v>1012022</v>
      </c>
      <c r="E10" s="16" t="s">
        <v>10</v>
      </c>
      <c r="F10" s="15" t="s">
        <v>16</v>
      </c>
      <c r="G10" s="17">
        <v>750</v>
      </c>
      <c r="H10" s="18">
        <v>10.9</v>
      </c>
      <c r="I10" s="11">
        <f>G10*H10</f>
        <v>8175</v>
      </c>
    </row>
    <row r="11" spans="1:13" x14ac:dyDescent="0.25">
      <c r="A11" s="19">
        <v>45376</v>
      </c>
      <c r="B11" s="20" t="s">
        <v>22</v>
      </c>
      <c r="C11" s="21" t="s">
        <v>23</v>
      </c>
      <c r="D11" s="22">
        <v>1012023</v>
      </c>
      <c r="E11" s="23" t="s">
        <v>10</v>
      </c>
      <c r="F11" s="22" t="s">
        <v>16</v>
      </c>
      <c r="G11" s="24">
        <v>310</v>
      </c>
      <c r="H11" s="25">
        <v>14.1</v>
      </c>
      <c r="I11" s="11">
        <f>G11*H11</f>
        <v>4371</v>
      </c>
    </row>
    <row r="12" spans="1:13" x14ac:dyDescent="0.25">
      <c r="A12" s="12">
        <v>45383</v>
      </c>
      <c r="B12" s="13" t="s">
        <v>12</v>
      </c>
      <c r="C12" s="14" t="s">
        <v>17</v>
      </c>
      <c r="D12" s="15">
        <v>1012024</v>
      </c>
      <c r="E12" s="16" t="s">
        <v>10</v>
      </c>
      <c r="F12" s="15" t="s">
        <v>11</v>
      </c>
      <c r="G12" s="17">
        <v>490</v>
      </c>
      <c r="H12" s="18">
        <v>12.3</v>
      </c>
      <c r="I12" s="11">
        <f>G12*H12</f>
        <v>6027</v>
      </c>
    </row>
    <row r="13" spans="1:13" x14ac:dyDescent="0.25">
      <c r="A13" s="19">
        <v>45389</v>
      </c>
      <c r="B13" s="20" t="s">
        <v>8</v>
      </c>
      <c r="C13" s="21" t="s">
        <v>24</v>
      </c>
      <c r="D13" s="22">
        <v>1012025</v>
      </c>
      <c r="E13" s="23"/>
      <c r="F13" s="22" t="s">
        <v>16</v>
      </c>
      <c r="G13" s="24">
        <v>670</v>
      </c>
      <c r="H13" s="25">
        <v>11.95</v>
      </c>
      <c r="I13" s="11">
        <f>G13*H13</f>
        <v>8006.4999999999991</v>
      </c>
      <c r="L13" s="35" t="s">
        <v>28</v>
      </c>
      <c r="M13" t="s">
        <v>30</v>
      </c>
    </row>
    <row r="14" spans="1:13" x14ac:dyDescent="0.25">
      <c r="A14" s="12">
        <v>45395</v>
      </c>
      <c r="B14" s="13" t="s">
        <v>19</v>
      </c>
      <c r="C14" s="14" t="s">
        <v>25</v>
      </c>
      <c r="D14" s="15">
        <v>1012026</v>
      </c>
      <c r="E14" s="16"/>
      <c r="F14" s="15" t="s">
        <v>16</v>
      </c>
      <c r="G14" s="17">
        <v>910</v>
      </c>
      <c r="H14" s="18">
        <v>13.6</v>
      </c>
      <c r="I14" s="11">
        <f>G14*H14</f>
        <v>12376</v>
      </c>
      <c r="L14" s="36" t="s">
        <v>32</v>
      </c>
      <c r="M14" s="37">
        <v>2690</v>
      </c>
    </row>
    <row r="15" spans="1:13" x14ac:dyDescent="0.25">
      <c r="A15" s="19">
        <v>45401</v>
      </c>
      <c r="B15" s="20" t="s">
        <v>12</v>
      </c>
      <c r="C15" s="21" t="s">
        <v>13</v>
      </c>
      <c r="D15" s="22">
        <v>1012027</v>
      </c>
      <c r="E15" s="23" t="s">
        <v>10</v>
      </c>
      <c r="F15" s="22" t="s">
        <v>11</v>
      </c>
      <c r="G15" s="24">
        <v>130</v>
      </c>
      <c r="H15" s="25">
        <v>10.75</v>
      </c>
      <c r="I15" s="11">
        <f>G15*H15</f>
        <v>1397.5</v>
      </c>
      <c r="L15" s="36" t="s">
        <v>33</v>
      </c>
      <c r="M15" s="37">
        <v>1620</v>
      </c>
    </row>
    <row r="16" spans="1:13" x14ac:dyDescent="0.25">
      <c r="A16" s="12">
        <v>45407</v>
      </c>
      <c r="B16" s="13" t="s">
        <v>22</v>
      </c>
      <c r="C16" s="14" t="s">
        <v>26</v>
      </c>
      <c r="D16" s="15">
        <v>1012028</v>
      </c>
      <c r="E16" s="16"/>
      <c r="F16" s="15" t="s">
        <v>16</v>
      </c>
      <c r="G16" s="17">
        <v>890</v>
      </c>
      <c r="H16" s="18">
        <v>12.5</v>
      </c>
      <c r="I16" s="11">
        <f>G16*H16</f>
        <v>11125</v>
      </c>
      <c r="L16" s="36" t="s">
        <v>34</v>
      </c>
      <c r="M16" s="37">
        <v>3090</v>
      </c>
    </row>
    <row r="17" spans="1:13" x14ac:dyDescent="0.25">
      <c r="A17" s="19">
        <v>45414</v>
      </c>
      <c r="B17" s="20" t="s">
        <v>19</v>
      </c>
      <c r="C17" s="21" t="s">
        <v>20</v>
      </c>
      <c r="D17" s="22">
        <v>1012029</v>
      </c>
      <c r="E17" s="23" t="s">
        <v>10</v>
      </c>
      <c r="F17" s="22" t="s">
        <v>11</v>
      </c>
      <c r="G17" s="24">
        <v>770</v>
      </c>
      <c r="H17" s="25">
        <v>14.7</v>
      </c>
      <c r="I17" s="11">
        <f>G17*H17</f>
        <v>11319</v>
      </c>
      <c r="L17" s="36" t="s">
        <v>35</v>
      </c>
      <c r="M17" s="37">
        <v>3230</v>
      </c>
    </row>
    <row r="18" spans="1:13" x14ac:dyDescent="0.25">
      <c r="A18" s="12">
        <v>45420</v>
      </c>
      <c r="B18" s="13" t="s">
        <v>18</v>
      </c>
      <c r="C18" s="14" t="s">
        <v>15</v>
      </c>
      <c r="D18" s="15">
        <v>1012030</v>
      </c>
      <c r="E18" s="16"/>
      <c r="F18" s="15" t="s">
        <v>16</v>
      </c>
      <c r="G18" s="17">
        <v>350</v>
      </c>
      <c r="H18" s="18">
        <v>11.35</v>
      </c>
      <c r="I18" s="11">
        <f>G18*H18</f>
        <v>3972.5</v>
      </c>
      <c r="L18" s="36" t="s">
        <v>36</v>
      </c>
      <c r="M18" s="37">
        <v>3960</v>
      </c>
    </row>
    <row r="19" spans="1:13" x14ac:dyDescent="0.25">
      <c r="A19" s="19">
        <v>45426</v>
      </c>
      <c r="B19" s="20" t="s">
        <v>12</v>
      </c>
      <c r="C19" s="21" t="s">
        <v>21</v>
      </c>
      <c r="D19" s="22">
        <v>1012031</v>
      </c>
      <c r="E19" s="23" t="s">
        <v>10</v>
      </c>
      <c r="F19" s="22" t="s">
        <v>16</v>
      </c>
      <c r="G19" s="24">
        <v>510</v>
      </c>
      <c r="H19" s="25">
        <v>13.9</v>
      </c>
      <c r="I19" s="11">
        <f>G19*H19</f>
        <v>7089</v>
      </c>
      <c r="L19" s="36" t="s">
        <v>29</v>
      </c>
      <c r="M19" s="37">
        <v>14590</v>
      </c>
    </row>
    <row r="20" spans="1:13" x14ac:dyDescent="0.25">
      <c r="A20" s="12">
        <v>45432</v>
      </c>
      <c r="B20" s="13" t="s">
        <v>8</v>
      </c>
      <c r="C20" s="14" t="s">
        <v>23</v>
      </c>
      <c r="D20" s="15">
        <v>1012032</v>
      </c>
      <c r="E20" s="16" t="s">
        <v>10</v>
      </c>
      <c r="F20" s="15" t="s">
        <v>16</v>
      </c>
      <c r="G20" s="17">
        <v>970</v>
      </c>
      <c r="H20" s="18">
        <v>10.3</v>
      </c>
      <c r="I20" s="11">
        <f>G20*H20</f>
        <v>9991</v>
      </c>
    </row>
    <row r="21" spans="1:13" x14ac:dyDescent="0.25">
      <c r="A21" s="19">
        <v>45438</v>
      </c>
      <c r="B21" s="20" t="s">
        <v>19</v>
      </c>
      <c r="C21" s="21" t="s">
        <v>17</v>
      </c>
      <c r="D21" s="22">
        <v>1012033</v>
      </c>
      <c r="E21" s="23"/>
      <c r="F21" s="22" t="s">
        <v>11</v>
      </c>
      <c r="G21" s="24">
        <v>630</v>
      </c>
      <c r="H21" s="25">
        <v>14.85</v>
      </c>
      <c r="I21" s="11">
        <f>G21*H21</f>
        <v>9355.5</v>
      </c>
    </row>
    <row r="22" spans="1:13" x14ac:dyDescent="0.25">
      <c r="A22" s="12">
        <v>45445</v>
      </c>
      <c r="B22" s="13" t="s">
        <v>14</v>
      </c>
      <c r="C22" s="14" t="s">
        <v>24</v>
      </c>
      <c r="D22" s="15">
        <v>1012034</v>
      </c>
      <c r="E22" s="16" t="s">
        <v>10</v>
      </c>
      <c r="F22" s="15" t="s">
        <v>11</v>
      </c>
      <c r="G22" s="17">
        <v>250</v>
      </c>
      <c r="H22" s="18">
        <v>12.15</v>
      </c>
      <c r="I22" s="11">
        <f>G22*H22</f>
        <v>3037.5</v>
      </c>
    </row>
    <row r="23" spans="1:13" x14ac:dyDescent="0.25">
      <c r="A23" s="19">
        <v>45451</v>
      </c>
      <c r="B23" s="20" t="s">
        <v>8</v>
      </c>
      <c r="C23" s="21" t="s">
        <v>25</v>
      </c>
      <c r="D23" s="22">
        <v>1012035</v>
      </c>
      <c r="E23" s="23" t="s">
        <v>10</v>
      </c>
      <c r="F23" s="22" t="s">
        <v>11</v>
      </c>
      <c r="G23" s="24">
        <v>830</v>
      </c>
      <c r="H23" s="25">
        <v>11.5</v>
      </c>
      <c r="I23" s="11">
        <f>G23*H23</f>
        <v>9545</v>
      </c>
    </row>
    <row r="24" spans="1:13" x14ac:dyDescent="0.25">
      <c r="A24" s="12">
        <v>45457</v>
      </c>
      <c r="B24" s="13" t="s">
        <v>22</v>
      </c>
      <c r="C24" s="14" t="s">
        <v>13</v>
      </c>
      <c r="D24" s="15">
        <v>1012036</v>
      </c>
      <c r="E24" s="16" t="s">
        <v>10</v>
      </c>
      <c r="F24" s="15" t="s">
        <v>11</v>
      </c>
      <c r="G24" s="17">
        <v>570</v>
      </c>
      <c r="H24" s="18">
        <v>13.2</v>
      </c>
      <c r="I24" s="11">
        <f>G24*H24</f>
        <v>7524</v>
      </c>
    </row>
    <row r="25" spans="1:13" x14ac:dyDescent="0.25">
      <c r="A25" s="19">
        <v>45458</v>
      </c>
      <c r="B25" s="20" t="s">
        <v>19</v>
      </c>
      <c r="C25" s="21" t="s">
        <v>26</v>
      </c>
      <c r="D25" s="22">
        <v>1012037</v>
      </c>
      <c r="E25" s="23"/>
      <c r="F25" s="22" t="s">
        <v>11</v>
      </c>
      <c r="G25" s="24">
        <v>810</v>
      </c>
      <c r="H25" s="25">
        <v>10.65</v>
      </c>
      <c r="I25" s="11">
        <f>G25*H25</f>
        <v>8626.5</v>
      </c>
    </row>
    <row r="26" spans="1:13" x14ac:dyDescent="0.25">
      <c r="A26" s="12">
        <v>45460</v>
      </c>
      <c r="B26" s="13" t="s">
        <v>12</v>
      </c>
      <c r="C26" s="14" t="s">
        <v>13</v>
      </c>
      <c r="D26" s="15">
        <v>1012038</v>
      </c>
      <c r="E26" s="16" t="s">
        <v>10</v>
      </c>
      <c r="F26" s="15" t="s">
        <v>16</v>
      </c>
      <c r="G26" s="17">
        <v>690</v>
      </c>
      <c r="H26" s="18">
        <v>14.4</v>
      </c>
      <c r="I26" s="11">
        <f>G26*H26</f>
        <v>9936</v>
      </c>
    </row>
    <row r="27" spans="1:13" ht="15.75" thickBot="1" x14ac:dyDescent="0.3">
      <c r="A27" s="27">
        <v>45458</v>
      </c>
      <c r="B27" s="28" t="s">
        <v>19</v>
      </c>
      <c r="C27" s="29" t="s">
        <v>26</v>
      </c>
      <c r="D27" s="30">
        <v>1012037</v>
      </c>
      <c r="E27" s="31"/>
      <c r="F27" s="30" t="s">
        <v>11</v>
      </c>
      <c r="G27" s="32">
        <v>810</v>
      </c>
      <c r="H27" s="33">
        <v>10.65</v>
      </c>
      <c r="I27" s="11">
        <f>G27*H27</f>
        <v>8626.5</v>
      </c>
    </row>
    <row r="28" spans="1:13" x14ac:dyDescent="0.25">
      <c r="H28" t="s">
        <v>38</v>
      </c>
      <c r="I28" s="11">
        <f>SUM(I3:I27)</f>
        <v>181526</v>
      </c>
    </row>
    <row r="32" spans="1:13" x14ac:dyDescent="0.25">
      <c r="C32" t="s">
        <v>39</v>
      </c>
      <c r="D32" s="10">
        <f>AVERAGE(I3:I27)</f>
        <v>7261.04</v>
      </c>
    </row>
    <row r="33" spans="3:4" x14ac:dyDescent="0.25">
      <c r="C33" t="s">
        <v>40</v>
      </c>
      <c r="D33">
        <f>AVERAGEIFS(I3:I27, B3:B27, "Shirts")</f>
        <v>8009.4</v>
      </c>
    </row>
    <row r="34" spans="3:4" x14ac:dyDescent="0.25">
      <c r="C34" t="s">
        <v>46</v>
      </c>
      <c r="D34" s="10">
        <f>MIN(I3:I27)</f>
        <v>1397.5</v>
      </c>
    </row>
    <row r="35" spans="3:4" x14ac:dyDescent="0.25">
      <c r="C35" t="s">
        <v>47</v>
      </c>
      <c r="D35" s="10">
        <f>MAX(I3:I27)</f>
        <v>12376</v>
      </c>
    </row>
  </sheetData>
  <mergeCells count="1">
    <mergeCell ref="A1:I1"/>
  </mergeCells>
  <conditionalFormatting sqref="F1:F1048576">
    <cfRule type="containsText" dxfId="4" priority="2" operator="containsText" text="On Cash">
      <formula>NOT(ISERROR(SEARCH("On Cash",F1)))</formula>
    </cfRule>
    <cfRule type="containsText" dxfId="3" priority="1" operator="containsText" text="On Credit">
      <formula>NOT(ISERROR(SEARCH("On Credit",F1)))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D1CD-FAFE-47E2-86F9-C4F8AF286D22}">
  <dimension ref="A3:J12"/>
  <sheetViews>
    <sheetView workbookViewId="0">
      <selection activeCell="A10" sqref="A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6.42578125" bestFit="1" customWidth="1"/>
    <col min="4" max="4" width="15.42578125" bestFit="1" customWidth="1"/>
    <col min="5" max="5" width="14.85546875" bestFit="1" customWidth="1"/>
    <col min="6" max="6" width="16.42578125" bestFit="1" customWidth="1"/>
    <col min="7" max="7" width="15.42578125" bestFit="1" customWidth="1"/>
    <col min="8" max="8" width="19.85546875" bestFit="1" customWidth="1"/>
    <col min="9" max="9" width="21.5703125" bestFit="1" customWidth="1"/>
    <col min="10" max="10" width="20.42578125" bestFit="1" customWidth="1"/>
  </cols>
  <sheetData>
    <row r="3" spans="1:10" x14ac:dyDescent="0.25">
      <c r="B3" s="35" t="s">
        <v>42</v>
      </c>
    </row>
    <row r="4" spans="1:10" x14ac:dyDescent="0.25">
      <c r="B4" t="s">
        <v>11</v>
      </c>
      <c r="E4" t="s">
        <v>16</v>
      </c>
      <c r="H4" t="s">
        <v>44</v>
      </c>
      <c r="I4" t="s">
        <v>43</v>
      </c>
      <c r="J4" t="s">
        <v>45</v>
      </c>
    </row>
    <row r="5" spans="1:10" x14ac:dyDescent="0.25">
      <c r="A5" s="35" t="s">
        <v>28</v>
      </c>
      <c r="B5" t="s">
        <v>31</v>
      </c>
      <c r="C5" t="s">
        <v>41</v>
      </c>
      <c r="D5" t="s">
        <v>30</v>
      </c>
      <c r="E5" t="s">
        <v>31</v>
      </c>
      <c r="F5" t="s">
        <v>41</v>
      </c>
      <c r="G5" t="s">
        <v>30</v>
      </c>
    </row>
    <row r="6" spans="1:10" x14ac:dyDescent="0.25">
      <c r="A6" s="36" t="s">
        <v>19</v>
      </c>
      <c r="B6" s="10">
        <v>43015</v>
      </c>
      <c r="C6" s="10">
        <v>64.599999999999994</v>
      </c>
      <c r="D6" s="37">
        <v>3390</v>
      </c>
      <c r="E6" s="10">
        <v>14504</v>
      </c>
      <c r="F6" s="10">
        <v>24.799999999999997</v>
      </c>
      <c r="G6" s="37">
        <v>1100</v>
      </c>
      <c r="H6" s="10">
        <v>57519</v>
      </c>
      <c r="I6" s="10">
        <v>89.399999999999991</v>
      </c>
      <c r="J6" s="37">
        <v>4490</v>
      </c>
    </row>
    <row r="7" spans="1:10" x14ac:dyDescent="0.25">
      <c r="A7" s="36" t="s">
        <v>14</v>
      </c>
      <c r="B7" s="10">
        <v>3037.5</v>
      </c>
      <c r="C7" s="10">
        <v>12.15</v>
      </c>
      <c r="D7" s="37">
        <v>250</v>
      </c>
      <c r="E7" s="10">
        <v>7808</v>
      </c>
      <c r="F7" s="10">
        <v>12.8</v>
      </c>
      <c r="G7" s="37">
        <v>610</v>
      </c>
      <c r="H7" s="10">
        <v>10845.5</v>
      </c>
      <c r="I7" s="10">
        <v>24.950000000000003</v>
      </c>
      <c r="J7" s="37">
        <v>860</v>
      </c>
    </row>
    <row r="8" spans="1:10" x14ac:dyDescent="0.25">
      <c r="A8" s="36" t="s">
        <v>22</v>
      </c>
      <c r="B8" s="10">
        <v>7524</v>
      </c>
      <c r="C8" s="10">
        <v>13.2</v>
      </c>
      <c r="D8" s="37">
        <v>570</v>
      </c>
      <c r="E8" s="10">
        <v>15496</v>
      </c>
      <c r="F8" s="10">
        <v>26.6</v>
      </c>
      <c r="G8" s="37">
        <v>1200</v>
      </c>
      <c r="H8" s="10">
        <v>23020</v>
      </c>
      <c r="I8" s="10">
        <v>39.799999999999997</v>
      </c>
      <c r="J8" s="37">
        <v>1770</v>
      </c>
    </row>
    <row r="9" spans="1:10" x14ac:dyDescent="0.25">
      <c r="A9" s="36" t="s">
        <v>18</v>
      </c>
      <c r="B9" s="10">
        <v>7370</v>
      </c>
      <c r="C9" s="10">
        <v>13.4</v>
      </c>
      <c r="D9" s="37">
        <v>550</v>
      </c>
      <c r="E9" s="10">
        <v>12147.5</v>
      </c>
      <c r="F9" s="10">
        <v>22.25</v>
      </c>
      <c r="G9" s="37">
        <v>1100</v>
      </c>
      <c r="H9" s="10">
        <v>19517.5</v>
      </c>
      <c r="I9" s="10">
        <v>35.65</v>
      </c>
      <c r="J9" s="37">
        <v>1650</v>
      </c>
    </row>
    <row r="10" spans="1:10" x14ac:dyDescent="0.25">
      <c r="A10" s="36" t="s">
        <v>12</v>
      </c>
      <c r="B10" s="10">
        <v>13552</v>
      </c>
      <c r="C10" s="10">
        <v>37.299999999999997</v>
      </c>
      <c r="D10" s="37">
        <v>1050</v>
      </c>
      <c r="E10" s="10">
        <v>17025</v>
      </c>
      <c r="F10" s="10">
        <v>28.3</v>
      </c>
      <c r="G10" s="37">
        <v>1200</v>
      </c>
      <c r="H10" s="10">
        <v>30577</v>
      </c>
      <c r="I10" s="10">
        <v>65.599999999999994</v>
      </c>
      <c r="J10" s="37">
        <v>2250</v>
      </c>
    </row>
    <row r="11" spans="1:10" x14ac:dyDescent="0.25">
      <c r="A11" s="36" t="s">
        <v>8</v>
      </c>
      <c r="B11" s="10">
        <v>12380</v>
      </c>
      <c r="C11" s="10">
        <v>22</v>
      </c>
      <c r="D11" s="37">
        <v>1100</v>
      </c>
      <c r="E11" s="10">
        <v>27667</v>
      </c>
      <c r="F11" s="10">
        <v>33.900000000000006</v>
      </c>
      <c r="G11" s="37">
        <v>2470</v>
      </c>
      <c r="H11" s="10">
        <v>40047</v>
      </c>
      <c r="I11" s="10">
        <v>55.900000000000006</v>
      </c>
      <c r="J11" s="37">
        <v>3570</v>
      </c>
    </row>
    <row r="12" spans="1:10" x14ac:dyDescent="0.25">
      <c r="A12" s="36" t="s">
        <v>29</v>
      </c>
      <c r="B12" s="10">
        <v>86878.5</v>
      </c>
      <c r="C12" s="10">
        <v>162.65</v>
      </c>
      <c r="D12" s="37">
        <v>6910</v>
      </c>
      <c r="E12" s="10">
        <v>94647.5</v>
      </c>
      <c r="F12" s="10">
        <v>148.64999999999998</v>
      </c>
      <c r="G12" s="37">
        <v>7680</v>
      </c>
      <c r="H12" s="10">
        <v>181526</v>
      </c>
      <c r="I12" s="10">
        <v>311.29999999999995</v>
      </c>
      <c r="J12" s="37">
        <v>14590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D054-DF4A-49DF-999E-F92B90CA86A9}">
  <dimension ref="A1:B7"/>
  <sheetViews>
    <sheetView tabSelected="1" workbookViewId="0">
      <selection sqref="A1:B6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x14ac:dyDescent="0.25">
      <c r="A1" s="35" t="s">
        <v>28</v>
      </c>
      <c r="B1" t="s">
        <v>31</v>
      </c>
    </row>
    <row r="2" spans="1:2" x14ac:dyDescent="0.25">
      <c r="A2" s="36" t="s">
        <v>32</v>
      </c>
      <c r="B2" s="10">
        <v>33810</v>
      </c>
    </row>
    <row r="3" spans="1:2" x14ac:dyDescent="0.25">
      <c r="A3" s="36" t="s">
        <v>33</v>
      </c>
      <c r="B3" s="10">
        <v>19761.5</v>
      </c>
    </row>
    <row r="4" spans="1:2" x14ac:dyDescent="0.25">
      <c r="A4" s="36" t="s">
        <v>34</v>
      </c>
      <c r="B4" s="10">
        <v>38932</v>
      </c>
    </row>
    <row r="5" spans="1:2" x14ac:dyDescent="0.25">
      <c r="A5" s="36" t="s">
        <v>35</v>
      </c>
      <c r="B5" s="10">
        <v>41727</v>
      </c>
    </row>
    <row r="6" spans="1:2" x14ac:dyDescent="0.25">
      <c r="A6" s="36" t="s">
        <v>36</v>
      </c>
      <c r="B6" s="10">
        <v>47295.5</v>
      </c>
    </row>
    <row r="7" spans="1:2" x14ac:dyDescent="0.25">
      <c r="A7" s="36" t="s">
        <v>29</v>
      </c>
      <c r="B7" s="10">
        <v>181526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85C3-0EB6-4942-8774-82E99020252B}">
  <sheetPr filterMode="1"/>
  <dimension ref="A1:I28"/>
  <sheetViews>
    <sheetView workbookViewId="0">
      <selection activeCell="B21" sqref="B21"/>
    </sheetView>
  </sheetViews>
  <sheetFormatPr defaultRowHeight="15" x14ac:dyDescent="0.25"/>
  <cols>
    <col min="1" max="1" width="15.140625" customWidth="1"/>
    <col min="3" max="3" width="33" customWidth="1"/>
    <col min="6" max="6" width="16.42578125" customWidth="1"/>
    <col min="9" max="9" width="11.85546875" bestFit="1" customWidth="1"/>
  </cols>
  <sheetData>
    <row r="1" spans="1:9" ht="18.75" x14ac:dyDescent="0.25">
      <c r="A1" s="34" t="s">
        <v>37</v>
      </c>
      <c r="B1" s="34"/>
      <c r="C1" s="34"/>
      <c r="D1" s="34"/>
      <c r="E1" s="34"/>
      <c r="F1" s="34"/>
      <c r="G1" s="34"/>
      <c r="H1" s="34"/>
      <c r="I1" s="34"/>
    </row>
    <row r="2" spans="1:9" ht="32.25" thickBot="1" x14ac:dyDescent="0.3">
      <c r="A2" s="1" t="s">
        <v>27</v>
      </c>
      <c r="B2" s="1" t="s">
        <v>0</v>
      </c>
      <c r="C2" s="2" t="s">
        <v>1</v>
      </c>
      <c r="D2" s="3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5">
      <c r="A3" s="38">
        <v>45432</v>
      </c>
      <c r="B3" s="39" t="s">
        <v>8</v>
      </c>
      <c r="C3" s="45" t="s">
        <v>23</v>
      </c>
      <c r="D3" s="41">
        <v>1012032</v>
      </c>
      <c r="E3" s="42" t="s">
        <v>10</v>
      </c>
      <c r="F3" s="41" t="s">
        <v>16</v>
      </c>
      <c r="G3" s="43">
        <v>970</v>
      </c>
      <c r="H3" s="44">
        <v>10.3</v>
      </c>
      <c r="I3" s="11">
        <f>G3*H3</f>
        <v>9991</v>
      </c>
    </row>
    <row r="4" spans="1:9" hidden="1" x14ac:dyDescent="0.25">
      <c r="A4" s="19">
        <v>45364</v>
      </c>
      <c r="B4" s="20" t="s">
        <v>19</v>
      </c>
      <c r="C4" s="20" t="s">
        <v>15</v>
      </c>
      <c r="D4" s="22">
        <v>1012021</v>
      </c>
      <c r="E4" s="23" t="s">
        <v>10</v>
      </c>
      <c r="F4" s="22" t="s">
        <v>11</v>
      </c>
      <c r="G4" s="24">
        <v>370</v>
      </c>
      <c r="H4" s="25">
        <v>13.75</v>
      </c>
      <c r="I4" s="11">
        <f>G4*H4</f>
        <v>5087.5</v>
      </c>
    </row>
    <row r="5" spans="1:9" x14ac:dyDescent="0.25">
      <c r="A5" s="12">
        <v>45370</v>
      </c>
      <c r="B5" s="13" t="s">
        <v>18</v>
      </c>
      <c r="C5" s="40" t="s">
        <v>21</v>
      </c>
      <c r="D5" s="15">
        <v>1012022</v>
      </c>
      <c r="E5" s="16" t="s">
        <v>10</v>
      </c>
      <c r="F5" s="15" t="s">
        <v>16</v>
      </c>
      <c r="G5" s="17">
        <v>750</v>
      </c>
      <c r="H5" s="18">
        <v>10.9</v>
      </c>
      <c r="I5" s="11">
        <f>G5*H5</f>
        <v>8175</v>
      </c>
    </row>
    <row r="6" spans="1:9" hidden="1" x14ac:dyDescent="0.25">
      <c r="A6" s="19">
        <v>45414</v>
      </c>
      <c r="B6" s="20" t="s">
        <v>19</v>
      </c>
      <c r="C6" s="20" t="s">
        <v>20</v>
      </c>
      <c r="D6" s="22">
        <v>1012029</v>
      </c>
      <c r="E6" s="23" t="s">
        <v>10</v>
      </c>
      <c r="F6" s="22" t="s">
        <v>11</v>
      </c>
      <c r="G6" s="24">
        <v>770</v>
      </c>
      <c r="H6" s="25">
        <v>14.7</v>
      </c>
      <c r="I6" s="11">
        <f>G6*H6</f>
        <v>11319</v>
      </c>
    </row>
    <row r="7" spans="1:9" hidden="1" x14ac:dyDescent="0.25">
      <c r="A7" s="19">
        <v>45438</v>
      </c>
      <c r="B7" s="20" t="s">
        <v>19</v>
      </c>
      <c r="C7" s="21" t="s">
        <v>17</v>
      </c>
      <c r="D7" s="22">
        <v>1012033</v>
      </c>
      <c r="E7" s="23"/>
      <c r="F7" s="22" t="s">
        <v>11</v>
      </c>
      <c r="G7" s="24">
        <v>630</v>
      </c>
      <c r="H7" s="25">
        <v>14.85</v>
      </c>
      <c r="I7" s="11">
        <f>G7*H7</f>
        <v>9355.5</v>
      </c>
    </row>
    <row r="8" spans="1:9" hidden="1" x14ac:dyDescent="0.25">
      <c r="A8" s="19">
        <v>45458</v>
      </c>
      <c r="B8" s="20" t="s">
        <v>19</v>
      </c>
      <c r="C8" s="21" t="s">
        <v>26</v>
      </c>
      <c r="D8" s="22">
        <v>1012037</v>
      </c>
      <c r="E8" s="23"/>
      <c r="F8" s="22" t="s">
        <v>11</v>
      </c>
      <c r="G8" s="24">
        <v>810</v>
      </c>
      <c r="H8" s="25">
        <v>10.65</v>
      </c>
      <c r="I8" s="11">
        <f>G8*H8</f>
        <v>8626.5</v>
      </c>
    </row>
    <row r="9" spans="1:9" hidden="1" x14ac:dyDescent="0.25">
      <c r="A9" s="19">
        <v>45458</v>
      </c>
      <c r="B9" s="20" t="s">
        <v>19</v>
      </c>
      <c r="C9" s="21" t="s">
        <v>26</v>
      </c>
      <c r="D9" s="22">
        <v>1012037</v>
      </c>
      <c r="E9" s="23"/>
      <c r="F9" s="22" t="s">
        <v>11</v>
      </c>
      <c r="G9" s="24">
        <v>810</v>
      </c>
      <c r="H9" s="25">
        <v>10.65</v>
      </c>
      <c r="I9" s="11">
        <f>G9*H9</f>
        <v>8626.5</v>
      </c>
    </row>
    <row r="10" spans="1:9" x14ac:dyDescent="0.25">
      <c r="A10" s="12">
        <v>45358</v>
      </c>
      <c r="B10" s="13" t="s">
        <v>19</v>
      </c>
      <c r="C10" s="13" t="s">
        <v>20</v>
      </c>
      <c r="D10" s="15">
        <v>1012020</v>
      </c>
      <c r="E10" s="16" t="s">
        <v>10</v>
      </c>
      <c r="F10" s="15" t="s">
        <v>16</v>
      </c>
      <c r="G10" s="17">
        <v>190</v>
      </c>
      <c r="H10" s="18">
        <v>11.2</v>
      </c>
      <c r="I10" s="11">
        <f>G10*H10</f>
        <v>2128</v>
      </c>
    </row>
    <row r="11" spans="1:9" hidden="1" x14ac:dyDescent="0.25">
      <c r="A11" s="12">
        <v>45445</v>
      </c>
      <c r="B11" s="13" t="s">
        <v>14</v>
      </c>
      <c r="C11" s="40" t="s">
        <v>24</v>
      </c>
      <c r="D11" s="15">
        <v>1012034</v>
      </c>
      <c r="E11" s="16" t="s">
        <v>10</v>
      </c>
      <c r="F11" s="15" t="s">
        <v>11</v>
      </c>
      <c r="G11" s="17">
        <v>250</v>
      </c>
      <c r="H11" s="18">
        <v>12.15</v>
      </c>
      <c r="I11" s="11">
        <f>G11*H11</f>
        <v>3037.5</v>
      </c>
    </row>
    <row r="12" spans="1:9" x14ac:dyDescent="0.25">
      <c r="A12" s="12">
        <v>45420</v>
      </c>
      <c r="B12" s="13" t="s">
        <v>18</v>
      </c>
      <c r="C12" s="14" t="s">
        <v>15</v>
      </c>
      <c r="D12" s="15">
        <v>1012030</v>
      </c>
      <c r="E12" s="16"/>
      <c r="F12" s="15" t="s">
        <v>16</v>
      </c>
      <c r="G12" s="17">
        <v>350</v>
      </c>
      <c r="H12" s="18">
        <v>11.35</v>
      </c>
      <c r="I12" s="11">
        <f>G12*H12</f>
        <v>3972.5</v>
      </c>
    </row>
    <row r="13" spans="1:9" x14ac:dyDescent="0.25">
      <c r="A13" s="12">
        <v>45335</v>
      </c>
      <c r="B13" s="13" t="s">
        <v>8</v>
      </c>
      <c r="C13" s="40" t="s">
        <v>17</v>
      </c>
      <c r="D13" s="15">
        <v>1012018</v>
      </c>
      <c r="E13" s="16" t="s">
        <v>10</v>
      </c>
      <c r="F13" s="15" t="s">
        <v>16</v>
      </c>
      <c r="G13" s="17">
        <v>830</v>
      </c>
      <c r="H13" s="18">
        <v>11.65</v>
      </c>
      <c r="I13" s="11">
        <f>G13*H13</f>
        <v>9669.5</v>
      </c>
    </row>
    <row r="14" spans="1:9" hidden="1" x14ac:dyDescent="0.25">
      <c r="A14" s="12">
        <v>45457</v>
      </c>
      <c r="B14" s="13" t="s">
        <v>22</v>
      </c>
      <c r="C14" s="14" t="s">
        <v>13</v>
      </c>
      <c r="D14" s="15">
        <v>1012036</v>
      </c>
      <c r="E14" s="16" t="s">
        <v>10</v>
      </c>
      <c r="F14" s="15" t="s">
        <v>11</v>
      </c>
      <c r="G14" s="17">
        <v>570</v>
      </c>
      <c r="H14" s="18">
        <v>13.2</v>
      </c>
      <c r="I14" s="11">
        <f>G14*H14</f>
        <v>7524</v>
      </c>
    </row>
    <row r="15" spans="1:9" hidden="1" x14ac:dyDescent="0.25">
      <c r="A15" s="19">
        <v>45350</v>
      </c>
      <c r="B15" s="20" t="s">
        <v>18</v>
      </c>
      <c r="C15" s="21" t="s">
        <v>9</v>
      </c>
      <c r="D15" s="22">
        <v>1012019</v>
      </c>
      <c r="E15" s="23"/>
      <c r="F15" s="22" t="s">
        <v>11</v>
      </c>
      <c r="G15" s="24">
        <v>550</v>
      </c>
      <c r="H15" s="25">
        <v>13.4</v>
      </c>
      <c r="I15" s="11">
        <f>G15*H15</f>
        <v>7370</v>
      </c>
    </row>
    <row r="16" spans="1:9" x14ac:dyDescent="0.25">
      <c r="A16" s="19">
        <v>45389</v>
      </c>
      <c r="B16" s="20" t="s">
        <v>8</v>
      </c>
      <c r="C16" s="20" t="s">
        <v>24</v>
      </c>
      <c r="D16" s="22">
        <v>1012025</v>
      </c>
      <c r="E16" s="23"/>
      <c r="F16" s="22" t="s">
        <v>16</v>
      </c>
      <c r="G16" s="24">
        <v>670</v>
      </c>
      <c r="H16" s="25">
        <v>11.95</v>
      </c>
      <c r="I16" s="11">
        <f>G16*H16</f>
        <v>8006.4999999999991</v>
      </c>
    </row>
    <row r="17" spans="1:9" x14ac:dyDescent="0.25">
      <c r="A17" s="12">
        <v>45407</v>
      </c>
      <c r="B17" s="13" t="s">
        <v>22</v>
      </c>
      <c r="C17" s="40" t="s">
        <v>26</v>
      </c>
      <c r="D17" s="15">
        <v>1012028</v>
      </c>
      <c r="E17" s="16"/>
      <c r="F17" s="15" t="s">
        <v>16</v>
      </c>
      <c r="G17" s="17">
        <v>890</v>
      </c>
      <c r="H17" s="18">
        <v>12.5</v>
      </c>
      <c r="I17" s="11">
        <f>G17*H17</f>
        <v>11125</v>
      </c>
    </row>
    <row r="18" spans="1:9" hidden="1" x14ac:dyDescent="0.25">
      <c r="A18" s="12">
        <v>45327</v>
      </c>
      <c r="B18" s="13" t="s">
        <v>12</v>
      </c>
      <c r="C18" s="14" t="s">
        <v>13</v>
      </c>
      <c r="D18" s="15">
        <v>1012016</v>
      </c>
      <c r="E18" s="16"/>
      <c r="F18" s="15" t="s">
        <v>11</v>
      </c>
      <c r="G18" s="17">
        <v>430</v>
      </c>
      <c r="H18" s="18">
        <v>14.25</v>
      </c>
      <c r="I18" s="11">
        <f>G18*H18</f>
        <v>6127.5</v>
      </c>
    </row>
    <row r="19" spans="1:9" hidden="1" x14ac:dyDescent="0.25">
      <c r="A19" s="12">
        <v>45383</v>
      </c>
      <c r="B19" s="13" t="s">
        <v>12</v>
      </c>
      <c r="C19" s="40" t="s">
        <v>17</v>
      </c>
      <c r="D19" s="15">
        <v>1012024</v>
      </c>
      <c r="E19" s="16" t="s">
        <v>10</v>
      </c>
      <c r="F19" s="15" t="s">
        <v>11</v>
      </c>
      <c r="G19" s="17">
        <v>490</v>
      </c>
      <c r="H19" s="18">
        <v>12.3</v>
      </c>
      <c r="I19" s="11">
        <f>G19*H19</f>
        <v>6027</v>
      </c>
    </row>
    <row r="20" spans="1:9" hidden="1" x14ac:dyDescent="0.25">
      <c r="A20" s="19">
        <v>45401</v>
      </c>
      <c r="B20" s="20" t="s">
        <v>12</v>
      </c>
      <c r="C20" s="20" t="s">
        <v>13</v>
      </c>
      <c r="D20" s="22">
        <v>1012027</v>
      </c>
      <c r="E20" s="23" t="s">
        <v>10</v>
      </c>
      <c r="F20" s="22" t="s">
        <v>11</v>
      </c>
      <c r="G20" s="24">
        <v>130</v>
      </c>
      <c r="H20" s="25">
        <v>10.75</v>
      </c>
      <c r="I20" s="11">
        <f>G20*H20</f>
        <v>1397.5</v>
      </c>
    </row>
    <row r="21" spans="1:9" x14ac:dyDescent="0.25">
      <c r="A21" s="19">
        <v>45332</v>
      </c>
      <c r="B21" s="20" t="s">
        <v>14</v>
      </c>
      <c r="C21" s="21" t="s">
        <v>15</v>
      </c>
      <c r="D21" s="22">
        <v>1012017</v>
      </c>
      <c r="E21" s="23"/>
      <c r="F21" s="22" t="s">
        <v>16</v>
      </c>
      <c r="G21" s="24">
        <v>610</v>
      </c>
      <c r="H21" s="25">
        <v>12.8</v>
      </c>
      <c r="I21" s="11">
        <f>G21*H21</f>
        <v>7808</v>
      </c>
    </row>
    <row r="22" spans="1:9" x14ac:dyDescent="0.25">
      <c r="A22" s="12">
        <v>45395</v>
      </c>
      <c r="B22" s="13" t="s">
        <v>19</v>
      </c>
      <c r="C22" s="14" t="s">
        <v>25</v>
      </c>
      <c r="D22" s="15">
        <v>1012026</v>
      </c>
      <c r="E22" s="16"/>
      <c r="F22" s="15" t="s">
        <v>16</v>
      </c>
      <c r="G22" s="17">
        <v>910</v>
      </c>
      <c r="H22" s="18">
        <v>13.6</v>
      </c>
      <c r="I22" s="11">
        <f>G22*H22</f>
        <v>12376</v>
      </c>
    </row>
    <row r="23" spans="1:9" hidden="1" x14ac:dyDescent="0.25">
      <c r="A23" s="19">
        <v>45323</v>
      </c>
      <c r="B23" s="20" t="s">
        <v>8</v>
      </c>
      <c r="C23" s="21" t="s">
        <v>9</v>
      </c>
      <c r="D23" s="22">
        <v>1012015</v>
      </c>
      <c r="E23" s="23" t="s">
        <v>10</v>
      </c>
      <c r="F23" s="22" t="s">
        <v>11</v>
      </c>
      <c r="G23" s="24">
        <v>270</v>
      </c>
      <c r="H23" s="25">
        <v>10.5</v>
      </c>
      <c r="I23" s="11">
        <f>G23*H23</f>
        <v>2835</v>
      </c>
    </row>
    <row r="24" spans="1:9" x14ac:dyDescent="0.25">
      <c r="A24" s="19">
        <v>45426</v>
      </c>
      <c r="B24" s="20" t="s">
        <v>12</v>
      </c>
      <c r="C24" s="20" t="s">
        <v>21</v>
      </c>
      <c r="D24" s="22">
        <v>1012031</v>
      </c>
      <c r="E24" s="23" t="s">
        <v>10</v>
      </c>
      <c r="F24" s="22" t="s">
        <v>16</v>
      </c>
      <c r="G24" s="24">
        <v>510</v>
      </c>
      <c r="H24" s="25">
        <v>13.9</v>
      </c>
      <c r="I24" s="11">
        <f>G24*H24</f>
        <v>7089</v>
      </c>
    </row>
    <row r="25" spans="1:9" x14ac:dyDescent="0.25">
      <c r="A25" s="19">
        <v>45376</v>
      </c>
      <c r="B25" s="20" t="s">
        <v>22</v>
      </c>
      <c r="C25" s="21" t="s">
        <v>23</v>
      </c>
      <c r="D25" s="22">
        <v>1012023</v>
      </c>
      <c r="E25" s="23" t="s">
        <v>10</v>
      </c>
      <c r="F25" s="22" t="s">
        <v>16</v>
      </c>
      <c r="G25" s="24">
        <v>310</v>
      </c>
      <c r="H25" s="25">
        <v>14.1</v>
      </c>
      <c r="I25" s="11">
        <f>G25*H25</f>
        <v>4371</v>
      </c>
    </row>
    <row r="26" spans="1:9" x14ac:dyDescent="0.25">
      <c r="A26" s="12">
        <v>45460</v>
      </c>
      <c r="B26" s="13" t="s">
        <v>12</v>
      </c>
      <c r="C26" s="14" t="s">
        <v>13</v>
      </c>
      <c r="D26" s="15">
        <v>1012038</v>
      </c>
      <c r="E26" s="16" t="s">
        <v>10</v>
      </c>
      <c r="F26" s="15" t="s">
        <v>16</v>
      </c>
      <c r="G26" s="17">
        <v>690</v>
      </c>
      <c r="H26" s="18">
        <v>14.4</v>
      </c>
      <c r="I26" s="11">
        <f>G26*H26</f>
        <v>9936</v>
      </c>
    </row>
    <row r="27" spans="1:9" ht="15.75" hidden="1" thickBot="1" x14ac:dyDescent="0.3">
      <c r="A27" s="27">
        <v>45451</v>
      </c>
      <c r="B27" s="28" t="s">
        <v>8</v>
      </c>
      <c r="C27" s="29" t="s">
        <v>25</v>
      </c>
      <c r="D27" s="30">
        <v>1012035</v>
      </c>
      <c r="E27" s="31" t="s">
        <v>10</v>
      </c>
      <c r="F27" s="30" t="s">
        <v>11</v>
      </c>
      <c r="G27" s="32">
        <v>830</v>
      </c>
      <c r="H27" s="33">
        <v>11.5</v>
      </c>
      <c r="I27" s="11">
        <f>G27*H27</f>
        <v>9545</v>
      </c>
    </row>
    <row r="28" spans="1:9" x14ac:dyDescent="0.25">
      <c r="I28" s="11"/>
    </row>
  </sheetData>
  <autoFilter ref="A2:I28" xr:uid="{84D285C3-0EB6-4942-8774-82E99020252B}">
    <filterColumn colId="5">
      <filters blank="1">
        <filter val="On Credit"/>
      </filters>
    </filterColumn>
    <sortState xmlns:xlrd2="http://schemas.microsoft.com/office/spreadsheetml/2017/richdata2" ref="A3:I28">
      <sortCondition ref="H3:H28"/>
    </sortState>
  </autoFilter>
  <sortState xmlns:xlrd2="http://schemas.microsoft.com/office/spreadsheetml/2017/richdata2" ref="A3:I28">
    <sortCondition ref="B3:B28"/>
  </sortState>
  <mergeCells count="1">
    <mergeCell ref="A1:I1"/>
  </mergeCells>
  <conditionalFormatting sqref="F1:F1048576">
    <cfRule type="containsText" dxfId="0" priority="1" operator="containsText" text="On Credit">
      <formula>NOT(ISERROR(SEARCH("On Credit",F1)))</formula>
    </cfRule>
    <cfRule type="containsText" dxfId="1" priority="2" operator="containsText" text="On Cash">
      <formula>NOT(ISERROR(SEARCH("On Cash",F1)))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sales data</vt:lpstr>
      <vt:lpstr>PIvot Table</vt:lpstr>
      <vt:lpstr>Pivot Chart</vt:lpstr>
      <vt:lpstr>Sorting and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 Hasan</dc:creator>
  <cp:lastModifiedBy>Mehedi Hasan</cp:lastModifiedBy>
  <dcterms:created xsi:type="dcterms:W3CDTF">2025-02-17T15:21:28Z</dcterms:created>
  <dcterms:modified xsi:type="dcterms:W3CDTF">2025-02-17T17:14:35Z</dcterms:modified>
</cp:coreProperties>
</file>