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\OneDrive - Univerzita Tomáše Bati ve Zlíně\Zápisy z hodin\4. semestr\AP4EO Elektrické obvody\Protokol č11\"/>
    </mc:Choice>
  </mc:AlternateContent>
  <xr:revisionPtr revIDLastSave="0" documentId="13_ncr:1_{3CC16C5D-8D1E-4302-914D-5F8481BFDF51}" xr6:coauthVersionLast="47" xr6:coauthVersionMax="47" xr10:uidLastSave="{00000000-0000-0000-0000-000000000000}"/>
  <bookViews>
    <workbookView xWindow="-120" yWindow="-120" windowWidth="29040" windowHeight="15840" xr2:uid="{714C7150-71E2-4FDE-88FA-9A2C89F5E44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K8" i="1"/>
  <c r="T8" i="1" s="1"/>
  <c r="K9" i="1"/>
  <c r="T9" i="1" s="1"/>
  <c r="K10" i="1"/>
  <c r="K11" i="1"/>
  <c r="T11" i="1" s="1"/>
  <c r="K12" i="1"/>
  <c r="T12" i="1" s="1"/>
  <c r="K7" i="1"/>
  <c r="T7" i="1"/>
  <c r="T10" i="1"/>
  <c r="S8" i="1"/>
  <c r="S9" i="1"/>
  <c r="S10" i="1"/>
  <c r="S11" i="1"/>
  <c r="S12" i="1"/>
  <c r="S7" i="1"/>
  <c r="J8" i="1"/>
  <c r="J9" i="1"/>
  <c r="J10" i="1"/>
  <c r="J11" i="1"/>
  <c r="J12" i="1"/>
  <c r="J7" i="1"/>
  <c r="H20" i="1"/>
  <c r="H21" i="1"/>
  <c r="H22" i="1"/>
  <c r="H23" i="1"/>
  <c r="H24" i="1"/>
  <c r="H25" i="1"/>
  <c r="H26" i="1"/>
  <c r="G20" i="1"/>
  <c r="G21" i="1"/>
  <c r="G22" i="1"/>
  <c r="G23" i="1"/>
  <c r="G24" i="1"/>
  <c r="G25" i="1"/>
  <c r="G26" i="1"/>
  <c r="G19" i="1"/>
  <c r="M8" i="1"/>
  <c r="M9" i="1"/>
  <c r="M10" i="1"/>
  <c r="M11" i="1"/>
  <c r="M12" i="1"/>
  <c r="M7" i="1"/>
  <c r="N8" i="1"/>
  <c r="N9" i="1"/>
  <c r="N10" i="1"/>
  <c r="N11" i="1"/>
  <c r="N12" i="1"/>
  <c r="N7" i="1"/>
  <c r="H7" i="1"/>
  <c r="L8" i="1"/>
  <c r="L9" i="1"/>
  <c r="L10" i="1"/>
  <c r="L11" i="1"/>
  <c r="L12" i="1"/>
  <c r="L7" i="1"/>
  <c r="I8" i="1"/>
  <c r="I9" i="1"/>
  <c r="I10" i="1"/>
  <c r="I11" i="1"/>
  <c r="I12" i="1"/>
  <c r="I7" i="1"/>
  <c r="H8" i="1"/>
  <c r="H9" i="1"/>
  <c r="H10" i="1"/>
  <c r="H11" i="1"/>
  <c r="H12" i="1"/>
  <c r="G8" i="1"/>
  <c r="G9" i="1"/>
  <c r="G10" i="1"/>
  <c r="G11" i="1"/>
  <c r="G12" i="1"/>
  <c r="G7" i="1"/>
</calcChain>
</file>

<file path=xl/sharedStrings.xml><?xml version="1.0" encoding="utf-8"?>
<sst xmlns="http://schemas.openxmlformats.org/spreadsheetml/2006/main" count="26" uniqueCount="23">
  <si>
    <t>n</t>
  </si>
  <si>
    <r>
      <t>U</t>
    </r>
    <r>
      <rPr>
        <i/>
        <vertAlign val="subscript"/>
        <sz val="10"/>
        <color theme="1"/>
        <rFont val="Times New Roman"/>
        <family val="1"/>
        <charset val="238"/>
      </rPr>
      <t>10</t>
    </r>
    <r>
      <rPr>
        <vertAlign val="subscript"/>
        <sz val="10"/>
        <color theme="1"/>
        <rFont val="Times New Roman"/>
        <family val="1"/>
        <charset val="238"/>
      </rPr>
      <t xml:space="preserve"> </t>
    </r>
    <r>
      <rPr>
        <sz val="10"/>
        <color theme="1"/>
        <rFont val="Times New Roman"/>
        <family val="1"/>
        <charset val="238"/>
      </rPr>
      <t>[</t>
    </r>
    <r>
      <rPr>
        <i/>
        <sz val="10"/>
        <color theme="1"/>
        <rFont val="Times New Roman"/>
        <family val="1"/>
        <charset val="238"/>
      </rPr>
      <t>V</t>
    </r>
    <r>
      <rPr>
        <sz val="10"/>
        <color theme="1"/>
        <rFont val="Times New Roman"/>
        <family val="1"/>
        <charset val="238"/>
      </rPr>
      <t>]</t>
    </r>
  </si>
  <si>
    <r>
      <t>I</t>
    </r>
    <r>
      <rPr>
        <i/>
        <vertAlign val="subscript"/>
        <sz val="10"/>
        <color theme="1"/>
        <rFont val="Times New Roman"/>
        <family val="1"/>
        <charset val="238"/>
      </rPr>
      <t>0</t>
    </r>
    <r>
      <rPr>
        <sz val="10"/>
        <color theme="1"/>
        <rFont val="Times New Roman"/>
        <family val="1"/>
        <charset val="238"/>
      </rPr>
      <t xml:space="preserve"> [A]</t>
    </r>
  </si>
  <si>
    <r>
      <t>D</t>
    </r>
    <r>
      <rPr>
        <sz val="10"/>
        <color theme="1"/>
        <rFont val="Times New Roman"/>
        <family val="1"/>
        <charset val="238"/>
      </rPr>
      <t>P´</t>
    </r>
    <r>
      <rPr>
        <vertAlign val="subscript"/>
        <sz val="10"/>
        <color theme="1"/>
        <rFont val="Times New Roman"/>
        <family val="1"/>
        <charset val="238"/>
      </rPr>
      <t>0</t>
    </r>
    <r>
      <rPr>
        <sz val="10"/>
        <color theme="1"/>
        <rFont val="Times New Roman"/>
        <family val="1"/>
        <charset val="238"/>
      </rPr>
      <t xml:space="preserve"> [</t>
    </r>
    <r>
      <rPr>
        <i/>
        <sz val="10"/>
        <color theme="1"/>
        <rFont val="Times New Roman"/>
        <family val="1"/>
        <charset val="238"/>
      </rPr>
      <t>W</t>
    </r>
    <r>
      <rPr>
        <sz val="10"/>
        <color theme="1"/>
        <rFont val="Times New Roman"/>
        <family val="1"/>
        <charset val="238"/>
      </rPr>
      <t>]</t>
    </r>
  </si>
  <si>
    <r>
      <t>Z</t>
    </r>
    <r>
      <rPr>
        <i/>
        <vertAlign val="subscript"/>
        <sz val="10"/>
        <color theme="1"/>
        <rFont val="Times New Roman"/>
        <family val="1"/>
        <charset val="238"/>
      </rPr>
      <t>0</t>
    </r>
    <r>
      <rPr>
        <i/>
        <sz val="10"/>
        <color theme="1"/>
        <rFont val="Times New Roman"/>
        <family val="1"/>
        <charset val="238"/>
      </rPr>
      <t xml:space="preserve"> </t>
    </r>
    <r>
      <rPr>
        <sz val="10"/>
        <color theme="1"/>
        <rFont val="Times New Roman"/>
        <family val="1"/>
        <charset val="238"/>
      </rPr>
      <t>[</t>
    </r>
    <r>
      <rPr>
        <i/>
        <sz val="10"/>
        <color theme="1"/>
        <rFont val="Symbol"/>
        <family val="1"/>
        <charset val="2"/>
      </rPr>
      <t>W</t>
    </r>
    <r>
      <rPr>
        <sz val="10"/>
        <color theme="1"/>
        <rFont val="Times New Roman"/>
        <family val="1"/>
        <charset val="238"/>
      </rPr>
      <t>]</t>
    </r>
  </si>
  <si>
    <r>
      <t>D</t>
    </r>
    <r>
      <rPr>
        <i/>
        <sz val="10"/>
        <color theme="1"/>
        <rFont val="Times New Roman"/>
        <family val="1"/>
        <charset val="238"/>
      </rPr>
      <t>P</t>
    </r>
    <r>
      <rPr>
        <i/>
        <vertAlign val="subscript"/>
        <sz val="10"/>
        <color theme="1"/>
        <rFont val="Times New Roman"/>
        <family val="1"/>
        <charset val="238"/>
      </rPr>
      <t>W+A</t>
    </r>
    <r>
      <rPr>
        <vertAlign val="subscript"/>
        <sz val="10"/>
        <color theme="1"/>
        <rFont val="Times New Roman"/>
        <family val="1"/>
        <charset val="238"/>
      </rPr>
      <t xml:space="preserve"> </t>
    </r>
    <r>
      <rPr>
        <sz val="10"/>
        <color theme="1"/>
        <rFont val="Times New Roman"/>
        <family val="1"/>
        <charset val="238"/>
      </rPr>
      <t>[</t>
    </r>
    <r>
      <rPr>
        <i/>
        <sz val="10"/>
        <color theme="1"/>
        <rFont val="Times New Roman"/>
        <family val="1"/>
        <charset val="238"/>
      </rPr>
      <t>W</t>
    </r>
    <r>
      <rPr>
        <sz val="10"/>
        <color theme="1"/>
        <rFont val="Times New Roman"/>
        <family val="1"/>
        <charset val="238"/>
      </rPr>
      <t>]</t>
    </r>
  </si>
  <si>
    <r>
      <t>D</t>
    </r>
    <r>
      <rPr>
        <i/>
        <sz val="10"/>
        <color theme="1"/>
        <rFont val="Times New Roman"/>
        <family val="1"/>
        <charset val="238"/>
      </rPr>
      <t>P</t>
    </r>
    <r>
      <rPr>
        <i/>
        <vertAlign val="subscript"/>
        <sz val="10"/>
        <color theme="1"/>
        <rFont val="Times New Roman"/>
        <family val="1"/>
        <charset val="238"/>
      </rPr>
      <t>0</t>
    </r>
    <r>
      <rPr>
        <vertAlign val="subscript"/>
        <sz val="10"/>
        <color theme="1"/>
        <rFont val="Times New Roman"/>
        <family val="1"/>
        <charset val="238"/>
      </rPr>
      <t xml:space="preserve"> </t>
    </r>
    <r>
      <rPr>
        <sz val="10"/>
        <color theme="1"/>
        <rFont val="Times New Roman"/>
        <family val="1"/>
        <charset val="238"/>
      </rPr>
      <t>[</t>
    </r>
    <r>
      <rPr>
        <i/>
        <sz val="10"/>
        <color theme="1"/>
        <rFont val="Times New Roman"/>
        <family val="1"/>
        <charset val="238"/>
      </rPr>
      <t>W</t>
    </r>
    <r>
      <rPr>
        <sz val="10"/>
        <color theme="1"/>
        <rFont val="Times New Roman"/>
        <family val="1"/>
        <charset val="238"/>
      </rPr>
      <t>]</t>
    </r>
  </si>
  <si>
    <r>
      <t>I</t>
    </r>
    <r>
      <rPr>
        <i/>
        <vertAlign val="subscript"/>
        <sz val="10"/>
        <color theme="1"/>
        <rFont val="Times New Roman"/>
        <family val="1"/>
        <charset val="238"/>
      </rPr>
      <t>0</t>
    </r>
    <r>
      <rPr>
        <vertAlign val="subscript"/>
        <sz val="10"/>
        <color theme="1"/>
        <rFont val="Times New Roman"/>
        <family val="1"/>
        <charset val="238"/>
      </rPr>
      <t>P</t>
    </r>
    <r>
      <rPr>
        <sz val="10"/>
        <color theme="1"/>
        <rFont val="Times New Roman"/>
        <family val="1"/>
        <charset val="238"/>
      </rPr>
      <t xml:space="preserve"> [</t>
    </r>
    <r>
      <rPr>
        <i/>
        <sz val="10"/>
        <color theme="1"/>
        <rFont val="Times New Roman"/>
        <family val="1"/>
        <charset val="238"/>
      </rPr>
      <t>A</t>
    </r>
    <r>
      <rPr>
        <sz val="10"/>
        <color theme="1"/>
        <rFont val="Times New Roman"/>
        <family val="1"/>
        <charset val="238"/>
      </rPr>
      <t>]</t>
    </r>
  </si>
  <si>
    <r>
      <t>I</t>
    </r>
    <r>
      <rPr>
        <i/>
        <vertAlign val="subscript"/>
        <sz val="10"/>
        <color theme="1"/>
        <rFont val="Times New Roman"/>
        <family val="1"/>
        <charset val="238"/>
      </rPr>
      <t>0Q</t>
    </r>
    <r>
      <rPr>
        <sz val="10"/>
        <color theme="1"/>
        <rFont val="Times New Roman"/>
        <family val="1"/>
        <charset val="238"/>
      </rPr>
      <t xml:space="preserve"> [</t>
    </r>
    <r>
      <rPr>
        <i/>
        <sz val="10"/>
        <color theme="1"/>
        <rFont val="Times New Roman"/>
        <family val="1"/>
        <charset val="238"/>
      </rPr>
      <t>A</t>
    </r>
    <r>
      <rPr>
        <sz val="10"/>
        <color theme="1"/>
        <rFont val="Times New Roman"/>
        <family val="1"/>
        <charset val="238"/>
      </rPr>
      <t>]</t>
    </r>
  </si>
  <si>
    <r>
      <t>D</t>
    </r>
    <r>
      <rPr>
        <sz val="10"/>
        <color theme="1"/>
        <rFont val="Times New Roman"/>
        <family val="1"/>
        <charset val="238"/>
      </rPr>
      <t>P</t>
    </r>
    <r>
      <rPr>
        <vertAlign val="subscript"/>
        <sz val="10"/>
        <color theme="1"/>
        <rFont val="Times New Roman"/>
        <family val="1"/>
        <charset val="238"/>
      </rPr>
      <t xml:space="preserve">j0 </t>
    </r>
    <r>
      <rPr>
        <sz val="10"/>
        <color theme="1"/>
        <rFont val="Times New Roman"/>
        <family val="1"/>
        <charset val="238"/>
      </rPr>
      <t>[</t>
    </r>
    <r>
      <rPr>
        <i/>
        <sz val="10"/>
        <color theme="1"/>
        <rFont val="Times New Roman"/>
        <family val="1"/>
        <charset val="238"/>
      </rPr>
      <t>W</t>
    </r>
    <r>
      <rPr>
        <sz val="10"/>
        <color theme="1"/>
        <rFont val="Times New Roman"/>
        <family val="1"/>
        <charset val="238"/>
      </rPr>
      <t>]</t>
    </r>
  </si>
  <si>
    <r>
      <t>D</t>
    </r>
    <r>
      <rPr>
        <i/>
        <sz val="10"/>
        <color theme="1"/>
        <rFont val="Times New Roman"/>
        <family val="1"/>
        <charset val="238"/>
      </rPr>
      <t>P</t>
    </r>
    <r>
      <rPr>
        <i/>
        <vertAlign val="subscript"/>
        <sz val="10"/>
        <color theme="1"/>
        <rFont val="Times New Roman"/>
        <family val="1"/>
        <charset val="238"/>
      </rPr>
      <t>F</t>
    </r>
    <r>
      <rPr>
        <vertAlign val="subscript"/>
        <sz val="10"/>
        <color theme="1"/>
        <rFont val="Times New Roman"/>
        <family val="1"/>
        <charset val="238"/>
      </rPr>
      <t>e</t>
    </r>
    <r>
      <rPr>
        <sz val="10"/>
        <color theme="1"/>
        <rFont val="Times New Roman"/>
        <family val="1"/>
        <charset val="238"/>
      </rPr>
      <t xml:space="preserve"> [</t>
    </r>
    <r>
      <rPr>
        <i/>
        <sz val="10"/>
        <color theme="1"/>
        <rFont val="Times New Roman"/>
        <family val="1"/>
        <charset val="238"/>
      </rPr>
      <t>W</t>
    </r>
    <r>
      <rPr>
        <sz val="10"/>
        <color theme="1"/>
        <rFont val="Times New Roman"/>
        <family val="1"/>
        <charset val="238"/>
      </rPr>
      <t>]</t>
    </r>
  </si>
  <si>
    <r>
      <t>cos</t>
    </r>
    <r>
      <rPr>
        <sz val="10"/>
        <color theme="1"/>
        <rFont val="Symbol"/>
        <family val="1"/>
        <charset val="2"/>
      </rPr>
      <t>j</t>
    </r>
    <r>
      <rPr>
        <vertAlign val="subscript"/>
        <sz val="10"/>
        <color theme="1"/>
        <rFont val="Times New Roman"/>
        <family val="1"/>
        <charset val="238"/>
      </rPr>
      <t>0</t>
    </r>
    <r>
      <rPr>
        <sz val="10"/>
        <color theme="1"/>
        <rFont val="Times New Roman"/>
        <family val="1"/>
        <charset val="238"/>
      </rPr>
      <t xml:space="preserve"> [</t>
    </r>
    <r>
      <rPr>
        <vertAlign val="superscript"/>
        <sz val="10"/>
        <color theme="1"/>
        <rFont val="Times New Roman"/>
        <family val="1"/>
        <charset val="238"/>
      </rPr>
      <t>-</t>
    </r>
    <r>
      <rPr>
        <sz val="10"/>
        <color theme="1"/>
        <rFont val="Times New Roman"/>
        <family val="1"/>
        <charset val="238"/>
      </rPr>
      <t>]</t>
    </r>
  </si>
  <si>
    <t>Rwi</t>
  </si>
  <si>
    <t>Ra</t>
  </si>
  <si>
    <r>
      <t>U</t>
    </r>
    <r>
      <rPr>
        <i/>
        <vertAlign val="subscript"/>
        <sz val="10"/>
        <color theme="1"/>
        <rFont val="Times New Roman"/>
        <family val="1"/>
        <charset val="238"/>
      </rPr>
      <t>k</t>
    </r>
    <r>
      <rPr>
        <vertAlign val="subscript"/>
        <sz val="10"/>
        <color theme="1"/>
        <rFont val="Times New Roman"/>
        <family val="1"/>
        <charset val="238"/>
      </rPr>
      <t xml:space="preserve"> </t>
    </r>
    <r>
      <rPr>
        <sz val="10"/>
        <color theme="1"/>
        <rFont val="Times New Roman"/>
        <family val="1"/>
        <charset val="238"/>
      </rPr>
      <t>[</t>
    </r>
    <r>
      <rPr>
        <i/>
        <sz val="10"/>
        <color theme="1"/>
        <rFont val="Times New Roman"/>
        <family val="1"/>
        <charset val="238"/>
      </rPr>
      <t>V</t>
    </r>
    <r>
      <rPr>
        <sz val="10"/>
        <color theme="1"/>
        <rFont val="Times New Roman"/>
        <family val="1"/>
        <charset val="238"/>
      </rPr>
      <t>]</t>
    </r>
  </si>
  <si>
    <r>
      <t>I</t>
    </r>
    <r>
      <rPr>
        <i/>
        <vertAlign val="subscript"/>
        <sz val="10"/>
        <color theme="1"/>
        <rFont val="Times New Roman"/>
        <family val="1"/>
        <charset val="238"/>
      </rPr>
      <t>k</t>
    </r>
    <r>
      <rPr>
        <sz val="10"/>
        <color theme="1"/>
        <rFont val="Times New Roman"/>
        <family val="1"/>
        <charset val="238"/>
      </rPr>
      <t xml:space="preserve"> [A]</t>
    </r>
  </si>
  <si>
    <r>
      <t>D</t>
    </r>
    <r>
      <rPr>
        <sz val="10"/>
        <color theme="1"/>
        <rFont val="Times New Roman"/>
        <family val="1"/>
        <charset val="238"/>
      </rPr>
      <t>P</t>
    </r>
    <r>
      <rPr>
        <vertAlign val="subscript"/>
        <sz val="10"/>
        <color theme="1"/>
        <rFont val="Times New Roman"/>
        <family val="1"/>
        <charset val="238"/>
      </rPr>
      <t>k</t>
    </r>
    <r>
      <rPr>
        <sz val="10"/>
        <color theme="1"/>
        <rFont val="Times New Roman"/>
        <family val="1"/>
        <charset val="238"/>
      </rPr>
      <t xml:space="preserve"> [</t>
    </r>
    <r>
      <rPr>
        <i/>
        <sz val="10"/>
        <color theme="1"/>
        <rFont val="Times New Roman"/>
        <family val="1"/>
        <charset val="238"/>
      </rPr>
      <t>W</t>
    </r>
    <r>
      <rPr>
        <sz val="10"/>
        <color theme="1"/>
        <rFont val="Times New Roman"/>
        <family val="1"/>
        <charset val="238"/>
      </rPr>
      <t>]</t>
    </r>
  </si>
  <si>
    <r>
      <t>Z</t>
    </r>
    <r>
      <rPr>
        <i/>
        <vertAlign val="subscript"/>
        <sz val="10"/>
        <color theme="1"/>
        <rFont val="Times New Roman"/>
        <family val="1"/>
        <charset val="238"/>
      </rPr>
      <t>k</t>
    </r>
    <r>
      <rPr>
        <i/>
        <sz val="10"/>
        <color theme="1"/>
        <rFont val="Times New Roman"/>
        <family val="1"/>
        <charset val="238"/>
      </rPr>
      <t xml:space="preserve"> </t>
    </r>
    <r>
      <rPr>
        <sz val="10"/>
        <color theme="1"/>
        <rFont val="Times New Roman"/>
        <family val="1"/>
        <charset val="238"/>
      </rPr>
      <t>[</t>
    </r>
    <r>
      <rPr>
        <i/>
        <sz val="10"/>
        <color theme="1"/>
        <rFont val="Symbol"/>
        <family val="1"/>
        <charset val="2"/>
      </rPr>
      <t>W</t>
    </r>
    <r>
      <rPr>
        <sz val="10"/>
        <color theme="1"/>
        <rFont val="Times New Roman"/>
        <family val="1"/>
        <charset val="238"/>
      </rPr>
      <t>]</t>
    </r>
  </si>
  <si>
    <r>
      <t>cos</t>
    </r>
    <r>
      <rPr>
        <sz val="10"/>
        <color theme="1"/>
        <rFont val="Symbol"/>
        <family val="1"/>
        <charset val="2"/>
      </rPr>
      <t>j</t>
    </r>
    <r>
      <rPr>
        <vertAlign val="subscript"/>
        <sz val="10"/>
        <color theme="1"/>
        <rFont val="Times New Roman"/>
        <family val="1"/>
        <charset val="238"/>
      </rPr>
      <t>k</t>
    </r>
    <r>
      <rPr>
        <sz val="10"/>
        <color theme="1"/>
        <rFont val="Times New Roman"/>
        <family val="1"/>
        <charset val="238"/>
      </rPr>
      <t xml:space="preserve"> [-]</t>
    </r>
  </si>
  <si>
    <t>mA</t>
  </si>
  <si>
    <t xml:space="preserve"> </t>
  </si>
  <si>
    <r>
      <t>I</t>
    </r>
    <r>
      <rPr>
        <i/>
        <vertAlign val="subscript"/>
        <sz val="10"/>
        <color theme="1"/>
        <rFont val="Times New Roman"/>
        <family val="1"/>
        <charset val="238"/>
      </rPr>
      <t>2</t>
    </r>
    <r>
      <rPr>
        <sz val="10"/>
        <color theme="1"/>
        <rFont val="Times New Roman"/>
        <family val="1"/>
        <charset val="238"/>
      </rPr>
      <t xml:space="preserve"> [</t>
    </r>
    <r>
      <rPr>
        <i/>
        <sz val="10"/>
        <color theme="1"/>
        <rFont val="Times New Roman"/>
        <family val="1"/>
        <charset val="238"/>
      </rPr>
      <t>A</t>
    </r>
    <r>
      <rPr>
        <sz val="10"/>
        <color theme="1"/>
        <rFont val="Times New Roman"/>
        <family val="1"/>
        <charset val="238"/>
      </rPr>
      <t xml:space="preserve">] </t>
    </r>
  </si>
  <si>
    <r>
      <t>U</t>
    </r>
    <r>
      <rPr>
        <i/>
        <vertAlign val="subscript"/>
        <sz val="10"/>
        <color theme="1"/>
        <rFont val="Times New Roman"/>
        <family val="1"/>
        <charset val="238"/>
      </rPr>
      <t>2n</t>
    </r>
    <r>
      <rPr>
        <sz val="10"/>
        <color theme="1"/>
        <rFont val="Times New Roman"/>
        <family val="1"/>
        <charset val="238"/>
      </rPr>
      <t xml:space="preserve"> [</t>
    </r>
    <r>
      <rPr>
        <i/>
        <sz val="10"/>
        <color theme="1"/>
        <rFont val="Times New Roman"/>
        <family val="1"/>
        <charset val="238"/>
      </rPr>
      <t>V</t>
    </r>
    <r>
      <rPr>
        <sz val="10"/>
        <color theme="1"/>
        <rFont val="Times New Roman"/>
        <family val="1"/>
        <charset val="238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</si>
</sst>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9" x14ac:knownFonts="1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i/>
      <sz val="10"/>
      <color theme="1"/>
      <name val="Times New Roman"/>
      <family val="1"/>
      <charset val="238"/>
    </font>
    <font>
      <i/>
      <vertAlign val="subscript"/>
      <sz val="10"/>
      <color theme="1"/>
      <name val="Times New Roman"/>
      <family val="1"/>
      <charset val="238"/>
    </font>
    <font>
      <vertAlign val="subscript"/>
      <sz val="10"/>
      <color theme="1"/>
      <name val="Times New Roman"/>
      <family val="1"/>
      <charset val="238"/>
    </font>
    <font>
      <sz val="10"/>
      <color theme="1"/>
      <name val="Symbol"/>
      <family val="1"/>
      <charset val="2"/>
    </font>
    <font>
      <i/>
      <sz val="10"/>
      <color theme="1"/>
      <name val="Symbol"/>
      <family val="1"/>
      <charset val="2"/>
    </font>
    <font>
      <vertAlign val="superscript"/>
      <sz val="10"/>
      <color theme="1"/>
      <name val="Times New Roman"/>
      <family val="1"/>
      <charset val="238"/>
    </font>
    <font>
      <b/>
      <i/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9" fontId="1" fillId="0" borderId="8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Závislost příkonu naprázdno na napětí naprázdno</a:t>
            </a:r>
            <a:endParaRPr lang="en-US"/>
          </a:p>
        </c:rich>
      </c:tx>
      <c:layout>
        <c:manualLayout>
          <c:xMode val="edge"/>
          <c:yMode val="edge"/>
          <c:x val="0.1245277777777777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List1!$I$4</c:f>
              <c:strCache>
                <c:ptCount val="1"/>
                <c:pt idx="0">
                  <c:v>DP0 [W]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List1!$D$5:$D$12</c:f>
              <c:numCache>
                <c:formatCode>General</c:formatCode>
                <c:ptCount val="8"/>
                <c:pt idx="2">
                  <c:v>180.6</c:v>
                </c:pt>
                <c:pt idx="3">
                  <c:v>190.4</c:v>
                </c:pt>
                <c:pt idx="4">
                  <c:v>200.01</c:v>
                </c:pt>
                <c:pt idx="5">
                  <c:v>210.6</c:v>
                </c:pt>
                <c:pt idx="6">
                  <c:v>220.3</c:v>
                </c:pt>
                <c:pt idx="7">
                  <c:v>230</c:v>
                </c:pt>
              </c:numCache>
            </c:numRef>
          </c:xVal>
          <c:yVal>
            <c:numRef>
              <c:f>List1!$I$5:$I$12</c:f>
              <c:numCache>
                <c:formatCode>General</c:formatCode>
                <c:ptCount val="8"/>
                <c:pt idx="2" formatCode="0.000">
                  <c:v>1.4829608000000001</c:v>
                </c:pt>
                <c:pt idx="3" formatCode="0.000">
                  <c:v>1.9771551999999999</c:v>
                </c:pt>
                <c:pt idx="4" formatCode="0.000">
                  <c:v>2.0697877519999999</c:v>
                </c:pt>
                <c:pt idx="5" formatCode="0.000">
                  <c:v>2.4589241999999998</c:v>
                </c:pt>
                <c:pt idx="6" formatCode="0.000">
                  <c:v>2.9454368</c:v>
                </c:pt>
                <c:pt idx="7" formatCode="0.000">
                  <c:v>3.227470592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C-42C9-BCB7-C98EE2B9E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913568"/>
        <c:axId val="1832071696"/>
      </c:scatterChart>
      <c:valAx>
        <c:axId val="1790913568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U10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2071696"/>
        <c:crosses val="autoZero"/>
        <c:crossBetween val="midCat"/>
      </c:valAx>
      <c:valAx>
        <c:axId val="18320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DP0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09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Závislost proudu naprázdno na napětí naprázdno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List1!$E$4</c:f>
              <c:strCache>
                <c:ptCount val="1"/>
                <c:pt idx="0">
                  <c:v>I0 [A]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List1!$D$5:$D$12</c:f>
              <c:numCache>
                <c:formatCode>General</c:formatCode>
                <c:ptCount val="8"/>
                <c:pt idx="2">
                  <c:v>180.6</c:v>
                </c:pt>
                <c:pt idx="3">
                  <c:v>190.4</c:v>
                </c:pt>
                <c:pt idx="4">
                  <c:v>200.01</c:v>
                </c:pt>
                <c:pt idx="5">
                  <c:v>210.6</c:v>
                </c:pt>
                <c:pt idx="6">
                  <c:v>220.3</c:v>
                </c:pt>
                <c:pt idx="7">
                  <c:v>230</c:v>
                </c:pt>
              </c:numCache>
            </c:numRef>
          </c:xVal>
          <c:yVal>
            <c:numRef>
              <c:f>List1!$E$5:$E$12</c:f>
              <c:numCache>
                <c:formatCode>General</c:formatCode>
                <c:ptCount val="8"/>
                <c:pt idx="2">
                  <c:v>3.7999999999999999E-2</c:v>
                </c:pt>
                <c:pt idx="3">
                  <c:v>4.3999999999999997E-2</c:v>
                </c:pt>
                <c:pt idx="4">
                  <c:v>5.0599999999999999E-2</c:v>
                </c:pt>
                <c:pt idx="5">
                  <c:v>5.8999999999999997E-2</c:v>
                </c:pt>
                <c:pt idx="6">
                  <c:v>6.8000000000000005E-2</c:v>
                </c:pt>
                <c:pt idx="7">
                  <c:v>7.8399999999999997E-2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E-4F12-A79B-FA6BBCB92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007680"/>
        <c:axId val="1728938240"/>
      </c:scatterChart>
      <c:valAx>
        <c:axId val="2014007680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U10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28938240"/>
        <c:crosses val="autoZero"/>
        <c:crossBetween val="midCat"/>
      </c:valAx>
      <c:valAx>
        <c:axId val="1728938240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I0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1400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Závislost</a:t>
            </a:r>
            <a:r>
              <a:rPr lang="cs-CZ" baseline="0"/>
              <a:t> účiníku naprázdno na napětí naprázdno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List1!$N$4</c:f>
              <c:strCache>
                <c:ptCount val="1"/>
                <c:pt idx="0">
                  <c:v>cosj0 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List1!$D$5:$D$12</c:f>
              <c:numCache>
                <c:formatCode>General</c:formatCode>
                <c:ptCount val="8"/>
                <c:pt idx="2">
                  <c:v>180.6</c:v>
                </c:pt>
                <c:pt idx="3">
                  <c:v>190.4</c:v>
                </c:pt>
                <c:pt idx="4">
                  <c:v>200.01</c:v>
                </c:pt>
                <c:pt idx="5">
                  <c:v>210.6</c:v>
                </c:pt>
                <c:pt idx="6">
                  <c:v>220.3</c:v>
                </c:pt>
                <c:pt idx="7">
                  <c:v>230</c:v>
                </c:pt>
              </c:numCache>
            </c:numRef>
          </c:xVal>
          <c:yVal>
            <c:numRef>
              <c:f>List1!$N$5:$N$12</c:f>
              <c:numCache>
                <c:formatCode>General</c:formatCode>
                <c:ptCount val="8"/>
                <c:pt idx="2" formatCode="0.000">
                  <c:v>0.21608684501952558</c:v>
                </c:pt>
                <c:pt idx="3" formatCode="0.000">
                  <c:v>0.23600496562261269</c:v>
                </c:pt>
                <c:pt idx="4" formatCode="0.000">
                  <c:v>0.2045142557101394</c:v>
                </c:pt>
                <c:pt idx="5" formatCode="0.000">
                  <c:v>0.19789497320005794</c:v>
                </c:pt>
                <c:pt idx="6" formatCode="0.000">
                  <c:v>0.19661936930923071</c:v>
                </c:pt>
                <c:pt idx="7" formatCode="0.000">
                  <c:v>0.17898572493345163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9-4607-A30C-6254056AB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908000"/>
        <c:axId val="1791411088"/>
      </c:scatterChart>
      <c:valAx>
        <c:axId val="1790908000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U10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1411088"/>
        <c:crosses val="autoZero"/>
        <c:crossBetween val="midCat"/>
      </c:valAx>
      <c:valAx>
        <c:axId val="1791411088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cosj0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090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Závislost</a:t>
            </a:r>
            <a:r>
              <a:rPr lang="cs-CZ" baseline="0"/>
              <a:t> příkonu nakrátko na napětí nakrátko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List1!$F$18</c:f>
              <c:strCache>
                <c:ptCount val="1"/>
                <c:pt idx="0">
                  <c:v>DPk [W]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List1!$D$19:$D$26</c:f>
              <c:numCache>
                <c:formatCode>General</c:formatCode>
                <c:ptCount val="8"/>
                <c:pt idx="0">
                  <c:v>24.9</c:v>
                </c:pt>
                <c:pt idx="1">
                  <c:v>30.25</c:v>
                </c:pt>
                <c:pt idx="2">
                  <c:v>35.57</c:v>
                </c:pt>
                <c:pt idx="3">
                  <c:v>40.200000000000003</c:v>
                </c:pt>
                <c:pt idx="4">
                  <c:v>45.6</c:v>
                </c:pt>
                <c:pt idx="5">
                  <c:v>49.9</c:v>
                </c:pt>
                <c:pt idx="6">
                  <c:v>55.1</c:v>
                </c:pt>
                <c:pt idx="7">
                  <c:v>60.4</c:v>
                </c:pt>
              </c:numCache>
            </c:numRef>
          </c:xVal>
          <c:yVal>
            <c:numRef>
              <c:f>List1!$F$19:$F$26</c:f>
              <c:numCache>
                <c:formatCode>General</c:formatCode>
                <c:ptCount val="8"/>
                <c:pt idx="0">
                  <c:v>4</c:v>
                </c:pt>
                <c:pt idx="1">
                  <c:v>6.1</c:v>
                </c:pt>
                <c:pt idx="2">
                  <c:v>8.5</c:v>
                </c:pt>
                <c:pt idx="3">
                  <c:v>10.65</c:v>
                </c:pt>
                <c:pt idx="4">
                  <c:v>13.85</c:v>
                </c:pt>
                <c:pt idx="5">
                  <c:v>16.600000000000001</c:v>
                </c:pt>
                <c:pt idx="6">
                  <c:v>20.6</c:v>
                </c:pt>
                <c:pt idx="7">
                  <c:v>25.3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3-40F0-A0CB-F855782F0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60528"/>
        <c:axId val="2012102512"/>
      </c:scatterChart>
      <c:valAx>
        <c:axId val="202226052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Uk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12102512"/>
        <c:crosses val="autoZero"/>
        <c:crossBetween val="midCat"/>
      </c:valAx>
      <c:valAx>
        <c:axId val="20121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DPk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2226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Závislost</a:t>
            </a:r>
            <a:r>
              <a:rPr lang="cs-CZ" baseline="0"/>
              <a:t> proudu nakrátko na napětí nakrátko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List1!$E$18</c:f>
              <c:strCache>
                <c:ptCount val="1"/>
                <c:pt idx="0">
                  <c:v>Ik [A]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List1!$D$19:$D$26</c:f>
              <c:numCache>
                <c:formatCode>General</c:formatCode>
                <c:ptCount val="8"/>
                <c:pt idx="0">
                  <c:v>24.9</c:v>
                </c:pt>
                <c:pt idx="1">
                  <c:v>30.25</c:v>
                </c:pt>
                <c:pt idx="2">
                  <c:v>35.57</c:v>
                </c:pt>
                <c:pt idx="3">
                  <c:v>40.200000000000003</c:v>
                </c:pt>
                <c:pt idx="4">
                  <c:v>45.6</c:v>
                </c:pt>
                <c:pt idx="5">
                  <c:v>49.9</c:v>
                </c:pt>
                <c:pt idx="6">
                  <c:v>55.1</c:v>
                </c:pt>
                <c:pt idx="7">
                  <c:v>60.4</c:v>
                </c:pt>
              </c:numCache>
            </c:numRef>
          </c:xVal>
          <c:yVal>
            <c:numRef>
              <c:f>List1!$E$19:$E$26</c:f>
              <c:numCache>
                <c:formatCode>General</c:formatCode>
                <c:ptCount val="8"/>
                <c:pt idx="0">
                  <c:v>0.16</c:v>
                </c:pt>
                <c:pt idx="1">
                  <c:v>0.2</c:v>
                </c:pt>
                <c:pt idx="2">
                  <c:v>0.23</c:v>
                </c:pt>
                <c:pt idx="3">
                  <c:v>0.26</c:v>
                </c:pt>
                <c:pt idx="4">
                  <c:v>0.3</c:v>
                </c:pt>
                <c:pt idx="5">
                  <c:v>0.33</c:v>
                </c:pt>
                <c:pt idx="6">
                  <c:v>0.37</c:v>
                </c:pt>
                <c:pt idx="7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4-4B8C-B45D-06D93E5EE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475664"/>
        <c:axId val="2012105392"/>
      </c:scatterChart>
      <c:valAx>
        <c:axId val="18434756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Uk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12105392"/>
        <c:crosses val="autoZero"/>
        <c:crossBetween val="midCat"/>
      </c:valAx>
      <c:valAx>
        <c:axId val="20121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Ik [A]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7507327209098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434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Závislost účiníku nakrátko na napětí nakrátko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List1!$H$18</c:f>
              <c:strCache>
                <c:ptCount val="1"/>
                <c:pt idx="0">
                  <c:v>cosjk 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List1!$D$19:$D$26</c:f>
              <c:numCache>
                <c:formatCode>General</c:formatCode>
                <c:ptCount val="8"/>
                <c:pt idx="0">
                  <c:v>24.9</c:v>
                </c:pt>
                <c:pt idx="1">
                  <c:v>30.25</c:v>
                </c:pt>
                <c:pt idx="2">
                  <c:v>35.57</c:v>
                </c:pt>
                <c:pt idx="3">
                  <c:v>40.200000000000003</c:v>
                </c:pt>
                <c:pt idx="4">
                  <c:v>45.6</c:v>
                </c:pt>
                <c:pt idx="5">
                  <c:v>49.9</c:v>
                </c:pt>
                <c:pt idx="6">
                  <c:v>55.1</c:v>
                </c:pt>
                <c:pt idx="7">
                  <c:v>60.4</c:v>
                </c:pt>
              </c:numCache>
            </c:numRef>
          </c:xVal>
          <c:yVal>
            <c:numRef>
              <c:f>List1!$H$19:$H$26</c:f>
              <c:numCache>
                <c:formatCode>0.000</c:formatCode>
                <c:ptCount val="8"/>
                <c:pt idx="0">
                  <c:v>1.0040160642570282</c:v>
                </c:pt>
                <c:pt idx="1">
                  <c:v>1.0082644628099171</c:v>
                </c:pt>
                <c:pt idx="2">
                  <c:v>1.0389800882521909</c:v>
                </c:pt>
                <c:pt idx="3">
                  <c:v>1.0189437428243397</c:v>
                </c:pt>
                <c:pt idx="4">
                  <c:v>1.0124269005847952</c:v>
                </c:pt>
                <c:pt idx="5">
                  <c:v>1.0080767595797657</c:v>
                </c:pt>
                <c:pt idx="6">
                  <c:v>1.0104478344042773</c:v>
                </c:pt>
                <c:pt idx="7">
                  <c:v>0.99731945758435836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9-4B28-BE9C-8E1833B06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02640"/>
        <c:axId val="1669661840"/>
      </c:scatterChart>
      <c:valAx>
        <c:axId val="20143026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Uk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69661840"/>
        <c:crosses val="autoZero"/>
        <c:crossBetween val="midCat"/>
      </c:valAx>
      <c:valAx>
        <c:axId val="16696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cosjk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143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Závislost</a:t>
            </a:r>
            <a:r>
              <a:rPr lang="cs-CZ" baseline="0"/>
              <a:t> příkonu nakrátko na proudu nakrátko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List1!$F$18</c:f>
              <c:strCache>
                <c:ptCount val="1"/>
                <c:pt idx="0">
                  <c:v>DPk [W]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List1!$E$19:$E$26</c:f>
              <c:numCache>
                <c:formatCode>General</c:formatCode>
                <c:ptCount val="8"/>
                <c:pt idx="0">
                  <c:v>0.16</c:v>
                </c:pt>
                <c:pt idx="1">
                  <c:v>0.2</c:v>
                </c:pt>
                <c:pt idx="2">
                  <c:v>0.23</c:v>
                </c:pt>
                <c:pt idx="3">
                  <c:v>0.26</c:v>
                </c:pt>
                <c:pt idx="4">
                  <c:v>0.3</c:v>
                </c:pt>
                <c:pt idx="5">
                  <c:v>0.33</c:v>
                </c:pt>
                <c:pt idx="6">
                  <c:v>0.37</c:v>
                </c:pt>
                <c:pt idx="7">
                  <c:v>0.42</c:v>
                </c:pt>
              </c:numCache>
            </c:numRef>
          </c:xVal>
          <c:yVal>
            <c:numRef>
              <c:f>List1!$F$19:$F$26</c:f>
              <c:numCache>
                <c:formatCode>General</c:formatCode>
                <c:ptCount val="8"/>
                <c:pt idx="0">
                  <c:v>4</c:v>
                </c:pt>
                <c:pt idx="1">
                  <c:v>6.1</c:v>
                </c:pt>
                <c:pt idx="2">
                  <c:v>8.5</c:v>
                </c:pt>
                <c:pt idx="3">
                  <c:v>10.65</c:v>
                </c:pt>
                <c:pt idx="4">
                  <c:v>13.85</c:v>
                </c:pt>
                <c:pt idx="5">
                  <c:v>16.600000000000001</c:v>
                </c:pt>
                <c:pt idx="6">
                  <c:v>20.6</c:v>
                </c:pt>
                <c:pt idx="7">
                  <c:v>25.3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8-4B76-884D-37522EFDD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4928"/>
        <c:axId val="1669748080"/>
      </c:scatterChart>
      <c:valAx>
        <c:axId val="2022254928"/>
        <c:scaling>
          <c:orientation val="minMax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Ik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69748080"/>
        <c:crosses val="autoZero"/>
        <c:crossBetween val="midCat"/>
      </c:valAx>
      <c:valAx>
        <c:axId val="16697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DPk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2225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Závislost</a:t>
            </a:r>
            <a:r>
              <a:rPr lang="cs-CZ" baseline="0"/>
              <a:t> napětí transformátoru U2 na velikosti odebíraného proudu I2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List1!$F$50</c:f>
              <c:strCache>
                <c:ptCount val="1"/>
                <c:pt idx="0">
                  <c:v>U2n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List1!$E$51:$E$56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List1!$F$51:$F$56</c:f>
              <c:numCache>
                <c:formatCode>General</c:formatCode>
                <c:ptCount val="6"/>
                <c:pt idx="0">
                  <c:v>23.03</c:v>
                </c:pt>
                <c:pt idx="1">
                  <c:v>22.92</c:v>
                </c:pt>
                <c:pt idx="2">
                  <c:v>22.76</c:v>
                </c:pt>
                <c:pt idx="3">
                  <c:v>22.62</c:v>
                </c:pt>
                <c:pt idx="4">
                  <c:v>22.47</c:v>
                </c:pt>
                <c:pt idx="5">
                  <c:v>22.35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B-42B0-9546-E520D3E7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16016"/>
        <c:axId val="1677023248"/>
      </c:scatterChart>
      <c:valAx>
        <c:axId val="201811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I2 [A]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77023248"/>
        <c:crosses val="autoZero"/>
        <c:crossBetween val="midCat"/>
      </c:valAx>
      <c:valAx>
        <c:axId val="16770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U2</a:t>
                </a:r>
                <a:r>
                  <a:rPr lang="cs-CZ" baseline="0"/>
                  <a:t> </a:t>
                </a:r>
                <a:r>
                  <a:rPr lang="cs-CZ"/>
                  <a:t>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1811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15</xdr:row>
      <xdr:rowOff>185737</xdr:rowOff>
    </xdr:from>
    <xdr:to>
      <xdr:col>16</xdr:col>
      <xdr:colOff>204787</xdr:colOff>
      <xdr:row>29</xdr:row>
      <xdr:rowOff>166687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5E72163-91DA-E5AD-8B9C-23E2BC2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219075</xdr:colOff>
      <xdr:row>16</xdr:row>
      <xdr:rowOff>4762</xdr:rowOff>
    </xdr:from>
    <xdr:to>
      <xdr:col>23</xdr:col>
      <xdr:colOff>523875</xdr:colOff>
      <xdr:row>29</xdr:row>
      <xdr:rowOff>176212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FE16D0F-952E-9900-B8DE-D9908D752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19050</xdr:colOff>
      <xdr:row>15</xdr:row>
      <xdr:rowOff>185737</xdr:rowOff>
    </xdr:from>
    <xdr:to>
      <xdr:col>31</xdr:col>
      <xdr:colOff>323850</xdr:colOff>
      <xdr:row>29</xdr:row>
      <xdr:rowOff>166687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0E11CA6-EE6D-DB12-70EB-038898083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31</xdr:row>
      <xdr:rowOff>23812</xdr:rowOff>
    </xdr:from>
    <xdr:to>
      <xdr:col>16</xdr:col>
      <xdr:colOff>171450</xdr:colOff>
      <xdr:row>45</xdr:row>
      <xdr:rowOff>100012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C47810FD-8A97-2B40-B749-07BB385F8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30</xdr:row>
      <xdr:rowOff>185737</xdr:rowOff>
    </xdr:from>
    <xdr:to>
      <xdr:col>23</xdr:col>
      <xdr:colOff>571500</xdr:colOff>
      <xdr:row>45</xdr:row>
      <xdr:rowOff>71437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59A7E201-4A1A-9EBC-9111-32EA401CD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85725</xdr:colOff>
      <xdr:row>31</xdr:row>
      <xdr:rowOff>33337</xdr:rowOff>
    </xdr:from>
    <xdr:to>
      <xdr:col>31</xdr:col>
      <xdr:colOff>390525</xdr:colOff>
      <xdr:row>45</xdr:row>
      <xdr:rowOff>109537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0D782CF6-8E13-0312-EA3B-7415E0B4C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31</xdr:row>
      <xdr:rowOff>14287</xdr:rowOff>
    </xdr:from>
    <xdr:to>
      <xdr:col>39</xdr:col>
      <xdr:colOff>304800</xdr:colOff>
      <xdr:row>45</xdr:row>
      <xdr:rowOff>90487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8A2D5624-FB10-91B3-38BF-AC7E4F783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47</xdr:row>
      <xdr:rowOff>33337</xdr:rowOff>
    </xdr:from>
    <xdr:to>
      <xdr:col>16</xdr:col>
      <xdr:colOff>190500</xdr:colOff>
      <xdr:row>61</xdr:row>
      <xdr:rowOff>23812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1ACE6D2A-709C-0D8B-A582-B08827F9B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A5988-E75A-4C45-AE71-EF8A8BCA5364}">
  <dimension ref="C3:T57"/>
  <sheetViews>
    <sheetView tabSelected="1" topLeftCell="A27" zoomScaleNormal="100" workbookViewId="0">
      <selection activeCell="F34" sqref="F34"/>
    </sheetView>
  </sheetViews>
  <sheetFormatPr defaultRowHeight="15" x14ac:dyDescent="0.25"/>
  <cols>
    <col min="7" max="8" width="10" bestFit="1" customWidth="1"/>
    <col min="11" max="11" width="10" bestFit="1" customWidth="1"/>
    <col min="14" max="14" width="10" bestFit="1" customWidth="1"/>
  </cols>
  <sheetData>
    <row r="3" spans="3:20" ht="15.75" thickBot="1" x14ac:dyDescent="0.3"/>
    <row r="4" spans="3:20" x14ac:dyDescent="0.25">
      <c r="C4" s="4" t="s">
        <v>0</v>
      </c>
      <c r="D4" s="4" t="s">
        <v>1</v>
      </c>
      <c r="E4" s="4" t="s">
        <v>2</v>
      </c>
      <c r="F4" s="7" t="s">
        <v>3</v>
      </c>
      <c r="G4" s="1"/>
      <c r="H4" s="10" t="s">
        <v>5</v>
      </c>
      <c r="I4" s="10" t="s">
        <v>6</v>
      </c>
      <c r="J4" s="4" t="s">
        <v>7</v>
      </c>
      <c r="K4" s="4" t="s">
        <v>8</v>
      </c>
      <c r="L4" s="10" t="s">
        <v>9</v>
      </c>
      <c r="M4" s="10" t="s">
        <v>10</v>
      </c>
      <c r="N4" s="13" t="s">
        <v>11</v>
      </c>
    </row>
    <row r="5" spans="3:20" x14ac:dyDescent="0.25">
      <c r="C5" s="5"/>
      <c r="D5" s="5"/>
      <c r="E5" s="5"/>
      <c r="F5" s="8"/>
      <c r="G5" s="2" t="s">
        <v>4</v>
      </c>
      <c r="H5" s="11"/>
      <c r="I5" s="11"/>
      <c r="J5" s="5"/>
      <c r="K5" s="5"/>
      <c r="L5" s="11"/>
      <c r="M5" s="11"/>
      <c r="N5" s="14"/>
    </row>
    <row r="6" spans="3:20" ht="15.75" thickBot="1" x14ac:dyDescent="0.3">
      <c r="C6" s="6"/>
      <c r="D6" s="6"/>
      <c r="E6" s="6"/>
      <c r="F6" s="9"/>
      <c r="G6" s="3"/>
      <c r="H6" s="12"/>
      <c r="I6" s="12"/>
      <c r="J6" s="6"/>
      <c r="K6" s="6"/>
      <c r="L6" s="12"/>
      <c r="M6" s="12"/>
      <c r="N6" s="15"/>
      <c r="P6" t="s">
        <v>12</v>
      </c>
      <c r="Q6">
        <v>5.3</v>
      </c>
      <c r="S6" t="s">
        <v>19</v>
      </c>
      <c r="T6" t="s">
        <v>19</v>
      </c>
    </row>
    <row r="7" spans="3:20" ht="15.75" thickBot="1" x14ac:dyDescent="0.3">
      <c r="C7" s="16">
        <v>1</v>
      </c>
      <c r="D7" s="3">
        <v>180.6</v>
      </c>
      <c r="E7" s="3">
        <v>3.7999999999999999E-2</v>
      </c>
      <c r="F7" s="17">
        <v>1.5</v>
      </c>
      <c r="G7" s="22">
        <f>D7/E7</f>
        <v>4752.6315789473683</v>
      </c>
      <c r="H7" s="22">
        <f>E7^2*(Q$6+Q$7)</f>
        <v>1.7039200000000001E-2</v>
      </c>
      <c r="I7" s="22">
        <f>F7-E7^2*(Q$6+Q$7)</f>
        <v>1.4829608000000001</v>
      </c>
      <c r="J7" s="22">
        <f>E7*N7</f>
        <v>8.2113001107419724E-3</v>
      </c>
      <c r="K7" s="22">
        <f>(E7^2-J7^2)^(1/2)</f>
        <v>3.7102217595331534E-2</v>
      </c>
      <c r="L7" s="22">
        <f>E7^2*41.5</f>
        <v>5.9926E-2</v>
      </c>
      <c r="M7" s="22">
        <f>I7-L7</f>
        <v>1.4230348000000002</v>
      </c>
      <c r="N7" s="22">
        <f>I7/(E7*D7)</f>
        <v>0.21608684501952558</v>
      </c>
      <c r="P7" t="s">
        <v>13</v>
      </c>
      <c r="Q7">
        <v>6.5</v>
      </c>
      <c r="S7" s="24">
        <f>J7*1000</f>
        <v>8.2113001107419716</v>
      </c>
      <c r="T7" s="24">
        <f>K7*1000</f>
        <v>37.102217595331531</v>
      </c>
    </row>
    <row r="8" spans="3:20" ht="15.75" thickBot="1" x14ac:dyDescent="0.3">
      <c r="C8" s="16">
        <v>2</v>
      </c>
      <c r="D8" s="3">
        <v>190.4</v>
      </c>
      <c r="E8" s="3">
        <v>4.3999999999999997E-2</v>
      </c>
      <c r="F8" s="17">
        <v>2</v>
      </c>
      <c r="G8" s="22">
        <f t="shared" ref="G8:G12" si="0">D8/E8</f>
        <v>4327.2727272727279</v>
      </c>
      <c r="H8" s="22">
        <f t="shared" ref="H8:H12" si="1">E8^2*(Q$6+Q$7)</f>
        <v>2.2844799999999998E-2</v>
      </c>
      <c r="I8" s="22">
        <f t="shared" ref="I8:I12" si="2">F8-E8^2*(Q$6+Q$7)</f>
        <v>1.9771551999999999</v>
      </c>
      <c r="J8" s="22">
        <f t="shared" ref="J8:J12" si="3">E8*N8</f>
        <v>1.0384218487394958E-2</v>
      </c>
      <c r="K8" s="22">
        <f t="shared" ref="K8:K12" si="4">(E8^2-J8^2)^(1/2)</f>
        <v>4.2757081359770625E-2</v>
      </c>
      <c r="L8" s="22">
        <f t="shared" ref="L8:L12" si="5">E8^2*41.5</f>
        <v>8.0343999999999985E-2</v>
      </c>
      <c r="M8" s="22">
        <f t="shared" ref="M8:M12" si="6">I8-L8</f>
        <v>1.8968111999999999</v>
      </c>
      <c r="N8" s="22">
        <f t="shared" ref="N8:N12" si="7">I8/(E8*D8)</f>
        <v>0.23600496562261269</v>
      </c>
      <c r="S8" s="24">
        <f t="shared" ref="S8:S12" si="8">J8*1000</f>
        <v>10.384218487394959</v>
      </c>
      <c r="T8" s="24">
        <f t="shared" ref="T8:T12" si="9">K8*1000</f>
        <v>42.757081359770623</v>
      </c>
    </row>
    <row r="9" spans="3:20" ht="15.75" thickBot="1" x14ac:dyDescent="0.3">
      <c r="C9" s="16">
        <v>3</v>
      </c>
      <c r="D9" s="3">
        <v>200.01</v>
      </c>
      <c r="E9" s="3">
        <v>5.0599999999999999E-2</v>
      </c>
      <c r="F9" s="17">
        <v>2.1</v>
      </c>
      <c r="G9" s="22">
        <f t="shared" si="0"/>
        <v>3952.766798418972</v>
      </c>
      <c r="H9" s="22">
        <f t="shared" si="1"/>
        <v>3.0212248000000001E-2</v>
      </c>
      <c r="I9" s="22">
        <f t="shared" si="2"/>
        <v>2.0697877519999999</v>
      </c>
      <c r="J9" s="22">
        <f t="shared" si="3"/>
        <v>1.0348421338933054E-2</v>
      </c>
      <c r="K9" s="22">
        <f t="shared" si="4"/>
        <v>4.9530497431298982E-2</v>
      </c>
      <c r="L9" s="22">
        <f t="shared" si="5"/>
        <v>0.10625493999999999</v>
      </c>
      <c r="M9" s="22">
        <f t="shared" si="6"/>
        <v>1.963532812</v>
      </c>
      <c r="N9" s="22">
        <f t="shared" si="7"/>
        <v>0.2045142557101394</v>
      </c>
      <c r="S9" s="24">
        <f t="shared" si="8"/>
        <v>10.348421338933054</v>
      </c>
      <c r="T9" s="24">
        <f t="shared" si="9"/>
        <v>49.530497431298983</v>
      </c>
    </row>
    <row r="10" spans="3:20" ht="15.75" thickBot="1" x14ac:dyDescent="0.3">
      <c r="C10" s="16">
        <v>4</v>
      </c>
      <c r="D10" s="3">
        <v>210.6</v>
      </c>
      <c r="E10" s="3">
        <v>5.8999999999999997E-2</v>
      </c>
      <c r="F10" s="17">
        <v>2.5</v>
      </c>
      <c r="G10" s="22">
        <f t="shared" si="0"/>
        <v>3569.4915254237289</v>
      </c>
      <c r="H10" s="22">
        <f t="shared" si="1"/>
        <v>4.1075800000000003E-2</v>
      </c>
      <c r="I10" s="22">
        <f t="shared" si="2"/>
        <v>2.4589241999999998</v>
      </c>
      <c r="J10" s="22">
        <f t="shared" si="3"/>
        <v>1.1675803418803418E-2</v>
      </c>
      <c r="K10" s="22">
        <f t="shared" si="4"/>
        <v>5.7833170538415565E-2</v>
      </c>
      <c r="L10" s="22">
        <f t="shared" si="5"/>
        <v>0.14446149999999999</v>
      </c>
      <c r="M10" s="22">
        <f t="shared" si="6"/>
        <v>2.3144627</v>
      </c>
      <c r="N10" s="22">
        <f t="shared" si="7"/>
        <v>0.19789497320005794</v>
      </c>
      <c r="S10" s="24">
        <f t="shared" si="8"/>
        <v>11.675803418803417</v>
      </c>
      <c r="T10" s="24">
        <f t="shared" si="9"/>
        <v>57.833170538415565</v>
      </c>
    </row>
    <row r="11" spans="3:20" ht="15.75" thickBot="1" x14ac:dyDescent="0.3">
      <c r="C11" s="16">
        <v>5</v>
      </c>
      <c r="D11" s="3">
        <v>220.3</v>
      </c>
      <c r="E11" s="3">
        <v>6.8000000000000005E-2</v>
      </c>
      <c r="F11" s="17">
        <v>3</v>
      </c>
      <c r="G11" s="22">
        <f t="shared" si="0"/>
        <v>3239.705882352941</v>
      </c>
      <c r="H11" s="22">
        <f t="shared" si="1"/>
        <v>5.4563200000000006E-2</v>
      </c>
      <c r="I11" s="22">
        <f t="shared" si="2"/>
        <v>2.9454368</v>
      </c>
      <c r="J11" s="22">
        <f t="shared" si="3"/>
        <v>1.3370117113027689E-2</v>
      </c>
      <c r="K11" s="22">
        <f t="shared" si="4"/>
        <v>6.6672632829249553E-2</v>
      </c>
      <c r="L11" s="22">
        <f t="shared" si="5"/>
        <v>0.19189600000000001</v>
      </c>
      <c r="M11" s="22">
        <f t="shared" si="6"/>
        <v>2.7535408000000001</v>
      </c>
      <c r="N11" s="22">
        <f t="shared" si="7"/>
        <v>0.19661936930923071</v>
      </c>
      <c r="S11" s="24">
        <f t="shared" si="8"/>
        <v>13.370117113027689</v>
      </c>
      <c r="T11" s="24">
        <f t="shared" si="9"/>
        <v>66.672632829249551</v>
      </c>
    </row>
    <row r="12" spans="3:20" ht="15.75" thickBot="1" x14ac:dyDescent="0.3">
      <c r="C12" s="16">
        <v>6</v>
      </c>
      <c r="D12" s="3">
        <v>230</v>
      </c>
      <c r="E12" s="3">
        <v>7.8399999999999997E-2</v>
      </c>
      <c r="F12" s="17">
        <v>3.3</v>
      </c>
      <c r="G12" s="22">
        <f t="shared" si="0"/>
        <v>2933.6734693877552</v>
      </c>
      <c r="H12" s="22">
        <f t="shared" si="1"/>
        <v>7.2529408000000004E-2</v>
      </c>
      <c r="I12" s="22">
        <f t="shared" si="2"/>
        <v>3.227470592</v>
      </c>
      <c r="J12" s="22">
        <f t="shared" si="3"/>
        <v>1.4032480834782608E-2</v>
      </c>
      <c r="K12" s="22">
        <f t="shared" si="4"/>
        <v>7.7133970996062812E-2</v>
      </c>
      <c r="L12" s="22">
        <f t="shared" si="5"/>
        <v>0.25508223999999996</v>
      </c>
      <c r="M12" s="22">
        <f t="shared" si="6"/>
        <v>2.9723883519999998</v>
      </c>
      <c r="N12" s="22">
        <f t="shared" si="7"/>
        <v>0.17898572493345163</v>
      </c>
      <c r="S12" s="24">
        <f t="shared" si="8"/>
        <v>14.032480834782607</v>
      </c>
      <c r="T12" s="24">
        <f t="shared" si="9"/>
        <v>77.133970996062814</v>
      </c>
    </row>
    <row r="17" spans="3:8" ht="15.75" thickBot="1" x14ac:dyDescent="0.3"/>
    <row r="18" spans="3:8" ht="15.75" thickBot="1" x14ac:dyDescent="0.3">
      <c r="C18" s="21" t="s">
        <v>0</v>
      </c>
      <c r="D18" s="18" t="s">
        <v>14</v>
      </c>
      <c r="E18" s="18" t="s">
        <v>15</v>
      </c>
      <c r="F18" s="19" t="s">
        <v>16</v>
      </c>
      <c r="G18" s="18" t="s">
        <v>17</v>
      </c>
      <c r="H18" s="20" t="s">
        <v>18</v>
      </c>
    </row>
    <row r="19" spans="3:8" ht="15.75" thickBot="1" x14ac:dyDescent="0.3">
      <c r="C19" s="16">
        <v>1</v>
      </c>
      <c r="D19" s="3">
        <v>24.9</v>
      </c>
      <c r="E19" s="3">
        <v>0.16</v>
      </c>
      <c r="F19" s="17">
        <v>4</v>
      </c>
      <c r="G19" s="23">
        <f>D19/E19</f>
        <v>155.625</v>
      </c>
      <c r="H19" s="22">
        <f>F19/(D19*E19)</f>
        <v>1.0040160642570282</v>
      </c>
    </row>
    <row r="20" spans="3:8" ht="15.75" thickBot="1" x14ac:dyDescent="0.3">
      <c r="C20" s="16">
        <v>2</v>
      </c>
      <c r="D20" s="3">
        <v>30.25</v>
      </c>
      <c r="E20" s="3">
        <v>0.2</v>
      </c>
      <c r="F20" s="17">
        <v>6.1</v>
      </c>
      <c r="G20" s="23">
        <f t="shared" ref="G20:G26" si="10">D20/E20</f>
        <v>151.25</v>
      </c>
      <c r="H20" s="22">
        <f t="shared" ref="H20:H26" si="11">F20/(D20*E20)</f>
        <v>1.0082644628099171</v>
      </c>
    </row>
    <row r="21" spans="3:8" ht="15.75" thickBot="1" x14ac:dyDescent="0.3">
      <c r="C21" s="16">
        <v>3</v>
      </c>
      <c r="D21" s="3">
        <v>35.57</v>
      </c>
      <c r="E21" s="3">
        <v>0.23</v>
      </c>
      <c r="F21" s="17">
        <v>8.5</v>
      </c>
      <c r="G21" s="23">
        <f t="shared" si="10"/>
        <v>154.65217391304347</v>
      </c>
      <c r="H21" s="22">
        <f t="shared" si="11"/>
        <v>1.0389800882521909</v>
      </c>
    </row>
    <row r="22" spans="3:8" ht="15.75" thickBot="1" x14ac:dyDescent="0.3">
      <c r="C22" s="16">
        <v>4</v>
      </c>
      <c r="D22" s="3">
        <v>40.200000000000003</v>
      </c>
      <c r="E22" s="3">
        <v>0.26</v>
      </c>
      <c r="F22" s="17">
        <v>10.65</v>
      </c>
      <c r="G22" s="23">
        <f t="shared" si="10"/>
        <v>154.61538461538461</v>
      </c>
      <c r="H22" s="22">
        <f t="shared" si="11"/>
        <v>1.0189437428243397</v>
      </c>
    </row>
    <row r="23" spans="3:8" ht="15.75" thickBot="1" x14ac:dyDescent="0.3">
      <c r="C23" s="16">
        <v>5</v>
      </c>
      <c r="D23" s="3">
        <v>45.6</v>
      </c>
      <c r="E23" s="3">
        <v>0.3</v>
      </c>
      <c r="F23" s="17">
        <v>13.85</v>
      </c>
      <c r="G23" s="23">
        <f t="shared" si="10"/>
        <v>152</v>
      </c>
      <c r="H23" s="22">
        <f t="shared" si="11"/>
        <v>1.0124269005847952</v>
      </c>
    </row>
    <row r="24" spans="3:8" ht="15.75" thickBot="1" x14ac:dyDescent="0.3">
      <c r="C24" s="16">
        <v>6</v>
      </c>
      <c r="D24" s="3">
        <v>49.9</v>
      </c>
      <c r="E24" s="3">
        <v>0.33</v>
      </c>
      <c r="F24" s="17">
        <v>16.600000000000001</v>
      </c>
      <c r="G24" s="23">
        <f t="shared" si="10"/>
        <v>151.21212121212119</v>
      </c>
      <c r="H24" s="22">
        <f t="shared" si="11"/>
        <v>1.0080767595797657</v>
      </c>
    </row>
    <row r="25" spans="3:8" ht="15.75" thickBot="1" x14ac:dyDescent="0.3">
      <c r="C25" s="16">
        <v>7</v>
      </c>
      <c r="D25" s="3">
        <v>55.1</v>
      </c>
      <c r="E25" s="3">
        <v>0.37</v>
      </c>
      <c r="F25" s="17">
        <v>20.6</v>
      </c>
      <c r="G25" s="23">
        <f t="shared" si="10"/>
        <v>148.91891891891893</v>
      </c>
      <c r="H25" s="22">
        <f t="shared" si="11"/>
        <v>1.0104478344042773</v>
      </c>
    </row>
    <row r="26" spans="3:8" ht="15.75" thickBot="1" x14ac:dyDescent="0.3">
      <c r="C26" s="16">
        <v>8</v>
      </c>
      <c r="D26" s="3">
        <v>60.4</v>
      </c>
      <c r="E26" s="3">
        <v>0.42</v>
      </c>
      <c r="F26" s="17">
        <v>25.3</v>
      </c>
      <c r="G26" s="23">
        <f t="shared" si="10"/>
        <v>143.80952380952382</v>
      </c>
      <c r="H26" s="22">
        <f t="shared" si="11"/>
        <v>0.99731945758435836</v>
      </c>
    </row>
    <row r="38" spans="19:19" x14ac:dyDescent="0.25">
      <c r="S38" t="s">
        <v>20</v>
      </c>
    </row>
    <row r="49" spans="4:6" ht="15.75" thickBot="1" x14ac:dyDescent="0.3"/>
    <row r="50" spans="4:6" ht="15.75" thickBot="1" x14ac:dyDescent="0.3">
      <c r="D50" s="25" t="s">
        <v>0</v>
      </c>
      <c r="E50" s="18" t="s">
        <v>21</v>
      </c>
      <c r="F50" s="18" t="s">
        <v>22</v>
      </c>
    </row>
    <row r="51" spans="4:6" ht="15.75" thickBot="1" x14ac:dyDescent="0.3">
      <c r="D51" s="16">
        <v>1</v>
      </c>
      <c r="E51" s="3">
        <v>0.1</v>
      </c>
      <c r="F51" s="3">
        <v>23.03</v>
      </c>
    </row>
    <row r="52" spans="4:6" ht="15.75" thickBot="1" x14ac:dyDescent="0.3">
      <c r="D52" s="16">
        <v>2</v>
      </c>
      <c r="E52" s="3">
        <v>0.2</v>
      </c>
      <c r="F52" s="3">
        <v>22.92</v>
      </c>
    </row>
    <row r="53" spans="4:6" ht="15.75" thickBot="1" x14ac:dyDescent="0.3">
      <c r="D53" s="16">
        <v>3</v>
      </c>
      <c r="E53" s="3">
        <v>0.3</v>
      </c>
      <c r="F53" s="3">
        <v>22.76</v>
      </c>
    </row>
    <row r="54" spans="4:6" ht="15.75" thickBot="1" x14ac:dyDescent="0.3">
      <c r="D54" s="16">
        <v>4</v>
      </c>
      <c r="E54" s="3">
        <v>0.4</v>
      </c>
      <c r="F54" s="3">
        <v>22.62</v>
      </c>
    </row>
    <row r="55" spans="4:6" ht="15.75" thickBot="1" x14ac:dyDescent="0.3">
      <c r="D55" s="16">
        <v>5</v>
      </c>
      <c r="E55" s="3">
        <v>0.5</v>
      </c>
      <c r="F55" s="3">
        <v>22.47</v>
      </c>
    </row>
    <row r="56" spans="4:6" ht="15.75" thickBot="1" x14ac:dyDescent="0.3">
      <c r="D56" s="16">
        <v>6</v>
      </c>
      <c r="E56" s="3">
        <v>0.6</v>
      </c>
      <c r="F56" s="3">
        <v>22.35</v>
      </c>
    </row>
    <row r="57" spans="4:6" ht="15.75" x14ac:dyDescent="0.25">
      <c r="D57" s="26"/>
    </row>
  </sheetData>
  <mergeCells count="11">
    <mergeCell ref="J4:J6"/>
    <mergeCell ref="K4:K6"/>
    <mergeCell ref="L4:L6"/>
    <mergeCell ref="M4:M6"/>
    <mergeCell ref="N4:N6"/>
    <mergeCell ref="C4:C6"/>
    <mergeCell ref="D4:D6"/>
    <mergeCell ref="E4:E6"/>
    <mergeCell ref="F4:F6"/>
    <mergeCell ref="H4:H6"/>
    <mergeCell ref="I4:I6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2023-04-05T19:37:52Z</dcterms:created>
  <dcterms:modified xsi:type="dcterms:W3CDTF">2023-04-05T20:49:00Z</dcterms:modified>
</cp:coreProperties>
</file>