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AB7976D-EAC9-47FE-A54A-3F41EF0BBA04}" xr6:coauthVersionLast="47" xr6:coauthVersionMax="47" xr10:uidLastSave="{00000000-0000-0000-0000-000000000000}"/>
  <bookViews>
    <workbookView xWindow="-120" yWindow="-120" windowWidth="29040" windowHeight="15840" activeTab="2" xr2:uid="{1FFBEBDC-7437-4B63-85B1-7F02B2CA6335}"/>
  </bookViews>
  <sheets>
    <sheet name="Graf_1" sheetId="6" r:id="rId1"/>
    <sheet name="Graf_2" sheetId="1" r:id="rId2"/>
    <sheet name="Graf_3" sheetId="2" r:id="rId3"/>
    <sheet name="Graf_4" sheetId="3" r:id="rId4"/>
    <sheet name="Graf_5" sheetId="4" r:id="rId5"/>
    <sheet name="Graf_6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" l="1"/>
  <c r="H19" i="2" s="1"/>
  <c r="J20" i="2"/>
  <c r="H20" i="2" s="1"/>
  <c r="G20" i="2" s="1"/>
  <c r="J21" i="2"/>
  <c r="H21" i="2" s="1"/>
  <c r="J22" i="2"/>
  <c r="H22" i="2" s="1"/>
  <c r="J23" i="2"/>
  <c r="H23" i="2" s="1"/>
  <c r="J24" i="2"/>
  <c r="H24" i="2" s="1"/>
  <c r="J25" i="2"/>
  <c r="H25" i="2" s="1"/>
  <c r="J26" i="2"/>
  <c r="H26" i="2" s="1"/>
  <c r="J27" i="2"/>
  <c r="H27" i="2" s="1"/>
  <c r="J18" i="2"/>
  <c r="H18" i="2" s="1"/>
  <c r="O11" i="2"/>
  <c r="N5" i="2"/>
  <c r="N6" i="2"/>
  <c r="N7" i="2"/>
  <c r="N8" i="2"/>
  <c r="N9" i="2"/>
  <c r="N10" i="2"/>
  <c r="N11" i="2"/>
  <c r="N12" i="2"/>
  <c r="N13" i="2"/>
  <c r="N4" i="2"/>
  <c r="K5" i="2"/>
  <c r="L5" i="2" s="1"/>
  <c r="K6" i="2"/>
  <c r="K7" i="2"/>
  <c r="K8" i="2"/>
  <c r="L8" i="2" s="1"/>
  <c r="K9" i="2"/>
  <c r="K10" i="2"/>
  <c r="L10" i="2" s="1"/>
  <c r="K11" i="2"/>
  <c r="K12" i="2"/>
  <c r="L12" i="2" s="1"/>
  <c r="K13" i="2"/>
  <c r="K4" i="2"/>
  <c r="J5" i="2"/>
  <c r="J6" i="2"/>
  <c r="J7" i="2"/>
  <c r="O7" i="2" s="1"/>
  <c r="J8" i="2"/>
  <c r="J9" i="2"/>
  <c r="J10" i="2"/>
  <c r="J11" i="2"/>
  <c r="J12" i="2"/>
  <c r="J13" i="2"/>
  <c r="J4" i="2"/>
  <c r="F13" i="2"/>
  <c r="F5" i="2"/>
  <c r="F6" i="2"/>
  <c r="F7" i="2"/>
  <c r="L7" i="2" s="1"/>
  <c r="F8" i="2"/>
  <c r="F9" i="2"/>
  <c r="F10" i="2"/>
  <c r="F11" i="2"/>
  <c r="L11" i="2" s="1"/>
  <c r="F12" i="2"/>
  <c r="F4" i="2"/>
  <c r="A8" i="2"/>
  <c r="O13" i="2" l="1"/>
  <c r="O12" i="2"/>
  <c r="O10" i="2"/>
  <c r="O9" i="2"/>
  <c r="O8" i="2"/>
  <c r="O6" i="2"/>
  <c r="O5" i="2"/>
  <c r="O4" i="2"/>
  <c r="I27" i="2"/>
  <c r="G27" i="2"/>
  <c r="I26" i="2"/>
  <c r="G26" i="2"/>
  <c r="I25" i="2"/>
  <c r="G25" i="2"/>
  <c r="I24" i="2"/>
  <c r="G24" i="2"/>
  <c r="I23" i="2"/>
  <c r="G23" i="2"/>
  <c r="G22" i="2"/>
  <c r="I22" i="2"/>
  <c r="G21" i="2"/>
  <c r="I21" i="2"/>
  <c r="I20" i="2"/>
  <c r="G19" i="2"/>
  <c r="I19" i="2"/>
  <c r="G18" i="2"/>
  <c r="I18" i="2"/>
  <c r="L13" i="2"/>
  <c r="L9" i="2"/>
  <c r="L6" i="2"/>
  <c r="L4" i="2"/>
</calcChain>
</file>

<file path=xl/sharedStrings.xml><?xml version="1.0" encoding="utf-8"?>
<sst xmlns="http://schemas.openxmlformats.org/spreadsheetml/2006/main" count="29" uniqueCount="26">
  <si>
    <r>
      <t>D</t>
    </r>
    <r>
      <rPr>
        <i/>
        <sz val="10"/>
        <color theme="1"/>
        <rFont val="Times New Roman"/>
        <family val="1"/>
        <charset val="238"/>
      </rPr>
      <t>R[</t>
    </r>
    <r>
      <rPr>
        <i/>
        <sz val="10"/>
        <color theme="1"/>
        <rFont val="Symbol"/>
        <family val="1"/>
        <charset val="2"/>
      </rPr>
      <t>W</t>
    </r>
    <r>
      <rPr>
        <i/>
        <sz val="10"/>
        <color theme="1"/>
        <rFont val="Times New Roman"/>
        <family val="1"/>
        <charset val="238"/>
      </rPr>
      <t>]</t>
    </r>
  </si>
  <si>
    <r>
      <t>U</t>
    </r>
    <r>
      <rPr>
        <i/>
        <vertAlign val="subscript"/>
        <sz val="12"/>
        <color theme="1"/>
        <rFont val="Times New Roman"/>
        <family val="1"/>
        <charset val="238"/>
      </rPr>
      <t>12</t>
    </r>
    <r>
      <rPr>
        <i/>
        <sz val="10"/>
        <color theme="1"/>
        <rFont val="Times New Roman"/>
        <family val="1"/>
        <charset val="238"/>
      </rPr>
      <t>[V]</t>
    </r>
  </si>
  <si>
    <t>Graf závislosti výstupního napětí na změně odporu</t>
  </si>
  <si>
    <r>
      <t>f</t>
    </r>
    <r>
      <rPr>
        <i/>
        <vertAlign val="subscript"/>
        <sz val="10"/>
        <color theme="1"/>
        <rFont val="Times New Roman"/>
        <family val="1"/>
        <charset val="238"/>
      </rPr>
      <t>1</t>
    </r>
    <r>
      <rPr>
        <sz val="10"/>
        <color theme="1"/>
        <rFont val="Times New Roman"/>
        <family val="1"/>
        <charset val="238"/>
      </rPr>
      <t>[</t>
    </r>
    <r>
      <rPr>
        <i/>
        <sz val="10"/>
        <color theme="1"/>
        <rFont val="Times New Roman"/>
        <family val="1"/>
        <charset val="238"/>
      </rPr>
      <t>Hz</t>
    </r>
    <r>
      <rPr>
        <sz val="10"/>
        <color theme="1"/>
        <rFont val="Times New Roman"/>
        <family val="1"/>
        <charset val="238"/>
      </rPr>
      <t>]</t>
    </r>
  </si>
  <si>
    <r>
      <t>U</t>
    </r>
    <r>
      <rPr>
        <i/>
        <vertAlign val="subscript"/>
        <sz val="10"/>
        <color theme="1"/>
        <rFont val="Times New Roman"/>
        <family val="1"/>
        <charset val="238"/>
      </rPr>
      <t>L</t>
    </r>
    <r>
      <rPr>
        <sz val="10"/>
        <color theme="1"/>
        <rFont val="Times New Roman"/>
        <family val="1"/>
        <charset val="238"/>
      </rPr>
      <t>[</t>
    </r>
    <r>
      <rPr>
        <i/>
        <sz val="10"/>
        <color theme="1"/>
        <rFont val="Times New Roman"/>
        <family val="1"/>
        <charset val="238"/>
      </rPr>
      <t>V</t>
    </r>
    <r>
      <rPr>
        <sz val="10"/>
        <color theme="1"/>
        <rFont val="Times New Roman"/>
        <family val="1"/>
        <charset val="238"/>
      </rPr>
      <t>]</t>
    </r>
  </si>
  <si>
    <r>
      <t>I</t>
    </r>
    <r>
      <rPr>
        <sz val="10"/>
        <color theme="1"/>
        <rFont val="Times New Roman"/>
        <family val="1"/>
        <charset val="238"/>
      </rPr>
      <t>[</t>
    </r>
    <r>
      <rPr>
        <i/>
        <sz val="10"/>
        <color theme="1"/>
        <rFont val="Times New Roman"/>
        <family val="1"/>
        <charset val="238"/>
      </rPr>
      <t>A</t>
    </r>
    <r>
      <rPr>
        <sz val="10"/>
        <color theme="1"/>
        <rFont val="Times New Roman"/>
        <family val="1"/>
        <charset val="238"/>
      </rPr>
      <t>]</t>
    </r>
  </si>
  <si>
    <r>
      <t>f</t>
    </r>
    <r>
      <rPr>
        <i/>
        <vertAlign val="subscript"/>
        <sz val="10"/>
        <color theme="1"/>
        <rFont val="Times New Roman"/>
        <family val="1"/>
        <charset val="238"/>
      </rPr>
      <t>2</t>
    </r>
    <r>
      <rPr>
        <sz val="10"/>
        <color theme="1"/>
        <rFont val="Times New Roman"/>
        <family val="1"/>
        <charset val="238"/>
      </rPr>
      <t>[</t>
    </r>
    <r>
      <rPr>
        <i/>
        <sz val="10"/>
        <color theme="1"/>
        <rFont val="Times New Roman"/>
        <family val="1"/>
        <charset val="238"/>
      </rPr>
      <t>Hz</t>
    </r>
    <r>
      <rPr>
        <sz val="10"/>
        <color theme="1"/>
        <rFont val="Times New Roman"/>
        <family val="1"/>
        <charset val="238"/>
      </rPr>
      <t>]</t>
    </r>
  </si>
  <si>
    <t>Rs</t>
  </si>
  <si>
    <t>1/omega</t>
  </si>
  <si>
    <t>PI</t>
  </si>
  <si>
    <t>I2[mA]</t>
  </si>
  <si>
    <t>I1[mA]</t>
  </si>
  <si>
    <r>
      <t>U</t>
    </r>
    <r>
      <rPr>
        <i/>
        <vertAlign val="subscript"/>
        <sz val="12"/>
        <color theme="1"/>
        <rFont val="Times New Roman"/>
        <family val="1"/>
        <charset val="238"/>
      </rPr>
      <t>G</t>
    </r>
    <r>
      <rPr>
        <sz val="12"/>
        <color theme="1"/>
        <rFont val="Times New Roman"/>
        <family val="1"/>
        <charset val="238"/>
      </rPr>
      <t>[</t>
    </r>
    <r>
      <rPr>
        <i/>
        <sz val="12"/>
        <color theme="1"/>
        <rFont val="Times New Roman"/>
        <family val="1"/>
        <charset val="238"/>
      </rPr>
      <t>V</t>
    </r>
    <r>
      <rPr>
        <sz val="12"/>
        <color theme="1"/>
        <rFont val="Times New Roman"/>
        <family val="1"/>
        <charset val="238"/>
      </rPr>
      <t>]</t>
    </r>
  </si>
  <si>
    <r>
      <t>f</t>
    </r>
    <r>
      <rPr>
        <sz val="12"/>
        <color theme="1"/>
        <rFont val="Times New Roman"/>
        <family val="1"/>
        <charset val="238"/>
      </rPr>
      <t>[</t>
    </r>
    <r>
      <rPr>
        <i/>
        <sz val="12"/>
        <color theme="1"/>
        <rFont val="Times New Roman"/>
        <family val="1"/>
        <charset val="238"/>
      </rPr>
      <t>Hz</t>
    </r>
    <r>
      <rPr>
        <sz val="12"/>
        <color theme="1"/>
        <rFont val="Times New Roman"/>
        <family val="1"/>
        <charset val="238"/>
      </rPr>
      <t>]</t>
    </r>
  </si>
  <si>
    <r>
      <t>U</t>
    </r>
    <r>
      <rPr>
        <i/>
        <vertAlign val="subscript"/>
        <sz val="12"/>
        <color theme="1"/>
        <rFont val="Times New Roman"/>
        <family val="1"/>
        <charset val="238"/>
      </rPr>
      <t>L</t>
    </r>
    <r>
      <rPr>
        <sz val="12"/>
        <color theme="1"/>
        <rFont val="Times New Roman"/>
        <family val="1"/>
        <charset val="238"/>
      </rPr>
      <t>[</t>
    </r>
    <r>
      <rPr>
        <i/>
        <sz val="12"/>
        <color theme="1"/>
        <rFont val="Times New Roman"/>
        <family val="1"/>
        <charset val="238"/>
      </rPr>
      <t>V</t>
    </r>
    <r>
      <rPr>
        <sz val="12"/>
        <color theme="1"/>
        <rFont val="Times New Roman"/>
        <family val="1"/>
        <charset val="238"/>
      </rPr>
      <t>]</t>
    </r>
  </si>
  <si>
    <r>
      <t>I</t>
    </r>
    <r>
      <rPr>
        <sz val="12"/>
        <color theme="1"/>
        <rFont val="Times New Roman"/>
        <family val="1"/>
        <charset val="238"/>
      </rPr>
      <t>[</t>
    </r>
    <r>
      <rPr>
        <i/>
        <sz val="12"/>
        <color theme="1"/>
        <rFont val="Times New Roman"/>
        <family val="1"/>
        <charset val="238"/>
      </rPr>
      <t>A</t>
    </r>
    <r>
      <rPr>
        <sz val="12"/>
        <color theme="1"/>
        <rFont val="Times New Roman"/>
        <family val="1"/>
        <charset val="238"/>
      </rPr>
      <t>]</t>
    </r>
  </si>
  <si>
    <r>
      <t>Z</t>
    </r>
    <r>
      <rPr>
        <i/>
        <vertAlign val="subscript"/>
        <sz val="12"/>
        <color theme="1"/>
        <rFont val="Times New Roman"/>
        <family val="1"/>
        <charset val="238"/>
      </rPr>
      <t>LS</t>
    </r>
    <r>
      <rPr>
        <sz val="12"/>
        <color theme="1"/>
        <rFont val="Times New Roman"/>
        <family val="1"/>
        <charset val="238"/>
      </rPr>
      <t>[</t>
    </r>
    <r>
      <rPr>
        <i/>
        <sz val="12"/>
        <color theme="1"/>
        <rFont val="Symbol"/>
        <family val="1"/>
        <charset val="2"/>
      </rPr>
      <t>W</t>
    </r>
    <r>
      <rPr>
        <sz val="12"/>
        <color theme="1"/>
        <rFont val="Times New Roman"/>
        <family val="1"/>
        <charset val="238"/>
      </rPr>
      <t>]</t>
    </r>
  </si>
  <si>
    <r>
      <t>X</t>
    </r>
    <r>
      <rPr>
        <i/>
        <vertAlign val="subscript"/>
        <sz val="12"/>
        <color theme="1"/>
        <rFont val="Times New Roman"/>
        <family val="1"/>
        <charset val="238"/>
      </rPr>
      <t>LS</t>
    </r>
    <r>
      <rPr>
        <sz val="12"/>
        <color theme="1"/>
        <rFont val="Times New Roman"/>
        <family val="1"/>
        <charset val="238"/>
      </rPr>
      <t>[</t>
    </r>
    <r>
      <rPr>
        <i/>
        <sz val="12"/>
        <color theme="1"/>
        <rFont val="Symbol"/>
        <family val="1"/>
        <charset val="2"/>
      </rPr>
      <t>W</t>
    </r>
    <r>
      <rPr>
        <sz val="12"/>
        <color theme="1"/>
        <rFont val="Times New Roman"/>
        <family val="1"/>
        <charset val="238"/>
      </rPr>
      <t>]</t>
    </r>
  </si>
  <si>
    <r>
      <t>Q</t>
    </r>
    <r>
      <rPr>
        <sz val="12"/>
        <color theme="1"/>
        <rFont val="Times New Roman"/>
        <family val="1"/>
        <charset val="238"/>
      </rPr>
      <t>[</t>
    </r>
    <r>
      <rPr>
        <i/>
        <sz val="12"/>
        <color theme="1"/>
        <rFont val="Times New Roman"/>
        <family val="1"/>
        <charset val="238"/>
      </rPr>
      <t>-</t>
    </r>
    <r>
      <rPr>
        <sz val="12"/>
        <color theme="1"/>
        <rFont val="Times New Roman"/>
        <family val="1"/>
        <charset val="238"/>
      </rPr>
      <t>]</t>
    </r>
  </si>
  <si>
    <t>Ls</t>
  </si>
  <si>
    <t>LsF2</t>
  </si>
  <si>
    <t>LsF1</t>
  </si>
  <si>
    <t>Z [Ω]</t>
  </si>
  <si>
    <t>X [Ω]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</si>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</sst>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i/>
      <sz val="10"/>
      <color theme="1"/>
      <name val="Symbol"/>
      <family val="1"/>
      <charset val="2"/>
    </font>
    <font>
      <i/>
      <sz val="10"/>
      <color theme="1"/>
      <name val="Times New Roman"/>
      <family val="1"/>
      <charset val="238"/>
    </font>
    <font>
      <i/>
      <vertAlign val="subscript"/>
      <sz val="12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i/>
      <vertAlign val="subscript"/>
      <sz val="10"/>
      <color theme="1"/>
      <name val="Times New Roman"/>
      <family val="1"/>
      <charset val="238"/>
    </font>
    <font>
      <i/>
      <sz val="12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20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Graf_2!$I$8</c:f>
              <c:strCache>
                <c:ptCount val="1"/>
                <c:pt idx="0">
                  <c:v>U12[V]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Graf_2!$H$9:$H$27</c:f>
              <c:numCache>
                <c:formatCode>General</c:formatCode>
                <c:ptCount val="1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800</c:v>
                </c:pt>
                <c:pt idx="8">
                  <c:v>1100</c:v>
                </c:pt>
                <c:pt idx="9">
                  <c:v>1600</c:v>
                </c:pt>
                <c:pt idx="10">
                  <c:v>2600</c:v>
                </c:pt>
                <c:pt idx="11">
                  <c:v>3600</c:v>
                </c:pt>
                <c:pt idx="12">
                  <c:v>6600</c:v>
                </c:pt>
                <c:pt idx="13">
                  <c:v>8600</c:v>
                </c:pt>
                <c:pt idx="14">
                  <c:v>18600</c:v>
                </c:pt>
                <c:pt idx="15">
                  <c:v>48600</c:v>
                </c:pt>
                <c:pt idx="16">
                  <c:v>98600</c:v>
                </c:pt>
                <c:pt idx="17">
                  <c:v>498600</c:v>
                </c:pt>
                <c:pt idx="18">
                  <c:v>998600</c:v>
                </c:pt>
              </c:numCache>
            </c:numRef>
          </c:xVal>
          <c:yVal>
            <c:numRef>
              <c:f>Graf_2!$I$9:$I$27</c:f>
              <c:numCache>
                <c:formatCode>General</c:formatCode>
                <c:ptCount val="19"/>
                <c:pt idx="0">
                  <c:v>0.47699999999999998</c:v>
                </c:pt>
                <c:pt idx="1">
                  <c:v>0.51600000000000001</c:v>
                </c:pt>
                <c:pt idx="2">
                  <c:v>0.59099999999999997</c:v>
                </c:pt>
                <c:pt idx="3">
                  <c:v>0.66200000000000003</c:v>
                </c:pt>
                <c:pt idx="4">
                  <c:v>0.72699999999999998</c:v>
                </c:pt>
                <c:pt idx="5">
                  <c:v>0.78800000000000003</c:v>
                </c:pt>
                <c:pt idx="6">
                  <c:v>0.84499999999999997</c:v>
                </c:pt>
                <c:pt idx="7">
                  <c:v>0.94799999999999995</c:v>
                </c:pt>
                <c:pt idx="8">
                  <c:v>1.081</c:v>
                </c:pt>
                <c:pt idx="9">
                  <c:v>1.258</c:v>
                </c:pt>
                <c:pt idx="10">
                  <c:v>1.506</c:v>
                </c:pt>
                <c:pt idx="11">
                  <c:v>1.6719999999999999</c:v>
                </c:pt>
                <c:pt idx="12">
                  <c:v>1.9490000000000001</c:v>
                </c:pt>
                <c:pt idx="13">
                  <c:v>2.0499999999999998</c:v>
                </c:pt>
                <c:pt idx="14">
                  <c:v>2.266</c:v>
                </c:pt>
                <c:pt idx="15">
                  <c:v>2.4060000000000001</c:v>
                </c:pt>
                <c:pt idx="16">
                  <c:v>2.4550000000000001</c:v>
                </c:pt>
                <c:pt idx="17">
                  <c:v>2.4940000000000002</c:v>
                </c:pt>
                <c:pt idx="18">
                  <c:v>2.4990000000000001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2-4973-BCD9-E1CFEB54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738656"/>
        <c:axId val="1674734912"/>
      </c:scatterChart>
      <c:valAx>
        <c:axId val="1674738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 i="0">
                    <a:effectLst/>
                    <a:sym typeface="Symbol" panose="05050102010706020507" pitchFamily="18" charset="2"/>
                  </a:rPr>
                  <a:t></a:t>
                </a:r>
                <a:r>
                  <a:rPr lang="cs-CZ" sz="1200" i="0">
                    <a:effectLst/>
                  </a:rPr>
                  <a:t>R</a:t>
                </a:r>
                <a:r>
                  <a:rPr lang="en-US" sz="1200" i="0">
                    <a:effectLst/>
                  </a:rPr>
                  <a:t>[</a:t>
                </a:r>
                <a:r>
                  <a:rPr lang="en-US" sz="1200" i="0">
                    <a:effectLst/>
                    <a:sym typeface="Symbol" panose="05050102010706020507" pitchFamily="18" charset="2"/>
                  </a:rPr>
                  <a:t></a:t>
                </a:r>
                <a:r>
                  <a:rPr lang="en-US" sz="1200" i="0">
                    <a:effectLst/>
                  </a:rPr>
                  <a:t>]</a:t>
                </a:r>
                <a:endParaRPr lang="cs-CZ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74734912"/>
        <c:crosses val="autoZero"/>
        <c:crossBetween val="midCat"/>
      </c:valAx>
      <c:valAx>
        <c:axId val="16747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 i="0">
                    <a:effectLst/>
                  </a:rPr>
                  <a:t>U</a:t>
                </a:r>
                <a:r>
                  <a:rPr lang="cs-CZ" sz="1200" i="0" baseline="-25000">
                    <a:effectLst/>
                  </a:rPr>
                  <a:t>12</a:t>
                </a:r>
                <a:r>
                  <a:rPr lang="cs-CZ" sz="1200" i="0">
                    <a:effectLst/>
                  </a:rPr>
                  <a:t>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747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Frekvenční závislost</a:t>
            </a:r>
            <a:r>
              <a:rPr lang="cs-CZ" baseline="0"/>
              <a:t> činitele jakosti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Graf_3!$D$18:$D$27</c:f>
              <c:numCache>
                <c:formatCode>General</c:formatCode>
                <c:ptCount val="10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</c:numCache>
            </c:numRef>
          </c:xVal>
          <c:yVal>
            <c:numRef>
              <c:f>Graf_3!$I$18:$I$27</c:f>
              <c:numCache>
                <c:formatCode>0.00</c:formatCode>
                <c:ptCount val="10"/>
                <c:pt idx="0">
                  <c:v>15.092571415918187</c:v>
                </c:pt>
                <c:pt idx="1">
                  <c:v>16.973901181383681</c:v>
                </c:pt>
                <c:pt idx="2">
                  <c:v>18.841976309100527</c:v>
                </c:pt>
                <c:pt idx="3">
                  <c:v>20.735684185596178</c:v>
                </c:pt>
                <c:pt idx="4">
                  <c:v>22.642278644333121</c:v>
                </c:pt>
                <c:pt idx="5">
                  <c:v>24.520155506418256</c:v>
                </c:pt>
                <c:pt idx="6">
                  <c:v>26.44982661893884</c:v>
                </c:pt>
                <c:pt idx="7">
                  <c:v>28.377951684652277</c:v>
                </c:pt>
                <c:pt idx="8">
                  <c:v>30.233436350019467</c:v>
                </c:pt>
                <c:pt idx="9">
                  <c:v>32.067713096032286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F-4C70-9FD2-1B12CFA4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988144"/>
        <c:axId val="1593987728"/>
      </c:scatterChart>
      <c:valAx>
        <c:axId val="159398814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 </a:t>
                </a:r>
                <a:r>
                  <a:rPr lang="en-US"/>
                  <a:t>[H</a:t>
                </a:r>
                <a:r>
                  <a:rPr lang="cs-CZ"/>
                  <a:t>z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3987728"/>
        <c:crosses val="autoZero"/>
        <c:crossBetween val="midCat"/>
      </c:valAx>
      <c:valAx>
        <c:axId val="159398772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Činitel jakosti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398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cs-CZ" sz="1800" b="0" i="0" baseline="0">
                <a:effectLst/>
              </a:rPr>
              <a:t>Frekvenční závislost indikčnosti</a:t>
            </a:r>
            <a:endParaRPr lang="cs-CZ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Graf_3!$D$18:$D$27</c:f>
              <c:numCache>
                <c:formatCode>General</c:formatCode>
                <c:ptCount val="10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</c:numCache>
            </c:numRef>
          </c:xVal>
          <c:yVal>
            <c:numRef>
              <c:f>Graf_3!$J$18:$J$27</c:f>
              <c:numCache>
                <c:formatCode>General</c:formatCode>
                <c:ptCount val="10"/>
                <c:pt idx="0">
                  <c:v>1.0148692281825735</c:v>
                </c:pt>
                <c:pt idx="1">
                  <c:v>1.014555926089838</c:v>
                </c:pt>
                <c:pt idx="2">
                  <c:v>1.0135922595182421</c:v>
                </c:pt>
                <c:pt idx="3">
                  <c:v>1.0140573483156043</c:v>
                </c:pt>
                <c:pt idx="4">
                  <c:v>1.015022610299225</c:v>
                </c:pt>
                <c:pt idx="5">
                  <c:v>1.0146510280993897</c:v>
                </c:pt>
                <c:pt idx="6">
                  <c:v>1.0163226998648327</c:v>
                </c:pt>
                <c:pt idx="7">
                  <c:v>1.0177160363181075</c:v>
                </c:pt>
                <c:pt idx="8">
                  <c:v>1.0164929278217552</c:v>
                </c:pt>
                <c:pt idx="9">
                  <c:v>1.0147426163973829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F-4A0C-A008-4119AD81B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341984"/>
        <c:axId val="1480341568"/>
      </c:scatterChart>
      <c:valAx>
        <c:axId val="148034198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 </a:t>
                </a:r>
                <a:r>
                  <a:rPr lang="en-US"/>
                  <a:t>[</a:t>
                </a:r>
                <a:r>
                  <a:rPr lang="cs-CZ"/>
                  <a:t>Hz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0341568"/>
        <c:crosses val="autoZero"/>
        <c:crossBetween val="midCat"/>
      </c:valAx>
      <c:valAx>
        <c:axId val="1480341568"/>
        <c:scaling>
          <c:orientation val="minMax"/>
          <c:max val="1.0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Indukčnost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03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VA charakteristika cívky bez jádra pro dvě frekvence f1 a f2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Graf_3!$M$18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sq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Graf_3!$D$4:$D$13</c:f>
              <c:numCache>
                <c:formatCode>General</c:formatCode>
                <c:ptCount val="10"/>
                <c:pt idx="0">
                  <c:v>0.71299999999999997</c:v>
                </c:pt>
                <c:pt idx="1">
                  <c:v>1.4319999999999999</c:v>
                </c:pt>
                <c:pt idx="2">
                  <c:v>2.1320000000000001</c:v>
                </c:pt>
                <c:pt idx="3">
                  <c:v>2.8380000000000001</c:v>
                </c:pt>
                <c:pt idx="4">
                  <c:v>3.54</c:v>
                </c:pt>
                <c:pt idx="5">
                  <c:v>4.3</c:v>
                </c:pt>
                <c:pt idx="6">
                  <c:v>5</c:v>
                </c:pt>
                <c:pt idx="7">
                  <c:v>5.71</c:v>
                </c:pt>
                <c:pt idx="8">
                  <c:v>6.42</c:v>
                </c:pt>
                <c:pt idx="9">
                  <c:v>7.13</c:v>
                </c:pt>
              </c:numCache>
            </c:numRef>
          </c:xVal>
          <c:yVal>
            <c:numRef>
              <c:f>Graf_3!$E$4:$E$13</c:f>
              <c:numCache>
                <c:formatCode>General</c:formatCode>
                <c:ptCount val="10"/>
                <c:pt idx="0">
                  <c:v>1.4</c:v>
                </c:pt>
                <c:pt idx="1">
                  <c:v>2.8</c:v>
                </c:pt>
                <c:pt idx="2">
                  <c:v>4.2</c:v>
                </c:pt>
                <c:pt idx="3">
                  <c:v>5.6</c:v>
                </c:pt>
                <c:pt idx="4">
                  <c:v>7</c:v>
                </c:pt>
                <c:pt idx="5">
                  <c:v>8.4</c:v>
                </c:pt>
                <c:pt idx="6">
                  <c:v>9.7799999999999994</c:v>
                </c:pt>
                <c:pt idx="7">
                  <c:v>11.18</c:v>
                </c:pt>
                <c:pt idx="8">
                  <c:v>12.56</c:v>
                </c:pt>
                <c:pt idx="9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A-481C-9121-5350565BD818}"/>
            </c:ext>
          </c:extLst>
        </c:ser>
        <c:ser>
          <c:idx val="1"/>
          <c:order val="1"/>
          <c:tx>
            <c:strRef>
              <c:f>Graf_3!$M$19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Graf_3!$D$4:$D$13</c:f>
              <c:numCache>
                <c:formatCode>General</c:formatCode>
                <c:ptCount val="10"/>
                <c:pt idx="0">
                  <c:v>0.71299999999999997</c:v>
                </c:pt>
                <c:pt idx="1">
                  <c:v>1.4319999999999999</c:v>
                </c:pt>
                <c:pt idx="2">
                  <c:v>2.1320000000000001</c:v>
                </c:pt>
                <c:pt idx="3">
                  <c:v>2.8380000000000001</c:v>
                </c:pt>
                <c:pt idx="4">
                  <c:v>3.54</c:v>
                </c:pt>
                <c:pt idx="5">
                  <c:v>4.3</c:v>
                </c:pt>
                <c:pt idx="6">
                  <c:v>5</c:v>
                </c:pt>
                <c:pt idx="7">
                  <c:v>5.71</c:v>
                </c:pt>
                <c:pt idx="8">
                  <c:v>6.42</c:v>
                </c:pt>
                <c:pt idx="9">
                  <c:v>7.13</c:v>
                </c:pt>
              </c:numCache>
            </c:numRef>
          </c:xVal>
          <c:yVal>
            <c:numRef>
              <c:f>Graf_3!$I$4:$I$13</c:f>
              <c:numCache>
                <c:formatCode>General</c:formatCode>
                <c:ptCount val="10"/>
                <c:pt idx="0">
                  <c:v>0.78</c:v>
                </c:pt>
                <c:pt idx="1">
                  <c:v>1.58</c:v>
                </c:pt>
                <c:pt idx="2">
                  <c:v>2.4</c:v>
                </c:pt>
                <c:pt idx="3">
                  <c:v>3.2</c:v>
                </c:pt>
                <c:pt idx="4">
                  <c:v>4</c:v>
                </c:pt>
                <c:pt idx="5">
                  <c:v>4.8</c:v>
                </c:pt>
                <c:pt idx="6">
                  <c:v>5.6</c:v>
                </c:pt>
                <c:pt idx="7">
                  <c:v>6.4</c:v>
                </c:pt>
                <c:pt idx="8">
                  <c:v>7.2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A-481C-9121-5350565B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414272"/>
        <c:axId val="1667415936"/>
      </c:scatterChart>
      <c:valAx>
        <c:axId val="16674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 </a:t>
                </a:r>
                <a:r>
                  <a:rPr lang="en-US"/>
                  <a:t>[</a:t>
                </a:r>
                <a:r>
                  <a:rPr lang="cs-CZ"/>
                  <a:t>V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67415936"/>
        <c:crosses val="autoZero"/>
        <c:crossBetween val="midCat"/>
      </c:valAx>
      <c:valAx>
        <c:axId val="16674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cs-CZ" baseline="0"/>
                  <a:t>mA</a:t>
                </a:r>
                <a:r>
                  <a:rPr lang="en-US" baseline="0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6741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Frekvenční závistlost impedance a reaktance cívky bez jádra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Graf_3!$L$18</c:f>
              <c:strCache>
                <c:ptCount val="1"/>
                <c:pt idx="0">
                  <c:v>Z [Ω]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Graf_3!$D$18:$D$27</c:f>
              <c:numCache>
                <c:formatCode>General</c:formatCode>
                <c:ptCount val="10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</c:numCache>
            </c:numRef>
          </c:xVal>
          <c:yVal>
            <c:numRef>
              <c:f>Graf_3!$G$18:$G$27</c:f>
              <c:numCache>
                <c:formatCode>0.00</c:formatCode>
                <c:ptCount val="10"/>
                <c:pt idx="0">
                  <c:v>511.24744376278119</c:v>
                </c:pt>
                <c:pt idx="1">
                  <c:v>574.71264367816093</c:v>
                </c:pt>
                <c:pt idx="2">
                  <c:v>637.75510204081627</c:v>
                </c:pt>
                <c:pt idx="3">
                  <c:v>701.68067226890776</c:v>
                </c:pt>
                <c:pt idx="4">
                  <c:v>766.05504587155963</c:v>
                </c:pt>
                <c:pt idx="5">
                  <c:v>829.4701986754967</c:v>
                </c:pt>
                <c:pt idx="6">
                  <c:v>894.642857142857</c:v>
                </c:pt>
                <c:pt idx="7">
                  <c:v>959.77011494252895</c:v>
                </c:pt>
                <c:pt idx="8">
                  <c:v>1022.4489795918366</c:v>
                </c:pt>
                <c:pt idx="9">
                  <c:v>1084.4155844155844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D-416C-AC2B-DF86B0DBA8C6}"/>
            </c:ext>
          </c:extLst>
        </c:ser>
        <c:ser>
          <c:idx val="1"/>
          <c:order val="1"/>
          <c:tx>
            <c:strRef>
              <c:f>Graf_3!$L$19</c:f>
              <c:strCache>
                <c:ptCount val="1"/>
                <c:pt idx="0">
                  <c:v>X [Ω]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Graf_3!$D$18:$D$27</c:f>
              <c:numCache>
                <c:formatCode>General</c:formatCode>
                <c:ptCount val="10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</c:numCache>
            </c:numRef>
          </c:xVal>
          <c:yVal>
            <c:numRef>
              <c:f>Graf_3!$H$18:$H$27</c:f>
              <c:numCache>
                <c:formatCode>General</c:formatCode>
                <c:ptCount val="10"/>
                <c:pt idx="0" formatCode="0.00">
                  <c:v>510.12891385803465</c:v>
                </c:pt>
                <c:pt idx="1">
                  <c:v>573.71785993076833</c:v>
                </c:pt>
                <c:pt idx="2">
                  <c:v>636.85879924759774</c:v>
                </c:pt>
                <c:pt idx="3">
                  <c:v>700.86612547315076</c:v>
                </c:pt>
                <c:pt idx="4">
                  <c:v>765.30901817845938</c:v>
                </c:pt>
                <c:pt idx="5">
                  <c:v>828.78125611693702</c:v>
                </c:pt>
                <c:pt idx="6">
                  <c:v>894.00413972013268</c:v>
                </c:pt>
                <c:pt idx="7">
                  <c:v>959.17476694124684</c:v>
                </c:pt>
                <c:pt idx="8">
                  <c:v>1021.8901486306579</c:v>
                </c:pt>
                <c:pt idx="9">
                  <c:v>1083.8887026458913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D-416C-AC2B-DF86B0DBA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96383"/>
        <c:axId val="119214447"/>
      </c:scatterChart>
      <c:valAx>
        <c:axId val="214896383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cs-CZ" baseline="0"/>
                  <a:t>Hz</a:t>
                </a:r>
                <a:r>
                  <a:rPr lang="en-US" baseline="0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214447"/>
        <c:crosses val="autoZero"/>
        <c:crossBetween val="midCat"/>
      </c:valAx>
      <c:valAx>
        <c:axId val="119214447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Impedance</a:t>
                </a:r>
              </a:p>
              <a:p>
                <a:pPr>
                  <a:defRPr/>
                </a:pPr>
                <a:r>
                  <a:rPr lang="cs-CZ"/>
                  <a:t>Reaktance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489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7</xdr:row>
      <xdr:rowOff>22860</xdr:rowOff>
    </xdr:from>
    <xdr:to>
      <xdr:col>18</xdr:col>
      <xdr:colOff>15240</xdr:colOff>
      <xdr:row>20</xdr:row>
      <xdr:rowOff>60960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C381629-AC01-07D2-D927-180364D50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</xdr:colOff>
      <xdr:row>27</xdr:row>
      <xdr:rowOff>177165</xdr:rowOff>
    </xdr:from>
    <xdr:to>
      <xdr:col>8</xdr:col>
      <xdr:colOff>894960</xdr:colOff>
      <xdr:row>42</xdr:row>
      <xdr:rowOff>177165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A9CD8AF-99ED-01FD-6EB9-4B26D4549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1040130</xdr:colOff>
      <xdr:row>28</xdr:row>
      <xdr:rowOff>1905</xdr:rowOff>
    </xdr:from>
    <xdr:to>
      <xdr:col>14</xdr:col>
      <xdr:colOff>560070</xdr:colOff>
      <xdr:row>43</xdr:row>
      <xdr:rowOff>1905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6784B07D-9A12-A6CC-61E5-B90D5C9F5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192405</xdr:colOff>
      <xdr:row>28</xdr:row>
      <xdr:rowOff>26670</xdr:rowOff>
    </xdr:from>
    <xdr:to>
      <xdr:col>22</xdr:col>
      <xdr:colOff>443865</xdr:colOff>
      <xdr:row>42</xdr:row>
      <xdr:rowOff>171450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2EC2FB1B-8264-46A0-9DA2-F45F1B405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44</xdr:row>
      <xdr:rowOff>23812</xdr:rowOff>
    </xdr:from>
    <xdr:to>
      <xdr:col>8</xdr:col>
      <xdr:colOff>800100</xdr:colOff>
      <xdr:row>58</xdr:row>
      <xdr:rowOff>100012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7FCC05B-63FE-B9EE-4D8A-75DCAE9E5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A820-FD03-49DC-B129-C047D79B8242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3590-0420-4808-ABCA-19B7678CC521}">
  <dimension ref="E7:Q29"/>
  <sheetViews>
    <sheetView topLeftCell="D9" zoomScaleNormal="100" workbookViewId="0">
      <selection activeCell="G10" sqref="G10"/>
    </sheetView>
  </sheetViews>
  <sheetFormatPr defaultRowHeight="15" x14ac:dyDescent="0.25"/>
  <sheetData>
    <row r="7" spans="5:17" ht="15.75" thickBot="1" x14ac:dyDescent="0.3"/>
    <row r="8" spans="5:17" ht="19.5" thickBot="1" x14ac:dyDescent="0.3">
      <c r="E8" s="7"/>
      <c r="F8" s="10"/>
      <c r="H8" s="1" t="s">
        <v>0</v>
      </c>
      <c r="I8" s="9" t="s">
        <v>1</v>
      </c>
      <c r="L8" s="6"/>
      <c r="M8" s="7"/>
      <c r="N8" s="8"/>
      <c r="O8" s="6"/>
      <c r="P8" s="7"/>
      <c r="Q8" s="8"/>
    </row>
    <row r="9" spans="5:17" ht="16.5" thickBot="1" x14ac:dyDescent="0.3">
      <c r="E9" s="6"/>
      <c r="F9" s="6"/>
      <c r="H9" s="2">
        <v>1</v>
      </c>
      <c r="I9" s="3">
        <v>0.47699999999999998</v>
      </c>
    </row>
    <row r="10" spans="5:17" ht="16.5" thickBot="1" x14ac:dyDescent="0.3">
      <c r="E10" s="6"/>
      <c r="F10" s="6"/>
      <c r="H10" s="2">
        <v>100</v>
      </c>
      <c r="I10" s="3">
        <v>0.51600000000000001</v>
      </c>
    </row>
    <row r="11" spans="5:17" ht="16.5" thickBot="1" x14ac:dyDescent="0.3">
      <c r="E11" s="6"/>
      <c r="F11" s="6"/>
      <c r="H11" s="2">
        <v>200</v>
      </c>
      <c r="I11" s="3">
        <v>0.59099999999999997</v>
      </c>
    </row>
    <row r="12" spans="5:17" ht="16.5" thickBot="1" x14ac:dyDescent="0.3">
      <c r="E12" s="6"/>
      <c r="F12" s="6"/>
      <c r="H12" s="2">
        <v>300</v>
      </c>
      <c r="I12" s="3">
        <v>0.66200000000000003</v>
      </c>
    </row>
    <row r="13" spans="5:17" ht="16.5" thickBot="1" x14ac:dyDescent="0.3">
      <c r="E13" s="6"/>
      <c r="F13" s="6"/>
      <c r="H13" s="2">
        <v>400</v>
      </c>
      <c r="I13" s="3">
        <v>0.72699999999999998</v>
      </c>
    </row>
    <row r="14" spans="5:17" ht="16.5" thickBot="1" x14ac:dyDescent="0.3">
      <c r="E14" s="6"/>
      <c r="F14" s="6"/>
      <c r="H14" s="2">
        <v>500</v>
      </c>
      <c r="I14" s="3">
        <v>0.78800000000000003</v>
      </c>
    </row>
    <row r="15" spans="5:17" ht="16.5" thickBot="1" x14ac:dyDescent="0.3">
      <c r="E15" s="6"/>
      <c r="F15" s="6"/>
      <c r="H15" s="2">
        <v>600</v>
      </c>
      <c r="I15" s="3">
        <v>0.84499999999999997</v>
      </c>
    </row>
    <row r="16" spans="5:17" ht="16.5" thickBot="1" x14ac:dyDescent="0.3">
      <c r="E16" s="6"/>
      <c r="F16" s="6"/>
      <c r="H16" s="4">
        <v>800</v>
      </c>
      <c r="I16" s="5">
        <v>0.94799999999999995</v>
      </c>
    </row>
    <row r="17" spans="5:12" ht="16.5" thickBot="1" x14ac:dyDescent="0.3">
      <c r="E17" s="6"/>
      <c r="F17" s="6"/>
      <c r="H17" s="2">
        <v>1100</v>
      </c>
      <c r="I17" s="3">
        <v>1.081</v>
      </c>
    </row>
    <row r="18" spans="5:12" ht="16.5" thickBot="1" x14ac:dyDescent="0.3">
      <c r="E18" s="6"/>
      <c r="F18" s="6"/>
      <c r="H18" s="2">
        <v>1600</v>
      </c>
      <c r="I18" s="3">
        <v>1.258</v>
      </c>
    </row>
    <row r="19" spans="5:12" ht="16.5" thickBot="1" x14ac:dyDescent="0.3">
      <c r="E19" s="6"/>
      <c r="F19" s="6"/>
      <c r="H19" s="2">
        <v>2600</v>
      </c>
      <c r="I19" s="3">
        <v>1.506</v>
      </c>
    </row>
    <row r="20" spans="5:12" ht="16.5" thickBot="1" x14ac:dyDescent="0.3">
      <c r="E20" s="6"/>
      <c r="F20" s="6"/>
      <c r="H20" s="2">
        <v>3600</v>
      </c>
      <c r="I20" s="3">
        <v>1.6719999999999999</v>
      </c>
    </row>
    <row r="21" spans="5:12" ht="16.5" thickBot="1" x14ac:dyDescent="0.3">
      <c r="E21" s="6"/>
      <c r="F21" s="6"/>
      <c r="H21" s="2">
        <v>6600</v>
      </c>
      <c r="I21" s="3">
        <v>1.9490000000000001</v>
      </c>
    </row>
    <row r="22" spans="5:12" ht="16.5" thickBot="1" x14ac:dyDescent="0.3">
      <c r="E22" s="6"/>
      <c r="F22" s="6"/>
      <c r="H22" s="2">
        <v>8600</v>
      </c>
      <c r="I22" s="3">
        <v>2.0499999999999998</v>
      </c>
      <c r="L22" t="s">
        <v>2</v>
      </c>
    </row>
    <row r="23" spans="5:12" ht="16.5" thickBot="1" x14ac:dyDescent="0.3">
      <c r="E23" s="6"/>
      <c r="F23" s="6"/>
      <c r="H23" s="2">
        <v>18600</v>
      </c>
      <c r="I23" s="3">
        <v>2.266</v>
      </c>
    </row>
    <row r="24" spans="5:12" ht="16.5" thickBot="1" x14ac:dyDescent="0.3">
      <c r="H24" s="2">
        <v>48600</v>
      </c>
      <c r="I24" s="3">
        <v>2.4060000000000001</v>
      </c>
    </row>
    <row r="25" spans="5:12" ht="16.5" thickBot="1" x14ac:dyDescent="0.3">
      <c r="H25" s="2">
        <v>98600</v>
      </c>
      <c r="I25" s="3">
        <v>2.4550000000000001</v>
      </c>
    </row>
    <row r="26" spans="5:12" ht="16.5" thickBot="1" x14ac:dyDescent="0.3">
      <c r="H26" s="2">
        <v>498600</v>
      </c>
      <c r="I26" s="3">
        <v>2.4940000000000002</v>
      </c>
    </row>
    <row r="27" spans="5:12" ht="16.5" thickBot="1" x14ac:dyDescent="0.3">
      <c r="H27" s="4">
        <v>998600</v>
      </c>
      <c r="I27" s="5">
        <v>2.4990000000000001</v>
      </c>
    </row>
    <row r="28" spans="5:12" ht="15.75" x14ac:dyDescent="0.25">
      <c r="I28" s="6"/>
      <c r="J28" s="6"/>
      <c r="K28" s="6"/>
    </row>
    <row r="29" spans="5:12" ht="15.75" x14ac:dyDescent="0.25">
      <c r="I29" s="6"/>
      <c r="J29" s="6"/>
      <c r="K29" s="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C2DA-16CC-4208-8AD6-42A285E61E72}">
  <dimension ref="A2:O27"/>
  <sheetViews>
    <sheetView tabSelected="1" topLeftCell="B14" zoomScale="115" zoomScaleNormal="115" workbookViewId="0">
      <selection activeCell="N23" sqref="N23"/>
    </sheetView>
  </sheetViews>
  <sheetFormatPr defaultRowHeight="15" x14ac:dyDescent="0.25"/>
  <cols>
    <col min="5" max="5" width="7.85546875" customWidth="1"/>
    <col min="7" max="7" width="12.7109375" bestFit="1" customWidth="1"/>
    <col min="8" max="8" width="8.85546875" customWidth="1"/>
    <col min="9" max="9" width="15.85546875" customWidth="1"/>
    <col min="10" max="10" width="12" customWidth="1"/>
    <col min="11" max="11" width="12.140625" bestFit="1" customWidth="1"/>
    <col min="12" max="12" width="15.85546875" customWidth="1"/>
  </cols>
  <sheetData>
    <row r="2" spans="1:15" ht="15.75" thickBot="1" x14ac:dyDescent="0.3"/>
    <row r="3" spans="1:15" ht="15.75" thickBot="1" x14ac:dyDescent="0.3">
      <c r="C3" s="11" t="s">
        <v>3</v>
      </c>
      <c r="D3" s="12" t="s">
        <v>4</v>
      </c>
      <c r="E3" s="12" t="s">
        <v>5</v>
      </c>
      <c r="F3" s="10" t="s">
        <v>11</v>
      </c>
      <c r="G3" s="11" t="s">
        <v>6</v>
      </c>
      <c r="H3" s="12" t="s">
        <v>4</v>
      </c>
      <c r="I3" s="12" t="s">
        <v>5</v>
      </c>
      <c r="J3" s="15" t="s">
        <v>10</v>
      </c>
      <c r="K3" t="s">
        <v>8</v>
      </c>
      <c r="L3" t="s">
        <v>21</v>
      </c>
      <c r="M3" s="15"/>
      <c r="N3" t="s">
        <v>8</v>
      </c>
      <c r="O3" t="s">
        <v>20</v>
      </c>
    </row>
    <row r="4" spans="1:15" ht="16.5" thickBot="1" x14ac:dyDescent="0.3">
      <c r="A4" s="13" t="s">
        <v>7</v>
      </c>
      <c r="C4" s="2">
        <v>80</v>
      </c>
      <c r="D4" s="3">
        <v>0.71299999999999997</v>
      </c>
      <c r="E4" s="3">
        <v>1.4</v>
      </c>
      <c r="F4">
        <f>E4/1000</f>
        <v>1.4E-3</v>
      </c>
      <c r="G4" s="2">
        <v>140</v>
      </c>
      <c r="H4" s="3">
        <v>0.71399999999999997</v>
      </c>
      <c r="I4" s="3">
        <v>0.78</v>
      </c>
      <c r="J4">
        <f>I4/1000</f>
        <v>7.7999999999999999E-4</v>
      </c>
      <c r="K4" s="14">
        <f>1/(2*PI()*C4)</f>
        <v>1.9894367886486917E-3</v>
      </c>
      <c r="L4" s="19">
        <f>SQRT((D4^2/F4^2)-$A$5^2)*K4</f>
        <v>1.0109579010171474</v>
      </c>
      <c r="N4">
        <f>1/(2*PI()*G4)</f>
        <v>1.1368210220849668E-3</v>
      </c>
      <c r="O4" s="19">
        <f>SQRT((H4^2/J4^2)-$A$5^2)*N4</f>
        <v>1.0399188309405332</v>
      </c>
    </row>
    <row r="5" spans="1:15" ht="16.5" thickBot="1" x14ac:dyDescent="0.3">
      <c r="A5">
        <v>33.799999999999997</v>
      </c>
      <c r="C5" s="2">
        <v>80</v>
      </c>
      <c r="D5" s="3">
        <v>1.4319999999999999</v>
      </c>
      <c r="E5" s="3">
        <v>2.8</v>
      </c>
      <c r="F5">
        <f t="shared" ref="F5:F12" si="0">E5/1000</f>
        <v>2.8E-3</v>
      </c>
      <c r="G5" s="2">
        <v>140</v>
      </c>
      <c r="H5" s="3">
        <v>1.425</v>
      </c>
      <c r="I5" s="3">
        <v>1.58</v>
      </c>
      <c r="J5">
        <f t="shared" ref="J5:J13" si="1">I5/1000</f>
        <v>1.58E-3</v>
      </c>
      <c r="K5" s="14">
        <f t="shared" ref="K5:K13" si="2">1/(2*PI()*C5)</f>
        <v>1.9894367886486917E-3</v>
      </c>
      <c r="L5" s="19">
        <f t="shared" ref="L5:L13" si="3">SQRT((D5^2/F5^2)-$A$5^2)*K5</f>
        <v>1.0152303600445658</v>
      </c>
      <c r="N5">
        <f t="shared" ref="N5:N13" si="4">1/(2*PI()*G5)</f>
        <v>1.1368210220849668E-3</v>
      </c>
      <c r="O5" s="19">
        <f t="shared" ref="O5:O13" si="5">SQRT((H5^2/J5^2)-$A$5^2)*N5</f>
        <v>1.0245771791502665</v>
      </c>
    </row>
    <row r="6" spans="1:15" ht="16.5" thickBot="1" x14ac:dyDescent="0.3">
      <c r="C6" s="2">
        <v>80</v>
      </c>
      <c r="D6" s="3">
        <v>2.1320000000000001</v>
      </c>
      <c r="E6" s="3">
        <v>4.2</v>
      </c>
      <c r="F6">
        <f t="shared" si="0"/>
        <v>4.2000000000000006E-3</v>
      </c>
      <c r="G6" s="2">
        <v>140</v>
      </c>
      <c r="H6" s="3">
        <v>2.1349999999999998</v>
      </c>
      <c r="I6" s="3">
        <v>2.4</v>
      </c>
      <c r="J6">
        <f t="shared" si="1"/>
        <v>2.3999999999999998E-3</v>
      </c>
      <c r="K6" s="14">
        <f t="shared" si="2"/>
        <v>1.9894367886486917E-3</v>
      </c>
      <c r="L6" s="19">
        <f t="shared" si="3"/>
        <v>1.0076348223949849</v>
      </c>
      <c r="N6">
        <f t="shared" si="4"/>
        <v>1.1368210220849668E-3</v>
      </c>
      <c r="O6" s="19">
        <f t="shared" si="5"/>
        <v>1.0105667941097181</v>
      </c>
    </row>
    <row r="7" spans="1:15" ht="16.5" thickBot="1" x14ac:dyDescent="0.3">
      <c r="A7" t="s">
        <v>9</v>
      </c>
      <c r="C7" s="2">
        <v>80</v>
      </c>
      <c r="D7" s="3">
        <v>2.8380000000000001</v>
      </c>
      <c r="E7" s="3">
        <v>5.6</v>
      </c>
      <c r="F7">
        <f t="shared" si="0"/>
        <v>5.5999999999999999E-3</v>
      </c>
      <c r="G7" s="2">
        <v>140</v>
      </c>
      <c r="H7" s="3">
        <v>2.843</v>
      </c>
      <c r="I7" s="3">
        <v>3.2</v>
      </c>
      <c r="J7">
        <f t="shared" si="1"/>
        <v>3.2000000000000002E-3</v>
      </c>
      <c r="K7" s="14">
        <f t="shared" si="2"/>
        <v>1.9894367886486917E-3</v>
      </c>
      <c r="L7" s="19">
        <f t="shared" si="3"/>
        <v>1.0059732648927577</v>
      </c>
      <c r="N7">
        <f t="shared" si="4"/>
        <v>1.1368210220849668E-3</v>
      </c>
      <c r="O7" s="19">
        <f t="shared" si="5"/>
        <v>1.0092632442032949</v>
      </c>
    </row>
    <row r="8" spans="1:15" ht="16.5" thickBot="1" x14ac:dyDescent="0.3">
      <c r="A8">
        <f>PI()</f>
        <v>3.1415926535897931</v>
      </c>
      <c r="C8" s="2">
        <v>80</v>
      </c>
      <c r="D8" s="3">
        <v>3.54</v>
      </c>
      <c r="E8" s="3">
        <v>7</v>
      </c>
      <c r="F8">
        <f t="shared" si="0"/>
        <v>7.0000000000000001E-3</v>
      </c>
      <c r="G8" s="2">
        <v>140</v>
      </c>
      <c r="H8" s="3">
        <v>3.548</v>
      </c>
      <c r="I8" s="3">
        <v>4</v>
      </c>
      <c r="J8">
        <f t="shared" si="1"/>
        <v>4.0000000000000001E-3</v>
      </c>
      <c r="K8" s="14">
        <f t="shared" si="2"/>
        <v>1.9894367886486917E-3</v>
      </c>
      <c r="L8" s="19">
        <f t="shared" si="3"/>
        <v>1.0038369587293008</v>
      </c>
      <c r="N8">
        <f t="shared" si="4"/>
        <v>1.1368210220849668E-3</v>
      </c>
      <c r="O8" s="19">
        <f t="shared" si="5"/>
        <v>1.0076278781460286</v>
      </c>
    </row>
    <row r="9" spans="1:15" ht="16.5" thickBot="1" x14ac:dyDescent="0.3">
      <c r="C9" s="2">
        <v>80</v>
      </c>
      <c r="D9" s="3">
        <v>4.3</v>
      </c>
      <c r="E9" s="3">
        <v>8.4</v>
      </c>
      <c r="F9">
        <f t="shared" si="0"/>
        <v>8.4000000000000012E-3</v>
      </c>
      <c r="G9" s="2">
        <v>140</v>
      </c>
      <c r="H9" s="3">
        <v>4.3</v>
      </c>
      <c r="I9" s="3">
        <v>4.8</v>
      </c>
      <c r="J9">
        <f t="shared" si="1"/>
        <v>4.7999999999999996E-3</v>
      </c>
      <c r="K9" s="14">
        <f t="shared" si="2"/>
        <v>1.9894367886486917E-3</v>
      </c>
      <c r="L9" s="19">
        <f t="shared" si="3"/>
        <v>1.0161797846840885</v>
      </c>
      <c r="N9">
        <f t="shared" si="4"/>
        <v>1.1368210220849668E-3</v>
      </c>
      <c r="O9" s="19">
        <f t="shared" si="5"/>
        <v>1.0176770238392392</v>
      </c>
    </row>
    <row r="10" spans="1:15" ht="16.5" thickBot="1" x14ac:dyDescent="0.3">
      <c r="C10" s="2">
        <v>80</v>
      </c>
      <c r="D10" s="3">
        <v>5</v>
      </c>
      <c r="E10" s="3">
        <v>9.7799999999999994</v>
      </c>
      <c r="F10">
        <f t="shared" si="0"/>
        <v>9.7799999999999988E-3</v>
      </c>
      <c r="G10" s="2">
        <v>140</v>
      </c>
      <c r="H10" s="3">
        <v>5.01</v>
      </c>
      <c r="I10" s="3">
        <v>5.6</v>
      </c>
      <c r="J10">
        <f t="shared" si="1"/>
        <v>5.5999999999999999E-3</v>
      </c>
      <c r="K10" s="14">
        <f t="shared" si="2"/>
        <v>1.9894367886486917E-3</v>
      </c>
      <c r="L10" s="19">
        <f t="shared" si="3"/>
        <v>1.0148692281825737</v>
      </c>
      <c r="N10">
        <f t="shared" si="4"/>
        <v>1.1368210220849668E-3</v>
      </c>
      <c r="O10" s="19">
        <f t="shared" si="5"/>
        <v>1.0163226998648327</v>
      </c>
    </row>
    <row r="11" spans="1:15" ht="16.5" thickBot="1" x14ac:dyDescent="0.3">
      <c r="C11" s="2">
        <v>80</v>
      </c>
      <c r="D11" s="3">
        <v>5.71</v>
      </c>
      <c r="E11" s="3">
        <v>11.18</v>
      </c>
      <c r="F11">
        <f t="shared" si="0"/>
        <v>1.1179999999999999E-2</v>
      </c>
      <c r="G11" s="2">
        <v>140</v>
      </c>
      <c r="H11" s="3">
        <v>5.72</v>
      </c>
      <c r="I11" s="3">
        <v>6.4</v>
      </c>
      <c r="J11">
        <f t="shared" si="1"/>
        <v>6.4000000000000003E-3</v>
      </c>
      <c r="K11" s="14">
        <f t="shared" si="2"/>
        <v>1.9894367886486917E-3</v>
      </c>
      <c r="L11" s="19">
        <f t="shared" si="3"/>
        <v>1.0138444308861969</v>
      </c>
      <c r="N11">
        <f t="shared" si="4"/>
        <v>1.1368210220849668E-3</v>
      </c>
      <c r="O11" s="19">
        <f t="shared" si="5"/>
        <v>1.015306955194079</v>
      </c>
    </row>
    <row r="12" spans="1:15" ht="16.5" thickBot="1" x14ac:dyDescent="0.3">
      <c r="C12" s="2">
        <v>80</v>
      </c>
      <c r="D12" s="3">
        <v>6.42</v>
      </c>
      <c r="E12" s="3">
        <v>12.56</v>
      </c>
      <c r="F12">
        <f t="shared" si="0"/>
        <v>1.256E-2</v>
      </c>
      <c r="G12" s="2">
        <v>140</v>
      </c>
      <c r="H12" s="3">
        <v>6.43</v>
      </c>
      <c r="I12" s="3">
        <v>7.2</v>
      </c>
      <c r="J12">
        <f t="shared" si="1"/>
        <v>7.1999999999999998E-3</v>
      </c>
      <c r="K12" s="14">
        <f t="shared" si="2"/>
        <v>1.9894367886486917E-3</v>
      </c>
      <c r="L12" s="19">
        <f t="shared" si="3"/>
        <v>1.0146679601813786</v>
      </c>
      <c r="N12">
        <f t="shared" si="4"/>
        <v>1.1368210220849668E-3</v>
      </c>
      <c r="O12" s="19">
        <f t="shared" si="5"/>
        <v>1.0145169305567001</v>
      </c>
    </row>
    <row r="13" spans="1:15" ht="16.5" thickBot="1" x14ac:dyDescent="0.3">
      <c r="C13" s="2">
        <v>80</v>
      </c>
      <c r="D13" s="3">
        <v>7.13</v>
      </c>
      <c r="E13" s="3">
        <v>13.96</v>
      </c>
      <c r="F13">
        <f>E13/1000</f>
        <v>1.396E-2</v>
      </c>
      <c r="G13" s="2">
        <v>140</v>
      </c>
      <c r="H13" s="3">
        <v>7.14</v>
      </c>
      <c r="I13" s="3">
        <v>8</v>
      </c>
      <c r="J13">
        <f t="shared" si="1"/>
        <v>8.0000000000000002E-3</v>
      </c>
      <c r="K13" s="14">
        <f t="shared" si="2"/>
        <v>1.9894367886486917E-3</v>
      </c>
      <c r="L13" s="19">
        <f t="shared" si="3"/>
        <v>1.0138674256279121</v>
      </c>
      <c r="N13">
        <f t="shared" si="4"/>
        <v>1.1368210220849668E-3</v>
      </c>
      <c r="O13" s="19">
        <f t="shared" si="5"/>
        <v>1.0138849102123957</v>
      </c>
    </row>
    <row r="16" spans="1:15" ht="15.75" thickBot="1" x14ac:dyDescent="0.3"/>
    <row r="17" spans="3:13" ht="19.5" thickBot="1" x14ac:dyDescent="0.3">
      <c r="C17" s="9" t="s">
        <v>12</v>
      </c>
      <c r="D17" s="16" t="s">
        <v>13</v>
      </c>
      <c r="E17" s="16" t="s">
        <v>14</v>
      </c>
      <c r="F17" s="16" t="s">
        <v>15</v>
      </c>
      <c r="G17" s="16" t="s">
        <v>16</v>
      </c>
      <c r="H17" s="16" t="s">
        <v>17</v>
      </c>
      <c r="I17" s="16" t="s">
        <v>18</v>
      </c>
      <c r="J17" s="9" t="s">
        <v>19</v>
      </c>
    </row>
    <row r="18" spans="3:13" ht="16.5" thickBot="1" x14ac:dyDescent="0.3">
      <c r="C18" s="2">
        <v>7</v>
      </c>
      <c r="D18" s="3">
        <v>80</v>
      </c>
      <c r="E18" s="3">
        <v>5</v>
      </c>
      <c r="F18" s="3">
        <v>9.7800000000000005E-3</v>
      </c>
      <c r="G18" s="17">
        <f>SQRT($A$5^2+H18^2)</f>
        <v>511.24744376278119</v>
      </c>
      <c r="H18" s="17">
        <f t="shared" ref="H18:H27" si="6">D18*2*PI()*J18</f>
        <v>510.12891385803465</v>
      </c>
      <c r="I18" s="17">
        <f>H18/$A$5</f>
        <v>15.092571415918187</v>
      </c>
      <c r="J18" s="18">
        <f t="shared" ref="J18:J27" si="7">1/(2*PI()*D18)*SQRT((E18^2/F18^2)-$A$5^2)</f>
        <v>1.0148692281825735</v>
      </c>
      <c r="L18" t="s">
        <v>22</v>
      </c>
      <c r="M18" t="s">
        <v>24</v>
      </c>
    </row>
    <row r="19" spans="3:13" ht="16.5" thickBot="1" x14ac:dyDescent="0.3">
      <c r="C19" s="2">
        <v>7</v>
      </c>
      <c r="D19" s="3">
        <v>90</v>
      </c>
      <c r="E19" s="3">
        <v>5</v>
      </c>
      <c r="F19" s="3">
        <v>8.6999999999999994E-3</v>
      </c>
      <c r="G19" s="17">
        <f t="shared" ref="G19:G27" si="8">SQRT($A$5^2+H19^2)</f>
        <v>574.71264367816093</v>
      </c>
      <c r="H19" s="3">
        <f t="shared" si="6"/>
        <v>573.71785993076833</v>
      </c>
      <c r="I19" s="17">
        <f t="shared" ref="I19:I27" si="9">H19/$A$5</f>
        <v>16.973901181383681</v>
      </c>
      <c r="J19" s="18">
        <f t="shared" si="7"/>
        <v>1.014555926089838</v>
      </c>
      <c r="L19" t="s">
        <v>23</v>
      </c>
      <c r="M19" t="s">
        <v>25</v>
      </c>
    </row>
    <row r="20" spans="3:13" ht="16.5" thickBot="1" x14ac:dyDescent="0.3">
      <c r="C20" s="2">
        <v>7</v>
      </c>
      <c r="D20" s="3">
        <v>100</v>
      </c>
      <c r="E20" s="3">
        <v>5</v>
      </c>
      <c r="F20" s="3">
        <v>7.8399999999999997E-3</v>
      </c>
      <c r="G20" s="17">
        <f t="shared" si="8"/>
        <v>637.75510204081627</v>
      </c>
      <c r="H20" s="3">
        <f t="shared" si="6"/>
        <v>636.85879924759774</v>
      </c>
      <c r="I20" s="17">
        <f t="shared" si="9"/>
        <v>18.841976309100527</v>
      </c>
      <c r="J20" s="18">
        <f t="shared" si="7"/>
        <v>1.0135922595182421</v>
      </c>
    </row>
    <row r="21" spans="3:13" ht="16.5" thickBot="1" x14ac:dyDescent="0.3">
      <c r="C21" s="2">
        <v>7</v>
      </c>
      <c r="D21" s="3">
        <v>110</v>
      </c>
      <c r="E21" s="3">
        <v>5.01</v>
      </c>
      <c r="F21" s="3">
        <v>7.1399999999999996E-3</v>
      </c>
      <c r="G21" s="17">
        <f t="shared" si="8"/>
        <v>701.68067226890776</v>
      </c>
      <c r="H21" s="3">
        <f t="shared" si="6"/>
        <v>700.86612547315076</v>
      </c>
      <c r="I21" s="17">
        <f t="shared" si="9"/>
        <v>20.735684185596178</v>
      </c>
      <c r="J21" s="18">
        <f t="shared" si="7"/>
        <v>1.0140573483156043</v>
      </c>
    </row>
    <row r="22" spans="3:13" ht="16.5" thickBot="1" x14ac:dyDescent="0.3">
      <c r="C22" s="2">
        <v>7</v>
      </c>
      <c r="D22" s="3">
        <v>120</v>
      </c>
      <c r="E22" s="3">
        <v>5.01</v>
      </c>
      <c r="F22" s="3">
        <v>6.5399999999999998E-3</v>
      </c>
      <c r="G22" s="17">
        <f t="shared" si="8"/>
        <v>766.05504587155963</v>
      </c>
      <c r="H22" s="3">
        <f t="shared" si="6"/>
        <v>765.30901817845938</v>
      </c>
      <c r="I22" s="17">
        <f t="shared" si="9"/>
        <v>22.642278644333121</v>
      </c>
      <c r="J22" s="18">
        <f t="shared" si="7"/>
        <v>1.015022610299225</v>
      </c>
    </row>
    <row r="23" spans="3:13" ht="16.5" thickBot="1" x14ac:dyDescent="0.3">
      <c r="C23" s="2">
        <v>7</v>
      </c>
      <c r="D23" s="3">
        <v>130</v>
      </c>
      <c r="E23" s="3">
        <v>5.01</v>
      </c>
      <c r="F23" s="3">
        <v>6.0400000000000002E-3</v>
      </c>
      <c r="G23" s="17">
        <f t="shared" si="8"/>
        <v>829.4701986754967</v>
      </c>
      <c r="H23" s="3">
        <f t="shared" si="6"/>
        <v>828.78125611693702</v>
      </c>
      <c r="I23" s="17">
        <f t="shared" si="9"/>
        <v>24.520155506418256</v>
      </c>
      <c r="J23" s="18">
        <f t="shared" si="7"/>
        <v>1.0146510280993897</v>
      </c>
    </row>
    <row r="24" spans="3:13" ht="16.5" thickBot="1" x14ac:dyDescent="0.3">
      <c r="C24" s="2">
        <v>7</v>
      </c>
      <c r="D24" s="3">
        <v>140</v>
      </c>
      <c r="E24" s="3">
        <v>5.01</v>
      </c>
      <c r="F24" s="3">
        <v>5.5999999999999999E-3</v>
      </c>
      <c r="G24" s="17">
        <f t="shared" si="8"/>
        <v>894.642857142857</v>
      </c>
      <c r="H24" s="3">
        <f t="shared" si="6"/>
        <v>894.00413972013268</v>
      </c>
      <c r="I24" s="17">
        <f t="shared" si="9"/>
        <v>26.44982661893884</v>
      </c>
      <c r="J24" s="18">
        <f t="shared" si="7"/>
        <v>1.0163226998648327</v>
      </c>
    </row>
    <row r="25" spans="3:13" ht="16.5" thickBot="1" x14ac:dyDescent="0.3">
      <c r="C25" s="2">
        <v>7</v>
      </c>
      <c r="D25" s="3">
        <v>150</v>
      </c>
      <c r="E25" s="3">
        <v>5.01</v>
      </c>
      <c r="F25" s="3">
        <v>5.2199999999999998E-3</v>
      </c>
      <c r="G25" s="17">
        <f t="shared" si="8"/>
        <v>959.77011494252895</v>
      </c>
      <c r="H25" s="3">
        <f t="shared" si="6"/>
        <v>959.17476694124684</v>
      </c>
      <c r="I25" s="17">
        <f t="shared" si="9"/>
        <v>28.377951684652277</v>
      </c>
      <c r="J25" s="18">
        <f t="shared" si="7"/>
        <v>1.0177160363181075</v>
      </c>
    </row>
    <row r="26" spans="3:13" ht="16.5" thickBot="1" x14ac:dyDescent="0.3">
      <c r="C26" s="2">
        <v>7</v>
      </c>
      <c r="D26" s="3">
        <v>160</v>
      </c>
      <c r="E26" s="3">
        <v>5.01</v>
      </c>
      <c r="F26" s="3">
        <v>4.8999999999999998E-3</v>
      </c>
      <c r="G26" s="17">
        <f t="shared" si="8"/>
        <v>1022.4489795918366</v>
      </c>
      <c r="H26" s="3">
        <f t="shared" si="6"/>
        <v>1021.8901486306579</v>
      </c>
      <c r="I26" s="17">
        <f t="shared" si="9"/>
        <v>30.233436350019467</v>
      </c>
      <c r="J26" s="18">
        <f t="shared" si="7"/>
        <v>1.0164929278217552</v>
      </c>
    </row>
    <row r="27" spans="3:13" ht="16.5" thickBot="1" x14ac:dyDescent="0.3">
      <c r="C27" s="2">
        <v>7</v>
      </c>
      <c r="D27" s="3">
        <v>170</v>
      </c>
      <c r="E27" s="3">
        <v>5.01</v>
      </c>
      <c r="F27" s="3">
        <v>4.62E-3</v>
      </c>
      <c r="G27" s="17">
        <f t="shared" si="8"/>
        <v>1084.4155844155844</v>
      </c>
      <c r="H27" s="3">
        <f t="shared" si="6"/>
        <v>1083.8887026458913</v>
      </c>
      <c r="I27" s="17">
        <f t="shared" si="9"/>
        <v>32.067713096032286</v>
      </c>
      <c r="J27" s="18">
        <f t="shared" si="7"/>
        <v>1.0147426163973829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DE5B-13B0-41C2-9209-B413013779F1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3C91-8E82-4A37-B2DA-38EA7F299502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E0A7-CDD6-4D55-A306-ACC4C4BF54B4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Graf_1</vt:lpstr>
      <vt:lpstr>Graf_2</vt:lpstr>
      <vt:lpstr>Graf_3</vt:lpstr>
      <vt:lpstr>Graf_4</vt:lpstr>
      <vt:lpstr>Graf_5</vt:lpstr>
      <vt:lpstr>Graf_6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Tomšů</dc:creator>
  <cp:lastModifiedBy>King</cp:lastModifiedBy>
  <dcterms:created xsi:type="dcterms:W3CDTF">2023-02-20T14:54:59Z</dcterms:created>
  <dcterms:modified xsi:type="dcterms:W3CDTF">2023-03-08T19:10:42Z</dcterms:modified>
</cp:coreProperties>
</file>